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NOT FINISHEDOverview" sheetId="2" r:id="rId6"/>
    <sheet state="visible" name="NOT FINISHED API Edge Cases" sheetId="3" r:id="rId7"/>
    <sheet state="visible" name="Bank env" sheetId="4" r:id="rId8"/>
    <sheet state="visible" name="0. Error code (old)" sheetId="5" r:id="rId9"/>
    <sheet state="hidden" name=" HYD Code (old-NOT USE)" sheetId="6" r:id="rId10"/>
    <sheet state="visible" name="0.OTP Callback and Card Applica" sheetId="7" r:id="rId11"/>
    <sheet state="hidden" name="OTP Landing Page" sheetId="8" r:id="rId12"/>
    <sheet state="visible" name="1a. OAuth token" sheetId="9" r:id="rId13"/>
    <sheet state="visible" name="1b. JWT token" sheetId="10" r:id="rId14"/>
    <sheet state="visible" name="2a.Prequalified" sheetId="11" r:id="rId15"/>
    <sheet state="visible" name="2b. Card Application" sheetId="12" r:id="rId16"/>
    <sheet state="visible" name="2c. sendOTP  verifyOTP" sheetId="13" r:id="rId17"/>
    <sheet state="visible" name="3. Inquiry Card Application" sheetId="14" r:id="rId18"/>
    <sheet state="hidden" name="(New) Summary Logic" sheetId="15" r:id="rId19"/>
    <sheet state="visible" name="4. TPBank callback to update OT" sheetId="16" r:id="rId20"/>
    <sheet state="visible" name="4.1. TPBank callback to update " sheetId="17" r:id="rId21"/>
    <sheet state="visible" name="4.2.Get File API" sheetId="18" r:id="rId22"/>
    <sheet state="visible" name="4.3. TPBank callback to update " sheetId="19" r:id="rId23"/>
    <sheet state="visible" name="4.4 Shopee submit score 2" sheetId="20" r:id="rId24"/>
    <sheet state="visible" name="4.5. Notify TPBank to get NFC d" sheetId="21" r:id="rId25"/>
    <sheet state="visible" name="4.6. TPBank get NFC result" sheetId="22" r:id="rId26"/>
    <sheet state="visible" name="5. Card payment transaction" sheetId="23" r:id="rId27"/>
    <sheet state="visible" name="6. TPBank Callback to update ca" sheetId="24" r:id="rId28"/>
    <sheet state="visible" name="7. Inquiry card payment txn" sheetId="25" r:id="rId29"/>
    <sheet state="visible" name="8a.Conversion Request" sheetId="26" r:id="rId30"/>
    <sheet state="visible" name="8b.Callback conversion result (" sheetId="27" r:id="rId31"/>
    <sheet state="visible" name="8c.Inquiry Conversion result(Ju" sheetId="28" r:id="rId32"/>
    <sheet state="visible" name="9. Notify fraud from bank" sheetId="29" r:id="rId33"/>
    <sheet state="visible" name="10a. Repayment single" sheetId="30" r:id="rId34"/>
    <sheet state="visible" name="10a2. Repayment single WO" sheetId="31" r:id="rId35"/>
    <sheet state="visible" name="10a3. Early Single Repayment" sheetId="32" r:id="rId36"/>
    <sheet state="visible" name="10b. Repayment batch" sheetId="33" r:id="rId37"/>
    <sheet state="visible" name="11. Inquiry repayment single" sheetId="34" r:id="rId38"/>
    <sheet state="visible" name="12. Inquiry card information" sheetId="35" r:id="rId39"/>
    <sheet state="visible" name="API Lock card" sheetId="36" r:id="rId40"/>
    <sheet state="visible" name="Mapping info" sheetId="37" r:id="rId41"/>
    <sheet state="visible" name="Specific Characters (Not allowe" sheetId="38" r:id="rId42"/>
    <sheet state="visible" name="Edge case logic" sheetId="39" r:id="rId43"/>
    <sheet state="visible" name="UC &amp; Risk Rejection Code" sheetId="40" r:id="rId4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tc={2e057b8e-5a4f-4c67-a70d-4f80405d1561}</author>
    <author>tc={5f23fd26-ad73-4122-bc8c-f3ffd0bcc93f}</author>
    <author>tc={5f605775-dc3d-4c42-b5a9-47b207884ec7}</author>
    <author>tc={5ff38d5e-76a8-4b0b-82f0-a459effa7c44}</author>
    <author>tc={7e76628f-3043-4e00-b1a4-fb3cec905bbc}</author>
    <author>tc={9fb75253-9b36-44f4-b24d-a8e25fd5820f}</author>
    <author>tc={db1ac65b-656a-4936-9b6f-5ee6075b8bca}</author>
    <author>tc={f75fa3d1-1764-4ea1-92d5-2692139ac414}</author>
  </authors>
  <commentList>
    <comment authorId="0" xr:uid="{2e057b8e-5a4f-4c67-a70d-4f80405d1561}" ref="A1">
      <text>
        <t xml:space="preserve">[Threaded comment]
 Your version of Excel allows you to read this threaded comment; however, any edits to it will get removed if the file is opened in a newer version of Excel. Learn more: https://go.microsoft.com/fwlink/?linkid=870924
Comment:
	incorrect example
</t>
      </text>
    </comment>
    <comment authorId="1" xr:uid="{5f23fd26-ad73-4122-bc8c-f3ffd0bcc93f}" ref="A1">
      <text>
        <t xml:space="preserve">[Threaded comment]
 Your version of Excel allows you to read this threaded comment; however, any edits to it will get removed if the file is opened in a newer version of Excel. Learn more: https://go.microsoft.com/fwlink/?linkid=870924
Comment:
	O means can send "" ?
Reply:
	Yes as per what haowen says. if this are O then we can just send empty? 
@thien.nguyenduc@shopeepay.com @tu.ledinh@shopeepay.com
</t>
      </text>
    </comment>
    <comment authorId="2" xr:uid="{5f605775-dc3d-4c42-b5a9-47b207884ec7}" ref="A1">
      <text>
        <t xml:space="preserve">[Threaded comment]
 Your version of Excel allows you to read this threaded comment; however, any edits to it will get removed if the file is opened in a newer version of Excel. Learn more: https://go.microsoft.com/fwlink/?linkid=870924
Comment:
	0: success
1: Internal failed?
2: no user info?
3: not finish activation?
any other errorCode/errorDesc needed?
</t>
      </text>
    </comment>
    <comment authorId="3" xr:uid="{5ff38d5e-76a8-4b0b-82f0-a459effa7c44}" ref="B28">
      <text>
        <t xml:space="preserve">[Threaded comment]
 Your version of Excel allows you to read this threaded comment; however, any edits to it will get removed if the file is opened in a newer version of Excel. Learn more: https://go.microsoft.com/fwlink/?linkid=870924
Comment:
	@thien.nguyenduc@shopeepay.com @haowen.deng@seamoney.com added this one for NFC projects
Assigned to 
</t>
      </text>
    </comment>
    <comment authorId="4" xr:uid="{7e76628f-3043-4e00-b1a4-fb3cec905bbc}" ref="A1">
      <text>
        <t xml:space="preserve">[Threaded comment]
 Your version of Excel allows you to read this threaded comment; however, any edits to it will get removed if the file is opened in a newer version of Excel. Learn more: https://go.microsoft.com/fwlink/?linkid=870924
Comment:
	no need
</t>
      </text>
    </comment>
    <comment authorId="5" xr:uid="{9fb75253-9b36-44f4-b24d-a8e25fd5820f}" ref="A1">
      <text>
        <t xml:space="preserve">[Threaded comment]
 Your version of Excel allows you to read this threaded comment; however, any edits to it will get removed if the file is opened in a newer version of Excel. Learn more: https://go.microsoft.com/fwlink/?linkid=870924
Comment:
	no need to seperate to 2 cases
</t>
      </text>
    </comment>
    <comment authorId="6" xr:uid="{db1ac65b-656a-4936-9b6f-5ee6075b8bca}" ref="A1">
      <text>
        <t xml:space="preserve">[Threaded comment]
 Your version of Excel allows you to read this threaded comment; however, any edits to it will get removed if the file is opened in a newer version of Excel. Learn more: https://go.microsoft.com/fwlink/?linkid=870924
Comment:
	should be MPS rather than MSP?
</t>
      </text>
    </comment>
    <comment authorId="7" xr:uid="{f75fa3d1-1764-4ea1-92d5-2692139ac414}" ref="A1">
      <text>
        <t xml:space="preserve">[Threaded comment]
 Your version of Excel allows you to read this threaded comment; however, any edits to it will get removed if the file is opened in a newer version of Excel. Learn more: https://go.microsoft.com/fwlink/?linkid=870924
Comment:
	@thien.nguyenduc@shopeepay.com @tu.ledinh@shopeepay.com what's the expected value here. 
cc: @haowen.deng@seamoney.com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tc={4383dfe6-2c0d-494c-a551-40a22eaaa1d8}</author>
    <author>tc={4c1bbdb9-a3b3-4c49-8c36-8bc4e07bf1d5}</author>
    <author>tc={65868a0a-55fa-4c4b-aaa3-2256924845e2}</author>
    <author>tc={e4575ff5-a210-4840-8c8d-b9611d726787}</author>
    <author>tc={f6e03579-6ba3-41f5-8b5b-74e30fb1fb86}</author>
  </authors>
  <commentList>
    <comment authorId="0" ref="C4">
      <text>
        <t xml:space="preserve">Contract Number example: SHC221015-76581632
IC Number example: 079097031355
,"traceNumber":"1690681889490206721"</t>
      </text>
    </comment>
    <comment authorId="0" ref="D4">
      <text>
        <t xml:space="preserve">linkLandingPage: https://authentication.tpb.vn/AuthenPage/?ID=91c31a2cd2460840c0a94f3d3748a847f4f1ff8839cb0bab0136d101114885c340124466997&amp;FLOW=INSTANTCARD
</t>
      </text>
    </comment>
    <comment authorId="0" ref="D7">
      <text>
        <t xml:space="preserve">description: OTP Thanh Cong
traceNumber: 1705822277511162881
phoneNumber: 0933182018</t>
      </text>
    </comment>
    <comment authorId="0" ref="C9">
      <text>
        <t xml:space="preserve">Contract Number example: SHC221015-76581632
IC Number example: 079097031355
,"traceNumber":"1690681889490206721"</t>
      </text>
    </comment>
    <comment authorId="0" ref="D9">
      <text>
        <t xml:space="preserve">REJECTED CASE
"cardToken":"b584f345-51f1-499a-a514-dff580da8f47"
"description":CUSTOMER IN BLACKLIST"
"rCode":"02"
APPROVED CASE
description: SUCCESS
traceNumber: 1705822277511162881
cardToken: 28490052-2b53-4ed9-bceb-b6692d09c172
bankStatus: ISSUED
rCode: 00
</t>
      </text>
    </comment>
    <comment authorId="0" ref="D11">
      <text>
        <t xml:space="preserve">"transactionId":"7506242b-2afb-4a8c-a862-7fdd34fd1cb3"
status:"PROCESS"</t>
      </text>
    </comment>
    <comment authorId="0" ref="D13">
      <text>
        <t xml:space="preserve">"transactionId":"7506242b-2afb-4a8c-a862-7fdd34fd1cb3"
status:</t>
      </text>
    </comment>
    <comment authorId="0" ref="C16">
      <text>
        <t xml:space="preserve">"transactionTypeFlag":"P
transactionTypeFlag:"F"
amount":"313000
amount:"27702"
traceNumber:"1704353959335958530"
</t>
      </text>
    </comment>
    <comment authorId="0" ref="D16">
      <text>
        <t xml:space="preserve">batchTransactionId:"1704353959335958531"
</t>
      </text>
    </comment>
    <comment authorId="0" ref="D17">
      <text>
        <t xml:space="preserve">FAILED 
"traceNumber":"1705036958612334593"
"cardToken":"0e809567-1087-4360-866f-53a028c49d96"
"status":"FAIL"
"description":"Not posted due to principal failed or timeout"
SUCCEED
traceNumber":"1704745867413564418"
"cardToken":"3838d827-70f5-4fbc-a5bf-90bb9169ac45"
"status":"SUCCESS"
"description":""
</t>
      </text>
    </comment>
    <comment authorId="0" ref="C24">
      <text>
        <t xml:space="preserve">request_no: 1704180610844653569
cardToken: 4efd96c7-b789-4567-bf83-d7c3f3ee61bc
amount: 106430
traceNumber: 1704180708823537665</t>
      </text>
    </comment>
    <comment authorId="0" ref="D24">
      <text>
        <t xml:space="preserve">"traceNumber":"1704180708823537665"
"errorCode":"HYD-81-000"
"errorDesc":"Giao dịch thành công."</t>
      </text>
    </comment>
    <comment authorId="0" ref="D25">
      <text>
        <t xml:space="preserve">SUCCEED
"traceNumber":"1704180708823537665"
"errorCode":"HYD-81-000"
"errorDesc":"Giao dịch thành công."
FAILED/TIMEOUT/REJECTED: TBU</t>
      </text>
    </comment>
    <comment authorId="1" xr:uid="{4383dfe6-2c0d-494c-a551-40a22eaaa1d8}" ref="F3">
      <text>
        <t xml:space="preserve">[Threaded comment]
 Your version of Excel allows you to read this threaded comment; however, any edits to it will get removed if the file is opened in a newer version of Excel. Learn more: https://go.microsoft.com/fwlink/?linkid=870924
Comment:
	Missing action: user input OTP @dat.thanhnguyen@shopeepay.com
Assigned to 
</t>
      </text>
    </comment>
    <comment authorId="2" xr:uid="{4c1bbdb9-a3b3-4c49-8c36-8bc4e07bf1d5}" ref="D4">
      <text>
        <t xml:space="preserve">[Threaded comment]
 Your version of Excel allows you to read this threaded comment; however, any edits to it will get removed if the file is opened in a newer version of Excel. Learn more: https://go.microsoft.com/fwlink/?linkid=870924
Comment:
	@dat.thanhnguyen@shopeepay.com example in note is note correct, should be same tracenumber and link landingpage
Assigned to 
</t>
      </text>
    </comment>
    <comment authorId="3" xr:uid="{65868a0a-55fa-4c4b-aaa3-2256924845e2}" ref="A13">
      <text>
        <t xml:space="preserve">[Threaded comment]
 Your version of Excel allows you to read this threaded comment; however, any edits to it will get removed if the file is opened in a newer version of Excel. Learn more: https://go.microsoft.com/fwlink/?linkid=870924
Comment:
	no need
</t>
      </text>
    </comment>
    <comment authorId="4" xr:uid="{e4575ff5-a210-4840-8c8d-b9611d726787}" ref="D7">
      <text>
        <t xml:space="preserve">[Threaded comment]
 Your version of Excel allows you to read this threaded comment; however, any edits to it will get removed if the file is opened in a newer version of Excel. Learn more: https://go.microsoft.com/fwlink/?linkid=870924
Comment:
	example?
</t>
      </text>
    </comment>
    <comment authorId="5" xr:uid="{f6e03579-6ba3-41f5-8b5b-74e30fb1fb86}" ref="B7">
      <text>
        <t xml:space="preserve">[Threaded comment]
 Your version of Excel allows you to read this threaded comment; however, any edits to it will get removed if the file is opened in a newer version of Excel. Learn more: https://go.microsoft.com/fwlink/?linkid=870924
Comment:
	@dat.thanhnguyen@shopeepay.com OR userinput FAIL OTP max 5 times
Assigned 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out of date
</t>
      </text>
    </comment>
    <comment authorId="0" ref="I19">
      <text>
        <t xml:space="preserve">out of date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tc={0936e698-2de8-446e-95a1-2bb1635470ec}</author>
    <author>tc={0f32c1c0-7834-48e2-b59d-ea95dc1dfd66}</author>
    <author>tc={1d1b42fc-8bfb-4551-8067-26ea899b606d}</author>
    <author>tc={2052078c-5bd8-44bb-a36a-751767c67b7e}</author>
    <author>tc={24771808-8adb-4ea4-a7e7-54674d76871b}</author>
    <author>tc={29b39dbf-2fb1-4531-baac-2ca40d2756e2}</author>
    <author>tc={39e40f18-367a-426a-aeef-2fe9116743f2}</author>
    <author>tc={3f2e4898-0aaf-493c-bd50-8b94c68eaf0e}</author>
    <author>tc={44e54f32-1e58-493a-94c6-40fa268d5c68}</author>
    <author>tc={4ebe6d76-6cf2-48b0-8993-14e0952565f7}</author>
    <author>tc={53aaaf2c-efea-4cc5-8844-2ee8fe767fe4}</author>
    <author>tc={5536b1c3-cd38-444e-bfdb-a707952cf870}</author>
    <author>tc={592ae0c2-0b76-4296-abb9-8420fe5433f3}</author>
    <author>tc={5bac1f1b-629d-41c5-80b9-e07b0371c91c}</author>
    <author>tc={690991f6-488a-4f3e-b90f-84c7d2ecf82f}</author>
    <author>tc={6b6c1988-f43f-4e66-aa1e-bc9406b8738b}</author>
    <author>tc={80312a74-3ef3-4c7d-b943-62b6c86fa919}</author>
    <author>tc={817eba19-f1ee-4e20-b044-25f8af56da7d}</author>
    <author>tc={8e0561ee-1e9c-4dd9-9094-39e094c336cb}</author>
    <author>tc={a186ac1c-7eca-4842-9783-18198cd37e80}</author>
    <author>tc={a6532787-5253-4b3f-8750-7bb42626008a}</author>
    <author>tc={ac3bb30d-a64f-490b-b354-e2fdd263bd4b}</author>
    <author>tc={c40cd5f7-2797-4d6f-8d97-99ccfb24a98a}</author>
    <author>tc={c648aa3f-938c-4092-83b7-31d0c299b929}</author>
    <author>tc={cb388298-826a-435d-be91-4fb75f4c1c8a}</author>
    <author>tc={cd3d6b0b-2325-4a6e-be3a-eed00bda22e7}</author>
    <author>tc={cda2bb77-eeee-494e-a820-80c47358ee5c}</author>
    <author>tc={cf4f3040-7e80-44eb-a4d1-6b221783ab53}</author>
    <author>tc={d44ba38f-e2a9-4ea5-9a02-3d7598ca336d}</author>
    <author>tc={dfc0c261-25bf-4700-8a34-89a13e16a3b6}</author>
    <author>tc={e873cc1a-9948-4294-b878-11793ca558f4}</author>
    <author>tc={e8d591ec-b997-40fc-8674-7ff2268cd536}</author>
    <author>tc={ea7fd999-60c0-43ad-87ea-40d654d446d4}</author>
    <author>tc={f08a292d-00bd-48bd-b824-f91d01103076}</author>
    <author>tc={f12e3428-b264-445c-b1bb-96f3354dcf20}</author>
    <author>tc={f50cd1c0-1d7f-4474-9f85-67857f140c69}</author>
    <author>tc={fd846753-2e67-443e-b5b7-f1334e5a2e17}</author>
  </authors>
  <commentList>
    <comment authorId="0" xr:uid="{0936e698-2de8-446e-95a1-2bb1635470ec}" ref="N10">
      <text>
        <t xml:space="preserve">[Threaded comment]
 Your version of Excel allows you to read this threaded comment; however, any edits to it will get removed if the file is opened in a newer version of Excel. Learn more: https://go.microsoft.com/fwlink/?linkid=870924
Comment:
	added one first in case TPB is not able to waive the checking
</t>
      </text>
    </comment>
    <comment authorId="1" xr:uid="{0f32c1c0-7834-48e2-b59d-ea95dc1dfd66}" ref="E13">
      <text>
        <t xml:space="preserve">[Threaded comment]
 Your version of Excel allows you to read this threaded comment; however, any edits to it will get removed if the file is opened in a newer version of Excel. Learn more: https://go.microsoft.com/fwlink/?linkid=870924
Comment:
	@thanhbinh.le@shopeepay.com to check
1.  if 5 mins is really a technical requirement. 
2. Will all rejection code need to wait for 5 mins?
CC @houzhen.lu@shopee.com 
@jiaxue.gao@seamoney.com 
@viola.ding@seamoney.com
</t>
      </text>
    </comment>
    <comment authorId="2" xr:uid="{1d1b42fc-8bfb-4551-8067-26ea899b606d}" ref="C50">
      <text>
        <t xml:space="preserve">[Threaded comment]
 Your version of Excel allows you to read this threaded comment; however, any edits to it will get removed if the file is opened in a newer version of Excel. Learn more: https://go.microsoft.com/fwlink/?linkid=870924
Comment:
	What is this scenario @thanhbinh.le@shopeepay.com ? Is it if 
- blank
- negative
- other currency
cc @peter.nguyen@seamoney.com
Reply:
	ya, blank &amp; negative &amp; invalid format (text)
Reply:
	is this when customers attempt to use spaylater to purchase an order worth $0 or is not in vn đồng?
</t>
      </text>
    </comment>
    <comment authorId="3" xr:uid="{2052078c-5bd8-44bb-a36a-751767c67b7e}" ref="M10">
      <text>
        <t xml:space="preserve">[Threaded comment]
 Your version of Excel allows you to read this threaded comment; however, any edits to it will get removed if the file is opened in a newer version of Excel. Learn more: https://go.microsoft.com/fwlink/?linkid=870924
Comment:
	logic:
A-&gt;issue from tpbank side 
B-&gt;issue from shopee side
C-&gt;issue from customer
_N## -&gt; customer cannot reapply 
_Y## -&gt; customer can reapply
Reply:
	cc @arthur.karya@seamoney.com
</t>
      </text>
    </comment>
    <comment authorId="4" xr:uid="{24771808-8adb-4ea4-a7e7-54674d76871b}" ref="D9">
      <text>
        <t xml:space="preserve">[Threaded comment]
 Your version of Excel allows you to read this threaded comment; however, any edits to it will get removed if the file is opened in a newer version of Excel. Learn more: https://go.microsoft.com/fwlink/?linkid=870924
Comment:
	May I check if this number belongs to us or the bank? @tu.ledinh@shopeepay.com
Assigned to tu.ledinh@shopeepay.com
Reply:
	belong to bank
Reply:
	but we didn't display it in the FE
Reply:
	it's just a standrard decription from bank API
</t>
      </text>
    </comment>
    <comment authorId="5" xr:uid="{29b39dbf-2fb1-4531-baac-2ca40d2756e2}" ref="D54">
      <text>
        <t xml:space="preserve">[Threaded comment]
 Your version of Excel allows you to read this threaded comment; however, any edits to it will get removed if the file is opened in a newer version of Excel. Learn more: https://go.microsoft.com/fwlink/?linkid=870924
Comment:
	is this for general with no specific reason @thanhbinh.le@shopeepay.com 
cc @peter.nguyen@seamoney.com
Reply:
	ya, like their system error but confirm that it's failed so we can retry
</t>
      </text>
    </comment>
    <comment authorId="6" xr:uid="{39e40f18-367a-426a-aeef-2fe9116743f2}" ref="M3">
      <text>
        <t xml:space="preserve">[Threaded comment]
 Your version of Excel allows you to read this threaded comment; however, any edits to it will get removed if the file is opened in a newer version of Excel. Learn more: https://go.microsoft.com/fwlink/?linkid=870924
Comment:
	Viola to fill in
</t>
      </text>
    </comment>
    <comment authorId="7" xr:uid="{3f2e4898-0aaf-493c-bd50-8b94c68eaf0e}" ref="F13">
      <text>
        <t xml:space="preserve">[Threaded comment]
 Your version of Excel allows you to read this threaded comment; however, any edits to it will get removed if the file is opened in a newer version of Excel. Learn more: https://go.microsoft.com/fwlink/?linkid=870924
Comment:
	Suggestion
1. Popup==&gt;Click "Okay"==&gt;Resubmit application API
2. Popup==&gt;Retry/Refill application from OCR==&gt;Personal &amp; Additional Info==&gt;Redo Liveliness Check==&gt;Submit application API
3. Popup==&gt;Check application but no need to redo KYC and LC==&gt;submit application API.
So far, 
AY01 will go to option 2 (have to wait 5 mins, cust likely will exit flow and restart application)
AY02 will go to option 1 ( is considered due to the error code happening is unlikely and the easiest)
@houzhen.lu@shopee.com 
@thanhbinh.le@shopeepay.com 
@jiaxue.gao@seamoney.com 
@viola.ding@seamoney.com 
cc
@elise.vu@shopeepay.com 
@peter.nguyen@seamoney.com
Reply:
	@elise.vu@shopeepay.com @toan.levinh@shopeepay.com
Reply:
	all combine to AY02 for system error codes first now, regardless of waiting time
</t>
      </text>
    </comment>
    <comment authorId="8" xr:uid="{44e54f32-1e58-493a-94c6-40fa268d5c68}" ref="E54">
      <text>
        <t xml:space="preserve">[Threaded comment]
 Your version of Excel allows you to read this threaded comment; however, any edits to it will get removed if the file is opened in a newer version of Excel. Learn more: https://go.microsoft.com/fwlink/?linkid=870924
Comment:
	Does that mean customer need to retry the checkout? @thanhbinh.le@shopeepay.com cc @viola.ding@seamoney.com
Reply:
	no, our system can auto-fix it by auto-retry with a new trace number/transaction ID
Reply:
	will system auto retry automatically after transaction failed? how long should customers usually have to wait before manually retrying again?
Reply:
	if auto retry usually is automatic, then customers dont need to see front end message as payment will be successful?
Reply:
	Summarising from group chat
@jiaxue.gao@seamoney.com @echo.luo@seamoney.com system will automatically retry 
HYD-81-134 will trigger offline report 
HYD-81-001 is retry with new request ID
HYD-81-126 is retry with old request ID 
No handling on front end
cc @peter.nguyen@seamoney.com
Reply:
	@yuan.yin@seamoney.com can help check and follow up here?
Reply:
	checked and aligned.  @thanhbinh.le@shopeepay.com can help to noted down this inside the API doc?
</t>
      </text>
    </comment>
    <comment authorId="9" xr:uid="{4ebe6d76-6cf2-48b0-8993-14e0952565f7}" ref="D10">
      <text>
        <t xml:space="preserve">[Threaded comment]
 Your version of Excel allows you to read this threaded comment; however, any edits to it will get removed if the file is opened in a newer version of Excel. Learn more: https://go.microsoft.com/fwlink/?linkid=870924
Comment:
	Hi @thanhbinh.le@shopeepay.com , if customer doesn't provide the old ID, and if the combination of phone + IC number doesn't match, how will TPB know if that is their existing customer?
Reply:
	yes, they would not know in that case. So there's a chance that customer register old IC with the bank, but they use new IC + same phone to register with us.
Reply:
	oh so the phone is the linkage here. okay got it
Reply:
	@elise.vu@shopeepay.com @toan.levinh@shopeepay.com to help
</t>
      </text>
    </comment>
    <comment authorId="10" xr:uid="{53aaaf2c-efea-4cc5-8844-2ee8fe767fe4}" ref="E74">
      <text>
        <t xml:space="preserve">[Threaded comment]
 Your version of Excel allows you to read this threaded comment; however, any edits to it will get removed if the file is opened in a newer version of Excel. Learn more: https://go.microsoft.com/fwlink/?linkid=870924
Comment:
	Does that mean customer need to resubmit the repayment transaction? @thanhbinh.le@shopeepay.com cc @viola.ding@seamoney.com
Reply:
	no, our system can auto-retry it by creating new transaction with new trace number/transaction ID
</t>
      </text>
    </comment>
    <comment authorId="11" xr:uid="{5536b1c3-cd38-444e-bfdb-a707952cf870}" ref="L50">
      <text>
        <t xml:space="preserve">[Threaded comment]
 Your version of Excel allows you to read this threaded comment; however, any edits to it will get removed if the file is opened in a newer version of Excel. Learn more: https://go.microsoft.com/fwlink/?linkid=870924
Comment:
	Hi @thanhbinh.le@shopeepay.com , what kind of scenario is this? Something like zero amount?
Reply:
	ya, &lt; zero amount, or amount with text characters
</t>
      </text>
    </comment>
    <comment authorId="12" xr:uid="{592ae0c2-0b76-4296-abb9-8420fe5433f3}" ref="B1">
      <text>
        <t xml:space="preserve">[Threaded comment]
 Your version of Excel allows you to read this threaded comment; however, any edits to it will get removed if the file is opened in a newer version of Excel. Learn more: https://go.microsoft.com/fwlink/?linkid=870924
Comment:
	Retry with the same trace number --&gt; SPL will retry to TPB
Need to retry with a new trace number --&gt; Customer has to retry application/checkout/repayment?
Is this what it means @thanhbinh.le@shopeepay.com 
cc @viola.ding@seamoney.com
Reply:
	1st one = correct
2nd one = nah, our system can auto-retry
Reply:
	okay then, no action is needed from customer for timeout?
Reply:
	ya, in FE we can display successful txn to customer I think.
</t>
      </text>
    </comment>
    <comment authorId="13" xr:uid="{5bac1f1b-629d-41c5-80b9-e07b0371c91c}" ref="A10">
      <text>
        <t xml:space="preserve">[Threaded comment]
 Your version of Excel allows you to read this threaded comment; however, any edits to it will get removed if the file is opened in a newer version of Excel. Learn more: https://go.microsoft.com/fwlink/?linkid=870924
Comment:
	@thanhbinh.le@shopeepay.com , is there a guide to determine in which scenario customer has to retry ?
cc @peter.nguyen@seamoney.com
Reply:
	can refer to the suggested action tab. The one with blank data = can ask customer to re-look at their input data/retry later
</t>
      </text>
    </comment>
    <comment authorId="14" xr:uid="{690991f6-488a-4f3e-b90f-84c7d2ecf82f}" ref="J3">
      <text>
        <t xml:space="preserve">[Threaded comment]
 Your version of Excel allows you to read this threaded comment; however, any edits to it will get removed if the file is opened in a newer version of Excel. Learn more: https://go.microsoft.com/fwlink/?linkid=870924
Comment:
	@viola.ding@seamoney.com
Assigned to viola.ding@seamoney.com
</t>
      </text>
    </comment>
    <comment authorId="15" xr:uid="{6b6c1988-f43f-4e66-aa1e-bc9406b8738b}" ref="N24">
      <text>
        <t xml:space="preserve">[Threaded comment]
 Your version of Excel allows you to read this threaded comment; however, any edits to it will get removed if the file is opened in a newer version of Excel. Learn more: https://go.microsoft.com/fwlink/?linkid=870924
Comment:
	Similar mechanism as email
Reply:
	ya
Reply:
	ok will remove message
</t>
      </text>
    </comment>
    <comment authorId="16" xr:uid="{80312a74-3ef3-4c7d-b943-62b6c86fa919}" ref="C17">
      <text>
        <t xml:space="preserve">[Threaded comment]
 Your version of Excel allows you to read this threaded comment; however, any edits to it will get removed if the file is opened in a newer version of Excel. Learn more: https://go.microsoft.com/fwlink/?linkid=870924
Comment:
	@tu.ledinh@shopeepay.com "processing" typo
</t>
      </text>
    </comment>
    <comment authorId="17" xr:uid="{817eba19-f1ee-4e20-b044-25f8af56da7d}" ref="N11">
      <text>
        <t xml:space="preserve">[Threaded comment]
 Your version of Excel allows you to read this threaded comment; however, any edits to it will get removed if the file is opened in a newer version of Excel. Learn more: https://go.microsoft.com/fwlink/?linkid=870924
Comment:
	a bit too long. need to do 3-4 sentences max
</t>
      </text>
    </comment>
    <comment authorId="18" xr:uid="{8e0561ee-1e9c-4dd9-9094-39e094c336cb}" ref="D23">
      <text>
        <t xml:space="preserve">[Threaded comment]
 Your version of Excel allows you to read this threaded comment; however, any edits to it will get removed if the file is opened in a newer version of Excel. Learn more: https://go.microsoft.com/fwlink/?linkid=870924
Comment:
	@thanhbinh.le@shopeepay.com can provide when it will hit the error codes for the list from HY-81-103 to 81-115 please? We wonder how bank can check actually. Need the reason for FE customer information
Reply:
	only when we pass them thing like name with number, or special character, or the name only has 1 word - for VN, people name would at least has 2 words. I think this error would never occur as long as our FE logic handling it properly.
Reply:
	@arthur.karya@seamoney.com @peter.nguyen@seamoney.com think the code from 103 to 115 shall all be AY02 system issue message based on Binh's feedback
Reply:
	129, 101 and 102 are also system issue, they can be grouped together with 103-115.
Reply:
	101-115 and 129 has been changed to AY02
</t>
      </text>
    </comment>
    <comment authorId="19" xr:uid="{a186ac1c-7eca-4842-9783-18198cd37e80}" ref="D53">
      <text>
        <t xml:space="preserve">[Threaded comment]
 Your version of Excel allows you to read this threaded comment; however, any edits to it will get removed if the file is opened in a newer version of Excel. Learn more: https://go.microsoft.com/fwlink/?linkid=870924
Comment:
	Is this for 
- customer inactivity on disbursement page
- server disconnected
@thanhbinh.le@shopeepay.com ?
cc @peter.nguyen@seamoney.com
Reply:
	it's happening when they have internal timeout issue (between their gateway &amp; their CORE). So they would not know the final transaction status until the next day (batch run finish).
For this case, we would need to proceed with the offline processing.
Reply:
	so means no action needed to be done on customer side?
Reply:
	ya, in FE we can display successful txn to customer I think.
</t>
      </text>
    </comment>
    <comment authorId="20" xr:uid="{a6532787-5253-4b3f-8750-7bb42626008a}" ref="E12">
      <text>
        <t xml:space="preserve">[Threaded comment]
 Your version of Excel allows you to read this threaded comment; however, any edits to it will get removed if the file is opened in a newer version of Excel. Learn more: https://go.microsoft.com/fwlink/?linkid=870924
Comment:
	What do you think about the following option @viola.ding@seamoney.com 
We have 2 options
1. Pending approval
if TPB approves, we will reject
If TPB reject, we will approve
2. "TPB freeze"
We approve upfront. If TPB approves, we freeze the account
Reply:
	we can't wait TPB to feedback in the same flow actually as it takes time for TPB to register a card, so there can only reject customer in the same application
Reply:
	Can we check it out of the flow for phase 2? The cost benefit depends on how much overlap there is between the target customer
Reply:
	Yes, sth to improve but mainly depends on if bank side can upgrade their API or flow actually
</t>
      </text>
    </comment>
    <comment authorId="21" xr:uid="{ac3bb30d-a64f-490b-b354-e2fdd263bd4b}" ref="B19">
      <text>
        <t xml:space="preserve">[Threaded comment]
 Your version of Excel allows you to read this threaded comment; however, any edits to it will get removed if the file is opened in a newer version of Excel. Learn more: https://go.microsoft.com/fwlink/?linkid=870924
Comment:
	@yijing.chen@shopee.com @luanmin.chen@shopee.com check if the error is due to funding missed configuration
Assigned to yijing.chen@shopee.com
</t>
      </text>
    </comment>
    <comment authorId="22" xr:uid="{c40cd5f7-2797-4d6f-8d97-99ccfb24a98a}" ref="F54">
      <text>
        <t xml:space="preserve">[Threaded comment]
 Your version of Excel allows you to read this threaded comment; however, any edits to it will get removed if the file is opened in a newer version of Excel. Learn more: https://go.microsoft.com/fwlink/?linkid=870924
Comment:
	HYD-81-001 mapped to two different UC Code. Suggest to treat it as a server error scenario 
@tu.ledinh@shopeepay.com
Assigned to tu.ledinh@shopeepay.com
</t>
      </text>
    </comment>
    <comment authorId="23" xr:uid="{c648aa3f-938c-4092-83b7-31d0c299b929}" ref="I3">
      <text>
        <t xml:space="preserve">[Threaded comment]
 Your version of Excel allows you to read this threaded comment; however, any edits to it will get removed if the file is opened in a newer version of Excel. Learn more: https://go.microsoft.com/fwlink/?linkid=870924
Comment:
	直接透传还是funding包装一层 @yuan.yin@seamoney.com
</t>
      </text>
    </comment>
    <comment authorId="24" xr:uid="{cb388298-826a-435d-be91-4fb75f4c1c8a}" ref="D13">
      <text>
        <t xml:space="preserve">[Threaded comment]
 Your version of Excel allows you to read this threaded comment; however, any edits to it will get removed if the file is opened in a newer version of Excel. Learn more: https://go.microsoft.com/fwlink/?linkid=870924
Comment:
	customer identification number, an ID tagged to a bank customer created during account opening @peter.nguyen@seamoney.com
</t>
      </text>
    </comment>
    <comment authorId="25" xr:uid="{cd3d6b0b-2325-4a6e-be3a-eed00bda22e7}" ref="N23">
      <text>
        <t xml:space="preserve">[Threaded comment]
 Your version of Excel allows you to read this threaded comment; however, any edits to it will get removed if the file is opened in a newer version of Excel. Learn more: https://go.microsoft.com/fwlink/?linkid=870924
Comment:
	I think this code will not happen, as we don't ask customer to submit email in our application but pass shopee's record and not pass if none. If this happens, shall be a bug. Just put general system issue message and ask customers to retry
Reply:
	ya
Reply:
	will remove message
</t>
      </text>
    </comment>
    <comment authorId="26" xr:uid="{cda2bb77-eeee-494e-a820-80c47358ee5c}" ref="C48">
      <text>
        <t xml:space="preserve">[Threaded comment]
 Your version of Excel allows you to read this threaded comment; however, any edits to it will get removed if the file is opened in a newer version of Excel. Learn more: https://go.microsoft.com/fwlink/?linkid=870924
Comment:
	Is this is where the Dpp is neither TRUE or FALSE @thanhbinh.le@shopeepay.com ?
Reply:
	it's when we're passing an invalid dppID. For dppID, there are 2 fields - one is the flag (TRUE/FALSE), the other is to indicate the installment option/cyle.
Reply:
	if user retry after this error message, will they be okay to checkout? 
is there anything on the customer that needs to be informed?
</t>
      </text>
    </comment>
    <comment authorId="27" xr:uid="{cf4f3040-7e80-44eb-a4d1-6b221783ab53}" ref="L10">
      <text>
        <t xml:space="preserve">[Threaded comment]
 Your version of Excel allows you to read this threaded comment; however, any edits to it will get removed if the file is opened in a newer version of Excel. Learn more: https://go.microsoft.com/fwlink/?linkid=870924
Comment:
	@viola.ding@seamoney.com what's your view on this? Do we want to instruct user to check directly with TPB? also, if we customerise this page , how it is going to work for future partners?
Assigned to viola.ding@seamoney.com
Reply:
	What Binh meant was - this customer could be an existing CASA customer with TPB, but registered with old IC. Now he applies SPL with new IC.
Reply:
	I think TPB said it's only credit card customer that they can't handle and credit card customer # is small. We directly reject customer. No need to check with bank, no matter how bank can't handle in phase 1 anyway
Reply:
	I'll ask risk to exclude all tpb credit card customer on Shopee in whitelist cc @elise.vu@shopeepay.com
Reply:
	@thanhbinh.le@shopeepay.com @elise.vu@shopeepay.com but for the old ID different from new ID cases, as we only accept new ID, when bank is checking against old ID, the customer can do nothing really. I'll suggest not to check old ID for this case.... If bank add new ID in their file and it's duplication at bank side, still rejection. So better not to check old ID is existing at bank side in this case, just check the credit bureau is fine
Reassigned to thanhbinh.le@shopeepay.com
Reply:
	@elise.vu@shopeepay.com so from Viola suggestion, I guess you need to re-deal with the bank side then. So in case the phone number existed in their data but the IC number is different due to old IC number vs new IC number ==&gt; the bank should not reject the customer application like this.
Reply:
	To put into consolidated list of question/request
</t>
      </text>
    </comment>
    <comment authorId="28" xr:uid="{d44ba38f-e2a9-4ea5-9a02-3d7598ca336d}" ref="K11">
      <text>
        <t xml:space="preserve">[Threaded comment]
 Your version of Excel allows you to read this threaded comment; however, any edits to it will get removed if the file is opened in a newer version of Excel. Learn more: https://go.microsoft.com/fwlink/?linkid=870924
Comment:
	@thanhbinh.le@shopeepay.com @viola.ding@seamoney.com @arthur.karya@seamoney.com
Reply:
	cannot, since they're blacklisted/having bad debt already
</t>
      </text>
    </comment>
    <comment authorId="29" xr:uid="{dfc0c261-25bf-4700-8a34-89a13e16a3b6}" ref="L42">
      <text>
        <t xml:space="preserve">[Threaded comment]
 Your version of Excel allows you to read this threaded comment; however, any edits to it will get removed if the file is opened in a newer version of Excel. Learn more: https://go.microsoft.com/fwlink/?linkid=870924
Comment:
	Hi @thanhbinh.le@shopeepay.com , Is this an edge cases if API is not working properly?
Reply:
	nah, its only when we are sending API call with missing compulsory fields.
</t>
      </text>
    </comment>
    <comment authorId="30" xr:uid="{e873cc1a-9948-4294-b878-11793ca558f4}" ref="N3">
      <text>
        <t xml:space="preserve">[Threaded comment]
 Your version of Excel allows you to read this threaded comment; however, any edits to it will get removed if the file is opened in a newer version of Excel. Learn more: https://go.microsoft.com/fwlink/?linkid=870924
Comment:
	@arthur.karya@seamoney.com can review and propose here
Assigned to arthur.karya@seamoney.com
Reply:
	I filled in the code, while same codes shall associate with same FE display message
Reply:
	What are the relations between the code here and the previous code from https://docs.google.com/spreadsheets/d/1-6m7aFy1QJfOhkVn73-Ur2UPrdz5so1r/edit#gid=962436923 ?
Reply:
	I think it's just the same? Can see the code mapping b/w the bank returned code, it's the same number @sophie.zouss@seamoney.com @thanhbinh.le@shopeepay.com kindly confirm
Reply:
	The rejection code I input is the code at our side, bank side code is at column B
Reply:
	ya, they are the same. I move it here for easier working.
</t>
      </text>
    </comment>
    <comment authorId="31" xr:uid="{e8d591ec-b997-40fc-8674-7ff2268cd536}" ref="D11">
      <text>
        <t xml:space="preserve">[Threaded comment]
 Your version of Excel allows you to read this threaded comment; however, any edits to it will get removed if the file is opened in a newer version of Excel. Learn more: https://go.microsoft.com/fwlink/?linkid=870924
Comment:
	Is it possible to separate risk and technology/business reason? As it may affect how we convey the message to customer and how we keep track of the rejection @viola.ding@seamoney.com
Reply:
	@thanhbinh.le@shopeepay.com it depends on if bank side can send different codes, seek Binh's help to confirm
Reply:
	To put into the consolidated list of question/request
Reply:
	@elise.vu@shopeepay.com @toan.levinh@shopeepay.com to help
</t>
      </text>
    </comment>
    <comment authorId="32" xr:uid="{ea7fd999-60c0-43ad-87ea-40d654d446d4}" ref="B36">
      <text>
        <t xml:space="preserve">[Threaded comment]
 Your version of Excel allows you to read this threaded comment; however, any edits to it will get removed if the file is opened in a newer version of Excel. Learn more: https://go.microsoft.com/fwlink/?linkid=870924
Comment:
	Bank changed from HYD-81-201 to HYD-81-701 due to duplicate with another partner on 18-May-2023, but should be okay because Funding is handing the max length already
</t>
      </text>
    </comment>
    <comment authorId="33" xr:uid="{f08a292d-00bd-48bd-b824-f91d01103076}" ref="B37">
      <text>
        <t xml:space="preserve">[Threaded comment]
 Your version of Excel allows you to read this threaded comment; however, any edits to it will get removed if the file is opened in a newer version of Excel. Learn more: https://go.microsoft.com/fwlink/?linkid=870924
Comment:
	exist？
</t>
      </text>
    </comment>
    <comment authorId="34" xr:uid="{f12e3428-b264-445c-b1bb-96f3354dcf20}" ref="F29">
      <text>
        <t xml:space="preserve">[Threaded comment]
 Your version of Excel allows you to read this threaded comment; however, any edits to it will get removed if the file is opened in a newer version of Excel. Learn more: https://go.microsoft.com/fwlink/?linkid=870924
Comment:
	@arthur.karya@seamoney.com 
customers select gender from drop down menu during activation. therefore, is only time this error can arise when customer inputs female, but in IC upload, it says male, for example? 
not sure if want to be sensitive to authentic users who identify as different gender after ic card issuance.
or, should be concise that all info, including gender must match IC in order to be approved?
</t>
      </text>
    </comment>
    <comment authorId="35" xr:uid="{f50cd1c0-1d7f-4474-9f85-67857f140c69}" ref="L51">
      <text>
        <t xml:space="preserve">[Threaded comment]
 Your version of Excel allows you to read this threaded comment; however, any edits to it will get removed if the file is opened in a newer version of Excel. Learn more: https://go.microsoft.com/fwlink/?linkid=870924
Comment:
	Hi @thanhbinh.le@shopeepay.com , can explain how this happens?
Reply:
	it's like our system send in a request with a completely different timezone. They only accept if the transaction time is few mins different compared to their server time.
i.e. now the current time is 18:45:00, their server time is 18:45:05. They would reject if we send in a request wih transaction time = 19:00:00.
</t>
      </text>
    </comment>
    <comment authorId="36" xr:uid="{fd846753-2e67-443e-b5b7-f1334e5a2e17}" ref="D35">
      <text>
        <t xml:space="preserve">[Threaded comment]
 Your version of Excel allows you to read this threaded comment; however, any edits to it will get removed if the file is opened in a newer version of Excel. Learn more: https://go.microsoft.com/fwlink/?linkid=870924
Comment:
	@arthur.karya@seamoney.com 
can explain this a bit more? is this issue from Shopee?
Reply:
	from Shopee when credit limit is higher than accepted by TPB, or if the amount is negative, or if the amount is blank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tc={0a254311-4c7e-4ee3-8d68-785cde45f150}</author>
  </authors>
  <commentList>
    <comment authorId="0" xr:uid="{0a254311-4c7e-4ee3-8d68-785cde45f150}" ref="F10">
      <text>
        <t xml:space="preserve">[Threaded comment]
 Your version of Excel allows you to read this threaded comment; however, any edits to it will get removed if the file is opened in a newer version of Excel. Learn more: https://go.microsoft.com/fwlink/?linkid=870924
Comment:
	These "not yet handled" cases. Does that mean if we received such cases we treat it as end status and returned CN02 back to upstream @tu.ledinh@shopeepay.com
Reply:
	Do we need to perform "over 5s, no retry, BE auto send Card Application API as normal to avoid block the user"?
Reply:
	Do we need to perform "over 5s, no retry, BE auto send Card Application API as normal to avoid block the user"? ==&gt; no need because these HYD means TPB rejected, no need to send Card Application over anymore, can directly return CN01 back to upstream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tc={2af0bfc3-1ecb-4ceb-b9cf-20ddde12da64}</author>
    <author>tc={57c29806-bad2-496e-b95e-a455e5381fa8}</author>
  </authors>
  <commentList>
    <comment authorId="0" xr:uid="{2af0bfc3-1ecb-4ceb-b9cf-20ddde12da64}" ref="A25">
      <text>
        <t xml:space="preserve">[Threaded comment]
 Your version of Excel allows you to read this threaded comment; however, any edits to it will get removed if the file is opened in a newer version of Excel. Learn more: https://go.microsoft.com/fwlink/?linkid=870924
Comment:
	how long the token will expire if we get access_token?
Reply:
	there's a field expires_in which reflect the token expiration
</t>
      </text>
    </comment>
    <comment authorId="1" xr:uid="{57c29806-bad2-496e-b95e-a455e5381fa8}" ref="A10">
      <text>
        <t xml:space="preserve">[Threaded comment]
 Your version of Excel allows you to read this threaded comment; however, any edits to it will get removed if the file is opened in a newer version of Excel. Learn more: https://go.microsoft.com/fwlink/?linkid=870924
Comment:
	this body should contain client_id and client_secret filed
Reply:
	added~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tc={76994b1f-474e-4203-95b5-ddb2ca2087d9}</author>
  </authors>
  <commentList>
    <comment authorId="0" xr:uid="{76994b1f-474e-4203-95b5-ddb2ca2087d9}" ref="A3">
      <text>
        <t xml:space="preserve">[Threaded comment]
 Your version of Excel allows you to read this threaded comment; however, any edits to it will get removed if the file is opened in a newer version of Excel. Learn more: https://go.microsoft.com/fwlink/?linkid=870924
Comment:
	@darren.teohs@seamoney.com pls take a look here
Assigned to 
Reply:
	got it thanks!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tc={0564aef2-1c67-4666-b276-16cc113de99a}</author>
    <author>tc={0f944ece-797f-45b9-bd3b-1e39dfa3d322}</author>
    <author>tc={459db013-3b4f-42ca-92ba-3d3ec8283bde}</author>
    <author>tc={64f5b418-e790-4bf9-b7b1-ac50479f6813}</author>
    <author>tc={685925e8-ea43-45a0-95da-93010f408710}</author>
    <author>tc={69fc3942-73ee-4fb3-a9eb-91234722ab66}</author>
    <author>tc={82928b52-abce-421f-ad8a-adb02baa46e7}</author>
    <author>tc={a99514d0-3147-4b04-a90e-8f6cdf778997}</author>
    <author>tc={ca431c06-6d3c-4ec9-b3e3-bde245bf7f16}</author>
    <author>tc={cd2c1e20-6881-43ba-af9b-aea770362169}</author>
    <author>tc={d0777018-c063-4064-89c9-925e0b47f46e}</author>
    <author>tc={d19dac1f-4c7c-4a54-a42d-87edcae5c3f4}</author>
    <author>tc={d41892ac-5cc7-4b0a-b6cf-0c69245d6c1e}</author>
    <author>tc={d5d91028-3fa0-4ea0-aead-c13b8b03f3b7}</author>
  </authors>
  <commentList>
    <comment authorId="0" ref="D48">
      <text>
        <t xml:space="preserve">- NO_EXIST → Customer has not yet had CIF at TPB Side → Pass Precheck CIF → Shopee continue call Card Application
- SAME_CIF  or DIF_NATION_ID_PASS → Customer already had CIF at TPB Side and matched Phone, matched National ID → Pass Precheck CIF →  Shopee continue call Card Application
- DIF_NATION_ID → Customer already had CIF at TPB Side and unmatched National ID (similar to r08)→ Fail Precheck CIF → Shopee doesn’t need to call Card Application → display CN24 handle flow 
- DIF_PHONE → Customer already had CIF at TPB Side and unmatched PhoneNumber (similar to r09)→ Fail Precheck CIF → Shopee doesn’t need to call Card Application → display CN25 handle flow 
- DIF_CIF→ Customer already had CIF at TPB Side and unmatched PhoneNumber/National ID with multiple CIF (similar to 10)→ Fail Precheck CIF → Shopee doesn’t need to call Card Application → display CN23 handle flow 
</t>
      </text>
    </comment>
    <comment authorId="1" xr:uid="{0564aef2-1c67-4666-b276-16cc113de99a}" ref="A17">
      <text>
        <t xml:space="preserve">[Threaded comment]
 Your version of Excel allows you to read this threaded comment; however, any edits to it will get removed if the file is opened in a newer version of Excel. Learn more: https://go.microsoft.com/fwlink/?linkid=870924
Comment:
	auto increment?
</t>
      </text>
    </comment>
    <comment authorId="2" xr:uid="{0f944ece-797f-45b9-bd3b-1e39dfa3d322}" ref="D48">
      <text>
        <t xml:space="preserve">[Threaded comment]
 Your version of Excel allows you to read this threaded comment; however, any edits to it will get removed if the file is opened in a newer version of Excel. Learn more: https://go.microsoft.com/fwlink/?linkid=870924
Comment:
	Below sample show DIF_PHONE instead of DIFF_PHONE (2 'F's). Kindly review the spec @tu.ledinh@shopeepay.com
Reply:
	Confirmed with bank, 1 F @william.wuwx@seamoney.com sorry for the mismatch
</t>
      </text>
    </comment>
    <comment authorId="3" xr:uid="{459db013-3b4f-42ca-92ba-3d3ec8283bde}" ref="A19">
      <text>
        <t xml:space="preserve">[Threaded comment]
 Your version of Excel allows you to read this threaded comment; however, any edits to it will get removed if the file is opened in a newer version of Excel. Learn more: https://go.microsoft.com/fwlink/?linkid=870924
Comment:
	the time we request?
</t>
      </text>
    </comment>
    <comment authorId="4" xr:uid="{64f5b418-e790-4bf9-b7b1-ac50479f6813}" ref="A25">
      <text>
        <t xml:space="preserve">[Threaded comment]
 Your version of Excel allows you to read this threaded comment; however, any edits to it will get removed if the file is opened in a newer version of Excel. Learn more: https://go.microsoft.com/fwlink/?linkid=870924
Comment:
	what and where
Reply:
	funding handle
</t>
      </text>
    </comment>
    <comment authorId="5" xr:uid="{685925e8-ea43-45a0-95da-93010f408710}" ref="A24">
      <text>
        <t xml:space="preserve">[Threaded comment]
 Your version of Excel allows you to read this threaded comment; however, any edits to it will get removed if the file is opened in a newer version of Excel. Learn more: https://go.microsoft.com/fwlink/?linkid=870924
Comment:
	why the request body is provided by TPB
Reply:
	api name
</t>
      </text>
    </comment>
    <comment authorId="6" xr:uid="{69fc3942-73ee-4fb3-a9eb-91234722ab66}" ref="D15">
      <text>
        <t xml:space="preserve">[Threaded comment]
 Your version of Excel allows you to read this threaded comment; however, any edits to it will get removed if the file is opened in a newer version of Excel. Learn more: https://go.microsoft.com/fwlink/?linkid=870924
Comment:
	where is two values
</t>
      </text>
    </comment>
    <comment authorId="7" xr:uid="{82928b52-abce-421f-ad8a-adb02baa46e7}" ref="A26">
      <text>
        <t xml:space="preserve">[Threaded comment]
 Your version of Excel allows you to read this threaded comment; however, any edits to it will get removed if the file is opened in a newer version of Excel. Learn more: https://go.microsoft.com/fwlink/?linkid=870924
Comment:
	where
Reply:
	difference bewteern key and id
</t>
      </text>
    </comment>
    <comment authorId="8" xr:uid="{a99514d0-3147-4b04-a90e-8f6cdf778997}" ref="A18">
      <text>
        <t xml:space="preserve">[Threaded comment]
 Your version of Excel allows you to read this threaded comment; however, any edits to it will get removed if the file is opened in a newer version of Excel. Learn more: https://go.microsoft.com/fwlink/?linkid=870924
Comment:
	where
</t>
      </text>
    </comment>
    <comment authorId="9" xr:uid="{ca431c06-6d3c-4ec9-b3e3-bde245bf7f16}" ref="D48">
      <text>
        <t xml:space="preserve">[Threaded comment]
 Your version of Excel allows you to read this threaded comment; however, any edits to it will get removed if the file is opened in a newer version of Excel. Learn more: https://go.microsoft.com/fwlink/?linkid=870924
Comment:
	Is it necessary to use CN23, 24,25. I feel CN00 covers all these scenes. @tu.ledinh@shopeepay.com
Assigned to tu.ledinh@shopeepay.com
Reply:
	explained to you offline, due to the UI and Users next action
</t>
      </text>
    </comment>
    <comment authorId="10" xr:uid="{cd2c1e20-6881-43ba-af9b-aea770362169}" ref="A27">
      <text>
        <t xml:space="preserve">[Threaded comment]
 Your version of Excel allows you to read this threaded comment; however, any edits to it will get removed if the file is opened in a newer version of Excel. Learn more: https://go.microsoft.com/fwlink/?linkid=870924
Comment:
	where
</t>
      </text>
    </comment>
    <comment authorId="11" xr:uid="{d0777018-c063-4064-89c9-925e0b47f46e}" ref="D50">
      <text>
        <t xml:space="preserve">[Threaded comment]
 Your version of Excel allows you to read this threaded comment; however, any edits to it will get removed if the file is opened in a newer version of Excel. Learn more: https://go.microsoft.com/fwlink/?linkid=870924
Comment:
	Sorry, what's the value of this errorCode &amp; errorDesc?
Reply:
	only 2 cases 
00 - Success  
&lt;&gt;!00 - Fail
</t>
      </text>
    </comment>
    <comment authorId="12" xr:uid="{d19dac1f-4c7c-4a54-a42d-87edcae5c3f4}" ref="B43">
      <text>
        <t xml:space="preserve">[Threaded comment]
 Your version of Excel allows you to read this threaded comment; however, any edits to it will get removed if the file is opened in a newer version of Excel. Learn more: https://go.microsoft.com/fwlink/?linkid=870924
Comment:
	what
</t>
      </text>
    </comment>
    <comment authorId="13" xr:uid="{d41892ac-5cc7-4b0a-b6cf-0c69245d6c1e}" ref="D49">
      <text>
        <t xml:space="preserve">[Threaded comment]
 Your version of Excel allows you to read this threaded comment; however, any edits to it will get removed if the file is opened in a newer version of Excel. Learn more: https://go.microsoft.com/fwlink/?linkid=870924
Comment:
	kindly update here as well @tu.ledinh@shopeepay.com
Reply:
	Updated
</t>
      </text>
    </comment>
    <comment authorId="14" xr:uid="{d5d91028-3fa0-4ea0-aead-c13b8b03f3b7}" ref="A16">
      <text>
        <t xml:space="preserve">[Threaded comment]
 Your version of Excel allows you to read this threaded comment; however, any edits to it will get removed if the file is opened in a newer version of Excel. Learn more: https://go.microsoft.com/fwlink/?linkid=870924
Comment:
	what is this
Reply:
	shopee content type json
Reply:
	-H 'Content-Type: application/json'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tc={0d2de16e-791c-4cbc-96e9-5ede1135fb6a}</author>
    <author>tc={0f36f48a-c2d5-4574-8761-664656e68a8c}</author>
    <author>tc={127972b6-e421-433c-9361-0cb14de705e2}</author>
    <author>tc={17093122-6cbf-451c-9992-0f5c77be1c0b}</author>
    <author>tc={3877cc11-f85b-4ac7-b179-d4e735373a73}</author>
    <author>tc={3c4ab877-46c4-4479-9edd-029cbb2a7443}</author>
    <author>tc={3e3d072b-d8f9-404a-b447-13ecd8d165da}</author>
    <author>tc={603d67c6-630a-4d60-acb4-3f96a303a582}</author>
    <author>tc={620fd754-be55-46a5-a656-6b518dd501bf}</author>
    <author>tc={63b25d07-9920-4ca2-b47b-110c618ee056}</author>
    <author>tc={656d8305-5416-4640-8fc2-8772b5be88b6}</author>
    <author>tc={7310c513-9e5c-4ada-9b18-956297cddb3a}</author>
    <author>tc={74cbdde0-e1fc-4b0f-bb61-9b785ccddef8}</author>
    <author>tc={7c0e8a8a-a389-4ce1-a5e7-5d735054f601}</author>
    <author>tc={803a8b01-4a58-4518-90fc-e6819c14a45a}</author>
    <author>tc={89cd820c-6633-4a31-b31b-1d8c8107ccfa}</author>
    <author>tc={a8fe4da8-b73d-4dce-8428-07b80db18ddf}</author>
    <author>tc={aa606783-f2db-4b82-aa3b-decbcbbe6578}</author>
    <author>tc={ae8abd1f-f4c2-4208-b208-59ac1557d36e}</author>
    <author>tc={b0acaa95-6273-423c-bbc5-38ab698a7a39}</author>
    <author>tc={b3fd7fa7-ba60-43d1-9cbf-c4044bafd5fa}</author>
    <author>tc={b78450d3-3773-4a3e-aee7-ec69388ca0c3}</author>
    <author>tc={b7d837a2-c9b3-4471-9f4f-b0140c604c8f}</author>
    <author>tc={b9f07df6-1150-4fa3-9517-8584d55808fa}</author>
    <author>tc={ba3b2b7a-c33f-4326-82ae-4094e3293d04}</author>
    <author>tc={bdafb01c-a15f-4812-9973-a3b7b9caffdb}</author>
    <author>tc={c1a39832-cf18-4788-a090-09ffb8d5b9fc}</author>
    <author>tc={c6278262-23a5-40d2-b856-435f4baeeded}</author>
    <author>tc={e3e5fe9f-89e3-4506-8127-4acfafba7c9a}</author>
    <author>tc={e867176d-b8e8-4310-a2ea-dc78d125c40c}</author>
    <author>tc={ec59a5db-f4f1-43f7-ad2c-ebc649275f32}</author>
    <author>tc={ef1f7d5f-da53-43d9-8a83-b2bf49a23ad7}</author>
    <author>tc={ef85e5b6-be67-4846-95a1-cc5cafd273fd}</author>
    <author>tc={f30a3973-a9a2-4592-a6ef-16c728322fbc}</author>
    <author>tc={fee0a64d-763f-489c-8735-e5859d2e4953}</author>
  </authors>
  <commentList>
    <comment authorId="0" ref="D72">
      <text>
        <t xml:space="preserve">we can control “current”, “new” in our side as long as it brings the best effect of the model. But can not send flag “new” 100% ak, we still have 3 months pilot so they can stop this model anytime. If we send all “new” they will think we only send them bad customer, and stop sending good applicant quality as previous stage, do not fit our proposal and alignment btw 2 biz team.</t>
      </text>
    </comment>
    <comment authorId="1" xr:uid="{0d2de16e-791c-4cbc-96e9-5ede1135fb6a}" ref="F72">
      <text>
        <t xml:space="preserve">[Threaded comment]
 Your version of Excel allows you to read this threaded comment; however, any edits to it will get removed if the file is opened in a newer version of Excel. Learn more: https://go.microsoft.com/fwlink/?linkid=870924
Comment:
	@tu.ledinh@shopeepay.com As discussed during the call at the current phase it will just be CURRENT or NEW. 
Can help to confirm how we should handle if we receive fields such that are &lt;&gt;CURRENT/NEW. How we should handle it, or we just pass on any value. 
@echo.luo@seamoney.com
Reply:
	just pass on any value, bank will receive, funding should not do any validation because bank will not have any validation, thanks
</t>
      </text>
    </comment>
    <comment authorId="2" xr:uid="{0f36f48a-c2d5-4574-8761-664656e68a8c}" ref="F47">
      <text>
        <t xml:space="preserve">[Threaded comment]
 Your version of Excel allows you to read this threaded comment; however, any edits to it will get removed if the file is opened in a newer version of Excel. Learn more: https://go.microsoft.com/fwlink/?linkid=870924
Comment:
	@tu.ledinh@shopeepay.com can check this "^[A-Z0-9._%+]+@[A-Z0-9.]+\\.[A-Z]{2,6}$" 
Does this mean that the email cannot contain these characters or the format "^[A-Z0-9._%+]+"@[A-Z0-9.]+\\."[A-Z]{2,6}$" or is this how it's being grouped? 
If it's the latter, should we just have a group of characters to omit?
</t>
      </text>
    </comment>
    <comment authorId="3" xr:uid="{127972b6-e421-433c-9361-0cb14de705e2}" ref="C56">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4" xr:uid="{17093122-6cbf-451c-9992-0f5c77be1c0b}" ref="B48">
      <text>
        <t xml:space="preserve">[Threaded comment]
 Your version of Excel allows you to read this threaded comment; however, any edits to it will get removed if the file is opened in a newer version of Excel. Learn more: https://go.microsoft.com/fwlink/?linkid=870924
Comment:
	@thanhbinh.le@shopeepay.com @elise.vu@shopeepay.com is this filed optional? it was optional in the old API spec.
Assigned to thanhbinh.le@shopeepay.com
Reply:
	it's still mandatory in their latest spec... may need @elise.vu@shopeepay.com help to revise with them again +__+
Reassigned to elise.vu@shopeepay.com
</t>
      </text>
    </comment>
    <comment authorId="5" xr:uid="{3877cc11-f85b-4ac7-b179-d4e735373a73}" ref="C54">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6" xr:uid="{3c4ab877-46c4-4479-9edd-029cbb2a7443}" ref="A19">
      <text>
        <t xml:space="preserve">[Threaded comment]
 Your version of Excel allows you to read this threaded comment; however, any edits to it will get removed if the file is opened in a newer version of Excel. Learn more: https://go.microsoft.com/fwlink/?linkid=870924
Comment:
	would bank check this param?
Reply:
	yes
</t>
      </text>
    </comment>
    <comment authorId="7" xr:uid="{3e3d072b-d8f9-404a-b447-13ecd8d165da}" ref="C50">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8" xr:uid="{603d67c6-630a-4d60-acb4-3f96a303a582}" ref="C67">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9" xr:uid="{620fd754-be55-46a5-a656-6b518dd501bf}" ref="C25">
      <text>
        <t xml:space="preserve">[Threaded comment]
 Your version of Excel allows you to read this threaded comment; however, any edits to it will get removed if the file is opened in a newer version of Excel. Learn more: https://go.microsoft.com/fwlink/?linkid=870924
Comment:
	常量不用check
</t>
      </text>
    </comment>
    <comment authorId="10" xr:uid="{63b25d07-9920-4ca2-b47b-110c618ee056}" ref="A47">
      <text>
        <t xml:space="preserve">[Threaded comment]
 Your version of Excel allows you to read this threaded comment; however, any edits to it will get removed if the file is opened in a newer version of Excel. Learn more: https://go.microsoft.com/fwlink/?linkid=870924
Comment:
	Email / Job字段，按 optional 处理
1-Email： 如果shopee查到了，就传给Funding
2-Job：没有搜集，应该都是空值
</t>
      </text>
    </comment>
    <comment authorId="11" xr:uid="{656d8305-5416-4640-8fc2-8772b5be88b6}" ref="C24">
      <text>
        <t xml:space="preserve">[Threaded comment]
 Your version of Excel allows you to read this threaded comment; however, any edits to it will get removed if the file is opened in a newer version of Excel. Learn more: https://go.microsoft.com/fwlink/?linkid=870924
Comment:
	常量不用check
</t>
      </text>
    </comment>
    <comment authorId="12" xr:uid="{7310c513-9e5c-4ada-9b18-956297cddb3a}" ref="C49">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13" xr:uid="{74cbdde0-e1fc-4b0f-bb61-9b785ccddef8}" ref="E80">
      <text>
        <t xml:space="preserve">[Threaded comment]
 Your version of Excel allows you to read this threaded comment; however, any edits to it will get removed if the file is opened in a newer version of Excel. Learn more: https://go.microsoft.com/fwlink/?linkid=870924
Comment:
	@tu.ledinh@shopeepay.com @thien.nguyenduc@shopeepay.com will bank still send this field in the response after the OTP feature go live?
Reply:
	@haowen.deng@seamoney.com no send this field after OTP feature go-live
Reply:
	meaning this field will be removed from the response?
Reply:
	yes @haowen.deng@seamoney.com , because now Shopee will control OTP LDP
Reply:
	will bank remove this field for a while after we validate the otp at shopee side has no issue then phase out?
Reply:
	yes, do you have any concerns for this @haowen.deng@seamoney.com
Reply:
	may need to keep it first. Once validate no issue, then remove later
Reply:
	OK @haowen.deng@seamoney.com
Reply:
	if we keep it first, will bank be able to switch back to their link directly when there is any issue?
Reply:
	i checked again maybe they did not do like that, can not switch back --&gt; so maybe no need to keep that field in response. @haowen.deng@seamoney.com 
How you expected the flow here ?
Reply:
	I initially thought we can keep this field. When there is any issue, bank can still send the url in this field. When recover, we can switch back to new otp flow. If bank cannot support switch back, then remove the field is the only choice, correct?
Reply:
	@thien.nguyenduc@shopeepay.com please update this portion, that the URL will be remove after the completion of OTP enhancement~
Reply:
	@darren.teohs@seamoney.com (tentative) bank still keep this field but it will be NULL if we shift 100% to the new OTP flow.
Reply:
	thanks!
</t>
      </text>
    </comment>
    <comment authorId="14" xr:uid="{7c0e8a8a-a389-4ce1-a5e7-5d735054f601}" ref="C68">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15" xr:uid="{803a8b01-4a58-4518-90fc-e6819c14a45a}" ref="C35">
      <text>
        <t xml:space="preserve">[Threaded comment]
 Your version of Excel allows you to read this threaded comment; however, any edits to it will get removed if the file is opened in a newer version of Excel. Learn more: https://go.microsoft.com/fwlink/?linkid=870924
Comment:
	常量不用check
</t>
      </text>
    </comment>
    <comment authorId="16" xr:uid="{89cd820c-6633-4a31-b31b-1d8c8107ccfa}" ref="C52">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17" xr:uid="{a8fe4da8-b73d-4dce-8428-07b80db18ddf}" ref="C70">
      <text>
        <t xml:space="preserve">[Threaded comment]
 Your version of Excel allows you to read this threaded comment; however, any edits to it will get removed if the file is opened in a newer version of Excel. Learn more: https://go.microsoft.com/fwlink/?linkid=870924
Comment:
	固定十九位流水号，不校验
</t>
      </text>
    </comment>
    <comment authorId="18" xr:uid="{aa606783-f2db-4b82-aa3b-decbcbbe6578}" ref="H47">
      <text>
        <t xml:space="preserve">[Threaded comment]
 Your version of Excel allows you to read this threaded comment; however, any edits to it will get removed if the file is opened in a newer version of Excel. Learn more: https://go.microsoft.com/fwlink/?linkid=870924
Comment:
	@darren.teohs@seamoney.com noted here
Assigned to 
</t>
      </text>
    </comment>
    <comment authorId="19" xr:uid="{ae8abd1f-f4c2-4208-b208-59ac1557d36e}" ref="C53">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20" xr:uid="{b0acaa95-6273-423c-bbc5-38ab698a7a39}" ref="C36">
      <text>
        <t xml:space="preserve">[Threaded comment]
 Your version of Excel allows you to read this threaded comment; however, any edits to it will get removed if the file is opened in a newer version of Excel. Learn more: https://go.microsoft.com/fwlink/?linkid=870924
Comment:
	固定格式可以不用check
</t>
      </text>
    </comment>
    <comment authorId="21" xr:uid="{b3fd7fa7-ba60-43d1-9cbf-c4044bafd5fa}" ref="K1">
      <text>
        <t xml:space="preserve">[Threaded comment]
 Your version of Excel allows you to read this threaded comment; however, any edits to it will get removed if the file is opened in a newer version of Excel. Learn more: https://go.microsoft.com/fwlink/?linkid=870924
Comment:
	@thanhbinh.le@shopeepay.com pls rmb to follow up on this yah. cc @houzhen.lu@shopee.com
Assigned to thanhbinh.le@shopeepay.com
Reply:
	added~
Reply:
	@thanhbinh.le@shopeepay.com  
what's the diff btw Contract number &amp; contractFileName? 
is it the same Field?
Reply:
	contract number = the field being used in the contract file itself (the .pdf file)
contractFileName = the actual name of the .pdf file that we gonna put in sFTP for the bank to grab
</t>
      </text>
    </comment>
    <comment authorId="22" xr:uid="{b78450d3-3773-4a3e-aee7-ec69388ca0c3}" ref="C58">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23" xr:uid="{b7d837a2-c9b3-4471-9f4f-b0140c604c8f}" ref="C65">
      <text>
        <t xml:space="preserve">[Threaded comment]
 Your version of Excel allows you to read this threaded comment; however, any edits to it will get removed if the file is opened in a newer version of Excel. Learn more: https://go.microsoft.com/fwlink/?linkid=870924
Comment:
	apollo固定配置，不校验
</t>
      </text>
    </comment>
    <comment authorId="24" xr:uid="{b9f07df6-1150-4fa3-9517-8584d55808fa}" ref="C55">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25" xr:uid="{ba3b2b7a-c33f-4326-82ae-4094e3293d04}" ref="C66">
      <text>
        <t xml:space="preserve">[Threaded comment]
 Your version of Excel allows you to read this threaded comment; however, any edits to it will get removed if the file is opened in a newer version of Excel. Learn more: https://go.microsoft.com/fwlink/?linkid=870924
Comment:
	固定为unknown或者2/3位利率，不校验
</t>
      </text>
    </comment>
    <comment authorId="26" xr:uid="{bdafb01c-a15f-4812-9973-a3b7b9caffdb}" ref="C51">
      <text>
        <t xml:space="preserve">[Threaded comment]
 Your version of Excel allows you to read this threaded comment; however, any edits to it will get removed if the file is opened in a newer version of Excel. Learn more: https://go.microsoft.com/fwlink/?linkid=870924
Comment:
	代码默认传"",不校验
</t>
      </text>
    </comment>
    <comment authorId="27" xr:uid="{c1a39832-cf18-4788-a090-09ffb8d5b9fc}" ref="B47">
      <text>
        <t xml:space="preserve">[Threaded comment]
 Your version of Excel allows you to read this threaded comment; however, any edits to it will get removed if the file is opened in a newer version of Excel. Learn more: https://go.microsoft.com/fwlink/?linkid=870924
Comment:
	@thanhbinh.le@shopeepay.com @elise.vu@shopeepay.com is this filed optional? it was optional in the old API spec.
Assigned to thanhbinh.le@shopeepay.com
Reply:
	in the latest tech soec, it's still mandatory. @elise.vu@shopeepay.com think need to get back to bank side on Monday &gt;.&lt;
Reassigned to elise.vu@shopeepay.com
</t>
      </text>
    </comment>
    <comment authorId="28" xr:uid="{c6278262-23a5-40d2-b856-435f4baeeded}" ref="C69">
      <text>
        <t xml:space="preserve">[Threaded comment]
 Your version of Excel allows you to read this threaded comment; however, any edits to it will get removed if the file is opened in a newer version of Excel. Learn more: https://go.microsoft.com/fwlink/?linkid=870924
Comment:
	apollo固定配置，不校验
</t>
      </text>
    </comment>
    <comment authorId="29" xr:uid="{e3e5fe9f-89e3-4506-8127-4acfafba7c9a}" ref="B59">
      <text>
        <t xml:space="preserve">[Threaded comment]
 Your version of Excel allows you to read this threaded comment; however, any edits to it will get removed if the file is opened in a newer version of Excel. Learn more: https://go.microsoft.com/fwlink/?linkid=870924
Comment:
	EC相关字段，接口要求是Optional；
但激活流程我们已经收集了，有就传给funding
</t>
      </text>
    </comment>
    <comment authorId="30" xr:uid="{e867176d-b8e8-4310-a2ea-dc78d125c40c}" ref="F71">
      <text>
        <t xml:space="preserve">[Threaded comment]
 Your version of Excel allows you to read this threaded comment; however, any edits to it will get removed if the file is opened in a newer version of Excel. Learn more: https://go.microsoft.com/fwlink/?linkid=870924
Comment:
	@thanhbinh.le@shopeepay.com we only collect IC front &amp; back, LC steady + movement. So we won't send them selfie images. cc @houzhen.lu@shopee.com @jiaxue.gao@seamoney.com
Assigned to thanhbinh.le@shopeepay.com
Reply:
	I think it's mandatory that they need to collect at least 1 selfie picture :( can add 1 there? =S
Reply:
	Is LC steady the selfie pic actually?
Reply:
	@jiaxue.gao@seamoney.com @yusheng.kuai@shopee.com
</t>
      </text>
    </comment>
    <comment authorId="31" xr:uid="{ec59a5db-f4f1-43f7-ad2c-ebc649275f32}" ref="A59">
      <text>
        <t xml:space="preserve">[Threaded comment]
 Your version of Excel allows you to read this threaded comment; however, any edits to it will get removed if the file is opened in a newer version of Excel. Learn more: https://go.microsoft.com/fwlink/?linkid=870924
Comment:
	@thanhbinh.le@shopeepay.com @elise.vu@shopeepay.com are these emergency contact name + relation fields mandatory? or only phone number is mandatory?
Assigned to thanhbinh.le@shopeepay.com
Reply:
	it's optional for both the name, relation + phone number.
</t>
      </text>
    </comment>
    <comment authorId="32" xr:uid="{ef1f7d5f-da53-43d9-8a83-b2bf49a23ad7}" ref="C34">
      <text>
        <t xml:space="preserve">[Threaded comment]
 Your version of Excel allows you to read this threaded comment; however, any edits to it will get removed if the file is opened in a newer version of Excel. Learn more: https://go.microsoft.com/fwlink/?linkid=870924
Comment:
	固定格式可以不用check
</t>
      </text>
    </comment>
    <comment authorId="33" xr:uid="{ef85e5b6-be67-4846-95a1-cc5cafd273fd}" ref="F32">
      <text>
        <t xml:space="preserve">[Threaded comment]
 Your version of Excel allows you to read this threaded comment; however, any edits to it will get removed if the file is opened in a newer version of Excel. Learn more: https://go.microsoft.com/fwlink/?linkid=870924
Comment:
	@thien.nguyenduc@shopeepay.com update the logic for NFC 2.b
</t>
      </text>
    </comment>
    <comment authorId="34" xr:uid="{f30a3973-a9a2-4592-a6ef-16c728322fbc}" ref="C37">
      <text>
        <t xml:space="preserve">[Threaded comment]
 Your version of Excel allows you to read this threaded comment; however, any edits to it will get removed if the file is opened in a newer version of Excel. Learn more: https://go.microsoft.com/fwlink/?linkid=870924
Comment:
	固定格式可以不用check
</t>
      </text>
    </comment>
    <comment authorId="35" xr:uid="{fee0a64d-763f-489c-8735-e5859d2e4953}" ref="C27">
      <text>
        <t xml:space="preserve">[Threaded comment]
 Your version of Excel allows you to read this threaded comment; however, any edits to it will get removed if the file is opened in a newer version of Excel. Learn more: https://go.microsoft.com/fwlink/?linkid=870924
Comment:
	常量不用check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tc={10e420f3-36e8-4e1a-a3e2-a98103b9b357}</author>
    <author>tc={3d3c9c9a-57c6-43da-9ec2-412b477a3e5e}</author>
    <author>tc={90677c88-dc4e-4c5d-a604-18849c4ae88f}</author>
  </authors>
  <commentList>
    <comment authorId="0" xr:uid="{10e420f3-36e8-4e1a-a3e2-a98103b9b357}" ref="E18">
      <text>
        <t xml:space="preserve">[Threaded comment]
 Your version of Excel allows you to read this threaded comment; however, any edits to it will get removed if the file is opened in a newer version of Excel. Learn more: https://go.microsoft.com/fwlink/?linkid=870924
Comment:
	@thien.nguyenduc@shopeepay.com no need to be the same as cardApplication transactionKey, right?
Reply:
	no need.
</t>
      </text>
    </comment>
    <comment authorId="1" xr:uid="{3d3c9c9a-57c6-43da-9ec2-412b477a3e5e}" ref="E53">
      <text>
        <t xml:space="preserve">[Threaded comment]
 Your version of Excel allows you to read this threaded comment; however, any edits to it will get removed if the file is opened in a newer version of Excel. Learn more: https://go.microsoft.com/fwlink/?linkid=870924
Comment:
	@thien.nguyenduc@shopeepay.com need to be same as sendOTP transactionKey?
Reply:
	no need @haowen.deng@seamoney.com . I think just let dev do handling the same as other APIs for username / checksum / transactionKey
</t>
      </text>
    </comment>
    <comment authorId="2" xr:uid="{90677c88-dc4e-4c5d-a604-18849c4ae88f}" ref="D9">
      <text>
        <t xml:space="preserve">[Threaded comment]
 Your version of Excel allows you to read this threaded comment; however, any edits to it will get removed if the file is opened in a newer version of Excel. Learn more: https://go.microsoft.com/fwlink/?linkid=870924
Comment:
	@thien.nguyenduc@shopeepay.com help to add length
Reply:
	@haowen.deng@seamoney.com it's the same as other APIs. I just add some fields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tc={51c2f3c0-5a0b-4b69-95ab-c9ccd0e6e12f}</author>
    <author>tc={58fc6ba9-a968-4ac7-adec-65f2f6df138d}</author>
    <author>tc={9712eaef-9b80-4cba-aded-963699d9312e}</author>
    <author>tc={9a0f315b-74fa-40b6-b4ae-66f49af88328}</author>
  </authors>
  <commentList>
    <comment authorId="0" xr:uid="{51c2f3c0-5a0b-4b69-95ab-c9ccd0e6e12f}" ref="E38">
      <text>
        <t xml:space="preserve">[Threaded comment]
 Your version of Excel allows you to read this threaded comment; however, any edits to it will get removed if the file is opened in a newer version of Excel. Learn more: https://go.microsoft.com/fwlink/?linkid=870924
Comment:
	@tu.ledinh@shopeepay.com which one is for credit bureau change ah?
Assigned to tu.ledinh@shopeepay.com
Reply:
	No change for the Inquiry Application status @darren.teohs@seamoney.com
Reassigned to 
</t>
      </text>
    </comment>
    <comment authorId="1" xr:uid="{58fc6ba9-a968-4ac7-adec-65f2f6df138d}" ref="D38">
      <text>
        <t xml:space="preserve">[Threaded comment]
 Your version of Excel allows you to read this threaded comment; however, any edits to it will get removed if the file is opened in a newer version of Excel. Learn more: https://go.microsoft.com/fwlink/?linkid=870924
Comment:
	So handling for REJECTED would be the same with handling for DEACTIVE &amp; FAIL (mapped to CN20).
Cc: @tu.ledinh@shopeepay.com
</t>
      </text>
    </comment>
    <comment authorId="2" xr:uid="{9712eaef-9b80-4cba-aded-963699d9312e}" ref="B35">
      <text>
        <t xml:space="preserve">[Threaded comment]
 Your version of Excel allows you to read this threaded comment; however, any edits to it will get removed if the file is opened in a newer version of Excel. Learn more: https://go.microsoft.com/fwlink/?linkid=870924
Comment:
	this filed may be some wrong, bank will response us cardToken instead of phoneNumber
Reply:
	updated~
</t>
      </text>
    </comment>
    <comment authorId="3" xr:uid="{9a0f315b-74fa-40b6-b4ae-66f49af88328}" ref="A25">
      <text>
        <t xml:space="preserve">[Threaded comment]
 Your version of Excel allows you to read this threaded comment; however, any edits to it will get removed if the file is opened in a newer version of Excel. Learn more: https://go.microsoft.com/fwlink/?linkid=870924
Comment:
	@thanhbinh.le@shopeepay.com
Reply:
	added~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tc={3a438d22-cc03-4fac-b93c-8a52161528e9}</author>
    <author>tc={c43272f8-f41d-4030-a7da-d448ea17d6ea}</author>
    <author>tc={f760a3a3-46f1-48e3-93f5-15f4b8a7e2b0}</author>
    <author>tc={f8508154-091a-4f3d-a107-8b6f2f8f3302}</author>
  </authors>
  <commentList>
    <comment authorId="0" xr:uid="{3a438d22-cc03-4fac-b93c-8a52161528e9}" ref="B22">
      <text>
        <t xml:space="preserve">[Threaded comment]
 Your version of Excel allows you to read this threaded comment; however, any edits to it will get removed if the file is opened in a newer version of Excel. Learn more: https://go.microsoft.com/fwlink/?linkid=870924
Comment:
	6&amp;7 should be part of 4.1? @thanhbinh.le@shopeepay.com
Assigned to thanhbinh.le@shopeepay.com
Reply:
	updated~
</t>
      </text>
    </comment>
    <comment authorId="1" xr:uid="{c43272f8-f41d-4030-a7da-d448ea17d6ea}" ref="E29">
      <text>
        <t xml:space="preserve">[Threaded comment]
 Your version of Excel allows you to read this threaded comment; however, any edits to it will get removed if the file is opened in a newer version of Excel. Learn more: https://go.microsoft.com/fwlink/?linkid=870924
Comment:
	Will TPB provide this in phase 1?
@thanhbinh.le@shopeepay.com 
@viola.ding@seamoney.com
Reply:
	ya not, so only simple one - success &amp; failed
Reply:
	Will risk require explanation on OTP @houzhen.lu@shopee.com ?
Reply:
	@arthur.karya@seamoney.com FE message one for success &amp; one for failure are required cc @yijing.chen@shopee.com @houzhen.lu@shopee.com offline confirmed to me, kindly notify @yijing.chen@shopee.com when we provided~
Reply:
	After a discussion with @thanhbinh.le@shopeepay.com , 
We proposed some scenario and flow. Most of the scenario can use existing design and created PN in https://www.figma.com/file/mp0xjsuXCIy4dxfuXvl1mN/%5BVN%5D-SPaylater?node-id=1%3A2 
https://docs.google.com/spreadsheets/d/1FIbuiF5if_NynzGnlDNQot4iNXSaec9SjA7NGek7frM/edit#gid=0
While @peter.nguyen@seamoney.com can draft one new pop-up for OTP error message
@jiaxue.gao@seamoney.com 
@yijing.chen@shopee.com 
Happy case: OTP page ==&gt; success==&gt; application is approved in principle, soft approval existing UI ==&gt; successful PN
Pending case: OTP Page==&gt;success==&gt;pending pre-screening==&gt;existing pending UI==&gt;success/failure PN
Technical failure case: OTP Page==&gt;wrong OTP/expired OTP/cancel button==&gt;new pop-up==&gt; call bank API again ==&gt;OTP Page==&gt;Scenario 1-4
Rejection failure case: OTP Page==&gt;business/risk rejection by TPB==&gt;existing rejection page
Timeout case: OTP Page==&gt;no callback==&gt;application is approved in principle (existing UI)==&gt;auto-fix==&gt;call again==&gt;OTP Page==&gt;Scenario 2-3
Reply:
	error code proposal:
The OTP entered is invalid or has timed out. Please click OK below to reattempt OTP submission with our partnered bank.
Reply:
	@yijing.chen@shopee.com
</t>
      </text>
    </comment>
    <comment authorId="2" xr:uid="{f760a3a3-46f1-48e3-93f5-15f4b8a7e2b0}" ref="B18">
      <text>
        <t xml:space="preserve">[Threaded comment]
 Your version of Excel allows you to read this threaded comment; however, any edits to it will get removed if the file is opened in a newer version of Excel. Learn more: https://go.microsoft.com/fwlink/?linkid=870924
Comment:
	@thien.nguyenduc@shopeepay.com requestTime refers to user trigger the OTP time, or TPB request this OTP result API time?
Assigned to thien.nguyenduc@shopeepay.com
</t>
      </text>
    </comment>
    <comment authorId="3" xr:uid="{f8508154-091a-4f3d-a107-8b6f2f8f3302}" ref="B4">
      <text>
        <t xml:space="preserve">[Threaded comment]
 Your version of Excel allows you to read this threaded comment; however, any edits to it will get removed if the file is opened in a newer version of Excel. Learn more: https://go.microsoft.com/fwlink/?linkid=870924
Comment:
	if we not receive callback from bank , can bank continue callback us? if can? what times will  they callback and what is the time interval between twice callback ?
Reply:
	they will retry up 1 more time - 1 mins later. The retry frequency can adjust later.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tc={12f0e209-b0a7-49ad-a2a0-3a979d3dc232}</author>
    <author>tc={241e37c7-160a-4227-b58f-7c2cf56ed1f6}</author>
    <author>tc={43213154-eb07-43fc-b539-85685109a40f}</author>
    <author>tc={623c1291-b378-4faf-a535-08b3c13ad2b9}</author>
    <author>tc={8730f78e-3e0d-4040-af2e-970a3dd732b3}</author>
    <author>tc={8c4a097b-ae33-4148-8604-874287bf0ccd}</author>
    <author>tc={ae018822-c0dc-4979-923a-7f36654707e1}</author>
  </authors>
  <commentList>
    <comment authorId="0" xr:uid="{12f0e209-b0a7-49ad-a2a0-3a979d3dc232}" ref="B22">
      <text>
        <t xml:space="preserve">[Threaded comment]
 Your version of Excel allows you to read this threaded comment; however, any edits to it will get removed if the file is opened in a newer version of Excel. Learn more: https://go.microsoft.com/fwlink/?linkid=870924
Comment:
	@thanhbinh.le@shopeepay.com Can I confirm this card token will be the unique ID for each customer at TPB side and it won't change after user onboard? We see this token number will be used in the payment and repayment API subsequently. So want to make sure it is unique for each user. cc @houzhen.lu@shopee.com @jiaxue.gao@seamoney.com
Assigned to thanhbinh.le@shopeepay.com
Reply:
	yes, it's unique for each customer.
</t>
      </text>
    </comment>
    <comment authorId="1" xr:uid="{241e37c7-160a-4227-b58f-7c2cf56ed1f6}" ref="B18">
      <text>
        <t xml:space="preserve">[Threaded comment]
 Your version of Excel allows you to read this threaded comment; however, any edits to it will get removed if the file is opened in a newer version of Excel. Learn more: https://go.microsoft.com/fwlink/?linkid=870924
Comment:
	@thien.nguyenduc@shopeepay.com requestTime refers to UC trigger the card application API time, or TPB request this callback API time?
Assigned to thien.nguyenduc@shopeepay.com
Reply:
	@haowen.deng@seamoney.com like other API, requestTime is actual time when TPBank callback to Shopee.
Reassigned to 
</t>
      </text>
    </comment>
    <comment authorId="2" xr:uid="{43213154-eb07-43fc-b539-85685109a40f}" ref="E48">
      <text>
        <t xml:space="preserve">[Threaded comment]
 Your version of Excel allows you to read this threaded comment; however, any edits to it will get removed if the file is opened in a newer version of Excel. Learn more: https://go.microsoft.com/fwlink/?linkid=870924
Comment:
	CN23 is used when CIF not match right? @tu.ledinh@shopeepay.com Also this case we shouldn't allow user to activate again?
Assigned to tu.ledinh@shopeepay.com
Reply:
	Yes
</t>
      </text>
    </comment>
    <comment authorId="3" xr:uid="{623c1291-b378-4faf-a535-08b3c13ad2b9}" ref="E28">
      <text>
        <t xml:space="preserve">[Threaded comment]
 Your version of Excel allows you to read this threaded comment; however, any edits to it will get removed if the file is opened in a newer version of Excel. Learn more: https://go.microsoft.com/fwlink/?linkid=870924
Comment:
	@tu.ledinh@shopeepay.com @thien.nguyenduc@shopeepay.com can check if this is expected here
1 total reaction
Tu (Bryan) - VN reacted with 👍 at 2024-12-12 08:34 AM
Reply:
	Noted. seems OK @darren.teohs@seamoney.com
</t>
      </text>
    </comment>
    <comment authorId="4" xr:uid="{8730f78e-3e0d-4040-af2e-970a3dd732b3}" ref="C28">
      <text>
        <t xml:space="preserve">[Threaded comment]
 Your version of Excel allows you to read this threaded comment; however, any edits to it will get removed if the file is opened in a newer version of Excel. Learn more: https://go.microsoft.com/fwlink/?linkid=870924
Comment:
	this can't be optional? bank got to give a bill date?
@thien.nguyenduc@shopeepay.com
Reply:
	@darren.teohs@seamoney.com @tu.ledinh@shopeepay.com 
+ if bank final callback card application REJECt, there is no value for billDate.
+ Only bank final callback applicaiton SUCCESS, bank open account then bank will return value. Currently, there is 2 value = 14 or 24.
+ If bank final callback SUCCESS but no info or not one of 2 mentioned value. Shopee will let user go with old billing date = 24.
</t>
      </text>
    </comment>
    <comment authorId="5" xr:uid="{8c4a097b-ae33-4148-8604-874287bf0ccd}" ref="D27">
      <text>
        <t xml:space="preserve">[Threaded comment]
 Your version of Excel allows you to read this threaded comment; however, any edits to it will get removed if the file is opened in a newer version of Excel. Learn more: https://go.microsoft.com/fwlink/?linkid=870924
Comment:
	@tu.ledinh@shopeepay.com hi bryan, may I seek your help to understand a bit more on the bank's handling when we have the 2nd UW = reject, i.e how we shall interpret this no. 11 field "finalscoreing flag"
so for example: 
if the bank might have approved the users but the bank gets the shopee result in &lt;tab 4.4&gt; that shopee final UW result is REJECTED,  I assume this finalscoring flag will be = Y and if so, what would be the rcode ? 
thank you~
Assigned to tu.ledinh@shopeepay.com
</t>
      </text>
    </comment>
    <comment authorId="6" xr:uid="{ae018822-c0dc-4979-923a-7f36654707e1}" ref="F43">
      <text>
        <t xml:space="preserve">[Threaded comment]
 Your version of Excel allows you to read this threaded comment; however, any edits to it will get removed if the file is opened in a newer version of Excel. Learn more: https://go.microsoft.com/fwlink/?linkid=870924
Comment:
	Why this scenario (BANK Blacklist), we are still allowing user to retry? @tu.ledinh@shopeepay.com
Assigned to tu.ledinh@shopeepay.com
Reply:
	we allow to retry after long cool down, to allow user have the change to routing to another bank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tc={137c51ab-0ad1-4fd8-99b7-93ce1fc471e9}</author>
    <author>tc={5207b517-0c0b-44a9-a5f9-548589df0fdc}</author>
  </authors>
  <commentList>
    <comment authorId="0" xr:uid="{137c51ab-0ad1-4fd8-99b7-93ce1fc471e9}" ref="D26">
      <text>
        <t xml:space="preserve">[Threaded comment]
 Your version of Excel allows you to read this threaded comment; however, any edits to it will get removed if the file is opened in a newer version of Excel. Learn more: https://go.microsoft.com/fwlink/?linkid=870924
Comment:
	This description does not match column B, please revise @tu.ledinh@shopeepay.com
Assigned to tu.ledinh@shopeepay.com
Reply:
	It's just an example from the current log, Funding can decide the API params
</t>
      </text>
    </comment>
    <comment authorId="1" xr:uid="{5207b517-0c0b-44a9-a5f9-548589df0fdc}" ref="A29">
      <text>
        <t xml:space="preserve">[Threaded comment]
 Your version of Excel allows you to read this threaded comment; however, any edits to it will get removed if the file is opened in a newer version of Excel. Learn more: https://go.microsoft.com/fwlink/?linkid=870924
Comment:
	This is shopee RS body?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tc={af57cd99-71ac-47dc-90cf-728b476fb7ea}</author>
  </authors>
  <commentList>
    <comment authorId="0" xr:uid="{af57cd99-71ac-47dc-90cf-728b476fb7ea}" ref="B18">
      <text>
        <t xml:space="preserve">[Threaded comment]
 Your version of Excel allows you to read this threaded comment; however, any edits to it will get removed if the file is opened in a newer version of Excel. Learn more: https://go.microsoft.com/fwlink/?linkid=870924
Comment:
	@thien.nguyenduc@shopeepay.com requestTime refers to what time?
Reply:
	@haowen.deng@seamoney.com Processing time at bank side
Reply:
	processing time ≠ bank callback time, correct?
Reply:
	@haowen.deng@seamoney.com yah just double check with bank. So this is bank callback time for score 1
cc: @tu.ledinh@shopeepay.com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tc={4a2c5044-fa61-4369-b195-0c5f574b8819}</author>
    <author>tc={c3f9542f-5008-421b-9cbb-8eedcade7c42}</author>
    <author>tc={e36b6405-cee3-4cc2-9b77-30f3bd42850f}</author>
  </authors>
  <commentList>
    <comment authorId="0" xr:uid="{4a2c5044-fa61-4369-b195-0c5f574b8819}" ref="D24">
      <text>
        <t xml:space="preserve">[Threaded comment]
 Your version of Excel allows you to read this threaded comment; however, any edits to it will get removed if the file is opened in a newer version of Excel. Learn more: https://go.microsoft.com/fwlink/?linkid=870924
Comment:
	@tu.ledinh@shopeepay.com What is this vendor code? is it a fixed value: SHOPEE?
Reply:
	yes
</t>
      </text>
    </comment>
    <comment authorId="1" xr:uid="{c3f9542f-5008-421b-9cbb-8eedcade7c42}" ref="B45">
      <text>
        <t xml:space="preserve">[Threaded comment]
 Your version of Excel allows you to read this threaded comment; however, any edits to it will get removed if the file is opened in a newer version of Excel. Learn more: https://go.microsoft.com/fwlink/?linkid=870924
Comment:
	@thien.nguyenduc@shopeepay.com what is this time?
Reply:
	@haowen.deng@seamoney.com The time it takes for internal system of bank to receive the final result of the transaction
Maybe needed for bank side
</t>
      </text>
    </comment>
    <comment authorId="2" xr:uid="{e36b6405-cee3-4cc2-9b77-30f3bd42850f}" ref="E23">
      <text>
        <t xml:space="preserve">[Threaded comment]
 Your version of Excel allows you to read this threaded comment; however, any edits to it will get removed if the file is opened in a newer version of Excel. Learn more: https://go.microsoft.com/fwlink/?linkid=870924
Comment:
	Can confirm what's the information to put here: apiid and servicecode? 
@tu.ledinh@shopeepay.com
Reply:
	this is api id, similar to INSTANTCARD_INFO (Card Application)
Reply:
	@darren.teohs@seamoney.com updated value 
cc: @tu.ledinh@shopeepay.com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tc={8f909211-bb24-4479-9768-c771523e1f91}</author>
    <author>tc={b538ff50-9ef5-418f-80dc-7f82c192a2b4}</author>
  </authors>
  <commentList>
    <comment authorId="0" xr:uid="{8f909211-bb24-4479-9768-c771523e1f91}" ref="D24">
      <text>
        <t xml:space="preserve">[Threaded comment]
 Your version of Excel allows you to read this threaded comment; however, any edits to it will get removed if the file is opened in a newer version of Excel. Learn more: https://go.microsoft.com/fwlink/?linkid=870924
Comment:
	RequestId in UserActiveLender table
Reply:
	how to link? Is it by credit user id, account id, request_id ...
</t>
      </text>
    </comment>
    <comment authorId="1" xr:uid="{b538ff50-9ef5-418f-80dc-7f82c192a2b4}" ref="B32">
      <text>
        <t xml:space="preserve">[Threaded comment]
 Your version of Excel allows you to read this threaded comment; however, any edits to it will get removed if the file is opened in a newer version of Excel. Learn more: https://go.microsoft.com/fwlink/?linkid=870924
Comment:
	missing error code handling here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tc={10699df4-4798-438c-a002-ab180c01f342}</author>
    <author>tc={377cc26e-9cc3-458e-bc1a-7f8272949428}</author>
    <author>tc={45200bbf-8ad9-4886-967d-8668f0b285b0}</author>
    <author>tc={a71db788-6907-41a0-bdcf-fbb927fda801}</author>
    <author>tc={c4063a29-b0cd-499e-b564-3ac287cf55dd}</author>
    <author>tc={d05b7c7f-820b-4d61-b768-f4a94dd1e6c3}</author>
  </authors>
  <commentList>
    <comment authorId="0" xr:uid="{10699df4-4798-438c-a002-ab180c01f342}" ref="A21">
      <text>
        <t xml:space="preserve">[Threaded comment]
 Your version of Excel allows you to read this threaded comment; however, any edits to it will get removed if the file is opened in a newer version of Excel. Learn more: https://go.microsoft.com/fwlink/?linkid=870924
Comment:
	@thien.nguyenduc@shopeepay.com should this be response?
Reply:
	yes boss
</t>
      </text>
    </comment>
    <comment authorId="1" xr:uid="{377cc26e-9cc3-458e-bc1a-7f8272949428}" ref="F25">
      <text>
        <t xml:space="preserve">[Threaded comment]
 Your version of Excel allows you to read this threaded comment; however, any edits to it will get removed if the file is opened in a newer version of Excel. Learn more: https://go.microsoft.com/fwlink/?linkid=870924
Comment:
	case 01,02,03 - pass ""
</t>
      </text>
    </comment>
    <comment authorId="2" xr:uid="{45200bbf-8ad9-4886-967d-8668f0b285b0}" ref="C22">
      <text>
        <t xml:space="preserve">[Threaded comment]
 Your version of Excel allows you to read this threaded comment; however, any edits to it will get removed if the file is opened in a newer version of Excel. Learn more: https://go.microsoft.com/fwlink/?linkid=870924
Comment:
	@thien.nguyenduc@shopeepay.com adding length
</t>
      </text>
    </comment>
    <comment authorId="3" xr:uid="{a71db788-6907-41a0-bdcf-fbb927fda801}" ref="E23">
      <text>
        <t xml:space="preserve">[Threaded comment]
 Your version of Excel allows you to read this threaded comment; however, any edits to it will get removed if the file is opened in a newer version of Excel. Learn more: https://go.microsoft.com/fwlink/?linkid=870924
Comment:
	same value in bank request body
because there is a chance that bank request a wrong tracenumber
</t>
      </text>
    </comment>
    <comment authorId="4" xr:uid="{c4063a29-b0cd-499e-b564-3ac287cf55dd}" ref="E24">
      <text>
        <t xml:space="preserve">[Threaded comment]
 Your version of Excel allows you to read this threaded comment; however, any edits to it will get removed if the file is opened in a newer version of Excel. Learn more: https://go.microsoft.com/fwlink/?linkid=870924
Comment:
	@haowen.deng@seamoney.com can double check if I miss any codes. 
cc: @tu.ledinh@shopeepay.com
Assigned to 
</t>
      </text>
    </comment>
    <comment authorId="5" xr:uid="{d05b7c7f-820b-4d61-b768-f4a94dd1e6c3}" ref="D17">
      <text>
        <t xml:space="preserve">[Threaded comment]
 Your version of Excel allows you to read this threaded comment; however, any edits to it will get removed if the file is opened in a newer version of Excel. Learn more: https://go.microsoft.com/fwlink/?linkid=870924
Comment:
	RequestId in UserActiveLender table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tc={207ee286-6330-49ac-9b2a-5da50d535de0}</author>
    <author>tc={5e3611a5-296c-4152-80db-3903fcc6ed15}</author>
    <author>tc={829b2436-cc3e-4e81-b919-3f38df5004c7}</author>
    <author>tc={e7eb0801-8ada-40c8-9604-6c96686a563f}</author>
  </authors>
  <commentList>
    <comment authorId="0" xr:uid="{207ee286-6330-49ac-9b2a-5da50d535de0}" ref="E33">
      <text>
        <t xml:space="preserve">[Threaded comment]
 Your version of Excel allows you to read this threaded comment; however, any edits to it will get removed if the file is opened in a newer version of Excel. Learn more: https://go.microsoft.com/fwlink/?linkid=870924
Comment:
	@thanhbinh.le@shopeepay.com which txnID do we put here - trace number or batch transaction ID? (FYI - I updated "installment" to "installment fee" to avoid confusion.)
Assigned to thanhbinh.le@shopeepay.com
Reply:
	the traceNumber of the Prinicipal txn
</t>
      </text>
    </comment>
    <comment authorId="1" xr:uid="{5e3611a5-296c-4152-80db-3903fcc6ed15}" ref="E31">
      <text>
        <t xml:space="preserve">[Threaded comment]
 Your version of Excel allows you to read this threaded comment; however, any edits to it will get removed if the file is opened in a newer version of Excel. Learn more: https://go.microsoft.com/fwlink/?linkid=870924
Comment:
	will default put as "SHOPEE" @thanhbinh.le@shopeepay.com
Assigned to thanhbinh.le@shopeepay.com
Reply:
	ok
</t>
      </text>
    </comment>
    <comment authorId="2" xr:uid="{829b2436-cc3e-4e81-b919-3f38df5004c7}" ref="A33">
      <text>
        <t xml:space="preserve">[Threaded comment]
 Your version of Excel allows you to read this threaded comment; however, any edits to it will get removed if the file is opened in a newer version of Excel. Learn more: https://go.microsoft.com/fwlink/?linkid=870924
Comment:
	should be requestBody.transactions.principalTxnId?
Reply:
	updated~
</t>
      </text>
    </comment>
    <comment authorId="3" xr:uid="{e7eb0801-8ada-40c8-9604-6c96686a563f}" ref="A32">
      <text>
        <t xml:space="preserve">[Threaded comment]
 Your version of Excel allows you to read this threaded comment; however, any edits to it will get removed if the file is opened in a newer version of Excel. Learn more: https://go.microsoft.com/fwlink/?linkid=870924
Comment:
	should be requestBody.transactions.TransactionTypeFlag
Reply:
	updated, thank you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tc={0d16f2a0-f678-4566-a785-0bc7eea639d3}</author>
    <author>tc={fdc83906-2dfd-4839-aed5-87d1a2bfa6b2}</author>
  </authors>
  <commentList>
    <comment authorId="0" xr:uid="{0d16f2a0-f678-4566-a785-0bc7eea639d3}" ref="D34">
      <text>
        <t xml:space="preserve">[Threaded comment]
 Your version of Excel allows you to read this threaded comment; however, any edits to it will get removed if the file is opened in a newer version of Excel. Learn more: https://go.microsoft.com/fwlink/?linkid=870924
Comment:
	also status seem to be "SUCCESS" OR "FAIL" , not "APPROVED"
Reply:
	done updated @zhibiao.li@shopee.com
</t>
      </text>
    </comment>
    <comment authorId="1" xr:uid="{fdc83906-2dfd-4839-aed5-87d1a2bfa6b2}" ref="A24">
      <text>
        <t xml:space="preserve">[Threaded comment]
 Your version of Excel allows you to read this threaded comment; however, any edits to it will get removed if the file is opened in a newer version of Excel. Learn more: https://go.microsoft.com/fwlink/?linkid=870924
Comment:
	what time should we assign it? fromDate must more than the request api time and toDate less than the request Time?
Reply:
	yes correct.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tc={0caed6f9-9037-4cb3-aef0-869906e730be}</author>
    <author>tc={4ecc6cdf-0863-41c5-844d-26d2bb40094e}</author>
    <author>tc={b6df16ed-a80d-4882-bff4-1ba24d2a7fc8}</author>
    <author>tc={d6fa66b1-aefe-4a73-827a-7efea75b8ad6}</author>
  </authors>
  <commentList>
    <comment authorId="0" xr:uid="{0caed6f9-9037-4cb3-aef0-869906e730be}" ref="A25">
      <text>
        <t xml:space="preserve">[Threaded comment]
 Your version of Excel allows you to read this threaded comment; however, any edits to it will get removed if the file is opened in a newer version of Excel. Learn more: https://go.microsoft.com/fwlink/?linkid=870924
Comment:
	should be requestBody.tranTime
Reply:
	updated
</t>
      </text>
    </comment>
    <comment authorId="1" xr:uid="{4ecc6cdf-0863-41c5-844d-26d2bb40094e}" ref="A23">
      <text>
        <t xml:space="preserve">[Threaded comment]
 Your version of Excel allows you to read this threaded comment; however, any edits to it will get removed if the file is opened in a newer version of Excel. Learn more: https://go.microsoft.com/fwlink/?linkid=870924
Comment:
	this filed should be Amount?
Reply:
	updated~
</t>
      </text>
    </comment>
    <comment authorId="2" xr:uid="{b6df16ed-a80d-4882-bff4-1ba24d2a7fc8}" ref="B2">
      <text>
        <t xml:space="preserve">[Threaded comment]
 Your version of Excel allows you to read this threaded comment; however, any edits to it will get removed if the file is opened in a newer version of Excel. Learn more: https://go.microsoft.com/fwlink/?linkid=870924
Comment:
	if we call this api twice using same request because  of  network wrong, will bank detect it and only deduct company bank account once?
Reply:
	yes, they will return duplicate transaction ID. But I think we need to be careful about this &amp; try out in UAT env to make sure.
Currently in bank design, they suggest us to use inquiry txn API - then if the transaction is not found on their side ==&gt; retry with a new transaction ID.
</t>
      </text>
    </comment>
    <comment authorId="3" xr:uid="{d6fa66b1-aefe-4a73-827a-7efea75b8ad6}" ref="A27">
      <text>
        <t xml:space="preserve">[Threaded comment]
 Your version of Excel allows you to read this threaded comment; however, any edits to it will get removed if the file is opened in a newer version of Excel. Learn more: https://go.microsoft.com/fwlink/?linkid=870924
Comment:
	whats the meaning of this filed? what value should we assign to it.
Reply:
	for our use case, can default to 1 since we only allow customer to repay full
Reply:
	@william.wuwx@seamoney.com for partial repayment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tc={2cd4332d-a022-452c-bc89-bc59355eda08}</author>
    <author>tc={517c6bed-5ff9-431a-a8ba-03027440ef2d}</author>
    <author>tc={70b8b47b-b5be-4dd3-8b21-fe192f9b9c5f}</author>
    <author>tc={95e1d5c8-20d5-4efc-aed2-3cfc8eb3ed4c}</author>
    <author>tc={f0aa911e-1b3e-4e28-97f6-67364c115faa}</author>
  </authors>
  <commentList>
    <comment authorId="0" xr:uid="{2cd4332d-a022-452c-bc89-bc59355eda08}" ref="E26">
      <text>
        <t xml:space="preserve">[Threaded comment]
 Your version of Excel allows you to read this threaded comment; however, any edits to it will get removed if the file is opened in a newer version of Excel. Learn more: https://go.microsoft.com/fwlink/?linkid=870924
Comment:
	@tu.ledinh@shopeepay.com how to name the file here?
Reply:
	updated in the FRF
</t>
      </text>
    </comment>
    <comment authorId="1" xr:uid="{517c6bed-5ff9-431a-a8ba-03027440ef2d}" ref="D35">
      <text>
        <t xml:space="preserve">[Threaded comment]
 Your version of Excel allows you to read this threaded comment; however, any edits to it will get removed if the file is opened in a newer version of Excel. Learn more: https://go.microsoft.com/fwlink/?linkid=870924
Comment:
	Bank will always give us a batch id under all circumstances? should we be the one generating the batchid under the body to send to bank? 
if not how are we going to map the form to a batchid to inquiry?
Reply:
	@tu.ledinh@shopeepay.com
Reply:
	batchId will be generated from our side once submit file via API, this one they will response what value they receive from us, once we inquiry, we will use inquiry from our side to inquiry as the key
Reply:
	but is not in the response body of the API
</t>
      </text>
    </comment>
    <comment authorId="2" xr:uid="{70b8b47b-b5be-4dd3-8b21-fe192f9b9c5f}" ref="D62">
      <text>
        <t xml:space="preserve">[Threaded comment]
 Your version of Excel allows you to read this threaded comment; however, any edits to it will get removed if the file is opened in a newer version of Excel. Learn more: https://go.microsoft.com/fwlink/?linkid=870924
Comment:
	@tu.ledinh@shopeepay.com can include what is the expected error handling here for failed?
Reply:
	write down in VN Funding Error Code
</t>
      </text>
    </comment>
    <comment authorId="3" xr:uid="{95e1d5c8-20d5-4efc-aed2-3cfc8eb3ed4c}" ref="A43">
      <text>
        <t xml:space="preserve">[Threaded comment]
 Your version of Excel allows you to read this threaded comment; however, any edits to it will get removed if the file is opened in a newer version of Excel. Learn more: https://go.microsoft.com/fwlink/?linkid=870924
Comment:
	@tu.ledinh@shopeepay.com can update here~
</t>
      </text>
    </comment>
    <comment authorId="4" xr:uid="{f0aa911e-1b3e-4e28-97f6-67364c115faa}" ref="C104">
      <text>
        <t xml:space="preserve">[Threaded comment]
 Your version of Excel allows you to read this threaded comment; however, any edits to it will get removed if the file is opened in a newer version of Excel. Learn more: https://go.microsoft.com/fwlink/?linkid=870924
Comment:
	This means we could either inquiry individual repay, or the entire batch depends on what trace number we pass them right? what if the batch is still processing, what status they will revert? @thien.nguyenduc@shopeepay.com @tu.ledinh@shopeepay.com
Assigned to thien.nguyenduc@shopeepay.com
Reply:
	this is inquiry batch status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tc={2dc9e903-0d9e-45fb-9fde-faf6b0f30efd}</author>
    <author>tc={bde1f61b-8a31-4674-9d29-d043fb34b12f}</author>
  </authors>
  <commentList>
    <comment authorId="0" xr:uid="{2dc9e903-0d9e-45fb-9fde-faf6b0f30efd}" ref="B31">
      <text>
        <t xml:space="preserve">[Threaded comment]
 Your version of Excel allows you to read this threaded comment; however, any edits to it will get removed if the file is opened in a newer version of Excel. Learn more: https://go.microsoft.com/fwlink/?linkid=870924
Comment:
	should be transaction instead of transactions?
Reply:
	should be transactions
</t>
      </text>
    </comment>
    <comment authorId="1" xr:uid="{bde1f61b-8a31-4674-9d29-d043fb34b12f}" ref="D35">
      <text>
        <t xml:space="preserve">[Threaded comment]
 Your version of Excel allows you to read this threaded comment; however, any edits to it will get removed if the file is opened in a newer version of Excel. Learn more: https://go.microsoft.com/fwlink/?linkid=870924
Comment:
	seem status will be "SUCCESS" OR "FAIL" , need to check with bank
Reply:
	done updated @zhibiao.li@shopee.com
Reply:
	@thanhbinh.le@shopeepay.com this one also has 
TIMEOUT (added 29.Aug.2022): timeout in CORE bank, need to handle manually
Right?
Reply:
	Added cc @thanhbinh.le@shopeepay.com
Reply:
	@philip.huynh@seamoney.com ya, Bryan is working on an official FRF to highlight these new status to regional team. For now, it's okay to treat them as unknown status.
Reply:
	https://docs.google.com/document/d/1PTFeq6ghMmE76Zo12x-wpKCY6kG701Z2zZyPlROr0GQ/edit#
This? Think we received already.👍👍👍
Reply:
	Yes. that's one
Reply:
	can go through in the meeting tmr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tc={a85219f3-bce0-493a-a295-80e49ef08c36}</author>
    <author>tc={e2ae54c1-15ed-40f4-91e0-23b558bbe6a0}</author>
    <author>tc={f2055732-be84-4369-afa4-3c62de42d45a}</author>
  </authors>
  <commentList>
    <comment authorId="0" ref="D32">
      <text>
        <t xml:space="preserve">just remove all the title \, \\, \\\</t>
      </text>
    </comment>
    <comment authorId="1" xr:uid="{a85219f3-bce0-493a-a295-80e49ef08c36}" ref="C45">
      <text>
        <t xml:space="preserve">[Threaded comment]
 Your version of Excel allows you to read this threaded comment; however, any edits to it will get removed if the file is opened in a newer version of Excel. Learn more: https://go.microsoft.com/fwlink/?linkid=870924
Comment:
	@tu.ledinh@shopeepay.com to provide screenshot on this
</t>
      </text>
    </comment>
    <comment authorId="2" xr:uid="{e2ae54c1-15ed-40f4-91e0-23b558bbe6a0}" ref="C37">
      <text>
        <t xml:space="preserve">[Threaded comment]
 Your version of Excel allows you to read this threaded comment; however, any edits to it will get removed if the file is opened in a newer version of Excel. Learn more: https://go.microsoft.com/fwlink/?linkid=870924
Comment:
	@darren.teohs@seamoney.com kindly help me add some more characters in the special list, TPB has just added in, thanks bro
Assigned to 
</t>
      </text>
    </comment>
    <comment authorId="3" xr:uid="{f2055732-be84-4369-afa4-3c62de42d45a}" ref="C34">
      <text>
        <t xml:space="preserve">[Threaded comment]
 Your version of Excel allows you to read this threaded comment; however, any edits to it will get removed if the file is opened in a newer version of Excel. Learn more: https://go.microsoft.com/fwlink/?linkid=870924
Comment:
	that part needs handle is removing in front of Shopee's UI.
what do you mean
Reply:
	can skip it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
      <text>
        <t xml:space="preserve">when doing VPB, change CN26 to "can change" (24/july)</t>
      </text>
    </comment>
  </commentList>
</comments>
</file>

<file path=xl/sharedStrings.xml><?xml version="1.0" encoding="utf-8"?>
<sst xmlns="http://schemas.openxmlformats.org/spreadsheetml/2006/main" count="5616" uniqueCount="1907">
  <si>
    <t>Last updated</t>
  </si>
  <si>
    <t>Change log</t>
  </si>
  <si>
    <t>Date</t>
  </si>
  <si>
    <t>Remark</t>
  </si>
  <si>
    <t>By</t>
  </si>
  <si>
    <t>STT</t>
  </si>
  <si>
    <t>Ver</t>
  </si>
  <si>
    <t>Decs</t>
  </si>
  <si>
    <t>Techspecs</t>
  </si>
  <si>
    <t>10.Mar</t>
  </si>
  <si>
    <t>1. Add old IC number field in 2. Card Application API
2. Add contract number &amp; contract signing date in 4.1 TPBank callback to update card application API
3. Add transactionType &amp; principalTxnId field in 5. Card payment transaction API</t>
  </si>
  <si>
    <t>Tu (Bryan) Le</t>
  </si>
  <si>
    <t>1.5.3</t>
  </si>
  <si>
    <t>Update for Write off
- Add new section 6.6 và 6.7</t>
  </si>
  <si>
    <t>https://docs.google.com/document/d/1qA0TOhV6fIzeADXJV2rEnNprKlz17oic/edit?usp=sharing&amp;ouid=101637175805643843127&amp;rtpof=true&amp;sd=true</t>
  </si>
  <si>
    <t>22.Dec</t>
  </si>
  <si>
    <t>Update Max length &amp; HYD error code for Card Application</t>
  </si>
  <si>
    <t>1.5.4</t>
  </si>
  <si>
    <t>Update WO and update section 2.6</t>
  </si>
  <si>
    <t>https://docs.google.com/document/d/1ysI-Ws9RNDhbgjO29SVSpXD97Jr3CKTM/edit?usp=sharing&amp;ouid=101637175805643843127&amp;rtpof=true&amp;sd=true</t>
  </si>
  <si>
    <t>Added Pre-check CIF API</t>
  </si>
  <si>
    <t>1.5.5</t>
  </si>
  <si>
    <t>Update WO
- Error code for callback
- Add status in callback</t>
  </si>
  <si>
    <t>https://docs.google.com/document/d/16t2390szBTKo-SmeeLJ9Jbk1L319UHV8/edit?usp=sharing&amp;ouid=101637175805643843127&amp;rtpof=true&amp;sd=true</t>
  </si>
  <si>
    <t>Added GetFileImageAPI</t>
  </si>
  <si>
    <t>1.5.6</t>
  </si>
  <si>
    <t>Early Repay
- Add new section 6.8 và 6.9</t>
  </si>
  <si>
    <t>https://docs.google.com/document/d/149uqNJmKZwdil7MHDVrYc1ODifEb9sV6/edit?usp=sharing&amp;ouid=101637175805643843127&amp;rtpof=true&amp;sd=true</t>
  </si>
  <si>
    <t>Added Restricted Specific Characters</t>
  </si>
  <si>
    <t>1.5.7</t>
  </si>
  <si>
    <t>- Update 2.6: Extend string fullAddress và fullAddressPerment
- Update 6.2: Latest update for current API
- Update 6.6 
- Update 6.7
- Update 6.8 and 6,9</t>
  </si>
  <si>
    <t>https://docs.google.com/document/d/1Iqyj3KxsCqHafQJ1gbihXHpuOlqF2mR3/edit?usp=sharing&amp;ouid=101637175805643843127&amp;rtpof=true&amp;sd=true</t>
  </si>
  <si>
    <t>Updated some new Error Code HYD from banks for Card payment and Card Repayment</t>
  </si>
  <si>
    <t>1.5.8</t>
  </si>
  <si>
    <t>Updated some field name in 2a Prequalified in blue</t>
  </si>
  <si>
    <t>Updated repaymentTime BO2 from TPB</t>
  </si>
  <si>
    <t>Add some new HYD Code when sending Pre Card Application / Card Application
Add new rCode in Callback Application
Update email sending Logic in Card Application due to some compliance concerns</t>
  </si>
  <si>
    <t xml:space="preserve">Add new field for Repayment API "paymentAccount"
[FRF] [VN SPL x TP Bank] Add flag for Repayment Account </t>
  </si>
  <si>
    <t>Updated HYD-81-136 handling for Inquiry Repayment</t>
  </si>
  <si>
    <t>Add and update API for TPB Credit Sharing Projects
a. TPB Reusing the existing Card Application API, adding the WL_Flag (New/Current) field for Shopee to send to TPB
b. Shopee exposing: Added a Callback Score API for TPB to send scores from TPB to Shopee.
c. TP Bank exposing: Added a Submit Score API for Shopee to send scores from Shopee to TPB
d. Shopee reuses the Callback Card Application API, adding the Final_scoring_flag (Y/N) field so that TPB sends the final decision of TPB to Shopee
e. TPB reuses the Inquiry Card Application API to let Shopee query for both use case: 1st Score (if there is no callback score) and Status Application (if there is no callback card application as current).</t>
  </si>
  <si>
    <t>TPB removed WAITING_SCORE status in Inquiry Application</t>
  </si>
  <si>
    <t>HYD Code _ Add more errorCode and errorDesc (because "multiple repayment accounts" feature)</t>
  </si>
  <si>
    <t>Thien Nguyen</t>
  </si>
  <si>
    <t>Add rCode=14 in API callback cardApplication, new status = TERMINATED in API Inquiry Card Application</t>
  </si>
  <si>
    <r>
      <rPr>
        <rFont val="Arial"/>
        <color theme="1"/>
      </rPr>
      <t xml:space="preserve">Add new field </t>
    </r>
    <r>
      <rPr>
        <rFont val="Arial"/>
        <b/>
        <color theme="1"/>
      </rPr>
      <t>requestBody.traceNumber_application</t>
    </r>
    <r>
      <rPr>
        <rFont val="Arial"/>
        <color theme="1"/>
      </rPr>
      <t xml:space="preserve"> in API 4.4 Shopee submit score 2</t>
    </r>
  </si>
  <si>
    <t>Added sheet 10b. Repayment batch</t>
  </si>
  <si>
    <t>Added to sheet 10b. Repayment batch the new API "callback Repayment batch status"</t>
  </si>
  <si>
    <t>Added to sheet 10b. Repayment batch the new API "inquiry Repayment batch status"</t>
  </si>
  <si>
    <t>Added new sheet 1b. JWT Token</t>
  </si>
  <si>
    <t xml:space="preserve">[Bank env] Add new TPBank IP NAT 172.16.203.70 (add host to new domain .....) </t>
  </si>
  <si>
    <t xml:space="preserve">Shopee need to expose one new API for TPBank callback to get additional fields and raw data of NFC  ( this API after final callback cardApplication) 
Detail in sheet 4.6 TPB Get NFC result [VN SPL] TPBank tech spec </t>
  </si>
  <si>
    <t>Tu (Bryan) Le
Thien Nguyen</t>
  </si>
  <si>
    <t>API Shopee notify TPBank to get NFC / IC image data whenever users updated info 
Detail in sheet 4.5 API Notify TPBank to get NFC data / IC image</t>
  </si>
  <si>
    <t>Add new field "billDate" in API 2b. Card Application</t>
  </si>
  <si>
    <t xml:space="preserve">Add API sendOTP/verifyOTP </t>
  </si>
  <si>
    <t xml:space="preserve">Add API Conversion request / Inquiry conversion </t>
  </si>
  <si>
    <t>Updated additional information for current Single Repayment API(use for new Early Repayment flow)</t>
  </si>
  <si>
    <t>Hong Pham</t>
  </si>
  <si>
    <t>Added new 10a2. Repayment single WO(Callback WO included)</t>
  </si>
  <si>
    <t>Updated 2b. Card Application - Add new 'ward' fields for Update Admin Division feature</t>
  </si>
  <si>
    <t>14-Nov-2025</t>
  </si>
  <si>
    <t>Added new 10a3. Early Single Repayment(Callback included)</t>
  </si>
  <si>
    <t>Current API integration status</t>
  </si>
  <si>
    <t>API</t>
  </si>
  <si>
    <t>Status</t>
  </si>
  <si>
    <t>Remarks</t>
  </si>
  <si>
    <t>Exposing by</t>
  </si>
  <si>
    <t>OAuth token</t>
  </si>
  <si>
    <t>USING</t>
  </si>
  <si>
    <t>from 2022</t>
  </si>
  <si>
    <t>TPBank</t>
  </si>
  <si>
    <t>Precheck API</t>
  </si>
  <si>
    <t>from 2023</t>
  </si>
  <si>
    <t>Card Application</t>
  </si>
  <si>
    <t>Callback OTP result</t>
  </si>
  <si>
    <t>Shopee</t>
  </si>
  <si>
    <t>TPB callback score 1</t>
  </si>
  <si>
    <t>NEW</t>
  </si>
  <si>
    <t>from 2024</t>
  </si>
  <si>
    <t>Shopee submit score 2</t>
  </si>
  <si>
    <t>Callback to update card application</t>
  </si>
  <si>
    <t>Inquiry card application</t>
  </si>
  <si>
    <t>Get File Image</t>
  </si>
  <si>
    <t>Card Payment</t>
  </si>
  <si>
    <t>Callback Card Payment</t>
  </si>
  <si>
    <t>Inquiry Card Payment</t>
  </si>
  <si>
    <t>Repayment</t>
  </si>
  <si>
    <t>Inquiry Repayment</t>
  </si>
  <si>
    <t>RepaymentBatch Submit</t>
  </si>
  <si>
    <t>Callback RepaymentBatchStatus</t>
  </si>
  <si>
    <t>Inquiry RepaymentBatchStatus</t>
  </si>
  <si>
    <t>Lock Card</t>
  </si>
  <si>
    <t>Not Available yet from Shopee, TPB is live</t>
  </si>
  <si>
    <t>Notify Fraud</t>
  </si>
  <si>
    <t>Not Available yet</t>
  </si>
  <si>
    <t>Inquiry Card Information</t>
  </si>
  <si>
    <t>sendOTP</t>
  </si>
  <si>
    <t xml:space="preserve">verifyOTP </t>
  </si>
  <si>
    <t>the sequence would be:
Create app
Landing page - OTP
Callback OTP result
Risk engine kick in, check PCB/blacklist...
Callback card app result
Inquiry card app (from Shopee - in case callback timeout</t>
  </si>
  <si>
    <t>_x0008_WHEN TRIGGER</t>
  </si>
  <si>
    <t>(Shopee send to TPB)</t>
  </si>
  <si>
    <t>(Shopee receive from TPB)</t>
  </si>
  <si>
    <r>
      <rPr>
        <rFont val="Arial"/>
        <color rgb="FF1155CC"/>
        <u/>
      </rPr>
      <t>https://app.diagrams.net/#G1WH6Rrtx5f1iuI63vX6SeNojd0TSae-zK</t>
    </r>
    <r>
      <rPr>
        <rFont val="Arial"/>
      </rPr>
      <t xml:space="preserve"> </t>
    </r>
  </si>
  <si>
    <t xml:space="preserve">
Activation</t>
  </si>
  <si>
    <t>Card Application (Activation)</t>
  </si>
  <si>
    <t>After the Application Result has passed anti-fraud and credit check by Risk Engine (or pre-screening - edge cases)</t>
  </si>
  <si>
    <t>contractNumber ( generated by Shopee)
icNumber with 12-digit numeric
traceNumber</t>
  </si>
  <si>
    <t>linkLandingPage
traceNumber</t>
  </si>
  <si>
    <t>What happen if Card Application response (Activation) timeout?</t>
  </si>
  <si>
    <t>-retry
-alert =&gt; local ops resolve</t>
  </si>
  <si>
    <t>--&gt; Edge case #1</t>
  </si>
  <si>
    <t>What happen if Card Application response (Activation) fail/error?</t>
  </si>
  <si>
    <t>200
no url</t>
  </si>
  <si>
    <t>--&gt; Edge case #2</t>
  </si>
  <si>
    <t>What happen if No Card Application response?</t>
  </si>
  <si>
    <t>--&gt; Edge case #3</t>
  </si>
  <si>
    <t>Callback OTP</t>
  </si>
  <si>
    <t>After the user has successfully input OTP sent out by TPB  OR user has inputted FAIL OTP max 5 times</t>
  </si>
  <si>
    <t>description
traceNumber
phoneNumber
rCode</t>
  </si>
  <si>
    <t>What happen if Callback OTP is rejected?</t>
  </si>
  <si>
    <t>5 times wrong OTP</t>
  </si>
  <si>
    <t>--&gt; Edge case #4</t>
  </si>
  <si>
    <r>
      <rPr>
        <rFont val="Arial"/>
        <color rgb="FFEA4335"/>
      </rPr>
      <t xml:space="preserve">What happen if </t>
    </r>
    <r>
      <rPr>
        <rFont val="Arial"/>
        <b/>
        <color rgb="FFEA4335"/>
      </rPr>
      <t>no</t>
    </r>
    <r>
      <rPr>
        <rFont val="Arial"/>
        <color rgb="FFEA4335"/>
      </rPr>
      <t xml:space="preserve"> Callback OTP (no limit inquiry)?
=&gt; Dead Callback</t>
    </r>
  </si>
  <si>
    <t>inquiry</t>
  </si>
  <si>
    <t>dead callback
no OTP input</t>
  </si>
  <si>
    <t>--&gt; Edge case #5</t>
  </si>
  <si>
    <t>Callback Card Application</t>
  </si>
  <si>
    <r>
      <rPr>
        <rFont val="Arial"/>
        <color theme="1"/>
      </rPr>
      <t xml:space="preserve">After TPB receiving Card Application(Activation) from Shopee and finishing PBC/CIC/Fraud, Blacklist check from TPB 
</t>
    </r>
    <r>
      <rPr>
        <rFont val="Arial"/>
        <b/>
        <color theme="1"/>
      </rPr>
      <t>Case 1: Rejected Activation -  Only Call when TPB reject application
Case 2: Approved Activation - Only Call if didn't receive any Callback Card Application (Rejected Activation -rCode). It means happy case</t>
    </r>
  </si>
  <si>
    <t>contractNumber ( generated by Shopee)
icNumber with 12-digit numeric
traceNumber
(same as above)</t>
  </si>
  <si>
    <t>traceNumber
cardToken
bankStatus
rCode
description</t>
  </si>
  <si>
    <r>
      <rPr>
        <rFont val="Arial"/>
        <color rgb="FFEA4335"/>
      </rPr>
      <t xml:space="preserve">What happen if </t>
    </r>
    <r>
      <rPr>
        <rFont val="Arial"/>
        <b/>
        <color rgb="FFEA4335"/>
      </rPr>
      <t>no</t>
    </r>
    <r>
      <rPr>
        <rFont val="Arial"/>
        <color rgb="FFEA4335"/>
      </rPr>
      <t xml:space="preserve"> Callback Card Application (no limit inquiry)?</t>
    </r>
  </si>
  <si>
    <t>--&gt; Edge case #6</t>
  </si>
  <si>
    <t>Inquiry Card Application (Activation)</t>
  </si>
  <si>
    <r>
      <rPr>
        <rFont val="Arial"/>
        <color theme="1"/>
      </rPr>
      <t>Only trigger if</t>
    </r>
    <r>
      <rPr>
        <rFont val="Arial"/>
        <b/>
        <color theme="1"/>
      </rPr>
      <t xml:space="preserve"> after sending Card Application (Activation) request 20 mins, and don't receive any update status from bank (Callback timeout) or receive unfixed status</t>
    </r>
  </si>
  <si>
    <t>traceNumber</t>
  </si>
  <si>
    <t>transactionId
traceNumber
cardToken
status</t>
  </si>
  <si>
    <r>
      <rPr>
        <rFont val="Arial"/>
        <color rgb="FFEA4335"/>
      </rPr>
      <t xml:space="preserve">What happen if Inquiry Card response is </t>
    </r>
    <r>
      <rPr>
        <rFont val="Arial"/>
        <b/>
        <color rgb="FFEA4335"/>
      </rPr>
      <t xml:space="preserve">UNFIXED </t>
    </r>
    <r>
      <rPr>
        <rFont val="Arial"/>
        <color rgb="FFEA4335"/>
      </rPr>
      <t>(no limit inquiry)?</t>
    </r>
  </si>
  <si>
    <t>count alert</t>
  </si>
  <si>
    <t>--&gt; Edge case #7</t>
  </si>
  <si>
    <t>What happen if no Inquiry Card response (no limit inquiry)?</t>
  </si>
  <si>
    <t xml:space="preserve"> Tpb Inquiry Card Application response
</t>
  </si>
  <si>
    <r>
      <rPr>
        <rFont val="Arial"/>
        <color theme="1"/>
      </rPr>
      <t xml:space="preserve">After TPB receiving Inquiry Card Application(Activation) from Shopee and finishing PBC/CIC/Fraud, Blacklist check from TPB 
</t>
    </r>
    <r>
      <rPr>
        <rFont val="Arial"/>
        <b/>
        <color theme="1"/>
      </rPr>
      <t>Case 3:Rejected Activation - Only Call when TPB reject application (fixed status)
Case 4: Approved Activation - Only Call if didn't receive any Inquiry Callback Card Application (Rejected/Cancel status). It means happy case</t>
    </r>
  </si>
  <si>
    <t>Same as above</t>
  </si>
  <si>
    <t>transactionId
traceNumber
status
(same as above)</t>
  </si>
  <si>
    <t>Disbursement</t>
  </si>
  <si>
    <t>Card payment transaction</t>
  </si>
  <si>
    <t>After order has been confirmed</t>
  </si>
  <si>
    <t>transactionTypeFlag
transactions.amount
traceNumber = request_no
UserId/user_id = CreditUID</t>
  </si>
  <si>
    <t>batchTransactionId
errorCode
errorDesc</t>
  </si>
  <si>
    <t>What happen if Card payment transaction response (disbursement) timeout?</t>
  </si>
  <si>
    <t>--&gt; Edge case #8</t>
  </si>
  <si>
    <t>Callback to update card payment</t>
  </si>
  <si>
    <r>
      <rPr>
        <rFont val="Arial"/>
        <color theme="1"/>
      </rPr>
      <t xml:space="preserve">After TPB receiving Card payment from Shopee 
</t>
    </r>
    <r>
      <rPr>
        <rFont val="Arial"/>
        <b/>
        <color theme="1"/>
      </rPr>
      <t>Case 1: Failed disbursement - Only Call when TPB reject disbursement
Case 2: Succeed Disbursement - Only Call if didn't receive any Callback to update card payment (fail disbursement).  It means happy case</t>
    </r>
  </si>
  <si>
    <t>errorCode
errorDesc</t>
  </si>
  <si>
    <t>traceNumber/traceNumber = request_no/loanID
cardToken
status</t>
  </si>
  <si>
    <t>Inquiry card payment</t>
  </si>
  <si>
    <r>
      <rPr>
        <rFont val="Arial"/>
        <color theme="1"/>
      </rPr>
      <t>Only trigger if</t>
    </r>
    <r>
      <rPr>
        <rFont val="Arial"/>
        <b/>
        <color theme="1"/>
      </rPr>
      <t xml:space="preserve"> after sending Card payment transaction request 30 mins, and don't receive any update status from bank or receive unfixed status (Processed/Pending)</t>
    </r>
  </si>
  <si>
    <t>traceNumber = request_no/loanID
cardToken</t>
  </si>
  <si>
    <t>traceNumber = request_no/loanID
cardToken
transactions.amount
transactions.status</t>
  </si>
  <si>
    <t>--&gt; Edge case #9</t>
  </si>
  <si>
    <t>Inquiry card payment response
(Processed/Pending Disbursement)</t>
  </si>
  <si>
    <t>After TPB receiving Inquiry Card payment from Shopee, still in processing and haven't sent back final status.</t>
  </si>
  <si>
    <t>What happen if Pending Disbursement (waiting)?</t>
  </si>
  <si>
    <t>Inquiry card payment response</t>
  </si>
  <si>
    <r>
      <rPr>
        <rFont val="Arial"/>
        <color theme="1"/>
      </rPr>
      <t xml:space="preserve">After TPB receiving Inquiry Card payment from Shopee 
</t>
    </r>
    <r>
      <rPr>
        <rFont val="Arial"/>
        <b/>
        <color theme="1"/>
      </rPr>
      <t>Case 3: Failed Disbursement - Only Call when TPB reject disbursement
Case 4: Succeed Disbursement - Only Call if didn't receive any Inquiry Callback to update card payment (fail disbursement).  It means happy case</t>
    </r>
  </si>
  <si>
    <t>Inquiry card payment response
(Timeout Disbursement)</t>
  </si>
  <si>
    <t>CardRepayment</t>
  </si>
  <si>
    <t>After user has successfully paid instalments</t>
  </si>
  <si>
    <t>transaction_id (uuid)/request_no (RepaymentID)
cardToken
amount
traceNumber</t>
  </si>
  <si>
    <t>traceNumber
errorCode
errorDesc</t>
  </si>
  <si>
    <t>What happen if Card repayment transaction response timeout?</t>
  </si>
  <si>
    <t>--&gt; Edge case #10</t>
  </si>
  <si>
    <t xml:space="preserve">Callback CardRepayment 
</t>
  </si>
  <si>
    <r>
      <rPr>
        <rFont val="Arial"/>
        <b val="0"/>
        <color theme="1"/>
      </rPr>
      <t xml:space="preserve">After TPB receiving Card repayment from Shopee 
</t>
    </r>
    <r>
      <rPr>
        <rFont val="Arial"/>
        <b/>
        <color theme="1"/>
      </rPr>
      <t>Case 1: Succeed response - Only Call if didn't receive any Callback to update card repayment (fail repayment).  It means happy case
Case 2: Failed/Timeout/No response - Only Call when TPB reject repayment/ no response / timeout</t>
    </r>
  </si>
  <si>
    <t>(same as above)</t>
  </si>
  <si>
    <t>Happy case</t>
  </si>
  <si>
    <t>Inquiry CardRepayment</t>
  </si>
  <si>
    <r>
      <rPr>
        <rFont val="Arial"/>
        <color theme="1"/>
      </rPr>
      <t xml:space="preserve">Only trigger if </t>
    </r>
    <r>
      <rPr>
        <rFont val="Arial"/>
        <b/>
        <color theme="1"/>
      </rPr>
      <t>after sending Card repayment transaction request 30 mins, and don't receive any update status from bank, receive unfixed status (Processed/Pending) or 1 inquiry every 24h in 10 days if status is timeout</t>
    </r>
  </si>
  <si>
    <t>cardToken
traceNumber</t>
  </si>
  <si>
    <t>cardToken
amount
traceNumber
status</t>
  </si>
  <si>
    <t>Inquiry Callback CardRepayment</t>
  </si>
  <si>
    <r>
      <rPr>
        <rFont val="Arial"/>
        <color theme="1"/>
      </rPr>
      <t xml:space="preserve">After TPB receiving Inquiry Card repayment from Shopee 
</t>
    </r>
    <r>
      <rPr>
        <rFont val="Arial"/>
        <b/>
        <color theme="1"/>
      </rPr>
      <t>Case 3: Processed/Pending response - Only Callback when TPB still process repayment
Case 4: Timeout response - Only Callback when TPB has not received Inquiry card 
Case 5: Failed response - Only Callback when TPB rejected
Case 6: Succeed response - Only Call if didn't receive any Inquiry Callback to update card repayment (fail repayment).  It means happy case</t>
    </r>
  </si>
  <si>
    <t>What happen if Pending Repayment (waiting)?</t>
  </si>
  <si>
    <t>re-inquiry</t>
  </si>
  <si>
    <t>--&gt; Edge case #11</t>
  </si>
  <si>
    <t>What happen if Timeout Repayment (waiting)?</t>
  </si>
  <si>
    <t>API EDGE CASE LIST</t>
  </si>
  <si>
    <t>API _x0008_FLOW WITH ALL EDGE CASES</t>
  </si>
  <si>
    <t>No</t>
  </si>
  <si>
    <t>Usecase</t>
  </si>
  <si>
    <t>API Testing</t>
  </si>
  <si>
    <t xml:space="preserve"> Edge Case</t>
  </si>
  <si>
    <t xml:space="preserve"> Steps</t>
  </si>
  <si>
    <t>Expected Output</t>
  </si>
  <si>
    <t>Resolving Solution</t>
  </si>
  <si>
    <t>FE</t>
  </si>
  <si>
    <t>BE</t>
  </si>
  <si>
    <t>System?</t>
  </si>
  <si>
    <t>_x0008_Manual? Local Ops/Dev need?</t>
  </si>
  <si>
    <t>Blocker side</t>
  </si>
  <si>
    <t>Activation</t>
  </si>
  <si>
    <r>
      <rPr>
        <rFont val="Arial"/>
        <color rgb="FF000000"/>
      </rPr>
      <t xml:space="preserve">Card Application (Activation) receive </t>
    </r>
    <r>
      <rPr>
        <rFont val="Arial"/>
        <b/>
        <color rgb="FF000000"/>
      </rPr>
      <t xml:space="preserve">Timeout status </t>
    </r>
    <r>
      <rPr>
        <rFont val="Arial"/>
        <color rgb="FF000000"/>
      </rPr>
      <t>And do not receive Landing Page URL as well</t>
    </r>
  </si>
  <si>
    <t>After the Application Result has passed anti-fraud and credit check by Risk Engine (or pre-screening - edge cases). Shopee triggers
to send a Card Application request to TPB</t>
  </si>
  <si>
    <t>Shopee app display “There’s an issue with your SPayLater application. Please try again.”</t>
  </si>
  <si>
    <t>Yes, Shopee system</t>
  </si>
  <si>
    <t>-System alerts?
-Shopee system sends Card Application
-Local Ops resolves manually?</t>
  </si>
  <si>
    <t>TPB system</t>
  </si>
  <si>
    <r>
      <rPr>
        <rFont val="Arial"/>
        <color rgb="FF000000"/>
      </rPr>
      <t>Card Application (Activation) receives</t>
    </r>
    <r>
      <rPr>
        <rFont val="Arial"/>
        <b/>
        <color rgb="FF000000"/>
      </rPr>
      <t xml:space="preserve"> Fail/Error status </t>
    </r>
    <r>
      <rPr>
        <rFont val="Arial"/>
        <color rgb="FF000000"/>
      </rPr>
      <t>And do not receive Landing Page URL as well</t>
    </r>
  </si>
  <si>
    <t xml:space="preserve">Shopee app display “There’s an issue with your SPayLater application. Please try again.”
</t>
  </si>
  <si>
    <t>Card Application (Activation) doesn't receive any response (status + URL)</t>
  </si>
  <si>
    <t>Input OTP eSign wrong more than 5 times</t>
  </si>
  <si>
    <t>Load OTP Landing page Page, input wrong more than 5 times</t>
  </si>
  <si>
    <t>Application Failed
"Over try limit"
User can retry to apply new Application</t>
  </si>
  <si>
    <t xml:space="preserve">
No</t>
  </si>
  <si>
    <t>No Callback OTP because of:
-Dead Callback
-No OTP was inputted</t>
  </si>
  <si>
    <t>Load OTP Landing page Page
-Input correct OTP
-Don't input OTP</t>
  </si>
  <si>
    <t>No Callback Card Application</t>
  </si>
  <si>
    <t xml:space="preserve">After TPB receiving Card Application(Activation) from Shopee and finishing PBC/CIC/Fraud, Blacklist check from TPB
</t>
  </si>
  <si>
    <t>Shopee app display "Application will be reviewed - Your application will be reviewed for 1 working day"</t>
  </si>
  <si>
    <t>-System alerts?
-Shopee system will run an inquiry job after 20 minutes if no status is updated</t>
  </si>
  <si>
    <t>Inquiry Card Application</t>
  </si>
  <si>
    <r>
      <rPr>
        <rFont val="Arial"/>
        <color theme="1"/>
      </rPr>
      <t xml:space="preserve">Inquiry Order Creation (Activation) </t>
    </r>
    <r>
      <rPr>
        <rFont val="Arial"/>
        <b/>
        <color theme="1"/>
      </rPr>
      <t>UNFIXED STATUS</t>
    </r>
  </si>
  <si>
    <t>Only trigger if after sending Card Application (Activation) request 20 mins, and don't receive any update status from bank (Callback timeout) or receive unfixed status</t>
  </si>
  <si>
    <t>After sending Card Application request 20 mins, Shopee call "Inquiry Card Application" 
But didn't receive Fixed Status (approved/rejected) 
Shopee will retry to call  "Inquiry Card Application" 
1. Retry 1st time after 1 Inquiry call - 20 mins
2. Retry further times after every 20 mins until getting back Fixed Status</t>
  </si>
  <si>
    <t>-System alerts?</t>
  </si>
  <si>
    <t>Card payment transaction receive Timeout/Fail status</t>
  </si>
  <si>
    <t>After order has been confirmed
Shopee sends Card payment transaction to TPB to request for disbursement</t>
  </si>
  <si>
    <t>-System alerts disbursement timeout/fail
-Shopee system resends Card Payment Transaction</t>
  </si>
  <si>
    <t>No Inquiry Card response</t>
  </si>
  <si>
    <t>Only trigger if after sending Card payment transaction request 30 mins, and don't receive any update status from bank or receive unfixed status (Processed/Pending)</t>
  </si>
  <si>
    <t>After sending Card payment transaction request for 30 mins, Shopee calls "Inquiry Card Payment" 
If didn't receive Fixed Status (Succeed/Failed) but Pending/Process/Timeout
Shopee will retry to call  "Inquiry Card Payment" 
1. Retry 1st time after 1 Inquiry call - 30 mins
2. Retry further times after every 30 mins in 5 times</t>
  </si>
  <si>
    <t>-System alerts  inquiry disbursement timeout/pending/process
-Shopee system resends Inquiry Card Payment Transaction</t>
  </si>
  <si>
    <t>Card Repayment</t>
  </si>
  <si>
    <t>Card payment transaction receive Timeout/Fail response</t>
  </si>
  <si>
    <t>After user has successfully paid instalments to Shopee.
Shopee triggers to send Card Repayment request to TPB</t>
  </si>
  <si>
    <t>-System alerts?
-Shopee system resends Card Repayment</t>
  </si>
  <si>
    <t>Inquiry Card Repayment</t>
  </si>
  <si>
    <t>Only trigger if after sending Card repayment transaction request 30 mins, and don't receive any update status from bank, receive unfixed status (Processed/Pending) or 1 inquiry every 24h in 10 days if status is timeout/no response</t>
  </si>
  <si>
    <t>After sending Card repayment transaction request for 30 mins, Shopee calls "Inquiry Card Repayment".
If didn't receive Fixed Status (Succeed/Failed) but Pending/Process/Timeout or No Response
Shopee will retry to call  "Inquiry Card repayment"
1. Retry 1st time after 1 Inquiry call - 30 mins
2.
2.1  If Unfixed status - Retry further times after every 30 mins until getting back fixed status
2.2  If Timeout/No response - Retry further times after every 24h in 10 days</t>
  </si>
  <si>
    <t>-System alerts?
-Shopee system resends Inquiry Card Repayment</t>
  </si>
  <si>
    <t>SIT env</t>
  </si>
  <si>
    <t>Shopee redirect URL after OTP Success during activation flow</t>
  </si>
  <si>
    <t>TEST</t>
  </si>
  <si>
    <t>https://uc-h5.test.scredit.vn/prescreening/spl</t>
  </si>
  <si>
    <t>URL API</t>
  </si>
  <si>
    <t>https://sandboxapi.tpb.vn:9303/tpb/public/xsale/v1/xsalesit</t>
  </si>
  <si>
    <t>UAT</t>
  </si>
  <si>
    <t>https://uc-h5.uat.scredit.vn/prescreening/spl</t>
  </si>
  <si>
    <t xml:space="preserve">Access Token URL </t>
  </si>
  <si>
    <t>https://sandboxapi.tpb.vn:9303/tpb/public/api/oauth2/token2</t>
  </si>
  <si>
    <t>LIVE</t>
  </si>
  <si>
    <t>https://uc-h5.scredit.vn/prescreening/spl</t>
  </si>
  <si>
    <t>Client ID</t>
  </si>
  <si>
    <t>35370088de5be8d1458fbe7690457547</t>
  </si>
  <si>
    <t>SecretID</t>
  </si>
  <si>
    <t>12449400ff793dc34a3c977140765361</t>
  </si>
  <si>
    <t>scope</t>
  </si>
  <si>
    <t>payment</t>
  </si>
  <si>
    <t>Shopee callback URL (test env)</t>
  </si>
  <si>
    <t>https://funding-proxy-env3.test.scredit.vn/tpb/otp</t>
  </si>
  <si>
    <t>TPBank callback to update OTP result</t>
  </si>
  <si>
    <t>UAT env</t>
  </si>
  <si>
    <t>https://funding-proxy-env3.test.scredit.vn/tpb/card_application</t>
  </si>
  <si>
    <t>TPBank callback to update card application</t>
  </si>
  <si>
    <t>https://funding-proxy-env3.test.scredit.vn/tpb/card_payment</t>
  </si>
  <si>
    <t>TPBank callback to update card payment txn</t>
  </si>
  <si>
    <t>https://sandboxapi.tpb.vn:9304/tpb/public/xsale/v1/xsaletransaction</t>
  </si>
  <si>
    <r>
      <rPr>
        <strike/>
        <color rgb="FF1155CC"/>
        <sz val="10.0"/>
      </rPr>
      <t>https://funding-proxy-env3.test.scredit.vn/tpb/notify_fraud</t>
    </r>
    <r>
      <rPr>
        <strike/>
        <sz val="10.0"/>
      </rPr>
      <t xml:space="preserve">               Notify fraud from bank</t>
    </r>
  </si>
  <si>
    <t>Access Token URL</t>
  </si>
  <si>
    <t>https://sandboxapi.tpb.vn:9304/tpb/public/api/oauth2/token2</t>
  </si>
  <si>
    <t>ClientID</t>
  </si>
  <si>
    <t>https://funding-proxy.test.scredit.vn/tpb/image_file</t>
  </si>
  <si>
    <t>TPB to call to get file image</t>
  </si>
  <si>
    <t>https://funding-proxy.test.scredit.vn/tpb/score</t>
  </si>
  <si>
    <t>TPB to callback to update score 1</t>
  </si>
  <si>
    <t>Port</t>
  </si>
  <si>
    <t>Account</t>
  </si>
  <si>
    <t>Pass</t>
  </si>
  <si>
    <t>New from Dec 2023</t>
  </si>
  <si>
    <t>Sample token
(for payment/repayment API)</t>
  </si>
  <si>
    <t>6dfc2aa0-c307-4548-917f-8e18590c4ceb</t>
  </si>
  <si>
    <t>sFPT</t>
  </si>
  <si>
    <t>143.92.64.42</t>
  </si>
  <si>
    <t>tpbank</t>
  </si>
  <si>
    <t>6yWzIEYHMMNxSaa7</t>
  </si>
  <si>
    <t>for bank - limited access</t>
  </si>
  <si>
    <t>tpbank_bank</t>
  </si>
  <si>
    <t>use private key to access sFTP</t>
  </si>
  <si>
    <t>sFTP UAT</t>
  </si>
  <si>
    <t>147.136.130.53</t>
  </si>
  <si>
    <t>local</t>
  </si>
  <si>
    <t>y8nbLZjMnZpBfe7R</t>
  </si>
  <si>
    <t>for internal - full access</t>
  </si>
  <si>
    <t>tpbank_local</t>
  </si>
  <si>
    <t>not yet provide key</t>
  </si>
  <si>
    <r>
      <rPr>
        <rFont val="Arial"/>
        <b/>
        <color theme="1"/>
      </rPr>
      <t>6-June-2023</t>
    </r>
    <r>
      <rPr>
        <rFont val="Arial"/>
        <color theme="1"/>
      </rPr>
      <t xml:space="preserve">
SPL update api（pre-check,cardApplication,cardPayment,cardRepayment） endPoint from</t>
    </r>
  </si>
  <si>
    <t>sftp://103.117.244.135</t>
  </si>
  <si>
    <t>tpbanklive</t>
  </si>
  <si>
    <t>refer to local PM/Binh if you need access and why</t>
  </si>
  <si>
    <t>https://sandboxapi.tpb.vn:9304/tpb/partner/xsale/v1/xsaletransaction</t>
  </si>
  <si>
    <t>sftp-pub-funding.scredit.vn</t>
  </si>
  <si>
    <t>shopee</t>
  </si>
  <si>
    <t>for internal PM - full access</t>
  </si>
  <si>
    <t>to</t>
  </si>
  <si>
    <t>shopee_view</t>
  </si>
  <si>
    <t>for internal Ops - view and download access</t>
  </si>
  <si>
    <t>https://sandboxapi.tpb.vn:9303/tpb/public/xsale/v1/xsaletransaction</t>
  </si>
  <si>
    <t>update token endPoint from</t>
  </si>
  <si>
    <t>https://sandboxapi.tpb.vn:9304/tpb/partner/api/oauth2/token</t>
  </si>
  <si>
    <t>Bank incoming IP</t>
  </si>
  <si>
    <t>103.232.56.80</t>
  </si>
  <si>
    <t>13.Nov.2024
103.232.56.79, 103.232.56.80, 103.232.56.100, 103.232.56.250, 103.232.56.251, 103.232.56.252, 103.232.56.253</t>
  </si>
  <si>
    <t>103.232.56.29</t>
  </si>
  <si>
    <t>Live env</t>
  </si>
  <si>
    <t>api.tpb.vn</t>
  </si>
  <si>
    <t>Not use</t>
  </si>
  <si>
    <t>c</t>
  </si>
  <si>
    <t>Shopee outgoing IP</t>
  </si>
  <si>
    <t>"143.92.64.63, 143.92.69.132，143.92.69.134，143.92.69.135"</t>
  </si>
  <si>
    <r>
      <rPr>
        <rFont val="Arial"/>
        <b/>
        <color rgb="FF0000FF"/>
      </rPr>
      <t>BE (</t>
    </r>
    <r>
      <rPr>
        <rFont val="Arial"/>
        <color rgb="FF0000FF"/>
      </rPr>
      <t>confirmed by dev Shengqun Zhang 14.Oct.2024)
143.92.64.63
143.92.69.132
143.92.69.134
143.92.69.135
147.136.130.32/27</t>
    </r>
    <r>
      <rPr>
        <rFont val="Arial"/>
        <b/>
        <color rgb="FF0000FF"/>
      </rPr>
      <t xml:space="preserve">
VN office </t>
    </r>
    <r>
      <rPr>
        <rFont val="Arial"/>
        <color rgb="FF0000FF"/>
      </rPr>
      <t>(confirmed by IT Desk anh duyphuong.ngo@foody.vn</t>
    </r>
    <r>
      <rPr>
        <rFont val="Arial"/>
        <b/>
        <color rgb="FF0000FF"/>
      </rPr>
      <t xml:space="preserve">) 
</t>
    </r>
    <r>
      <rPr>
        <rFont val="Arial"/>
        <color rgb="FF0000FF"/>
      </rPr>
      <t xml:space="preserve">&gt; 113.23.119.228 (main) 
&gt; 137.59.118.49
Delete, info from mail "[SGC-CorpIT] V.v Thong Bao Thay The IP WAN Moi SeaMoney" 
</t>
    </r>
    <r>
      <rPr>
        <rFont val="Arial"/>
        <strike/>
        <color rgb="FF0000FF"/>
      </rPr>
      <t>&gt; 103.60.16.12
&gt; 103.60.16.13
&gt; 103.60.16.16
&gt; 103.60.16.121
&gt; 103.60.16.122</t>
    </r>
  </si>
  <si>
    <t>api2.tpb.vn</t>
  </si>
  <si>
    <t xml:space="preserve">147.136.130.32/27 </t>
  </si>
  <si>
    <t>new from May 2023: [ID][PH][VN][BR]Non-live environment changing Outgoing IP address</t>
  </si>
  <si>
    <r>
      <rPr/>
      <t xml:space="preserve">url tpb-api3-pxy.i.scredit.vn to proxy </t>
    </r>
    <r>
      <rPr>
        <color rgb="FF1155CC"/>
        <u/>
      </rPr>
      <t>external-api.tpb.vn</t>
    </r>
  </si>
  <si>
    <t>103.60.16.18 (Main)
113.23.119.228 (Backup)</t>
  </si>
  <si>
    <t>VN office</t>
  </si>
  <si>
    <t>LIVE env via VPN</t>
  </si>
  <si>
    <t>Main</t>
  </si>
  <si>
    <t>Set host for bank API</t>
  </si>
  <si>
    <r>
      <rPr/>
      <t xml:space="preserve">172.16.203.68 </t>
    </r>
    <r>
      <rPr>
        <color rgb="FF1155CC"/>
        <u/>
      </rPr>
      <t>api.tpb.vn</t>
    </r>
  </si>
  <si>
    <t>Bank outbound IP</t>
  </si>
  <si>
    <t>172.16.200.30</t>
  </si>
  <si>
    <r>
      <rPr>
        <rFont val="Arial"/>
        <color theme="1"/>
      </rPr>
      <t xml:space="preserve">Email title: </t>
    </r>
    <r>
      <rPr>
        <rFont val="Arial"/>
        <b/>
        <color theme="1"/>
      </rPr>
      <t>[VN SPayLater] TPBank LIVE env credential</t>
    </r>
  </si>
  <si>
    <t>172.16.203.56</t>
  </si>
  <si>
    <t>TPBank IP NAT</t>
  </si>
  <si>
    <t>Shopee IP NAT</t>
  </si>
  <si>
    <t>Service</t>
  </si>
  <si>
    <t>172.16.203.57</t>
  </si>
  <si>
    <t>172.16.203.68, port 443</t>
  </si>
  <si>
    <t>Shopee ==&gt; TPBank: for calling bank API</t>
  </si>
  <si>
    <t>172.16.203.58</t>
  </si>
  <si>
    <t>172.16.203.57, port 443 &amp; 22</t>
  </si>
  <si>
    <t>TPBank ==&gt; SPL: for both API callback &amp; sFTP</t>
  </si>
  <si>
    <t>172.16.203.59</t>
  </si>
  <si>
    <t>Email title:  [TPBANK] Thông tin kết nối server DR gateway TPBANK</t>
  </si>
  <si>
    <t>DR</t>
  </si>
  <si>
    <t>IP NAT 172.16.203.69 (add host to domain api2.tpb.vn:9302)</t>
  </si>
  <si>
    <t>Item</t>
  </si>
  <si>
    <t>Current</t>
  </si>
  <si>
    <r>
      <rPr>
        <color rgb="FF000000"/>
        <sz val="11.0"/>
      </rPr>
      <t xml:space="preserve">172.16.203.68, port 443 (add host to domain </t>
    </r>
    <r>
      <rPr>
        <color rgb="FF000000"/>
        <sz val="11.0"/>
        <u/>
      </rPr>
      <t>api.tpb.vn</t>
    </r>
    <r>
      <rPr>
        <color rgb="FF000000"/>
        <sz val="11.0"/>
      </rPr>
      <t>)</t>
    </r>
  </si>
  <si>
    <t>Current In Live</t>
  </si>
  <si>
    <t>New</t>
  </si>
  <si>
    <t>172.16.203.56
172.16.203.57
172.16.203.58
172.16.203.59</t>
  </si>
  <si>
    <t>172.16.203.69 (add host to domain api2.tpb.vn:9302)</t>
  </si>
  <si>
    <t>Need setup</t>
  </si>
  <si>
    <t>SP VN office IP = - Saigon Center office:</t>
  </si>
  <si>
    <t>https://funding-proxy.scredit.vn/tpb/otp : API callback cập nhật kết quả OTP</t>
  </si>
  <si>
    <t>103.60.16.18 (Main)</t>
  </si>
  <si>
    <t>https://funding-proxy.scredit.vn/tpb/card_application : API callback cập nhật kết quả mở thẻ</t>
  </si>
  <si>
    <t>113.23.119.228 (Backup)</t>
  </si>
  <si>
    <t>https://funding-proxy.scredit.vn/tpb/card_payment : API callback cập nhật kết quả thanh toán bằng thẻ</t>
  </si>
  <si>
    <t>1.  API</t>
  </si>
  <si>
    <t>Add 31.Jul</t>
  </si>
  <si>
    <t>Email title: [TPBank x VN SPayLater] LIVE env credential</t>
  </si>
  <si>
    <r>
      <rPr>
        <rFont val="Arial, Helvetica, sans-serif"/>
        <color rgb="FF1155CC"/>
      </rPr>
      <t xml:space="preserve">Endpoint : </t>
    </r>
    <r>
      <rPr>
        <rFont val="Arial, Helvetica, sans-serif"/>
        <color rgb="FF1155CC"/>
        <u/>
      </rPr>
      <t>https://api2.tpb.vn/tpb/partner/xsale/v1/xsaletransaction</t>
    </r>
  </si>
  <si>
    <t>Secret key for checkSum: they will revert later</t>
  </si>
  <si>
    <t>Other params: can keep the same as UAT environment</t>
  </si>
  <si>
    <t>172.16.203.70 (add host to domain external-api.tpb.vn)
port 443</t>
  </si>
  <si>
    <t>2. Oauth:</t>
  </si>
  <si>
    <t>From Mar 2025 for All VN Credit products</t>
  </si>
  <si>
    <r>
      <rPr>
        <rFont val="Arial, Helvetica, sans-serif"/>
        <b/>
        <strike/>
        <color rgb="FF1155CC"/>
      </rPr>
      <t xml:space="preserve">Access Token URL: </t>
    </r>
    <r>
      <rPr>
        <rFont val="Arial, Helvetica, sans-serif"/>
        <b/>
        <strike/>
        <color rgb="FF1155CC"/>
      </rPr>
      <t>https://api2.tpb.vn/tpb/partner/api/oauth2/token</t>
    </r>
  </si>
  <si>
    <t>Grant Type: client_credentials</t>
  </si>
  <si>
    <t>Connection</t>
  </si>
  <si>
    <t>Source (From)</t>
  </si>
  <si>
    <t>Intermediation</t>
  </si>
  <si>
    <t>Destination (To)</t>
  </si>
  <si>
    <t>Latest Status</t>
  </si>
  <si>
    <t>Client ID : bf812553e9fab647dc4433da5e6450e7</t>
  </si>
  <si>
    <t>Name</t>
  </si>
  <si>
    <t>Environment</t>
  </si>
  <si>
    <t>IP</t>
  </si>
  <si>
    <t>Client Secret: contact Bryan/Binh</t>
  </si>
  <si>
    <t>DC Shopee &gt;&gt;TPBank (HTTPS)</t>
  </si>
  <si>
    <t>PRODUCTION</t>
  </si>
  <si>
    <t>VPN S2S</t>
  </si>
  <si>
    <t>172.16.203.68, port 443 (add host to domain api.tpb.vn)
172.16.203.69 (add host to domain api2.tpb.vn:9302)
172.16.203.70 (add host to domain external-api.tpb.vn) port 443</t>
  </si>
  <si>
    <t>SUNSET</t>
  </si>
  <si>
    <t>Scope: payment</t>
  </si>
  <si>
    <t>TPBank &gt;&gt; DC Shopee (for both HTTPS &amp; SFTP)</t>
  </si>
  <si>
    <t xml:space="preserve">172.16.203.57, port 443 &amp; 22 add host to domain https://funding-proxy.scredit.vn        
</t>
  </si>
  <si>
    <t>DRC Shopee &gt;&gt; TPBank (HTTPS)</t>
  </si>
  <si>
    <t>172.18.112.157</t>
  </si>
  <si>
    <r>
      <rPr>
        <rFont val="Arial"/>
        <sz val="11.0"/>
      </rPr>
      <t xml:space="preserve">IP NAT 172.18.112.146, add host to domain </t>
    </r>
    <r>
      <rPr>
        <rFont val="Arial"/>
        <color rgb="FF1155CC"/>
        <sz val="11.0"/>
        <u/>
      </rPr>
      <t>api2.tpb.vn</t>
    </r>
    <r>
      <rPr>
        <rFont val="Arial"/>
        <sz val="11.0"/>
      </rPr>
      <t xml:space="preserve">, port 443
IP NAT 172.18.112.147, add host to domain </t>
    </r>
    <r>
      <rPr>
        <rFont val="Arial"/>
        <color rgb="FF1155CC"/>
        <sz val="11.0"/>
        <u/>
      </rPr>
      <t>api.tpb.vn</t>
    </r>
    <r>
      <rPr>
        <rFont val="Arial"/>
        <sz val="11.0"/>
      </rPr>
      <t xml:space="preserve">, port 443 
IP NAT 172.18.112.148, add host to domain </t>
    </r>
    <r>
      <rPr>
        <rFont val="Arial"/>
        <color rgb="FF1155CC"/>
        <sz val="11.0"/>
        <u/>
      </rPr>
      <t>external-api.tpb.vn</t>
    </r>
    <r>
      <rPr>
        <rFont val="Arial"/>
        <sz val="11.0"/>
      </rPr>
      <t xml:space="preserve">, port 443 </t>
    </r>
  </si>
  <si>
    <t>Current in live. Change from 6-Mar</t>
  </si>
  <si>
    <t>TPBank &gt;&gt; DRC Shopee (for HTTPS &amp; SFTP)</t>
  </si>
  <si>
    <t>172.18.112.145</t>
  </si>
  <si>
    <r>
      <rPr>
        <rFont val="Arial"/>
        <sz val="11.0"/>
      </rPr>
      <t xml:space="preserve">172.18.112.157:443, https: add host to domain </t>
    </r>
    <r>
      <rPr>
        <rFont val="Arial"/>
        <color rgb="FF1155CC"/>
        <sz val="11.0"/>
        <u/>
      </rPr>
      <t>funding-proxy-tpb.scredit.vn</t>
    </r>
    <r>
      <rPr>
        <rFont val="Arial"/>
        <sz val="11.0"/>
      </rPr>
      <t xml:space="preserve"> 
172.18.112.157:22, sftp: add host to domain </t>
    </r>
    <r>
      <rPr>
        <rFont val="Arial"/>
        <color rgb="FF1155CC"/>
        <sz val="11.0"/>
        <u/>
      </rPr>
      <t>sftp-tpb-funding.scredit.vn</t>
    </r>
  </si>
  <si>
    <t>Current in live. Change from 6-Mar
(TPB already changed traffic from Main VPN to DaR VPN on 6-Mar)</t>
  </si>
  <si>
    <t>3. JWT:</t>
  </si>
  <si>
    <t>DC Shopee &gt;&gt; TPBank (HTTPS)</t>
  </si>
  <si>
    <r>
      <rPr>
        <rFont val="Arial"/>
        <color theme="1"/>
        <sz val="11.0"/>
      </rPr>
      <t xml:space="preserve">172.18.112.157
</t>
    </r>
    <r>
      <rPr>
        <rFont val="Arial"/>
        <color rgb="FFFF0000"/>
        <sz val="11.0"/>
      </rPr>
      <t xml:space="preserve">--&gt; Config ?? </t>
    </r>
  </si>
  <si>
    <r>
      <rPr>
        <rFont val="Arial"/>
        <sz val="11.0"/>
      </rPr>
      <t xml:space="preserve">IP NAT 172.18.112.146, add host to domain </t>
    </r>
    <r>
      <rPr>
        <rFont val="Arial"/>
        <color rgb="FF1155CC"/>
        <sz val="11.0"/>
        <u/>
      </rPr>
      <t>api2.tpb.vn</t>
    </r>
    <r>
      <rPr>
        <rFont val="Arial"/>
        <sz val="11.0"/>
      </rPr>
      <t xml:space="preserve">, port 443
IP NAT 172.18.112.147, add host to domain </t>
    </r>
    <r>
      <rPr>
        <rFont val="Arial"/>
        <color rgb="FF1155CC"/>
        <sz val="11.0"/>
        <u/>
      </rPr>
      <t>api.tpb.vn</t>
    </r>
    <r>
      <rPr>
        <rFont val="Arial"/>
        <sz val="11.0"/>
      </rPr>
      <t xml:space="preserve">, port 443 
IP NAT 172.18.112.148, add host to domain </t>
    </r>
    <r>
      <rPr>
        <rFont val="Arial"/>
        <color rgb="FF1155CC"/>
        <sz val="11.0"/>
        <u/>
      </rPr>
      <t>external-api.tpb.vn</t>
    </r>
    <r>
      <rPr>
        <rFont val="Arial"/>
        <sz val="11.0"/>
      </rPr>
      <t xml:space="preserve">, port 443 
</t>
    </r>
    <r>
      <rPr>
        <rFont val="Arial"/>
        <color rgb="FFFF0000"/>
        <sz val="11.0"/>
      </rPr>
      <t xml:space="preserve">--&gt; Config ?? </t>
    </r>
  </si>
  <si>
    <t>Need to setup, expected to change 25-June</t>
  </si>
  <si>
    <t>TPBank &gt;&gt; DC Shopee (for HTTPS &amp; SFTP)</t>
  </si>
  <si>
    <r>
      <rPr>
        <rFont val="Arial"/>
        <color theme="1"/>
        <sz val="11.0"/>
      </rPr>
      <t xml:space="preserve">172.18.112.145
</t>
    </r>
    <r>
      <rPr>
        <rFont val="Arial"/>
        <color rgb="FFFF0000"/>
        <sz val="11.0"/>
      </rPr>
      <t xml:space="preserve">--&gt; Config ?? </t>
    </r>
  </si>
  <si>
    <r>
      <rPr>
        <rFont val="Arial"/>
        <sz val="11.0"/>
      </rPr>
      <t xml:space="preserve">172.18.112.157:443, https: add host to domain </t>
    </r>
    <r>
      <rPr>
        <rFont val="Arial"/>
        <color rgb="FF1155CC"/>
        <sz val="11.0"/>
        <u/>
      </rPr>
      <t>funding-proxy-tpb.scredit.vn</t>
    </r>
    <r>
      <rPr>
        <rFont val="Arial"/>
        <sz val="11.0"/>
      </rPr>
      <t xml:space="preserve"> 
172.18.112.157:22, sftp: add host to domain </t>
    </r>
    <r>
      <rPr>
        <rFont val="Arial"/>
        <color rgb="FF1155CC"/>
        <sz val="11.0"/>
        <u/>
      </rPr>
      <t xml:space="preserve">sftp-tpb-funding.scredit.vn
</t>
    </r>
    <r>
      <rPr>
        <rFont val="Arial"/>
        <color rgb="FFFF0000"/>
        <sz val="11.0"/>
      </rPr>
      <t xml:space="preserve">--&gt; Config ?? </t>
    </r>
  </si>
  <si>
    <t>Secret: Contact Thien/Bryan/Binh</t>
  </si>
  <si>
    <t>N</t>
  </si>
  <si>
    <t>a) Timeout - then call inquiry API  - bank return transaction not found ==&gt; can retry with same trace number
b) Timeout - then call inquiry API - bank return transaction failed ==&gt; need to retry with new trace number</t>
  </si>
  <si>
    <t>Error Code</t>
  </si>
  <si>
    <t>Error message</t>
  </si>
  <si>
    <t>Description</t>
  </si>
  <si>
    <t>Suggested action</t>
  </si>
  <si>
    <t xml:space="preserve">Shopee Rejection Code - Proposed Wording </t>
  </si>
  <si>
    <t>Proposed Wording</t>
  </si>
  <si>
    <t>Can retry? Y/N</t>
  </si>
  <si>
    <t>Funding handling</t>
  </si>
  <si>
    <t>UC handling (FE display)</t>
  </si>
  <si>
    <t>PM comment</t>
  </si>
  <si>
    <t>Binh</t>
  </si>
  <si>
    <t>2a. Prequalified</t>
  </si>
  <si>
    <t>HYD-81-001</t>
  </si>
  <si>
    <t>Request failed</t>
  </si>
  <si>
    <t>Unknown error. Please try again or call 1900585885 for support.</t>
  </si>
  <si>
    <t>over 5s, no retry, BE auto send Card Application API as normal to avoid block the user</t>
  </si>
  <si>
    <t>send Card Application API as normal</t>
  </si>
  <si>
    <t>No retry</t>
  </si>
  <si>
    <t>HYD-81-200</t>
  </si>
  <si>
    <t>Không được bỏ trống các thông tin yêu cầu</t>
  </si>
  <si>
    <t>Have required field not yet filled</t>
  </si>
  <si>
    <t>HYD-81-201</t>
  </si>
  <si>
    <t>Độ dài tối đa các thông tin đầu vào không hợp lệ</t>
  </si>
  <si>
    <t>Invaild max length</t>
  </si>
  <si>
    <t>HYD-81-202</t>
  </si>
  <si>
    <t>Họ tên KH ko hợp lệ</t>
  </si>
  <si>
    <t>Invalid Name</t>
  </si>
  <si>
    <t>HYD-81-203</t>
  </si>
  <si>
    <t>Ngày sinh KH ko hợp lệ</t>
  </si>
  <si>
    <t>Invalid DOB</t>
  </si>
  <si>
    <t>2. Card application</t>
  </si>
  <si>
    <t>Retry send a new request</t>
  </si>
  <si>
    <t>AY02</t>
  </si>
  <si>
    <t xml:space="preserve">There is an issue with the processing of your SPayLater application. </t>
  </si>
  <si>
    <t>Y</t>
  </si>
  <si>
    <t>Bryan added 10-Oct-2022</t>
  </si>
  <si>
    <t>HYD-81-130</t>
  </si>
  <si>
    <t>Customer has registered with different phone or IC number.</t>
  </si>
  <si>
    <t>Customer has registered with TPBank before &amp; the combination of phone number + IC number doesn't match with TPBank data.</t>
  </si>
  <si>
    <t>Need to show clear error for customer &amp; ask them to re-check info.</t>
  </si>
  <si>
    <t>CN00</t>
  </si>
  <si>
    <t xml:space="preserve">It has been determined that your IC or phone number has mismatched from our partnered bank's record. Please contact them directly to update your personal information in order to re-apply for SPayLater. </t>
  </si>
  <si>
    <t>N (no cooling period)</t>
  </si>
  <si>
    <t>透传给UC</t>
  </si>
  <si>
    <t>new error code, 引导用户contact TPB directly</t>
  </si>
  <si>
    <t xml:space="preserve">Push back &amp; ask bank not to reject these cms. </t>
  </si>
  <si>
    <t>There may be a valid case if they register with the bank with the old IC number. I think can ask them to re-check the information with the bank &amp; come back later.</t>
  </si>
  <si>
    <t>HYD-81-131</t>
  </si>
  <si>
    <t>Online credit card register is not available for this customer.</t>
  </si>
  <si>
    <t>Happen when:
- Customer in black list AML, VMS
- Customer already has credit card with TPBank</t>
  </si>
  <si>
    <t>Reject customer</t>
  </si>
  <si>
    <t>blacklist denial -&gt; CN01
denial due to already having credit with tpb -&gt; CN02 (if can't separate 2 reasons, then can do CN01 for both)</t>
  </si>
  <si>
    <t>Unfortunately, we are unable to extend SPayLater and its services to you. Alternatively, you may continue shopping at Shopee with other acceptable payment methods. Thank you for your interest in using SPayLater.</t>
  </si>
  <si>
    <t>new error code, 展示拒绝页面</t>
  </si>
  <si>
    <t>can the user try again under this case?</t>
  </si>
  <si>
    <t>HYD-81-132</t>
  </si>
  <si>
    <t>Online credit card register is not available at the moment</t>
  </si>
  <si>
    <t>Customer has an on-going card application with TPBank</t>
  </si>
  <si>
    <t xml:space="preserve">CN02 </t>
  </si>
  <si>
    <t>It has been determined that there is a pre-existing credit application between you and our partnered bank. Due to our partnered agreement, we regret to inform you that SPayLater and its services cannot be extended to you at this time.</t>
  </si>
  <si>
    <t>How to guide users to contact TPB? Will we add the TPbank's link at Credit FE?
And for this case? will we reject the user? and can the user try again?</t>
  </si>
  <si>
    <t>It depends. From bank side, it means this customer already has an on-going credit application with them (via other way). But later if their application got rejected, not sure if we should allow them to apply to us again? I think up to biz side.</t>
  </si>
  <si>
    <t>HYD-81-133</t>
  </si>
  <si>
    <t>Customer registration failed</t>
  </si>
  <si>
    <t>Issue during CIF, account creation for customer</t>
  </si>
  <si>
    <t>Can ask customer to retry later, 5 mins</t>
  </si>
  <si>
    <t>ask customer to retry</t>
  </si>
  <si>
    <t>I think we cannot auto-retry since it's related to the OTP input flow later. Need to ask customer to retry themselves instead of system auto retry.</t>
  </si>
  <si>
    <t>HYD-81-134</t>
  </si>
  <si>
    <t>SMV timeout</t>
  </si>
  <si>
    <t>Timeout connection with SMV (internal TPBank card system)</t>
  </si>
  <si>
    <t>Customer to retry</t>
  </si>
  <si>
    <t>HYD-81-138</t>
  </si>
  <si>
    <t>Duplicated Card Application request</t>
  </si>
  <si>
    <t>Duplicated request</t>
  </si>
  <si>
    <t>HYD-81-139</t>
  </si>
  <si>
    <t>Exist Card rejected</t>
  </si>
  <si>
    <t>Customers who already have a valid card (Customers already Onboard
and create success before)</t>
  </si>
  <si>
    <t>HYD-81-141</t>
  </si>
  <si>
    <t>Card is being processsing by another partner onboarding</t>
  </si>
  <si>
    <t>Card is being processed in another system (Customer is performing Onboard at another channel)</t>
  </si>
  <si>
    <t>Bryan edited 13-Oct-2022</t>
  </si>
  <si>
    <t>HYD-81-157</t>
  </si>
  <si>
    <t>Card Opening request is rejected</t>
  </si>
  <si>
    <t>CN01</t>
  </si>
  <si>
    <t>HYD-81-129</t>
  </si>
  <si>
    <t>Invalid expiration date</t>
  </si>
  <si>
    <t>ask customer to recheck IC expiry date</t>
  </si>
  <si>
    <t>This one is when the IC card expiration date we pass to them is invalid, should not happen if the OCR &amp; the data validation work correctly.</t>
  </si>
  <si>
    <t>HYD-81-135</t>
  </si>
  <si>
    <t>Card issuance failed</t>
  </si>
  <si>
    <t>Issue during card application.</t>
  </si>
  <si>
    <t>HYD-81-101</t>
  </si>
  <si>
    <t>Mã đối tác (vendorCode) không hợp lệ</t>
  </si>
  <si>
    <t>Invalid vendorCode param</t>
  </si>
  <si>
    <t>rooting to another bank</t>
  </si>
  <si>
    <t>HYD-81-102</t>
  </si>
  <si>
    <t>Mã sản phẩm không hợp lệ</t>
  </si>
  <si>
    <t>Invalid product code</t>
  </si>
  <si>
    <t>HYD-81-103</t>
  </si>
  <si>
    <t>Họ tên KH không hợp lệ</t>
  </si>
  <si>
    <t>Invalid customer name</t>
  </si>
  <si>
    <t>HYD-81-104</t>
  </si>
  <si>
    <t>Loại giấy tờ không hợp lệ</t>
  </si>
  <si>
    <t>Invalid IC document type</t>
  </si>
  <si>
    <t>HYD-81-105</t>
  </si>
  <si>
    <t>Số CMND/CCCD không hợp lệ</t>
  </si>
  <si>
    <t>Invalid IC number</t>
  </si>
  <si>
    <t>HYD-81-106</t>
  </si>
  <si>
    <t>Ngày cấp giấy tờ không hợp lệ</t>
  </si>
  <si>
    <t>Invalid issue date</t>
  </si>
  <si>
    <t>HYD-81-107</t>
  </si>
  <si>
    <t>Nơi cấp giấy tờ không hợp lệ</t>
  </si>
  <si>
    <t>Invalid place of issue</t>
  </si>
  <si>
    <t>HYD-81-108</t>
  </si>
  <si>
    <t>Ngày sinh KH không hợp lệ</t>
  </si>
  <si>
    <t>Invalid date of birth</t>
  </si>
  <si>
    <t>HYD-81-109</t>
  </si>
  <si>
    <t>Giới tính của KH không hợp lệ</t>
  </si>
  <si>
    <t>Invalid gender</t>
  </si>
  <si>
    <t>HYD-81-110</t>
  </si>
  <si>
    <t>Địa chỉ thường trú không hợp lệ</t>
  </si>
  <si>
    <t>Invalid permanent address</t>
  </si>
  <si>
    <t>HYD-81-111</t>
  </si>
  <si>
    <t>Nơi ở hiện tại không hợp lệ</t>
  </si>
  <si>
    <t>Invalid current address</t>
  </si>
  <si>
    <t>HYD-81-112</t>
  </si>
  <si>
    <t>SĐT KH không hợp lệ</t>
  </si>
  <si>
    <t>Invalid phone number</t>
  </si>
  <si>
    <t>HYD-81-170</t>
  </si>
  <si>
    <t>Email KH không hợp lệ</t>
  </si>
  <si>
    <t>Invalid email</t>
  </si>
  <si>
    <t>HYD-81-114</t>
  </si>
  <si>
    <t>Nghề nghiệp không hợp lệ</t>
  </si>
  <si>
    <t>Invalid occupation</t>
  </si>
  <si>
    <t>HYD-81-115</t>
  </si>
  <si>
    <t>Hạn mức đề xuất không hợp lệ</t>
  </si>
  <si>
    <t>Invalid suggested credit limit</t>
  </si>
  <si>
    <t>HYD-81-701</t>
  </si>
  <si>
    <t>Bryan added 22-Dec-2022</t>
  </si>
  <si>
    <t>For Maxlength update FRF</t>
  </si>
  <si>
    <t>Trạng thái: DIFF_NATION_ID (Không gửi số CMND cũ)</t>
  </si>
  <si>
    <t>Precheck CIF success and result return diff_nation_ID</t>
  </si>
  <si>
    <t>CN24</t>
  </si>
  <si>
    <t>Our partnered bank detected that your 12 digit IC number is not the same as your previously registered IC. Please input the 9 digit IC number and re-submit your application.</t>
  </si>
  <si>
    <t>For Pre-check CIF logic, can do later</t>
  </si>
  <si>
    <t>Trạng thái: DIFF_PHONE</t>
  </si>
  <si>
    <t>Precheck CIF success and result return diff_phone</t>
  </si>
  <si>
    <t>CN25</t>
  </si>
  <si>
    <t xml:space="preserve">Our partnered bank detected that your phone number is not the same as the one registered. Please use the registered phone number with the bank to link with Shopee Account or update the phone number that you registered with the bank and re-submit your application. </t>
  </si>
  <si>
    <t>HYD-81-204</t>
  </si>
  <si>
    <t>Trang thái: DIFF_CIF</t>
  </si>
  <si>
    <t>Precheck CIF success and result return diff_cif</t>
  </si>
  <si>
    <t>CN23</t>
  </si>
  <si>
    <t>Unfortunately, our partnered bank is unable to extend SPayLater and its services to you. Alternatively, you may continue shopping at Shopee with other acceptable payment methods. Thank you for your interest in using SPayLater.</t>
  </si>
  <si>
    <t>HYD-81-205</t>
  </si>
  <si>
    <t>Khách hàng bị blacklist tại TPBank</t>
  </si>
  <si>
    <t>Precheck CIF success and result Blacklist internal TPB side</t>
  </si>
  <si>
    <t>CN22</t>
  </si>
  <si>
    <t>Unfortunately, our partner bank is unable to extend SPayLater and its services to you. Alternatively, you may continue shopping at Shopee with other acceptable payment methods. Thank you for your interest in using SPayLater. You can retry after {date}</t>
  </si>
  <si>
    <t>5. Card payment transaction</t>
  </si>
  <si>
    <t>HYD-81-045</t>
  </si>
  <si>
    <t>Invalid required</t>
  </si>
  <si>
    <t>Invalid input (missing compulsory field)</t>
  </si>
  <si>
    <t>BY02</t>
  </si>
  <si>
    <t xml:space="preserve">We have encountered an issue with processing SPayLater as payment for your order. Please proceed to checkout with SPayLater again after five minutes. </t>
  </si>
  <si>
    <t>HYD-81-117</t>
  </si>
  <si>
    <t>Invalid Batch ID or duplicated Batch ID</t>
  </si>
  <si>
    <t>HYD-81-116</t>
  </si>
  <si>
    <t>Invalid TraceNumber</t>
  </si>
  <si>
    <t>HYD-81-120</t>
  </si>
  <si>
    <t>Invalid CardToken</t>
  </si>
  <si>
    <t>HYD-81-142</t>
  </si>
  <si>
    <t>Invalid PrincipalTxnId</t>
  </si>
  <si>
    <t>HYD-81-137</t>
  </si>
  <si>
    <t>Number of transaction is over %, pls retry</t>
  </si>
  <si>
    <t>HYD-81-123</t>
  </si>
  <si>
    <t>Invalid RegistedDpp</t>
  </si>
  <si>
    <t>HYD-81-124</t>
  </si>
  <si>
    <t>DpdID Invalid</t>
  </si>
  <si>
    <t>HYD-81-118</t>
  </si>
  <si>
    <t>Invalid Amount</t>
  </si>
  <si>
    <t>CY02</t>
  </si>
  <si>
    <t xml:space="preserve">We have encountered an issue with your order amount. Please retry checking out with SPayLater and ensure you have selected items to purchase in VN đồng. </t>
  </si>
  <si>
    <t>HYD-81-119</t>
  </si>
  <si>
    <t>Invalid Transaction time</t>
  </si>
  <si>
    <t>HYD-81-000</t>
  </si>
  <si>
    <t>Successful</t>
  </si>
  <si>
    <t>--</t>
  </si>
  <si>
    <t>Timeout transaction</t>
  </si>
  <si>
    <t>Need to wait until next day &amp; do manual recon</t>
  </si>
  <si>
    <t>CY03</t>
  </si>
  <si>
    <t xml:space="preserve">Transaction time-out. Please allow 1 business day for transaction status to update. </t>
  </si>
  <si>
    <t>Transaction failed</t>
  </si>
  <si>
    <t>Can auto-retry with a new transaction ID</t>
  </si>
  <si>
    <t>BY03</t>
  </si>
  <si>
    <t>Transaction unsuccessful. Shopee is now re-attempting your transaction...
If order status is not updated after 5 minutes, please retry checking out with SPayLater.</t>
  </si>
  <si>
    <t>HYD-81-158</t>
  </si>
  <si>
    <t>Over the maximum in batch</t>
  </si>
  <si>
    <t>HYD-81-159</t>
  </si>
  <si>
    <t>Over the maximum in a day</t>
  </si>
  <si>
    <t>HYD-81-151</t>
  </si>
  <si>
    <t>Cutoff time</t>
  </si>
  <si>
    <t>Transaction rejected due to cutoff time</t>
  </si>
  <si>
    <t>Need to retry later once the cutoff time is over</t>
  </si>
  <si>
    <t>7. Inquiry card payment txn</t>
  </si>
  <si>
    <t>HYD-81-125</t>
  </si>
  <si>
    <t>Invalid From date</t>
  </si>
  <si>
    <t>HYD-81-126</t>
  </si>
  <si>
    <t>Invalid To date</t>
  </si>
  <si>
    <t>Can auto-retry, 5 times - 5 mins each</t>
  </si>
  <si>
    <t>HYD-81-136</t>
  </si>
  <si>
    <t>Transaction not found</t>
  </si>
  <si>
    <t>Can auto-retry with a new payment transaction</t>
  </si>
  <si>
    <t>Timeout transaction - unknown status</t>
  </si>
  <si>
    <t>Giao dịch thành công.</t>
  </si>
  <si>
    <t>8. Lock card</t>
  </si>
  <si>
    <t>Transaction successfully</t>
  </si>
  <si>
    <t>Can auto-retry, 5 times max - 5 mins each.</t>
  </si>
  <si>
    <t>Invalid transaction time</t>
  </si>
  <si>
    <t>Can trigger lock/unlock again</t>
  </si>
  <si>
    <t>10. Repayment transaction</t>
  </si>
  <si>
    <t>Can auto-retry with a new repayment transaction</t>
  </si>
  <si>
    <t>BY05</t>
  </si>
  <si>
    <t>Repayment unsuccessful. Shopee is now re-processing your repayment...
If bill status is not updated after 5 minutes, please process repayment again. If problems persist, contact customer service at 19001221.</t>
  </si>
  <si>
    <t>BY04</t>
  </si>
  <si>
    <t xml:space="preserve">There is an issue with your SPayLater repayment. Please attempt repayment again after five minutes. If problems persist, contact customer service at 19001221. </t>
  </si>
  <si>
    <t>Invalid amount</t>
  </si>
  <si>
    <t>HYD-81-128</t>
  </si>
  <si>
    <t>Invalid payment option</t>
  </si>
  <si>
    <t>CY04</t>
  </si>
  <si>
    <t>Repayment method invalid. Please select an eligible I-Banking payment method or utilise ShopeePay for repayment. If problems persist, contact customer service at 19001221.</t>
  </si>
  <si>
    <t>HYD-81-121</t>
  </si>
  <si>
    <t>Invalid currency</t>
  </si>
  <si>
    <t>Duplicated transaction</t>
  </si>
  <si>
    <t>HYD-81-154</t>
  </si>
  <si>
    <t>The card status is lock, pls retry later</t>
  </si>
  <si>
    <t>HYD-81-155</t>
  </si>
  <si>
    <t>The card status is canceled</t>
  </si>
  <si>
    <t>HYD-81-149</t>
  </si>
  <si>
    <t>Invalid Card token, card token not found</t>
  </si>
  <si>
    <t>HYD-81-389</t>
  </si>
  <si>
    <t>Timeout transaction, accounting result unknown</t>
  </si>
  <si>
    <t>HYD-81-390</t>
  </si>
  <si>
    <t>Timeout transaction, accounting result = success</t>
  </si>
  <si>
    <t>11. Inquiry repayment transaction</t>
  </si>
  <si>
    <t>12. Inquiry card information</t>
  </si>
  <si>
    <t>Giao dịch timeout</t>
  </si>
  <si>
    <t>Grab dppId &amp; info (not being in used)</t>
  </si>
  <si>
    <t>Không retry tự động</t>
  </si>
  <si>
    <t>Đã có lỗi xảy ra. Vui lòng thực hiện lại sau hoặc liên hệ 1900585885 để được hỗ trợ.</t>
  </si>
  <si>
    <t>Có thể retry tự động, 5 phút 1 lần, tối đa 5 lần.</t>
  </si>
  <si>
    <t>Không được bỏ trống các thông tin yêu cầu.</t>
  </si>
  <si>
    <t>Không retry tự động, kiểm tra lại giao dịch truyền đủ các field yêu cầu của tài liệu</t>
  </si>
  <si>
    <t>Không tìm thấy thông tin giao dịch theo điều kiện truy vấn</t>
  </si>
  <si>
    <t>3. Inquiry Card Application</t>
  </si>
  <si>
    <t>HYD-81-143</t>
  </si>
  <si>
    <t>Please enter the default type serivceCode</t>
  </si>
  <si>
    <t>Vui lòng nhập kiểu mặc định serivceCode</t>
  </si>
  <si>
    <t>HYD-81-144</t>
  </si>
  <si>
    <t>Option Manufacturer Code / Vendor Code Invalid Balance Debit</t>
  </si>
  <si>
    <t>Option mã nhà sản xuất/Vendor Code không hợp lệ</t>
  </si>
  <si>
    <t>Transaction not found!</t>
  </si>
  <si>
    <t>Không tìm thấy giao dịch.</t>
  </si>
  <si>
    <t>Can retry a new application</t>
  </si>
  <si>
    <t>VN Funding Error code</t>
  </si>
  <si>
    <t>HYD-Code</t>
  </si>
  <si>
    <t>Description - VN</t>
  </si>
  <si>
    <t>Description - EN</t>
  </si>
  <si>
    <t>Description - CN</t>
  </si>
  <si>
    <t>As-is Handling BE (Funding/UC)</t>
  </si>
  <si>
    <t>To-be Handling BE</t>
  </si>
  <si>
    <t>As-is Handling FE</t>
  </si>
  <si>
    <t>To-be Handling FE</t>
  </si>
  <si>
    <t>2a.Prequalified</t>
  </si>
  <si>
    <t>No change</t>
  </si>
  <si>
    <t>Waiting/loading</t>
  </si>
  <si>
    <t>HYD-81-020</t>
  </si>
  <si>
    <t>Tìm kiếm CIF theo IDNo lỗi.</t>
  </si>
  <si>
    <t>HYD-81-022</t>
  </si>
  <si>
    <t>Tìm số CIF theo số điện thoại lỗi.</t>
  </si>
  <si>
    <t>Lỗi kết nối!</t>
  </si>
  <si>
    <t>HYD-81-140</t>
  </si>
  <si>
    <t>Số điện thoại không hợp lệ.</t>
  </si>
  <si>
    <t>Not yet handle</t>
  </si>
  <si>
    <t>HYD-81-153</t>
  </si>
  <si>
    <t>Số CMND/CCCD không hợp lệ.</t>
  </si>
  <si>
    <t>HYD-81-703</t>
  </si>
  <si>
    <t>Yêu cầu tạm thời bị chặn.</t>
  </si>
  <si>
    <t>HYD-81-706</t>
  </si>
  <si>
    <t>Bị từ chối do IC và Số điện thoại trùng nhiều khách hàng tại TPBank.</t>
  </si>
  <si>
    <t>It has been determined that your IC or phone number has mismatched from our partnered bank's record. Please contact them directly to update your personal information in order to re-apply for SPayLater.</t>
  </si>
  <si>
    <t>HYD-81-707</t>
  </si>
  <si>
    <t>Bị từ chối do nghi ngờ gian lận.</t>
  </si>
  <si>
    <t>2b.Card Application</t>
  </si>
  <si>
    <t>HYD-81-043</t>
  </si>
  <si>
    <t>Ngày sinh không hợp lệ.</t>
  </si>
  <si>
    <t>HYD-81-044</t>
  </si>
  <si>
    <t>Họ tên không hợp lệ.</t>
  </si>
  <si>
    <t>Số tiền không hợp lệ</t>
  </si>
  <si>
    <t>Ngày tháng không hợp lệ</t>
  </si>
  <si>
    <t>Hồ sơ khách hàng vẫn đang trong thời gian xử lí</t>
  </si>
  <si>
    <t>Giao dịch trùng lặp!</t>
  </si>
  <si>
    <t>Khách hàng đã có thẻ còn hạn</t>
  </si>
  <si>
    <t>CN02</t>
  </si>
  <si>
    <t>Thẻ đang được xử lí ở hệ thống khác</t>
  </si>
  <si>
    <t>HYD-81-152</t>
  </si>
  <si>
    <t>VendorCode không hỗ trợ.</t>
  </si>
  <si>
    <t>Yêu cầu mở thẻ bị từ chối.</t>
  </si>
  <si>
    <t>Địa chỉ email không hợp lệ.</t>
  </si>
  <si>
    <t>Độ dài tối đa các thông tin đầu vào không hợp lệ.</t>
  </si>
  <si>
    <t>3. Inquiry Application</t>
  </si>
  <si>
    <t>N//A</t>
  </si>
  <si>
    <t>Inquiry Fail, retry new inquiry</t>
  </si>
  <si>
    <t>N/A</t>
  </si>
  <si>
    <t>updated on 20-Nov-2023</t>
  </si>
  <si>
    <t>Option mã nhà sản xuất/VendorCode không hợp lệ</t>
  </si>
  <si>
    <t>Disbursment fail, retry new disbursement request</t>
  </si>
  <si>
    <t>Mã tra soát không hợp lệ</t>
  </si>
  <si>
    <t>BatchID không hợp lệ hoặc bị trùng</t>
  </si>
  <si>
    <t>Thời gian giao dịch không hợp lệ</t>
  </si>
  <si>
    <t>CardToken không hợp lệ (Kiểm tra lại CardToken và thử lại)</t>
  </si>
  <si>
    <t>RegistedDpp không hợp lệ</t>
  </si>
  <si>
    <t>DppId không hợp lệ</t>
  </si>
  <si>
    <t>HYD-81-127</t>
  </si>
  <si>
    <t>Loại giao dịch(Lock/Unlock) không hợp lệ</t>
  </si>
  <si>
    <t>Số lượng giao dịch vượt quá %s. Vui lòng thử lại.</t>
  </si>
  <si>
    <t>PrincipalTxnId không hợp lệ</t>
  </si>
  <si>
    <t>Vượt quá hạn mức giao dịch trong batch.</t>
  </si>
  <si>
    <t>Vượt quá hạn mức giao dịch trong ngày.</t>
  </si>
  <si>
    <t>Not retry inquiry</t>
  </si>
  <si>
    <t>Từ ngày không hợp lệ</t>
  </si>
  <si>
    <t>Đến ngày không hợp lệ</t>
  </si>
  <si>
    <t>10. Repayment</t>
  </si>
  <si>
    <t>Repayment fail, retry new repayment request</t>
  </si>
  <si>
    <t>Loại tiền không hợp lệ</t>
  </si>
  <si>
    <t>Option thanh toán/PaymentType dư nợ không hợp lệ</t>
  </si>
  <si>
    <t>Not retry new repayment request</t>
  </si>
  <si>
    <t>HYD-81-145</t>
  </si>
  <si>
    <t>Thanh toán dư nợ thất bại. Vui lòng thực hiện lại sau hoặc liên hệ 1900585885 để được hỗ trợ.</t>
  </si>
  <si>
    <t>Không tìm thấy Card Token có trạng thái hợp lệ! (Kiểm tra lại CardToken và thử lại)</t>
  </si>
  <si>
    <t>Thẻ có trạng thái Lock.Vui lòng thực hiện lại sau hoặc liên hệ 1900585885 để được hỗ trợ.</t>
  </si>
  <si>
    <t>Thẻ có trạng thái Canceled.Vui lòng liên hệ 1900585885 để được hỗ trợ.</t>
  </si>
  <si>
    <t>HYD-81-156</t>
  </si>
  <si>
    <t>Thẻ không tồn tại.Vui lòng liên hệ 1900585885 để được hỗ trợ.</t>
  </si>
  <si>
    <t>Timeout, Chưa rõ kết quả hạch toán.</t>
  </si>
  <si>
    <t>Timeout, Đã hạch toán.</t>
  </si>
  <si>
    <t>11. Inquiry Repayment</t>
  </si>
  <si>
    <t>Not retry inquiry old transaction, and auto-retry new repayment request to bank</t>
  </si>
  <si>
    <t>Scenario</t>
  </si>
  <si>
    <t>Card Application API</t>
  </si>
  <si>
    <t>Handling after 
card application API</t>
  </si>
  <si>
    <t xml:space="preserve">OTP </t>
  </si>
  <si>
    <t>OTP Callback</t>
  </si>
  <si>
    <t>Handling
 after OTP Callback</t>
  </si>
  <si>
    <t>Card Application
 Callback</t>
  </si>
  <si>
    <t>Shopee
 Post-screening</t>
  </si>
  <si>
    <t>Handling 
after card application callback and Shopee post-screening</t>
  </si>
  <si>
    <t>Comments</t>
  </si>
  <si>
    <t>Success</t>
  </si>
  <si>
    <t>Display OTP Page</t>
  </si>
  <si>
    <t>Right OTP</t>
  </si>
  <si>
    <t>In Principle Approval (IPA) UI</t>
  </si>
  <si>
    <t>Success PN</t>
  </si>
  <si>
    <t>Flow: OTP Callback ==&gt; Handling ==&gt;Card Applciation Callback &amp; Shopee Post-Screening ==&gt;Handling</t>
  </si>
  <si>
    <t>IPA UI</t>
  </si>
  <si>
    <t>Pending</t>
  </si>
  <si>
    <t>Wait for pre-screening</t>
  </si>
  <si>
    <t>Reject</t>
  </si>
  <si>
    <t>Reject PN</t>
  </si>
  <si>
    <t>Timeout==&gt; Auto-retry</t>
  </si>
  <si>
    <t>Scenario 1-6</t>
  </si>
  <si>
    <t>Wrong OTP</t>
  </si>
  <si>
    <t>Pop-up</t>
  </si>
  <si>
    <t>Retry OTP Pop up</t>
  </si>
  <si>
    <t>N.A.</t>
  </si>
  <si>
    <t>Scenario 1-9</t>
  </si>
  <si>
    <t>OTP Timeout</t>
  </si>
  <si>
    <t>Auto-retry</t>
  </si>
  <si>
    <t>Pending UI</t>
  </si>
  <si>
    <t>OTP Timeout but Card Application Callback comes first</t>
  </si>
  <si>
    <t>Check card application callback</t>
  </si>
  <si>
    <t>IPA UI + Succesful PN</t>
  </si>
  <si>
    <t>Pending UI + Wait for pre-screening</t>
  </si>
  <si>
    <t>Rejection UI + Rejected PN</t>
  </si>
  <si>
    <t>Reject UI + Reject PN</t>
  </si>
  <si>
    <t>Error Code CN00
Phone number + 8-digits IC doesn't match</t>
  </si>
  <si>
    <t>Rejected UI</t>
  </si>
  <si>
    <t>Error Code CN01
Black list or existing credit card relationship</t>
  </si>
  <si>
    <t>Error Code CN02
Ongoing credit card application with TPB</t>
  </si>
  <si>
    <t>Error code AY02
System/parameter error regardless of waiting time</t>
  </si>
  <si>
    <t>Auto-retry card application API</t>
  </si>
  <si>
    <t>Logic of TPBank</t>
  </si>
  <si>
    <t>1. session time của landingpage là 5 mins, sau 5 mins thông báo giao dịch quá thời hạn xử lý chuyển sang màn hình finish</t>
  </si>
  <si>
    <t>2. OTP code có Expired là 60s  / hoặc đã bấm resend thì mã cũ tự động thành invalid</t>
  </si>
  <si>
    <t>3. Có thể click resend tối đa 5 lần, ở lần đầu tiên phẩi đợi 60s, từ đó về sau không giới hạn khoảng cách giữa các lần</t>
  </si>
  <si>
    <t>4. số lần nhập sai otp tối đa 4 lần, sau 4 lần chuyển sang màn hình thất bại</t>
  </si>
  <si>
    <t>1. The session time of the landing page is 5 mins, after 5 mins the transaction is overdue for processing, it will switch to the finish screen.</t>
  </si>
  <si>
    <t>2. OTP code with Expired is 60s / or if you press resend, the old code will automatically become invalid</t>
  </si>
  <si>
    <t>3. Can click resend up to 5 times, the first time you have to wait 60 seconds, from then on there is no limit to the distance between times</t>
  </si>
  <si>
    <t>4. the maximum number of times to enter the wrong otp 4 times, after 4 times switch to the failure screen</t>
  </si>
  <si>
    <t>Type: POST</t>
  </si>
  <si>
    <t>Path: /tpb/partner/api/oauth2/token</t>
  </si>
  <si>
    <t>URL: https://tpbankapihost:port/tpb/partner/api/oauth2/token</t>
  </si>
  <si>
    <r>
      <rPr>
        <rFont val="Arial"/>
        <color rgb="FF000000"/>
        <sz val="10.0"/>
      </rPr>
      <t xml:space="preserve">UAT: </t>
    </r>
    <r>
      <rPr>
        <rFont val="Arial"/>
        <color rgb="FF1155CC"/>
        <sz val="10.0"/>
        <u/>
      </rPr>
      <t>https://sandboxapi.tpb.vn:9303/tpb/public/api/oauth2/token2</t>
    </r>
  </si>
  <si>
    <t>Request</t>
  </si>
  <si>
    <t>Header</t>
  </si>
  <si>
    <t>Field</t>
  </si>
  <si>
    <t>Required?</t>
  </si>
  <si>
    <t>Data type</t>
  </si>
  <si>
    <t>Sample</t>
  </si>
  <si>
    <t>Content-Type</t>
  </si>
  <si>
    <t>HTTP body</t>
  </si>
  <si>
    <t>String</t>
  </si>
  <si>
    <t>application/x
www-form
urlencoded</t>
  </si>
  <si>
    <t>Body</t>
  </si>
  <si>
    <t>grant_type</t>
  </si>
  <si>
    <t>client_credentials</t>
  </si>
  <si>
    <t>client_id</t>
  </si>
  <si>
    <t>client_secret</t>
  </si>
  <si>
    <t>Response</t>
  </si>
  <si>
    <t>Response Status</t>
  </si>
  <si>
    <t>Type</t>
  </si>
  <si>
    <t>Code</t>
  </si>
  <si>
    <t>ResponseStatus</t>
  </si>
  <si>
    <t>Response status</t>
  </si>
  <si>
    <t>OK</t>
  </si>
  <si>
    <t>Invalid</t>
  </si>
  <si>
    <t>Invalid request</t>
  </si>
  <si>
    <t>Invalid param</t>
  </si>
  <si>
    <t>Error</t>
  </si>
  <si>
    <t>Untauthorized</t>
  </si>
  <si>
    <t>Not authorized</t>
  </si>
  <si>
    <t>Access not configured</t>
  </si>
  <si>
    <t>No access</t>
  </si>
  <si>
    <t>access_token</t>
  </si>
  <si>
    <t>Access token</t>
  </si>
  <si>
    <t>Resource not found</t>
  </si>
  <si>
    <t>token_type</t>
  </si>
  <si>
    <t>Token type</t>
  </si>
  <si>
    <t>Fatal</t>
  </si>
  <si>
    <t>Server Unavailable</t>
  </si>
  <si>
    <t>Internal error</t>
  </si>
  <si>
    <t>Scope</t>
  </si>
  <si>
    <t>expires_in</t>
  </si>
  <si>
    <t>Expired time</t>
  </si>
  <si>
    <t>consented_on</t>
  </si>
  <si>
    <t>Sample response</t>
  </si>
  <si>
    <t xml:space="preserve">token_type:"Bearer"
access_token:"AAIgZDk3YjcyNDhlMDJhNWUwMGEwYmNmNmRlMTM1NjliM2bgHgN-2whRhW9IojDnykYosl0XhV5DRsN8LZnKCyeRG-7TxhpXTGt7Ochmx6-fdfDCVYYEiS3zoiNjcVLfGWjD8uU_ia8Z2Mzvc-x0xomg52GLfBPbZXe1Nf4UbDDO85Y"
Scope:"payment"
Expires_in:3600
consented_on:1540812112
</t>
  </si>
  <si>
    <t>JWT ACCESS TOKEN GENERATION GUIDE</t>
  </si>
  <si>
    <t>I. Input Information</t>
  </si>
  <si>
    <t>No.</t>
  </si>
  <si>
    <t>Key</t>
  </si>
  <si>
    <t>Secret</t>
  </si>
  <si>
    <t>SPLUAT</t>
  </si>
  <si>
    <t>fGuY7t81TN9sT1OPtjAuDhLG6vJNUI4o</t>
  </si>
  <si>
    <t>II. How to Generate Access Token</t>
  </si>
  <si>
    <t>Step 1: Visit the page: https://jwt.io/</t>
  </si>
  <si>
    <t>Step 2: Enter the information as follows:</t>
  </si>
  <si>
    <t>a. Header</t>
  </si>
  <si>
    <t>{</t>
  </si>
  <si>
    <t xml:space="preserve">current </t>
  </si>
  <si>
    <t xml:space="preserve">different jwt for request in 1hour </t>
  </si>
  <si>
    <t>"alg": "HS256",</t>
  </si>
  <si>
    <t xml:space="preserve">expected: </t>
  </si>
  <si>
    <t>same jwt for request during 1hour</t>
  </si>
  <si>
    <t>"typ": "JWT"</t>
  </si>
  <si>
    <t>}</t>
  </si>
  <si>
    <t>expected</t>
  </si>
  <si>
    <t>during 1 hour</t>
  </si>
  <si>
    <t>need to generate token?</t>
  </si>
  <si>
    <t>iss</t>
  </si>
  <si>
    <t>exp?</t>
  </si>
  <si>
    <t>header request</t>
  </si>
  <si>
    <t>b. Payload</t>
  </si>
  <si>
    <t>request 1</t>
  </si>
  <si>
    <t>yes</t>
  </si>
  <si>
    <t>fixed</t>
  </si>
  <si>
    <t>jwt1 token</t>
  </si>
  <si>
    <t>request 2</t>
  </si>
  <si>
    <t xml:space="preserve">no </t>
  </si>
  <si>
    <t>no</t>
  </si>
  <si>
    <t>request 3</t>
  </si>
  <si>
    <t>current</t>
  </si>
  <si>
    <t>"iss": "SPLUAT",</t>
  </si>
  <si>
    <t>1s</t>
  </si>
  <si>
    <t>jwt1 - valid</t>
  </si>
  <si>
    <t>"exp": 3600</t>
  </si>
  <si>
    <t>2s</t>
  </si>
  <si>
    <t>jwt2 - invalid</t>
  </si>
  <si>
    <t>3s</t>
  </si>
  <si>
    <t>jwt3 -valid</t>
  </si>
  <si>
    <t>Explanation:</t>
  </si>
  <si>
    <r>
      <rPr>
        <rFont val="Arial"/>
        <color theme="1"/>
      </rPr>
      <t xml:space="preserve">iss: This is the </t>
    </r>
    <r>
      <rPr>
        <rFont val="Arial"/>
        <b/>
        <color theme="1"/>
      </rPr>
      <t>key</t>
    </r>
    <r>
      <rPr>
        <rFont val="Arial"/>
        <color theme="1"/>
      </rPr>
      <t xml:space="preserve"> value mentioned in Step 1. Alternatively, it can be sent via email for each environment.</t>
    </r>
  </si>
  <si>
    <t>exp: This is the expiration time of the token, in seconds.</t>
  </si>
  <si>
    <t>c. Verify Signature</t>
  </si>
  <si>
    <t>Enter the value in the HMACSHA256 field.</t>
  </si>
  <si>
    <r>
      <rPr>
        <rFont val="Arial"/>
        <color theme="1"/>
      </rPr>
      <t xml:space="preserve">Value to be entered: This is the </t>
    </r>
    <r>
      <rPr>
        <rFont val="Arial"/>
        <b/>
        <color theme="1"/>
      </rPr>
      <t>secret</t>
    </r>
    <r>
      <rPr>
        <rFont val="Arial"/>
        <color theme="1"/>
      </rPr>
      <t xml:space="preserve"> value mentioned in Step 1. Alternatively, it can be sent via email for each environment.</t>
    </r>
  </si>
  <si>
    <t>III. Guide Interface</t>
  </si>
  <si>
    <t>POST</t>
  </si>
  <si>
    <t>Definition</t>
  </si>
  <si>
    <r>
      <rPr>
        <rFont val="Arial"/>
        <color rgb="FF000000"/>
        <sz val="11.0"/>
      </rPr>
      <t xml:space="preserve">Used to submit card opening application </t>
    </r>
    <r>
      <rPr>
        <rFont val="Arial"/>
        <b/>
        <color rgb="FF000000"/>
        <sz val="11.0"/>
      </rPr>
      <t xml:space="preserve">for PRE CHECK CIF </t>
    </r>
    <r>
      <rPr>
        <rFont val="Arial"/>
        <color rgb="FF000000"/>
        <sz val="11.0"/>
      </rPr>
      <t xml:space="preserve">- TPBank will return a result within 5s
</t>
    </r>
  </si>
  <si>
    <t>URL UAT</t>
  </si>
  <si>
    <t>a. Request</t>
  </si>
  <si>
    <t>accept</t>
  </si>
  <si>
    <t>application/json</t>
  </si>
  <si>
    <t>authorization</t>
  </si>
  <si>
    <t>- OAuth2: Authorization Bearer + space
+ {AccessToken}</t>
  </si>
  <si>
    <t>-H 'Content-Type: application/json'</t>
  </si>
  <si>
    <t>transaction_id (uuid)</t>
  </si>
  <si>
    <t>UUID 128 bit - unique for each request</t>
  </si>
  <si>
    <t>authorization_data</t>
  </si>
  <si>
    <t>Data_access_token - consist authorization data to access customer info</t>
  </si>
  <si>
    <t>api_timestamp</t>
  </si>
  <si>
    <t>Datetime</t>
  </si>
  <si>
    <t>Max Length</t>
  </si>
  <si>
    <t>Funding Handling</t>
  </si>
  <si>
    <t>Handle side</t>
  </si>
  <si>
    <t>username</t>
  </si>
  <si>
    <t>TPBank provide</t>
  </si>
  <si>
    <t>OPENAPI</t>
  </si>
  <si>
    <t>From TPB</t>
  </si>
  <si>
    <t>Funding</t>
  </si>
  <si>
    <t>checksum</t>
  </si>
  <si>
    <t>Rule:
Checksum=SHA256(username+apiId
+transactionKey
+secureKey)</t>
  </si>
  <si>
    <t>6ca13d52ca70c883e0f0bb101e42
5a89e8624de51db2d2392593af6a
84118090</t>
  </si>
  <si>
    <t>transactionKey</t>
  </si>
  <si>
    <t>UUID - unique 36 characters</t>
  </si>
  <si>
    <t>FDW00000000128</t>
  </si>
  <si>
    <t>apiId</t>
  </si>
  <si>
    <t>Service ID</t>
  </si>
  <si>
    <t>INSTANTCARD_SHOPEE_PRECHECKCIF</t>
  </si>
  <si>
    <t>Fixed field: INSTANTCARD_SHOPEE_PRECHECKCIF</t>
  </si>
  <si>
    <t>requestBody.phoneNumber</t>
  </si>
  <si>
    <t>Phone Number of the customer</t>
  </si>
  <si>
    <t>String (20)</t>
  </si>
  <si>
    <t xml:space="preserve"> </t>
  </si>
  <si>
    <r>
      <rPr>
        <rFont val="Arial"/>
        <color theme="1"/>
      </rPr>
      <t xml:space="preserve">Get from UC: PhoneNumber; Start with 0 and the max length is 10 digits.
if the Phone number length </t>
    </r>
    <r>
      <rPr>
        <rFont val="Arial"/>
        <b/>
        <color theme="1"/>
      </rPr>
      <t>is less than 9</t>
    </r>
    <r>
      <rPr>
        <rFont val="Arial"/>
        <color theme="1"/>
      </rPr>
      <t xml:space="preserve">, continue to call </t>
    </r>
    <r>
      <rPr>
        <rFont val="Arial"/>
        <b/>
        <color rgb="FF0000FF"/>
      </rPr>
      <t>"Card Application</t>
    </r>
    <r>
      <rPr>
        <rFont val="Arial"/>
        <color rgb="FF0000FF"/>
      </rPr>
      <t xml:space="preserve">" </t>
    </r>
    <r>
      <rPr>
        <rFont val="Arial"/>
        <color theme="1"/>
      </rPr>
      <t xml:space="preserve">API 
if the </t>
    </r>
    <r>
      <rPr>
        <rFont val="Arial"/>
        <b/>
        <color theme="1"/>
      </rPr>
      <t>Phone number length &gt; 10</t>
    </r>
    <r>
      <rPr>
        <rFont val="Arial"/>
        <color theme="1"/>
      </rPr>
      <t xml:space="preserve">: funder will take the last 9 digits and add "0"
if the </t>
    </r>
    <r>
      <rPr>
        <rFont val="Arial"/>
        <b/>
        <color theme="1"/>
      </rPr>
      <t xml:space="preserve">Phone number lenght is = 9, </t>
    </r>
    <r>
      <rPr>
        <rFont val="Arial"/>
        <color theme="1"/>
      </rPr>
      <t>funder will add "0"
if the</t>
    </r>
    <r>
      <rPr>
        <rFont val="Arial"/>
        <b/>
        <color theme="1"/>
      </rPr>
      <t xml:space="preserve"> Phone number length = 10 but number does not start with "0</t>
    </r>
    <r>
      <rPr>
        <rFont val="Arial"/>
        <color theme="1"/>
      </rPr>
      <t xml:space="preserve">":  funder will take the last 9 digits and add "0"
Check is not empty  </t>
    </r>
  </si>
  <si>
    <t>UC</t>
  </si>
  <si>
    <t>requestBody.nationalId</t>
  </si>
  <si>
    <t>IC number</t>
  </si>
  <si>
    <r>
      <rPr>
        <rFont val="Arial"/>
        <strike/>
        <color rgb="FF000000"/>
        <sz val="11.0"/>
      </rPr>
      <t xml:space="preserve">Number </t>
    </r>
    <r>
      <rPr>
        <rFont val="Arial"/>
        <strike val="0"/>
        <color rgb="FF000000"/>
        <sz val="11.0"/>
      </rPr>
      <t>(String)</t>
    </r>
  </si>
  <si>
    <t>12-digit numeric</t>
  </si>
  <si>
    <t>Ensure that check is not empty; From UC: ic_number
Format: 12-digit numeric
Front End states user must submit 12 digit numeric (controlled by Front end)</t>
  </si>
  <si>
    <t>requestBody.oldNationalId</t>
  </si>
  <si>
    <t>Old IC number</t>
  </si>
  <si>
    <t>From UC: OldIcNumber
Pass if only we have (只要有就传)</t>
  </si>
  <si>
    <t>只要有就传</t>
  </si>
  <si>
    <t>requestBody.dateOfBirth</t>
  </si>
  <si>
    <t>Date of birth</t>
  </si>
  <si>
    <t>Format dd/MM/yyyy</t>
  </si>
  <si>
    <t xml:space="preserve">Ensure that check is not empty; From UC: date_of_birth
Format DD/MM/YYYY
Front end ensure that birthday is fixed
</t>
  </si>
  <si>
    <t>requestBody.traceNumber</t>
  </si>
  <si>
    <t>Shopee unique transaction ID</t>
  </si>
  <si>
    <t>{
    "username": "OPENAPI",
    "checksum": "d19233560ad017c45af5f0a5d5101b309d451f855a7bdf46e62694be6bcdb258",
    "transactionKey": "dd9ad513-ea59-4416-8ba1-9dc5beafa623",
    "apiId": " INSTANTCARD_SHOPEE_PRECHECKCIF ",
    "requestBody": {
        "phoneNumber": "0934567890",
        "nationalId": "038178331231",
"dateOfBirth":"15/02/1995",
         "traceNumber": "PN20210728100000004365"
    }
}</t>
  </si>
  <si>
    <t>b. Response</t>
  </si>
  <si>
    <t>S/N</t>
  </si>
  <si>
    <t>Param</t>
  </si>
  <si>
    <t>Field type</t>
  </si>
  <si>
    <t>transactionId</t>
  </si>
  <si>
    <t>TPBank transaction ID</t>
  </si>
  <si>
    <t>globalErrorMessage</t>
  </si>
  <si>
    <t>errorCode</t>
  </si>
  <si>
    <t>HYD-16-000</t>
  </si>
  <si>
    <t>errorDesc</t>
  </si>
  <si>
    <t>null</t>
  </si>
  <si>
    <t>messages</t>
  </si>
  <si>
    <t>en</t>
  </si>
  <si>
    <t>message in English</t>
  </si>
  <si>
    <t>vn</t>
  </si>
  <si>
    <t>message in Vietnamese</t>
  </si>
  <si>
    <t>responsebody</t>
  </si>
  <si>
    <t>checkCifResult</t>
  </si>
  <si>
    <r>
      <rPr>
        <rFont val="Arial"/>
        <color rgb="FF000000"/>
        <sz val="11.0"/>
      </rPr>
      <t xml:space="preserve">Status of CIF of customer at TPBank:
</t>
    </r>
    <r>
      <rPr>
        <rFont val="Arial"/>
        <b/>
        <color rgb="FF000000"/>
        <sz val="11.0"/>
      </rPr>
      <t xml:space="preserve">
</t>
    </r>
    <r>
      <rPr>
        <rFont val="Arial"/>
        <b/>
        <strike/>
        <color rgb="FF000000"/>
        <sz val="11.0"/>
      </rPr>
      <t>- DIF_NATION_ID_PASS</t>
    </r>
    <r>
      <rPr>
        <rFont val="Arial"/>
        <b/>
        <color rgb="FF000000"/>
        <sz val="11.0"/>
      </rPr>
      <t xml:space="preserve">
- </t>
    </r>
    <r>
      <rPr>
        <rFont val="Arial"/>
        <b/>
        <strike/>
        <color rgb="FF000000"/>
        <sz val="11.0"/>
      </rPr>
      <t xml:space="preserve">DIF_CIF </t>
    </r>
    <r>
      <rPr>
        <rFont val="Arial"/>
        <b/>
        <color rgb="FF000000"/>
        <sz val="11.0"/>
      </rPr>
      <t xml:space="preserve">
</t>
    </r>
    <r>
      <rPr>
        <rFont val="Arial"/>
        <b/>
        <strike/>
        <color rgb="FF000000"/>
        <sz val="11.0"/>
      </rPr>
      <t>- DIF_NATION_ID</t>
    </r>
    <r>
      <rPr>
        <rFont val="Arial"/>
        <b/>
        <color rgb="FF000000"/>
        <sz val="11.0"/>
      </rPr>
      <t xml:space="preserve">
</t>
    </r>
    <r>
      <rPr>
        <rFont val="Arial"/>
        <b/>
        <strike/>
        <color rgb="FF000000"/>
        <sz val="11.0"/>
      </rPr>
      <t xml:space="preserve">- DIF_PHONE
</t>
    </r>
    <r>
      <rPr>
        <rFont val="Arial"/>
        <b/>
        <color rgb="FF0000FF"/>
        <sz val="11.0"/>
      </rPr>
      <t>- NO_EXIST
- DIFF_CIF</t>
    </r>
    <r>
      <rPr>
        <rFont val="Arial"/>
        <b/>
        <strike/>
        <color rgb="FF0000FF"/>
        <sz val="11.0"/>
      </rPr>
      <t xml:space="preserve">
</t>
    </r>
    <r>
      <rPr>
        <rFont val="Arial"/>
        <b/>
        <color rgb="FF0000FF"/>
        <sz val="11.0"/>
      </rPr>
      <t>- DIFF_DOB
- DIFF_NAME</t>
    </r>
    <r>
      <rPr>
        <rFont val="Arial"/>
        <b/>
        <strike/>
        <color rgb="FF0000FF"/>
        <sz val="11.0"/>
      </rPr>
      <t xml:space="preserve">
</t>
    </r>
    <r>
      <rPr>
        <rFont val="Arial"/>
        <b/>
        <color rgb="FF0000FF"/>
        <sz val="11.0"/>
      </rPr>
      <t>- SAME_CIF</t>
    </r>
  </si>
  <si>
    <r>
      <rPr>
        <rFont val="Arial"/>
        <b/>
        <strike/>
        <color theme="1"/>
      </rPr>
      <t>- NO_EXIST</t>
    </r>
    <r>
      <rPr>
        <rFont val="Arial"/>
        <strike/>
        <color theme="1"/>
      </rPr>
      <t xml:space="preserve"> → Customer has not yet had CIF at TPB Side → Pass Precheck CIF → Shopee continue call Card Application
</t>
    </r>
    <r>
      <rPr>
        <rFont val="Arial"/>
        <b/>
        <strike/>
        <color theme="1"/>
      </rPr>
      <t xml:space="preserve">- SAME_CIF  or DIF_NATION_ID_PASS </t>
    </r>
    <r>
      <rPr>
        <rFont val="Arial"/>
        <strike/>
        <color theme="1"/>
      </rPr>
      <t xml:space="preserve">→ Customer already had CIF at TPB Side and matched Phone, matched National ID → Pass Precheck CIF →  Shopee continue call Card Application
</t>
    </r>
    <r>
      <rPr>
        <rFont val="Arial"/>
        <b/>
        <strike/>
        <color theme="1"/>
      </rPr>
      <t>- DIF_NATION_ID</t>
    </r>
    <r>
      <rPr>
        <rFont val="Arial"/>
        <strike/>
        <color theme="1"/>
      </rPr>
      <t xml:space="preserve"> → Customer already had CIF at TPB Side and unmatched National ID (similar to r08)→ Fail Precheck CIF → Shopee doesn’t need to call Card Application → display CN24 handle flow 
</t>
    </r>
    <r>
      <rPr>
        <rFont val="Arial"/>
        <b/>
        <strike/>
        <color theme="1"/>
      </rPr>
      <t>- DIF_PHONE</t>
    </r>
    <r>
      <rPr>
        <rFont val="Arial"/>
        <strike/>
        <color theme="1"/>
      </rPr>
      <t xml:space="preserve"> → Customer already had CIF at TPB Side and unmatched PhoneNumber (similar to r09)→ Fail Precheck CIF → Shopee doesn’t need to call Card Application → display CN25 handle flow 
</t>
    </r>
    <r>
      <rPr>
        <rFont val="Arial"/>
        <b/>
        <strike/>
        <color theme="1"/>
      </rPr>
      <t>- DIF_CIF</t>
    </r>
    <r>
      <rPr>
        <rFont val="Arial"/>
        <strike/>
        <color theme="1"/>
      </rPr>
      <t xml:space="preserve">→ Customer already had CIF at TPB Side and unmatched PhoneNumber/National ID with multiple CIF (similar to 10)→ Fail Precheck CIF → Shopee doesn’t need to call Card Application → display CN23 handle flow </t>
    </r>
    <r>
      <rPr>
        <rFont val="Arial"/>
        <color theme="1"/>
      </rPr>
      <t xml:space="preserve">
</t>
    </r>
    <r>
      <rPr>
        <rFont val="Arial"/>
        <b/>
        <color rgb="FF0000FF"/>
      </rPr>
      <t xml:space="preserve">Updated 13.May.2025 (thread mail:[FOS] [SPL - Shopee x TPBank] 20250417 - Activation - Kiểm tra về kết quả "DIFF-NAME" ở bước PrecheckCardapplication)
</t>
    </r>
    <r>
      <rPr>
        <rFont val="Arial"/>
        <color rgb="FF0000FF"/>
      </rPr>
      <t xml:space="preserve">- NO_EXIST → Customer has not yet had CIF at TPB Side → Pass Precheck CIF → Shopee continue call Card Application
- SAME_CIF  or DIF_NATION_ID_PASS → Customer already had CIF at TPB Side and matched Phone, matched National ID → Pass Precheck CIF →  Shopee continue call Card Application
</t>
    </r>
  </si>
  <si>
    <t>mobileNumberMask</t>
  </si>
  <si>
    <t>Information about the last 4 digits of another phone number associated with the Cif of
customers at TPBank (Valid only in case
CIF status is DIF_PHONE)</t>
  </si>
  <si>
    <t>Check Error Code sheet</t>
  </si>
  <si>
    <t>Shopee transaction ID</t>
  </si>
  <si>
    <t>Example</t>
  </si>
  <si>
    <t xml:space="preserve">{
    "transactionId": "b2b73568-3d60-465b-b542-7ba50c2d531c",
    "globalErrorMessage": {
        "errorCode": "HYD-16-000",
        "errorDesc": null,
        "messages": {
            "en": "Transaction success",
            "vn": "Giao dịch thành công"
        }
    },
    "responseBody": {
        "checkCifResult": "DIF_PHONE",
        "mobileNumberMask": "1890",
        "errorCode": "00",
        "errorDesc": "Thành công",
        "traceNumber": "PN20210728100000004365"
    }
</t>
  </si>
  <si>
    <t>Contract number field is missing?</t>
  </si>
  <si>
    <t>Used to submit card opening application - TPBank will return a webview URL for customer to complete OTP authorization.</t>
  </si>
  <si>
    <t xml:space="preserve">Format for contract number creation:
&lt; “SHC”&gt; &lt;YYMMDD&gt; &lt;“-“&gt; &lt;6 sequence numbers of contracts generated auto by system&gt;
In which,
YYMMDD is the day that Front-end sends application request to from TPBank (~ created application day)
Example: SHC220122-999999
</t>
  </si>
  <si>
    <t>Max Length &amp; Validation Format</t>
  </si>
  <si>
    <t>Funding Handling (For Max Character)</t>
  </si>
  <si>
    <t>Funding Handling (For Max Character) - For devs to handle - Oct 2023</t>
  </si>
  <si>
    <t>Check Constraint - Fixed Value or Empty String</t>
  </si>
  <si>
    <t>Rule:
Checksum=SHA25
6(username+apiId
+transactionKey
+secureKey)</t>
  </si>
  <si>
    <t>XSALEFDW00000000128</t>
  </si>
  <si>
    <r>
      <rPr>
        <rFont val="Arial"/>
        <color rgb="FF000000"/>
        <sz val="11.0"/>
      </rPr>
      <t xml:space="preserve">INSTANTCARD_INFO (OTP old flow) 
</t>
    </r>
    <r>
      <rPr>
        <rFont val="Arial"/>
        <b/>
        <color rgb="FF0000FF"/>
        <sz val="11.0"/>
      </rPr>
      <t xml:space="preserve">IC_INFO_OPEN_CARD (using for new OTP flow) </t>
    </r>
  </si>
  <si>
    <t>requestBody.contractFileName</t>
  </si>
  <si>
    <t>Contract file name</t>
  </si>
  <si>
    <t>SHC240222-contract-77675319.pdf</t>
  </si>
  <si>
    <t>校验没有特殊字符 (Check if there's no special characters)</t>
  </si>
  <si>
    <t xml:space="preserve">If exceed Max length of 50, return error code "AY02" and Validation Rule </t>
  </si>
  <si>
    <t>requestBody.contractNumber</t>
  </si>
  <si>
    <t>Contract number</t>
  </si>
  <si>
    <t>SHC240222-77675319</t>
  </si>
  <si>
    <t xml:space="preserve">If exceed Max length of 200, return error code "AY02" and Validation Rule </t>
  </si>
  <si>
    <t>requestBody.vendorCode</t>
  </si>
  <si>
    <r>
      <rPr>
        <rFont val="Arial"/>
        <color rgb="FF000000"/>
        <sz val="11.0"/>
      </rPr>
      <t xml:space="preserve">10
</t>
    </r>
    <r>
      <rPr>
        <rFont val="Arial"/>
        <b/>
        <color rgb="FF000000"/>
        <sz val="11.0"/>
      </rPr>
      <t xml:space="preserve">Must be = 'SHOPEE' </t>
    </r>
  </si>
  <si>
    <t>Partner code</t>
  </si>
  <si>
    <t>FOXPAY, MOMO, SHOPEE</t>
  </si>
  <si>
    <t>Fixed Value</t>
  </si>
  <si>
    <t>Default to SHOPEE</t>
  </si>
  <si>
    <t>requestBody.productCode</t>
  </si>
  <si>
    <r>
      <rPr>
        <rFont val="Arial"/>
        <color rgb="FF000000"/>
        <sz val="11.0"/>
      </rPr>
      <t xml:space="preserve">15
Must be =
</t>
    </r>
    <r>
      <rPr>
        <rFont val="Arial"/>
        <b/>
        <color rgb="FF000000"/>
        <sz val="11.0"/>
      </rPr>
      <t>'INSTANT_CARD'</t>
    </r>
  </si>
  <si>
    <t>Product code</t>
  </si>
  <si>
    <t>295/395</t>
  </si>
  <si>
    <t>From UC/Risk</t>
  </si>
  <si>
    <t>requestBody.fullName</t>
  </si>
  <si>
    <r>
      <rPr>
        <rFont val="Arial"/>
        <color rgb="FF000000"/>
        <sz val="11.0"/>
      </rPr>
      <t xml:space="preserve">50
</t>
    </r>
    <r>
      <rPr>
        <rFont val="Arial"/>
        <b/>
        <color rgb="FF000000"/>
        <sz val="11.0"/>
      </rPr>
      <t>Max 50 characters including space
No special characters allowed
No number is allowed</t>
    </r>
  </si>
  <si>
    <t>Customer full name</t>
  </si>
  <si>
    <t>String (50)</t>
  </si>
  <si>
    <r>
      <rPr>
        <rFont val="Arial"/>
        <b/>
        <color rgb="FF000000"/>
      </rPr>
      <t>If exceed Max length of 50, return error code "</t>
    </r>
    <r>
      <rPr>
        <rFont val="Arial"/>
        <b/>
        <strike/>
        <color rgb="FF000000"/>
      </rPr>
      <t>AY02</t>
    </r>
    <r>
      <rPr>
        <rFont val="Arial"/>
        <b/>
        <color rgb="FF000000"/>
      </rPr>
      <t xml:space="preserve">" --&gt; CN01 and Validation Rule </t>
    </r>
  </si>
  <si>
    <t>requestBody.icType</t>
  </si>
  <si>
    <t>5
Must be =
'CCCD'</t>
  </si>
  <si>
    <t>Document type</t>
  </si>
  <si>
    <t>CMND/CCCD
(CMND = old IC, CCCD = new IC)
We default everything to “CCCD”</t>
  </si>
  <si>
    <t>requestBody.icNumber</t>
  </si>
  <si>
    <t>Number</t>
  </si>
  <si>
    <r>
      <rPr>
        <rFont val="Arial"/>
        <b/>
        <color rgb="FF000000"/>
      </rPr>
      <t>If exceed Max length of 12, return error code "</t>
    </r>
    <r>
      <rPr>
        <rFont val="Arial"/>
        <b/>
        <strike/>
        <color rgb="FF000000"/>
      </rPr>
      <t>AY02</t>
    </r>
    <r>
      <rPr>
        <rFont val="Arial"/>
        <b/>
        <color rgb="FF000000"/>
      </rPr>
      <t xml:space="preserve">" --&gt;CN01 and Validation Rule </t>
    </r>
  </si>
  <si>
    <t>requestBody.oldIcNumber</t>
  </si>
  <si>
    <t>requestBody.issuanceDate</t>
  </si>
  <si>
    <r>
      <rPr>
        <rFont val="Arial"/>
        <color rgb="FF000000"/>
        <sz val="11.0"/>
      </rPr>
      <t xml:space="preserve">20
</t>
    </r>
    <r>
      <rPr>
        <rFont val="Arial"/>
        <b/>
        <color rgb="FF000000"/>
        <sz val="11.0"/>
      </rPr>
      <t>format: dd/MM/yyyy</t>
    </r>
  </si>
  <si>
    <t>IC issued date</t>
  </si>
  <si>
    <r>
      <rPr>
        <rFont val="Arial"/>
        <b/>
        <color rgb="FF000000"/>
      </rPr>
      <t>If exceed Max length of 12, return error code "</t>
    </r>
    <r>
      <rPr>
        <rFont val="Arial"/>
        <b/>
        <strike/>
        <color rgb="FF000000"/>
      </rPr>
      <t>AY02</t>
    </r>
    <r>
      <rPr>
        <rFont val="Arial"/>
        <b/>
        <color rgb="FF000000"/>
      </rPr>
      <t xml:space="preserve">" --&gt;CN01 and Validation Rule </t>
    </r>
  </si>
  <si>
    <t>Fixed Date format No need to check</t>
  </si>
  <si>
    <t>requestBody.expireDate</t>
  </si>
  <si>
    <r>
      <rPr>
        <rFont val="Arial"/>
        <color rgb="FF000000"/>
        <sz val="11.0"/>
      </rPr>
      <t xml:space="preserve">20
</t>
    </r>
    <r>
      <rPr>
        <rFont val="Arial"/>
        <b/>
        <color rgb="FF000000"/>
        <sz val="11.0"/>
      </rPr>
      <t>format: dd/MM/yyyy</t>
    </r>
  </si>
  <si>
    <t>IC expiry date</t>
  </si>
  <si>
    <r>
      <rPr>
        <rFont val="Arial"/>
        <b/>
        <color rgb="FF000000"/>
      </rPr>
      <t>If exceed Max length of 12, return error code "</t>
    </r>
    <r>
      <rPr>
        <rFont val="Arial"/>
        <b/>
        <strike/>
        <color rgb="FF000000"/>
      </rPr>
      <t>AY02</t>
    </r>
    <r>
      <rPr>
        <rFont val="Arial"/>
        <b/>
        <color rgb="FF000000"/>
      </rPr>
      <t xml:space="preserve">" --&gt;CN01 and Validation Rule </t>
    </r>
  </si>
  <si>
    <t>requestBody.issuePlace</t>
  </si>
  <si>
    <t>Issue Place</t>
  </si>
  <si>
    <r>
      <rPr>
        <rFont val="Arial"/>
        <strike/>
        <color rgb="FF0000FF"/>
        <sz val="11.0"/>
      </rPr>
      <t>CUC TRUONG CUC CANH SAT DKQL CU TRU VA DLQG VE DAN CU</t>
    </r>
    <r>
      <rPr>
        <rFont val="Arial"/>
        <color rgb="FF0000FF"/>
        <sz val="11.0"/>
      </rPr>
      <t xml:space="preserve">
</t>
    </r>
    <r>
      <rPr>
        <rFont val="Arial"/>
        <color rgb="FF0000FF"/>
        <sz val="11.0"/>
      </rPr>
      <t>Updated on 29.Oct 
with issuanceDate before “2024-07-01” --&gt; issuePlace = "CUC TRUONG CUC CANH SAT DKQL CU TRU VA DLQG VE DAN CU"
with issuanceDate from “2024-07-01” --&gt; issuePlace = "BO CONG AN"</t>
    </r>
  </si>
  <si>
    <t>User province from OCR reading</t>
  </si>
  <si>
    <r>
      <rPr>
        <rFont val="Arial"/>
        <color rgb="FF000000"/>
        <sz val="11.0"/>
      </rPr>
      <t xml:space="preserve">20
</t>
    </r>
    <r>
      <rPr>
        <rFont val="Arial"/>
        <b/>
        <color rgb="FF000000"/>
        <sz val="11.0"/>
      </rPr>
      <t>format: dd/MM/yyyy</t>
    </r>
  </si>
  <si>
    <r>
      <rPr>
        <rFont val="Arial"/>
        <b/>
        <color rgb="FF000000"/>
      </rPr>
      <t>If exceed Max length of 12, return error code "</t>
    </r>
    <r>
      <rPr>
        <rFont val="Arial"/>
        <b/>
        <strike/>
        <color rgb="FF000000"/>
      </rPr>
      <t>AY02</t>
    </r>
    <r>
      <rPr>
        <rFont val="Arial"/>
        <b/>
        <color rgb="FF000000"/>
      </rPr>
      <t xml:space="preserve">" --&gt;CN01 and Validation Rule </t>
    </r>
  </si>
  <si>
    <t>requestBody.gender</t>
  </si>
  <si>
    <t>1 
Must be = F or M</t>
  </si>
  <si>
    <t>Gender</t>
  </si>
  <si>
    <t>F: Female
M: Male</t>
  </si>
  <si>
    <r>
      <rPr>
        <rFont val="Arial"/>
        <b/>
        <color rgb="FF000000"/>
      </rPr>
      <t>If exceed Max length of 12, return error code "</t>
    </r>
    <r>
      <rPr>
        <rFont val="Arial"/>
        <b/>
        <strike/>
        <color rgb="FF000000"/>
      </rPr>
      <t>AY02</t>
    </r>
    <r>
      <rPr>
        <rFont val="Arial"/>
        <b/>
        <color rgb="FF000000"/>
      </rPr>
      <t xml:space="preserve">" --&gt;CN01 and Validation Rule </t>
    </r>
  </si>
  <si>
    <t xml:space="preserve">Singular Value </t>
  </si>
  <si>
    <t>requestBody. nationality</t>
  </si>
  <si>
    <t>Nationality</t>
  </si>
  <si>
    <t>VN</t>
  </si>
  <si>
    <t>requestBody.maritalStatu
s</t>
  </si>
  <si>
    <t>- Độc thân
- Đã kết hôn
- Ly hôn
- Khác</t>
  </si>
  <si>
    <t>requestBody.academicLevel</t>
  </si>
  <si>
    <t>- Trung học
- Cao đẳng
- Đại học
- Sau đại học
- Khác</t>
  </si>
  <si>
    <t>requestBody.fullAddress
Permanent</t>
  </si>
  <si>
    <r>
      <rPr>
        <rFont val="Arial"/>
        <strike/>
        <color rgb="FF000000"/>
        <sz val="11.0"/>
      </rPr>
      <t xml:space="preserve">200
</t>
    </r>
    <r>
      <rPr>
        <rFont val="Arial"/>
        <color rgb="FF000000"/>
        <sz val="11.0"/>
      </rPr>
      <t>300</t>
    </r>
  </si>
  <si>
    <r>
      <rPr>
        <rFont val="Arial"/>
        <color rgb="FF000000"/>
        <sz val="11.0"/>
      </rPr>
      <t xml:space="preserve">Full address with format:
</t>
    </r>
    <r>
      <rPr>
        <rFont val="Arial"/>
        <color rgb="FF0000FF"/>
        <sz val="11.0"/>
      </rPr>
      <t>[Remaining address], [Ward], [District], [Province]</t>
    </r>
  </si>
  <si>
    <t>44 Le Ngoc Han, Hai Ba Trưng,
Ha Noi</t>
  </si>
  <si>
    <r>
      <rPr>
        <rFont val="Arial"/>
        <color rgb="FF000000"/>
      </rPr>
      <t>If exceed Max length of 200, r</t>
    </r>
    <r>
      <rPr>
        <rFont val="Arial"/>
        <b/>
        <color rgb="FF000000"/>
      </rPr>
      <t>eturn error code "</t>
    </r>
    <r>
      <rPr>
        <rFont val="Arial"/>
        <b/>
        <strike/>
        <color rgb="FF000000"/>
      </rPr>
      <t xml:space="preserve">AY02 --&gt; </t>
    </r>
    <r>
      <rPr>
        <rFont val="Arial"/>
        <b/>
        <color rgb="FF000000"/>
      </rPr>
      <t xml:space="preserve">CN01"; 
</t>
    </r>
    <r>
      <rPr>
        <rFont val="Arial"/>
        <color rgb="FF000000"/>
      </rPr>
      <t>校验没有特殊字符 (Check if there's no special characters)</t>
    </r>
  </si>
  <si>
    <t>Hong updated on 23 Oct</t>
  </si>
  <si>
    <t>requestBody.provinceCodePermanent</t>
  </si>
  <si>
    <t>Province code</t>
  </si>
  <si>
    <t>Display a drop-down list based on VN province code (2 digits)
Sample: “38”</t>
  </si>
  <si>
    <t>requestBody.districtCodePermanent</t>
  </si>
  <si>
    <t>District code</t>
  </si>
  <si>
    <t>Display a drop-down list based on VN district code (3 digits)
Sample: “399”</t>
  </si>
  <si>
    <t>requestBody.wardCodePermane
nt</t>
  </si>
  <si>
    <t>Ward code</t>
  </si>
  <si>
    <t>requestBody.fullAddress</t>
  </si>
  <si>
    <r>
      <rPr>
        <rFont val="Arial"/>
        <strike/>
        <color rgb="FF000000"/>
        <sz val="11.0"/>
      </rPr>
      <t xml:space="preserve">200
</t>
    </r>
    <r>
      <rPr>
        <rFont val="Arial"/>
        <color rgb="FF000000"/>
        <sz val="11.0"/>
      </rPr>
      <t>300</t>
    </r>
  </si>
  <si>
    <r>
      <rPr>
        <rFont val="Arial"/>
        <color rgb="FF000000"/>
        <sz val="11.0"/>
      </rPr>
      <t xml:space="preserve">Current address with format:
</t>
    </r>
    <r>
      <rPr>
        <rFont val="Arial"/>
        <color rgb="FF0000FF"/>
        <sz val="11.0"/>
      </rPr>
      <t>[Remaining address], [Ward], [District], [Province]</t>
    </r>
  </si>
  <si>
    <r>
      <rPr>
        <rFont val="Arial"/>
        <color rgb="FF000000"/>
      </rPr>
      <t>If exceed Max length of 200, r</t>
    </r>
    <r>
      <rPr>
        <rFont val="Arial"/>
        <b/>
        <color rgb="FF000000"/>
      </rPr>
      <t xml:space="preserve">eturn error code </t>
    </r>
    <r>
      <rPr>
        <rFont val="Arial"/>
        <b/>
        <strike/>
        <color rgb="FF000000"/>
      </rPr>
      <t>"AY02"--&gt;</t>
    </r>
    <r>
      <rPr>
        <rFont val="Arial"/>
        <b/>
        <color rgb="FF000000"/>
      </rPr>
      <t xml:space="preserve">CN01; 
</t>
    </r>
    <r>
      <rPr>
        <rFont val="Arial"/>
        <color rgb="FF000000"/>
      </rPr>
      <t>校验没有特殊字符 (Check if there's no special characters)</t>
    </r>
  </si>
  <si>
    <t>Hong updated on Dec 2025</t>
  </si>
  <si>
    <t>requestBody.provinceCode</t>
  </si>
  <si>
    <t>Display a drop-down list based on VN province code
Sample: “38”</t>
  </si>
  <si>
    <t>requestBody.districtCode</t>
  </si>
  <si>
    <t>Display a drop-down list based on VN district code
Sample: “399”</t>
  </si>
  <si>
    <t>requestBody.wardCode</t>
  </si>
  <si>
    <t>Phone number
(10 digits &amp; start with 0)</t>
  </si>
  <si>
    <t>0934441778</t>
  </si>
  <si>
    <t>requestBody.emailAddress</t>
  </si>
  <si>
    <t>Email</t>
  </si>
  <si>
    <r>
      <rPr>
        <rFont val="Arial"/>
        <strike/>
        <color rgb="FF000000"/>
      </rPr>
      <t xml:space="preserve">Email Address：UC有值就传值； 如果字段为空，就传"khachhangspl@gmail.com"
+ For requestBody.emailAddress, we send default value= "khachhangspl@gmail.com" to TPB if this field is null
</t>
    </r>
    <r>
      <rPr>
        <rFont val="Arial"/>
        <strike val="0"/>
        <color rgb="FF000000"/>
      </rPr>
      <t xml:space="preserve">Need to check UC has value or not, if has value, need to do email format validation logic check
^[A-Z0-9._%+-]+@[A-Z0-9.-]+\\.[A-Z]{2,6}$ 
</t>
    </r>
    <r>
      <rPr>
        <rFont val="Arial"/>
        <strike val="0"/>
        <color rgb="FF000000"/>
      </rPr>
      <t>Case 1: If UC doesn't has value, send ""
Case 2: If UC has value, but does't meet validation, send ""
Case 3: if UC has value, but meet validation, send value from UC</t>
    </r>
  </si>
  <si>
    <r>
      <rPr>
        <rFont val="Arial"/>
        <color rgb="FF000000"/>
      </rPr>
      <t xml:space="preserve">Bryan updated on 25 Sep. 
</t>
    </r>
    <r>
      <rPr>
        <rFont val="Arial"/>
        <color rgb="FF000000"/>
      </rPr>
      <t>Added: 
- To Retrieve from UC -  Userinfo4Funding()</t>
    </r>
  </si>
  <si>
    <t>The regex TPB is using is: ^[A-Z0-9._%+-]+@[A-Z0-9.-]+\.[A-Z]{2,6}$
However, the java function they use is not case sensitive. Use: CASE_INSENSITIVE
Therefore, both uppercase and lowercase letters are accepted.
For example, all 3 cases are accepted:
- khachhangspl@gmail.com
- Khachhangspl@gmail.com
- Khachhangspl3@gmail.com</t>
  </si>
  <si>
    <t>requestBody.job</t>
  </si>
  <si>
    <t>job：UC有值就传值； 如果字段为空，就传"Khác" 
+ For requestBody.job, we send default value ="Khác" to TPB if this field is null</t>
  </si>
  <si>
    <t>requestBody.salaryType</t>
  </si>
  <si>
    <t>Salary received type</t>
  </si>
  <si>
    <t>- Tiền mặt
- Chuyển khoản</t>
  </si>
  <si>
    <t>requestBody.contractType</t>
  </si>
  <si>
    <t>Contract type</t>
  </si>
  <si>
    <t>requestBody.position</t>
  </si>
  <si>
    <t>Job level</t>
  </si>
  <si>
    <t>requestBody.companyName</t>
  </si>
  <si>
    <t>CONG TY TNHH ABC</t>
  </si>
  <si>
    <t>requestBody.companyPhoneNumber</t>
  </si>
  <si>
    <t>requestBody.fullAddress
Company</t>
  </si>
  <si>
    <r>
      <rPr>
        <rFont val="Arial"/>
        <color rgb="FF000000"/>
      </rPr>
      <t>If exceed Max length of 200, r</t>
    </r>
    <r>
      <rPr>
        <rFont val="Arial"/>
        <b/>
        <color rgb="FF000000"/>
      </rPr>
      <t xml:space="preserve">eturn error code </t>
    </r>
    <r>
      <rPr>
        <rFont val="Arial"/>
        <b/>
        <strike/>
        <color rgb="FF000000"/>
      </rPr>
      <t>"AY02"--&gt;</t>
    </r>
    <r>
      <rPr>
        <rFont val="Arial"/>
        <b/>
        <color rgb="FF000000"/>
      </rPr>
      <t xml:space="preserve">CN01; 
</t>
    </r>
    <r>
      <rPr>
        <rFont val="Arial"/>
        <color rgb="FF000000"/>
      </rPr>
      <t>校验没有特殊字符 (Check if there's no special characters)</t>
    </r>
  </si>
  <si>
    <t>requestBody.provinceCode
Company</t>
  </si>
  <si>
    <t>requestBody.districtCode
Company</t>
  </si>
  <si>
    <t>requestBody.wardCodeCompany</t>
  </si>
  <si>
    <t>requestBody.monthly
income</t>
  </si>
  <si>
    <t>requestBody.fullNameRelative1</t>
  </si>
  <si>
    <t>NGUYEN VAN A</t>
  </si>
  <si>
    <t>UC did on FE</t>
  </si>
  <si>
    <t>requestBody.relative
Relation1</t>
  </si>
  <si>
    <t>requestBody.phoneNumberRelation1</t>
  </si>
  <si>
    <t>requestBody.fullNameRela
tive2</t>
  </si>
  <si>
    <t>requestBody.relative
Relation2</t>
  </si>
  <si>
    <t>requestBody.phoneNumberRelation2</t>
  </si>
  <si>
    <t>requestBody.security
Question</t>
  </si>
  <si>
    <t>- Họ và tên mẹ của Chủ thẻ
- Tên trường tiểu học của Chủ thẻ</t>
  </si>
  <si>
    <t>default value "Họ và tên mẹ của Chủ thẻ"</t>
  </si>
  <si>
    <t>requestBody.securityAnswer</t>
  </si>
  <si>
    <t>requestBody.paymentRate</t>
  </si>
  <si>
    <t>- Thanh toán tối thiểu
- Thanh toán toàn bộ dư nợ</t>
  </si>
  <si>
    <t>requestBody.limitRegistr
ation</t>
  </si>
  <si>
    <t>Limit registration</t>
  </si>
  <si>
    <t>requestBody.limitPropose</t>
  </si>
  <si>
    <t>Limit propose</t>
  </si>
  <si>
    <r>
      <rPr>
        <rFont val="Arial"/>
        <strike/>
        <color rgb="FF000000"/>
        <sz val="11.0"/>
      </rPr>
      <t xml:space="preserve">default 10m VND
</t>
    </r>
    <r>
      <rPr>
        <rFont val="Arial"/>
        <color rgb="FF0000FF"/>
        <sz val="11.0"/>
      </rPr>
      <t>[Update 5-May-2025]
Output from Risk. Risk defining a group of users will apply a new limit.  
Risk -&gt; UC -&gt; Funding -&gt; Bank
For example:
Control group: limitPropose = 10000000
Treatment group: limitPropose = 15000000</t>
    </r>
  </si>
  <si>
    <t>default value "10000000" (VND 10m)</t>
  </si>
  <si>
    <t>requestBody.images</t>
  </si>
  <si>
    <r>
      <rPr>
        <rFont val="Arial"/>
        <color rgb="FF000000"/>
        <sz val="11.0"/>
      </rPr>
      <t xml:space="preserve">Information from eKYC - bank side want to collect 9 informations:
IC front: 1 image
IC back: 1 image
Selfie up: 1 image
Selfie down: 1 image
Selfie left: 1 image
Selfie right: 1 image
Selfie middle: 3 images
</t>
    </r>
    <r>
      <rPr>
        <rFont val="Arial"/>
        <color rgb="FF0000FF"/>
        <sz val="11.0"/>
      </rPr>
      <t>QRCODE: 1 image</t>
    </r>
  </si>
  <si>
    <r>
      <rPr>
        <rFont val="Arial"/>
        <color rgb="FF000000"/>
        <sz val="11.0"/>
      </rPr>
      <t xml:space="preserve">Format will have:
Url: file name
Label: reflect the type
List of label values:
IC_FRONT
IC_BACK
LIVENESS_CHECK
SELFIE_RIGHT
SELFIE_LEFT
SELFIE_TOP
SELFIE_BOT
</t>
    </r>
    <r>
      <rPr>
        <rFont val="Arial"/>
        <strike/>
        <color rgb="FF0000FF"/>
        <sz val="11.0"/>
      </rPr>
      <t>QRCODE</t>
    </r>
    <r>
      <rPr>
        <rFont val="Arial"/>
        <color rgb="FF0000FF"/>
        <sz val="11.0"/>
      </rPr>
      <t xml:space="preserve"> --&gt; IC_QRCODE</t>
    </r>
  </si>
  <si>
    <r>
      <rPr>
        <rFont val="Arial"/>
        <color rgb="FF0000FF"/>
      </rPr>
      <t>Thien Nguyen add</t>
    </r>
    <r>
      <rPr>
        <rFont val="Arial"/>
        <strike/>
        <color rgb="FF0000FF"/>
      </rPr>
      <t xml:space="preserve"> QRCODE </t>
    </r>
    <r>
      <rPr>
        <rFont val="Arial"/>
        <color rgb="FF0000FF"/>
      </rPr>
      <t xml:space="preserve"> --&gt; IC_QRCODE on 20.Mar.2025 </t>
    </r>
  </si>
  <si>
    <t>resquestBody.whitelistFlag</t>
  </si>
  <si>
    <t>Whitelist flag from Shopee to send to TP Bank (defined by Risk model)
WL_Flag = Risk Identifier by Shopee of 1st UW output, required by TPB, to help TPB understand that Shopee is suggesting this application user should apply new scoring sharing model (WL_Flag = NEW)</t>
  </si>
  <si>
    <t>CURRENT
NEW
NULL
or another value not blank</t>
  </si>
  <si>
    <t>Bryan added 11-Mar-2024</t>
  </si>
  <si>
    <t>resquestBody.kycType</t>
  </si>
  <si>
    <t xml:space="preserve">Optional (String) </t>
  </si>
  <si>
    <t xml:space="preserve">NFC
NFC_QRCode
VNeID
VNeID_QRCode
kycTpb
kycTpb_QRCode 
</t>
  </si>
  <si>
    <t>Thien Nguyen add 20.Mar.2025</t>
  </si>
  <si>
    <t>transactionDa
te</t>
  </si>
  <si>
    <t>dd/MM/yyyy HH:mm:ss</t>
  </si>
  <si>
    <t>linkLandingPage</t>
  </si>
  <si>
    <t>TPBank webview for customer to input OTP - Shopee app need to redirect customer to this webview</t>
  </si>
  <si>
    <t>status</t>
  </si>
  <si>
    <t>- SUCCESS: the transaction is success, but need to check the errorCode for the biz logic
- FAIL: the transaction is failed</t>
  </si>
  <si>
    <t xml:space="preserve">sendOTP API </t>
  </si>
  <si>
    <t>TPB exposing</t>
  </si>
  <si>
    <r>
      <rPr>
        <rFont val="Arial"/>
        <color rgb="FF000000"/>
        <sz val="11.0"/>
      </rPr>
      <t xml:space="preserve">POST
Path: /forwarder-presentation-service/v1/forward
URL UAT: </t>
    </r>
    <r>
      <rPr>
        <rFont val="Arial"/>
        <color rgb="FF1155CC"/>
        <sz val="11.0"/>
        <u/>
      </rPr>
      <t xml:space="preserve">https://externaluat-api.tpb.vn/forwarder-presentation-service/v1/forward
</t>
    </r>
    <r>
      <rPr>
        <rFont val="Arial"/>
        <color rgb="FF000000"/>
        <sz val="11.0"/>
      </rPr>
      <t xml:space="preserve">URL LIVE: </t>
    </r>
    <r>
      <rPr>
        <rFont val="Arial"/>
        <color rgb="FF1155CC"/>
        <sz val="11.0"/>
        <u/>
      </rPr>
      <t>https://external-api.tpb.vn/forwarder-presentation-service/v1/forward</t>
    </r>
  </si>
  <si>
    <t xml:space="preserve">Shopee call to this API to trigger TPBank send code to verify </t>
  </si>
  <si>
    <r>
      <rPr>
        <rFont val="Arial"/>
        <b/>
        <color rgb="FFFF0000"/>
        <sz val="11.0"/>
      </rPr>
      <t>JWT</t>
    </r>
    <r>
      <rPr>
        <rFont val="Arial"/>
        <color rgb="FF000000"/>
        <sz val="11.0"/>
      </rPr>
      <t>: Authorization Bearer + space + {AccessToken}</t>
    </r>
  </si>
  <si>
    <t>{AccessToken} is getting from JWT</t>
  </si>
  <si>
    <t>Format of HTTP Body of the package</t>
  </si>
  <si>
    <t>Funding logic:</t>
  </si>
  <si>
    <r>
      <rPr>
        <rFont val="Arial"/>
        <color rgb="FF000000"/>
        <sz val="11.0"/>
      </rPr>
      <t xml:space="preserve">Fixed value: </t>
    </r>
    <r>
      <rPr>
        <rFont val="Arial"/>
        <b/>
        <color rgb="FF000000"/>
        <sz val="11.0"/>
      </rPr>
      <t>OPENAPI</t>
    </r>
  </si>
  <si>
    <t>Rule:
Checksum=SHA256(username+apiId+transactionKey+secureKey)</t>
  </si>
  <si>
    <t>Rule:
Checksum=SHA256(username+apiId+transactionKey+secureKey)
Sample:
6ca13d52ca70c883e0f0bb101e425a89e8624de51db2d2392593af6a84118090</t>
  </si>
  <si>
    <t>UUID 36 characters</t>
  </si>
  <si>
    <t>Funding generate UUID. No need to be same as transactionKey field in cardApplication API 
Sample: FDW00000000128</t>
  </si>
  <si>
    <t xml:space="preserve">specific service code (TPBank provide) </t>
  </si>
  <si>
    <r>
      <rPr>
        <rFont val="Arial"/>
        <b val="0"/>
        <color rgb="FF000000"/>
        <sz val="11.0"/>
      </rPr>
      <t>Fixed value:</t>
    </r>
    <r>
      <rPr>
        <rFont val="Arial"/>
        <b/>
        <color rgb="FF000000"/>
        <sz val="11.0"/>
      </rPr>
      <t xml:space="preserve"> IC_SEND_OTP_OPEN_CARD</t>
    </r>
  </si>
  <si>
    <t xml:space="preserve">this is traceNumber when sending cardApplication </t>
  </si>
  <si>
    <t>String (100)</t>
  </si>
  <si>
    <t>traceNumber from cardApplication API
use field "CreditApplyNo"(funding x UC) to map the field "traceNumber" in cardApplication API (field request_id table user_active_lender_tab)</t>
  </si>
  <si>
    <t xml:space="preserve">Vendor code 
SHOPEE / MOMO / ZALOPAY ... </t>
  </si>
  <si>
    <t>String (10)</t>
  </si>
  <si>
    <r>
      <rPr>
        <rFont val="Arial"/>
        <color rgb="FF000000"/>
        <sz val="11.0"/>
      </rPr>
      <t xml:space="preserve">Fixed value: </t>
    </r>
    <r>
      <rPr>
        <rFont val="Arial"/>
        <b/>
        <color rgb="FF000000"/>
        <sz val="11.0"/>
      </rPr>
      <t>SHOPEE</t>
    </r>
  </si>
  <si>
    <t>Updated to VN Funding Error Code</t>
  </si>
  <si>
    <t>Example request</t>
  </si>
  <si>
    <t xml:space="preserve">{
    "username": "OPENAPI",
    "checksum": "d19233560ad017c45af5f0a5d5101b309d451f855a7bdf46e62694be6bcdb258",
    "transactionKey": "dd9ad513-ea59-4416-8ba1-9dc5beafa623",
    "apiId": "IC_SEND_OTP_OPEN_CARD",
    "requestBody": {
        "traceNumber": "PN20210728100000004365",
        "vendorCode "SHOPEE"
    }
}
</t>
  </si>
  <si>
    <t>Example response</t>
  </si>
  <si>
    <t>{
    "transactionId": "b2b73568-3d60-465b-b542-7ba50c2d531c",
    "globalErrorMessage": {
        "errorCode": "HYD-16-000",
        "errorDesc": null,
        "messages": {
            "en": "Transaction success",
            "vn": "Giao dịch thành công"
        }
    },
    "responseBody": {
        "errorCode": "HYD-81-000",
        "errorDesc": "SUCCESS",
        "traceNumber": "PN20210728100000004365"
    }
}</t>
  </si>
  <si>
    <t>verifyOTP</t>
  </si>
  <si>
    <r>
      <rPr>
        <rFont val="Arial"/>
        <color rgb="FF000000"/>
        <sz val="11.0"/>
      </rPr>
      <t xml:space="preserve">POST
Path: /forwarder-presentation-service/v1/forward
URL UAT: </t>
    </r>
    <r>
      <rPr>
        <rFont val="Arial"/>
        <color rgb="FF1155CC"/>
        <sz val="11.0"/>
        <u/>
      </rPr>
      <t xml:space="preserve">https://externaluat-api.tpb.vn/forwarder-presentation-service/v1/forward
</t>
    </r>
    <r>
      <rPr>
        <rFont val="Arial"/>
        <color rgb="FF000000"/>
        <sz val="11.0"/>
      </rPr>
      <t xml:space="preserve">URL LIVE: </t>
    </r>
    <r>
      <rPr>
        <rFont val="Arial"/>
        <color rgb="FF1155CC"/>
        <sz val="11.0"/>
        <u/>
      </rPr>
      <t>https://external-api.tpb.vn/forwarder-presentation-service/v1/forward</t>
    </r>
  </si>
  <si>
    <t xml:space="preserve">Shopee call to this API to send OTP code to verify </t>
  </si>
  <si>
    <r>
      <rPr>
        <rFont val="Arial"/>
        <b/>
        <color rgb="FFFF0000"/>
        <sz val="11.0"/>
      </rPr>
      <t>JWT</t>
    </r>
    <r>
      <rPr>
        <rFont val="Arial"/>
        <color rgb="FF000000"/>
        <sz val="11.0"/>
      </rPr>
      <t>: Authorization Bearer + space + {AccessToken}</t>
    </r>
  </si>
  <si>
    <r>
      <rPr>
        <rFont val="Arial"/>
        <color rgb="FFFF0000"/>
        <sz val="11.0"/>
      </rPr>
      <t xml:space="preserve">{AccessToken} is getting from </t>
    </r>
    <r>
      <rPr>
        <rFont val="Arial"/>
        <b/>
        <color rgb="FFFF0000"/>
        <sz val="11.0"/>
      </rPr>
      <t>JWT</t>
    </r>
  </si>
  <si>
    <r>
      <rPr>
        <rFont val="Arial"/>
        <color rgb="FF000000"/>
        <sz val="11.0"/>
      </rPr>
      <t xml:space="preserve">fixed value: </t>
    </r>
    <r>
      <rPr>
        <rFont val="Arial"/>
        <b/>
        <color rgb="FF000000"/>
        <sz val="11.0"/>
      </rPr>
      <t>OPENAPI</t>
    </r>
  </si>
  <si>
    <t>6ca13d52ca70c883e0f0bb101e425a89e8624de51db2d2392593af6a84118090</t>
  </si>
  <si>
    <t>Funding generate UUID. No need to be same as transactionKey field in cardApplication API or last sendOTP API
Sample: FDW00000000128</t>
  </si>
  <si>
    <r>
      <rPr>
        <rFont val="Arial"/>
        <b val="0"/>
        <color rgb="FF000000"/>
        <sz val="11.0"/>
      </rPr>
      <t xml:space="preserve">fixed value: </t>
    </r>
    <r>
      <rPr>
        <rFont val="Arial"/>
        <b/>
        <color rgb="FF000000"/>
        <sz val="11.0"/>
      </rPr>
      <t>IC_VERIFY_OTP_OPEN_CARD</t>
    </r>
  </si>
  <si>
    <t xml:space="preserve">String (100) </t>
  </si>
  <si>
    <r>
      <rPr>
        <rFont val="Arial"/>
        <color rgb="FF000000"/>
        <sz val="11.0"/>
      </rPr>
      <t xml:space="preserve">fixed value: </t>
    </r>
    <r>
      <rPr>
        <rFont val="Arial"/>
        <b/>
        <color rgb="FF000000"/>
        <sz val="11.0"/>
      </rPr>
      <t>SHOPEE</t>
    </r>
  </si>
  <si>
    <t>requestBody.otp</t>
  </si>
  <si>
    <t>OTP code (expiration_time=60s)</t>
  </si>
  <si>
    <r>
      <rPr>
        <rFont val="Arial"/>
        <b/>
        <color rgb="FF0000FF"/>
        <sz val="11.0"/>
      </rPr>
      <t>AES Encryption</t>
    </r>
    <r>
      <rPr>
        <rFont val="Arial"/>
        <color rgb="FF0000FF"/>
        <sz val="11.0"/>
      </rPr>
      <t xml:space="preserve">
Ví dụ:
cPaZ4BkwB1aDRaJAztm2iw==</t>
    </r>
  </si>
  <si>
    <r>
      <rPr>
        <rFont val="Arial"/>
        <b/>
        <color rgb="FF0000FF"/>
      </rPr>
      <t>SIT/UAT public key:</t>
    </r>
    <r>
      <rPr>
        <rFont val="Arial"/>
        <color rgb="FF0000FF"/>
      </rPr>
      <t xml:space="preserve"> 3cb4700e81015b5542b8b02841446a4afa7ba6ffd299e9b3710c4a5039baf21d
</t>
    </r>
    <r>
      <rPr>
        <rFont val="Arial"/>
        <b/>
        <color rgb="FF0000FF"/>
      </rPr>
      <t>LIVE public key: 3cb4700e81015b5542b8b02841446a4afa7ba6ffd299e9b3710c4a5039baf21d</t>
    </r>
  </si>
  <si>
    <t>Status from Shopee:
0: success
&lt;&gt; 0: failed</t>
  </si>
  <si>
    <t xml:space="preserve">Example response </t>
  </si>
  <si>
    <t>{
    "username": "OPENAPI",
    "checksum": "d19233560ad017c45af5f0a5d5101b309d451f855a7bdf46e62694be6bcdb258",
    "transactionKey": "dd9ad513-ea59-4416-8ba1-9dc5beafa623",
    "apiId": "IC_VERIFY_OTP_OPEN_CARD",
    "requestBody": {
        "traceNumber": "PN20210728100000004365",
        "otp": " cPaZ4BkwB1aDRaJAztm2iw==
    }
}</t>
  </si>
  <si>
    <t xml:space="preserve">{
    "transactionId": "b2b73568-3d60-465b-b542-7ba50c2d531c",
    "globalErrorMessage": {
        "errorCode": "HYD-16-000",
        "errorDesc": null,
        "messages": {
            "en": "Transaction success",
            "vn": "Giao dịch thành công"
        }
    },
    "responseBody": {
        "errorCode": "HYD-81-000",
        "errorDesc": "SUCCESS",
        "traceNumber": "PN20210728100000004365"
    }
}
</t>
  </si>
  <si>
    <t>Used to inquire about the card application status</t>
  </si>
  <si>
    <t>UUID - 36 characters</t>
  </si>
  <si>
    <t>API code</t>
  </si>
  <si>
    <t>INSTANTCARD_QUERY_TRANSACTION</t>
  </si>
  <si>
    <t>FOXPAY, MOMO, SHOPPE</t>
  </si>
  <si>
    <t>requestBody.serviceCode</t>
  </si>
  <si>
    <t>Service code</t>
  </si>
  <si>
    <t>Default: 
INSTANTCARD_QUERY_TRANSACTION</t>
  </si>
  <si>
    <t>Unique transaction ID</t>
  </si>
  <si>
    <t xml:space="preserve">Contract sign date to be added. </t>
  </si>
  <si>
    <t>transactionDate</t>
  </si>
  <si>
    <t>transactionStatus</t>
  </si>
  <si>
    <t>cardToken</t>
  </si>
  <si>
    <t>contractFileName</t>
  </si>
  <si>
    <t>contractSigningDate</t>
  </si>
  <si>
    <r>
      <rPr>
        <rFont val="Arial"/>
        <color rgb="FF000000"/>
        <sz val="11.0"/>
      </rPr>
      <t xml:space="preserve">- RECEIVED: the application has been recorded and not yet proceeded, can re-inquiry again later to get the end status
</t>
    </r>
    <r>
      <rPr>
        <rFont val="Arial"/>
        <color rgb="FF0000FF"/>
        <sz val="11.0"/>
      </rPr>
      <t>- PROCESS:</t>
    </r>
    <r>
      <rPr>
        <rFont val="Arial"/>
        <color rgb="FF000000"/>
        <sz val="11.0"/>
      </rPr>
      <t xml:space="preserve"> the application has been recorded and under process by TPB internal system</t>
    </r>
    <r>
      <rPr>
        <rFont val="Arial"/>
        <color rgb="FF0000FF"/>
        <sz val="11.0"/>
      </rPr>
      <t xml:space="preserve">, OR waiting for TPB internal system to provide Score, </t>
    </r>
    <r>
      <rPr>
        <rFont val="Arial"/>
        <color rgb="FF000000"/>
        <sz val="11.0"/>
      </rPr>
      <t xml:space="preserve">can re-inquiry again later to get the end status
- APPROVED: the application has been approved, NOT RETRY, can </t>
    </r>
    <r>
      <rPr>
        <rFont val="Arial"/>
        <b/>
        <color rgb="FF000000"/>
        <sz val="11.0"/>
      </rPr>
      <t>re-inquiry again later to get the end status</t>
    </r>
    <r>
      <rPr>
        <rFont val="Arial"/>
        <color rgb="FF000000"/>
        <sz val="11.0"/>
      </rPr>
      <t xml:space="preserve">
- REJECTED: the application has been rejected, NOT RETRY, NOT inquiry --&gt; treat as </t>
    </r>
    <r>
      <rPr>
        <rFont val="Arial"/>
        <b/>
        <color rgb="FF000000"/>
        <sz val="11.0"/>
      </rPr>
      <t xml:space="preserve">end status = application rejected </t>
    </r>
    <r>
      <rPr>
        <rFont val="Arial"/>
        <color rgb="FF000000"/>
        <sz val="11.0"/>
      </rPr>
      <t xml:space="preserve">
- ACTIVE: application is approved, card is active, NOT RETRY --&gt; treat as end status = application success
- DEACTIVE: application is approved, card is inactive, NOT RETRY, NOT inquiry --&gt; treat as end status = card is locked after calling api lock card
- FAIL: application is approved, failed to create card, customer can retry a new card app, NOT inquiry --&gt; </t>
    </r>
    <r>
      <rPr>
        <rFont val="Arial"/>
        <b/>
        <color rgb="FF000000"/>
        <sz val="11.0"/>
      </rPr>
      <t xml:space="preserve">treat as end status = application rejected </t>
    </r>
    <r>
      <rPr>
        <rFont val="Arial"/>
        <color rgb="FF000000"/>
        <sz val="11.0"/>
      </rPr>
      <t xml:space="preserve">
- TIMEOUT: timeout, need to handle manually later, NOT RETRY
- PENDING: applicaiton is approved, card creation in progress, can re-inquiry again later to get the end status
- CREATED: customer hasn't finished landingPage authorization yet, can re-inquiry again later to get the end status
-CANCELED: landingPage authorization has expired, customer can retry a new card app, NOT Inquiry → treat as end status = rejected, and display the same with Rejected, Fail status</t>
    </r>
    <r>
      <rPr>
        <rFont val="Arial"/>
        <color rgb="FF0000FF"/>
        <sz val="11.0"/>
      </rPr>
      <t xml:space="preserve">
</t>
    </r>
    <r>
      <rPr>
        <rFont val="Arial"/>
        <strike/>
        <color rgb="FF0000FF"/>
        <sz val="11.0"/>
      </rPr>
      <t xml:space="preserve">-WAITING_SCORE: Application is waiting to send 2nd UW to TPB
</t>
    </r>
    <r>
      <rPr>
        <rFont val="Arial"/>
        <color rgb="FF0000FF"/>
        <sz val="11.0"/>
      </rPr>
      <t>- TERMINATED: The request has been canceled by SLS (Customers can retry).</t>
    </r>
  </si>
  <si>
    <t xml:space="preserve">TPB removed WAITING_SCORE status on 15 Mar
TPB add TERMINATED staus on 22.May </t>
  </si>
  <si>
    <t>finalScoringFlag</t>
  </si>
  <si>
    <t>String (required)</t>
  </si>
  <si>
    <t>final result from tpb using new model or not
Y
N</t>
  </si>
  <si>
    <t xml:space="preserve">billDate </t>
  </si>
  <si>
    <t xml:space="preserve">String (optional) </t>
  </si>
  <si>
    <t>format: DD
Example: 24,14</t>
  </si>
  <si>
    <t>accountNo</t>
  </si>
  <si>
    <t>String (optional)</t>
  </si>
  <si>
    <t>Payment account number of user</t>
  </si>
  <si>
    <t>Thien Nguyen add 11-Mar-2025</t>
  </si>
  <si>
    <t>accCreationDate</t>
  </si>
  <si>
    <t>Date which TPB create payment account number for user</t>
  </si>
  <si>
    <t>Handling</t>
  </si>
  <si>
    <t>Right</t>
  </si>
  <si>
    <t>Interim Principal Approval UI</t>
  </si>
  <si>
    <t>Successful PN</t>
  </si>
  <si>
    <t>Sucess</t>
  </si>
  <si>
    <t>Rejection PN</t>
  </si>
  <si>
    <t>Reject
Error Code: CN01, CN02, AY02</t>
  </si>
  <si>
    <t>Timeout--TPB Auto Retry</t>
  </si>
  <si>
    <t>Waiting for card application callback</t>
  </si>
  <si>
    <t>Wait for both TPB Auto-retry and Shopee Pre-screening</t>
  </si>
  <si>
    <t>Incorrect/Cancel</t>
  </si>
  <si>
    <t>Failure</t>
  </si>
  <si>
    <t>Pop-Up: Retry</t>
  </si>
  <si>
    <t>Scenario 1-8</t>
  </si>
  <si>
    <t>Scenario 1-11</t>
  </si>
  <si>
    <t>Timeout
OTP callback comes first</t>
  </si>
  <si>
    <t>No response</t>
  </si>
  <si>
    <t>FE: Pending UI 
BE: Auto-retry</t>
  </si>
  <si>
    <t>Timeout
Card application callback comes first</t>
  </si>
  <si>
    <t>BE: check card application API response</t>
  </si>
  <si>
    <t>IPA UI + Successful PN</t>
  </si>
  <si>
    <t>Pending UI + Wait for pre-sreening</t>
  </si>
  <si>
    <t>Rejection UI + Rejection PN</t>
  </si>
  <si>
    <t>Path</t>
  </si>
  <si>
    <t>&lt;defined by Shopee&gt;</t>
  </si>
  <si>
    <t>URL</t>
  </si>
  <si>
    <t>&lt;defined by Shopee)</t>
  </si>
  <si>
    <t>TPBank callback to this API to inform Shopee about the OTP authorization result in the bank webview.</t>
  </si>
  <si>
    <t>Authorization</t>
  </si>
  <si>
    <t>Bearer
eyJ0eXAiOiJKV1QiLCJhbGciOiJIUzI1NiJ9.eyJ0cGJhbmsiOiJUcGJNc2VydmljZUt5Y0FjY291bnQyMDIwIiwiaWF0IjoxNjExMDMyNTE0fQ.jNdJcv25smhsX5TYuXjKQqH7Nm3h_7l2kkYzelHOfU</t>
  </si>
  <si>
    <t>Shopee provide token for TPBank</t>
  </si>
  <si>
    <t>Signature</t>
  </si>
  <si>
    <t>Sign on the whole request body using SHA1 RSA</t>
  </si>
  <si>
    <t>application/js
on</t>
  </si>
  <si>
    <t>requestId</t>
  </si>
  <si>
    <t>requestTime</t>
  </si>
  <si>
    <t>number</t>
  </si>
  <si>
    <t>description</t>
  </si>
  <si>
    <t>phoneNumber</t>
  </si>
  <si>
    <t>rCode</t>
  </si>
  <si>
    <t>00: success
01: error</t>
  </si>
  <si>
    <t>move to 4.1?</t>
  </si>
  <si>
    <t>Status from Shopee: 
0: success
&lt;&gt; 0: failed</t>
  </si>
  <si>
    <t>Error codes still in discussion</t>
  </si>
  <si>
    <t>redirectUrl</t>
  </si>
  <si>
    <t>Link web so that TPBank can redirect customer from TPBank web to Shopee page</t>
  </si>
  <si>
    <t>TPB will do an enhancement for us about the redirection:
- they will fix 1 URLs for us to redirect: after the customer complete the OTP or fail it, their H5 page will redirect to this URL ==&gt; then our FE can capture the URL pattern &amp; handle the FE part accordingly</t>
  </si>
  <si>
    <t>TPBank callback to this API to inform Shopee about the card application result - after OTP authorization successful.</t>
  </si>
  <si>
    <t>TPBank request ID</t>
  </si>
  <si>
    <t>time stamp
milliseconds</t>
  </si>
  <si>
    <t>bankStatus</t>
  </si>
  <si>
    <t>Status on bank side:
- REGISTRATION: cif opened
- ISSUED: card issued</t>
  </si>
  <si>
    <t>Shopee original transaction ID when calling Card application</t>
  </si>
  <si>
    <t>the same file name Shopee generated and send to TPB in card application API</t>
  </si>
  <si>
    <t>ExistPhoneNo</t>
  </si>
  <si>
    <t>The Phone number exist and registered to TPB for the DIF PHONE case 
Note: It will not alway have this value, can be blank value</t>
  </si>
  <si>
    <t>xxxxxx2445</t>
  </si>
  <si>
    <t>Bryan added 14-OCt</t>
  </si>
  <si>
    <r>
      <rPr>
        <rFont val="Arial"/>
        <color theme="1"/>
        <sz val="11.0"/>
      </rPr>
      <t>Error code:
- 00: success
- 01: failed due to system issue, can retry new application
- 02: failed due to customer blacklist, bank block forever (Bank blacklist)
- 03: failed due to bank reject customer,</t>
    </r>
    <r>
      <rPr>
        <rFont val="Arial"/>
        <b/>
        <color theme="1"/>
        <sz val="11.0"/>
      </rPr>
      <t xml:space="preserve"> bank allow customer retry after 30 days</t>
    </r>
    <r>
      <rPr>
        <rFont val="Arial"/>
        <color theme="1"/>
        <sz val="11.0"/>
      </rPr>
      <t xml:space="preserve"> (SLS rejected due to PCB check, SLS blacklist...)
- 04: failed during cif creation, can retry new application
- 05: failed during account creation, can retry new application
- 06: failed during card creation, can retry new application
- 07: failed due to customer already have TPBank credit card, should block forever (only open card with status = 5,21,22,25) 
- 08, rejected due to IC mismatch, can retry
- 09, rejected due to PhoneNumber mismatch, can retry
- 10, rejected due to IC/Phone Number associated to multple exist CIF at TPB, can retry
- 11, failed due to internal system bank, can retry new application
- 12, rejected due to Name mismatch, update infor at TPB counter and can retry new app
- 13, rejected due to DOB mismatch, update infor at TPB counter and can retry new app
- 16, rejected due to antifraud detection, </t>
    </r>
    <r>
      <rPr>
        <rFont val="Arial"/>
        <b/>
        <color theme="1"/>
        <sz val="11.0"/>
      </rPr>
      <t xml:space="preserve">bank allow customer retry after 30 days
</t>
    </r>
    <r>
      <rPr>
        <rFont val="Arial"/>
        <color theme="1"/>
        <sz val="11.0"/>
      </rPr>
      <t>- 14, rejected due to the request has been canceled by SLS, can retry new app</t>
    </r>
  </si>
  <si>
    <t xml:space="preserve">TPB add rCode=14 (~TERMINATED) staus on 22.May </t>
  </si>
  <si>
    <r>
      <rPr>
        <rFont val="Arial"/>
        <color theme="1"/>
        <sz val="11.0"/>
      </rPr>
      <t xml:space="preserve">final result from tpb using new model or not
Y
N
</t>
    </r>
    <r>
      <rPr>
        <rFont val="Arial"/>
        <color rgb="FF0000FF"/>
        <sz val="11.0"/>
      </rPr>
      <t>add new  'YC' ,  'NC' ( Thien Nguyenadd 5-May-2025)</t>
    </r>
    <r>
      <rPr>
        <rFont val="Arial"/>
        <color theme="1"/>
        <sz val="11.0"/>
      </rPr>
      <t xml:space="preserve">
</t>
    </r>
  </si>
  <si>
    <t>TPBank proposed billing date to Shopee</t>
  </si>
  <si>
    <r>
      <rPr>
        <rFont val="Arial"/>
        <b/>
        <color theme="1"/>
      </rPr>
      <t xml:space="preserve">Funding Handling: 
</t>
    </r>
    <r>
      <rPr>
        <rFont val="Arial"/>
        <color theme="1"/>
      </rPr>
      <t xml:space="preserve">Expected Value: 14 or 24 if Success. 
Scenarios:
</t>
    </r>
    <r>
      <rPr>
        <rFont val="Arial"/>
        <b/>
        <color theme="1"/>
      </rPr>
      <t>#1 If Success and billdate &lt;&gt; 14 or 24</t>
    </r>
    <r>
      <rPr>
        <rFont val="Arial"/>
        <color theme="1"/>
      </rPr>
      <t xml:space="preserve"> - funding will default 24. Essentially any value OUTSIDE of 14 is considered as 24 in funding. 
</t>
    </r>
    <r>
      <rPr>
        <rFont val="Arial"/>
        <b/>
        <color theme="1"/>
      </rPr>
      <t>#2 If Fail and bank returns bill date</t>
    </r>
    <r>
      <rPr>
        <rFont val="Arial"/>
        <color theme="1"/>
      </rPr>
      <t xml:space="preserve">- Funding will ignore and take it as failed. </t>
    </r>
  </si>
  <si>
    <t>Thien Nguyen add 11-Mar-2025, already lived on Apr</t>
  </si>
  <si>
    <t>approvedLimit</t>
  </si>
  <si>
    <t>the limit TPBank will approve to apply for users.</t>
  </si>
  <si>
    <t>Thien Nguyen add 5-May-2025</t>
  </si>
  <si>
    <t>TPB rCode</t>
  </si>
  <si>
    <t>UC Code</t>
  </si>
  <si>
    <t>r00</t>
  </si>
  <si>
    <t>r01</t>
  </si>
  <si>
    <t>CN20</t>
  </si>
  <si>
    <t xml:space="preserve">There is an issue at our partnered bank with the processing of your SPayLater application. Please re-submit your application.  </t>
  </si>
  <si>
    <t>r02</t>
  </si>
  <si>
    <t>r03</t>
  </si>
  <si>
    <t>r04</t>
  </si>
  <si>
    <t>r05</t>
  </si>
  <si>
    <t>r06</t>
  </si>
  <si>
    <t>r07</t>
  </si>
  <si>
    <t>r08</t>
  </si>
  <si>
    <t>r09</t>
  </si>
  <si>
    <t>r10</t>
  </si>
  <si>
    <t>r11</t>
  </si>
  <si>
    <t>r12</t>
  </si>
  <si>
    <t>CN26</t>
  </si>
  <si>
    <t xml:space="preserve">Our partnered bank detected that your personal information is not the same as the one registered with the bank. Please check and update the information at the bank counter. Then you can re-submit your application. </t>
  </si>
  <si>
    <t>Thông tin cá nhân của bạn không chính xác với thông tin đã đăng kí với ngân hàng đối tác. Vui lòng kiểm tra và cập nhật lại thông tin tại Quầy giao dịch của Ngân hàng. Và sau đó có thể tiến hành nộp lại hồ sơ.</t>
  </si>
  <si>
    <t>r13</t>
  </si>
  <si>
    <t xml:space="preserve">Our partnered bank detected that your personal information is not the same as the one registered with bank. Please check and update the information at bank counter. Then can re-submit your application. </t>
  </si>
  <si>
    <t>r16</t>
  </si>
  <si>
    <t>Shopee need to host this service - so that TPBank side can pull the customer related pictures/contract files instead of using sFTP</t>
  </si>
  <si>
    <t>Each file size should be smaller than 1 Mb, the total message size should be smaller than 4 Mb, not limit the amount of the file</t>
  </si>
  <si>
    <t>Exposing by Shopee</t>
  </si>
  <si>
    <t>https://funding-proxy.uat.scredit.vn/tpb/image_file</t>
  </si>
  <si>
    <t>Customer Phone Number</t>
  </si>
  <si>
    <t>type</t>
  </si>
  <si>
    <r>
      <rPr>
        <rFont val="Arial"/>
        <color theme="1"/>
        <sz val="11.0"/>
      </rPr>
      <t xml:space="preserve">The file type of the download file that TPB is requesting
-selfie1
-selfie2
-frontId
-backId
-contract
</t>
    </r>
    <r>
      <rPr>
        <rFont val="Arial"/>
        <color rgb="FF0000FF"/>
        <sz val="11.0"/>
      </rPr>
      <t>-qrcode</t>
    </r>
  </si>
  <si>
    <t>Example of request</t>
  </si>
  <si>
    <t>{
"requestId": "22da9039-208f-48be-985f-7321ee3da8d1",
"requestTime": 1607041615357,
"traceNumber": "PN202109090910939",
"phoneNumber": "0397548505"
"type": "selfie"</t>
  </si>
  <si>
    <t>resultCode</t>
  </si>
  <si>
    <t>Status from Shopee: 
0: success
&lt;&gt; 0: failed
“system error” or "file is unavailable" ,  for resultCode , 0 is succ, 1 is system error, 2001 is "file is unavailable" ,</t>
  </si>
  <si>
    <t>TraceNumber</t>
  </si>
  <si>
    <t>Tracenumber to detect the transaction</t>
  </si>
  <si>
    <t>data</t>
  </si>
  <si>
    <r>
      <rPr>
        <rFont val="Arial"/>
        <color theme="1"/>
        <sz val="11.0"/>
      </rPr>
      <t xml:space="preserve">The file send to TPB in Base64 format. Need correctly mapping 
-selfie1 --&gt; LIVENESS_CHECK1 image
-selfie2 --&gt; LIVENESS_CHECK2 image
-frontId --&gt; IC_FRONT image
-backId ---&gt; IC_BACK image 
-contract --&gt; Contract PDF file 
</t>
    </r>
    <r>
      <rPr>
        <rFont val="Arial"/>
        <color rgb="FF0000FF"/>
        <sz val="11.0"/>
      </rPr>
      <t>-qrcode --&gt; IC_QRCode image</t>
    </r>
  </si>
  <si>
    <t>Example of Response</t>
  </si>
  <si>
    <t>{
"traceNumber": “PN202109090910939”,
"resultCode": "0",
"data": "
iVBORw0KGgoAAAANSUhEUgAAASwAAAEBCAMAAAD1kWivAAADAFBMVEWysrL5nCYYGBj7/+rceo3w1tD+yAfw
FTPrIj36////+v/7pwT+/vHWGWOQkZH9twbYWiTcHVTlIERPT0/WIjfkG1T6+vpvcG/8pSfaFTPVqcP//vj9
tBTtJDb5uE/XI1bYJEr+9c7z8/Pn5+e2FUj+vBHWHFz9nRL7pRv+vMzY2NfiHkz0023bHFjsmbT5nxz/9v7/
ww/2///8qhnq//3SZ3n8567jIEr8yiz8ngXpIUHep7TIyMf8mjK9VHTm4ZjJW2numij5nxnzIDfWHUX62ZL9
0gPy///zuWflp6b6//n03rf9uCj4GUD9rhXOIWX9oxLznh/z+vD1pB3flyb8pTTtqAPqk5nqphS+HzjmJTvl
HkPqG0v0oxDqpiXsHUPHF0LFFlb/9vLjFWX87vj9lkn30N7aipvWGHHonRfNG2H/+vnWDUXeMEP87ObOJFfZ
FYbRR0TxaT3gV4L90BXZpy/gH1Dz9/vunDX2//nWHFX+sR3onQP8ijjYpRrfwc7u/+fKNl7+vxrrpTfjJDS6
T4LsuQHiDUXwxgHfpUjvvX/6+v/EI0T+4AnwOnL1nRLbCFDqlMT+lR/KFnP+nhj7ihfoyRX+jyv3rA7lviby
//j/sDTgRzzdmxvZgq3vIi/iE03zrR/gaFHpH0rt7e7lvRjMCVH7nh7/mhf+lhD1sx/yHj/UCGL+miLrFEXE
LCLx+f3eElL4mh/f3rjw1BzPz8/xF1HpFEndGF7zmBzQFVj0sg7zvQ/eZHLwdCrfFTzqsTm5NEbfJkHc5uT3
uRrWEG/03AbRNVP2+//riCHBEDjBD2aAgIDSFUzgJzv5mhb0+vi7urvfKjPnOlbpDGHgPjXGGSMtL"
}</t>
  </si>
  <si>
    <r>
      <rPr/>
      <t xml:space="preserve">UAT: </t>
    </r>
    <r>
      <rPr>
        <color rgb="FF1155CC"/>
        <u/>
      </rPr>
      <t>https://funding-proxy.test.scredit.vn/tpb/score</t>
    </r>
    <r>
      <rPr/>
      <t xml:space="preserve"> </t>
    </r>
  </si>
  <si>
    <t>TPBank callback to this API to inform Shopee about score 1 (only call back if scoringFlag = Y)</t>
  </si>
  <si>
    <t>scoringFlag</t>
  </si>
  <si>
    <r>
      <rPr>
        <rFont val="Arial"/>
        <color rgb="FF0000FF"/>
      </rPr>
      <t xml:space="preserve">The initial result to apply new mode from TPB or not (it's not final result)
</t>
    </r>
    <r>
      <rPr>
        <rFont val="Arial"/>
        <strike/>
        <color rgb="FF0000FF"/>
      </rPr>
      <t xml:space="preserve">Only has Y value 
</t>
    </r>
    <r>
      <rPr>
        <rFont val="Arial"/>
        <b/>
        <color rgb="FF0000FF"/>
      </rPr>
      <t>'Y' , add new  'YC' ,  'NC'</t>
    </r>
    <r>
      <rPr>
        <rFont val="Arial"/>
        <color rgb="FF0000FF"/>
      </rPr>
      <t xml:space="preserve">
+ With Y: treat for current user group have limitPropose=10,000,000
+ With YC: treat for user group have limitPropose=15,000,000. TPB checked and this user DO HAVE credit card --&gt; likely Shopee will approve to apply new limit=15mils
+ With NC:  treat for user group have limitPropose=15,000,000. TPB checked and this user DO NOT HAVE credit card --&gt; likely Shopee will reject new limit and apply old limit=10mils</t>
    </r>
  </si>
  <si>
    <t>scoringPoint</t>
  </si>
  <si>
    <t>Scoring from tpb</t>
  </si>
  <si>
    <t>Path: /tpb/public/account/v1/instantcard</t>
  </si>
  <si>
    <t>URL: https://tpbankapihost:port/tpb/public/account/v1/instantcard</t>
  </si>
  <si>
    <t>Shopee submit score 2nd UW
we will send the final score (after combining score 1 from bank by score matrix) and uw result to bank side, maybe 2 fields: combined_final_score (score range abc) and uw2_final_result (pass/ reject) to TP Bank to proceed the next step</t>
  </si>
  <si>
    <t>Service API ID</t>
  </si>
  <si>
    <t>String (Fixed value)</t>
  </si>
  <si>
    <t>(to be provided by TPB in dev phase)
INSTANTCARD_INFO_POINT2</t>
  </si>
  <si>
    <t>updated 13.May</t>
  </si>
  <si>
    <t>Must be = 'SHOPEE' (fixed value)</t>
  </si>
  <si>
    <t>String (Fixed value)
xxx</t>
  </si>
  <si>
    <t>requestBody.scoringPoint</t>
  </si>
  <si>
    <t>Scoring Shopee UW2</t>
  </si>
  <si>
    <t>score range abc from risk
Example value 
"A"
"B"
"C"</t>
  </si>
  <si>
    <t>requestBody.remark</t>
  </si>
  <si>
    <t>N (changed to Y)</t>
  </si>
  <si>
    <t>Shopee remark</t>
  </si>
  <si>
    <t>Shopee UW2_final_result from Risk UW
Value 
"Approve" &gt;&gt; TPB will proceed to open acc for users
"Reject" &gt;&gt; TPB will not open acc for users</t>
  </si>
  <si>
    <t>requestBody.traceNumber_application</t>
  </si>
  <si>
    <t xml:space="preserve">String </t>
  </si>
  <si>
    <t>updated 31.May</t>
  </si>
  <si>
    <t>requestBody.limitFinal</t>
  </si>
  <si>
    <t>Output from Risk. which represents the limit that Shopee agrees to apply to the custome</t>
  </si>
  <si>
    <t>If remark=Approve → Our risk system decides the final limit to send back to Bank '10 mils' or '15 mils' users based on the previous step. --&gt; Example: limitFinal=10000000, 15000000
If remark=Reject. Example: limitFinal=0</t>
  </si>
  <si>
    <t>Update 5-May-2025</t>
  </si>
  <si>
    <t>Request Example</t>
  </si>
  <si>
    <t xml:space="preserve">Example: 
{
    "username": "OPENAPI",
    "checksum": "d19233560ad017c45af5f0a5d5101b309d451f855a7bdf46e62694be6bcdb258",
    "transactionKey": "dd9ad513-ea59-4416-8ba1-9dc5beafa623",
    "apiId": "INSTANTCARD_XXX",
    "requestBody": {
        "vendorCode": "SHOPEE",
        "serviceCode": "INSTANTCARD_XXX",
        "traceNumber": "PN20210728100000004368",
        "scoringPoint": "10",
        "traceNumber_application":"1907725096903021594",
        "remark": "pass"
    }
}
</t>
  </si>
  <si>
    <t>For this api, httpCode in 4xx, 5xx --&gt; error, httpCode =200 and need to check errorCode in responsebody errorCode = HYD-81-000 --&gt; success, errorCode !&lt;&gt; HYD-81-000 !&lt;&gt;200 --&gt; unsuccess cases)</t>
  </si>
  <si>
    <t>detail can check here</t>
  </si>
  <si>
    <t>Response Example</t>
  </si>
  <si>
    <t>{
  "transactionId": "b2b73568-3d60-465b-b542-7ba50c2d531c",
  "globalErrorMessage": {
  "errorCode": "HYD-16-000",
  "errorDesc": null,
  "messages": {
  "en": "Transaction success",
  "vn": "Giao dịch thành công"
  }
  },
  "responseBody": {
  "transactionId": "48320007-e595-4120-99d4-49fbb84e2d11",
  "traceNumber": "PN20210728100000004368",
  "transactionDate": "02/08/2021 10:39:36",
  "errorCode": "HYD-81-000",
  "errorDesc": "SUCCESS"
  }
 }</t>
  </si>
  <si>
    <t>Bắt buộc</t>
  </si>
  <si>
    <t>Mô tả</t>
  </si>
  <si>
    <t>Kiểu dữ liệu</t>
  </si>
  <si>
    <t>Ghi chú</t>
  </si>
  <si>
    <t xml:space="preserve">Có </t>
  </si>
  <si>
    <t xml:space="preserve">Đây là giá trị cuối cùng chấm điểm theo thang A,B, C từ rủi ro của Shopee
</t>
  </si>
  <si>
    <t>String, không có rule validation</t>
  </si>
  <si>
    <t xml:space="preserve">
Example value 
"A"
"B"
"C"</t>
  </si>
  <si>
    <t>Không
(Đổi thành Có)</t>
  </si>
  <si>
    <t xml:space="preserve">Quyết định cuối cùng Shopee sau khi làm UW2 và TP Bank cần follow giá trị này để mở thẻ hay không
</t>
  </si>
  <si>
    <t>String, có rule check giá trị để proceed trạng thái app</t>
  </si>
  <si>
    <t xml:space="preserve">
Giá trị:
"PASS" &gt;&gt; TP Bank SLS tiến hành mở thẻ cho app này
"REJECTED" &gt;&gt; TP Bank SLS tiến hành reject và không mở cho app này</t>
  </si>
  <si>
    <t>Shopee will notify TPBank side whenever user updated info from Shopee side.  Then TPBank can pull and get the customer related NFC Result and selfie via existing API</t>
  </si>
  <si>
    <t>Required</t>
  </si>
  <si>
    <t>IC_NOTIFICATION_NFC</t>
  </si>
  <si>
    <r>
      <rPr>
        <rFont val="Arial"/>
        <b/>
        <color theme="1"/>
        <sz val="11.0"/>
      </rPr>
      <t>request_id</t>
    </r>
    <r>
      <rPr>
        <rFont val="Arial"/>
        <color theme="1"/>
        <sz val="11.0"/>
      </rPr>
      <t xml:space="preserve"> in user_active_lender_tab
Logic: UC will pass applicationId and UID in the new API (dev to provide). 
check the request_id with corresponding applicationId and UID in user_active_lender_tab </t>
    </r>
  </si>
  <si>
    <t>SHOPEE</t>
  </si>
  <si>
    <t xml:space="preserve">{
    "username": "OPENAPI",
    "checksum": "d19233560ad017c45af5f0a5d5101b309d451f855a7bdf46e62694be6bcdb258",
    "transactionKey": "dd9ad513-ea59-4416-8ba1-9dc5beafa623",
    "apiId": "IC_NOTIFICATION_NFC",
    "requestBody": {
        "traceNumber": "FDW00000000128",
        "vendorCode": "SHOPEE"
    }
}
</t>
  </si>
  <si>
    <t>Mandatory</t>
  </si>
  <si>
    <t>Description (ENG)</t>
  </si>
  <si>
    <t>String - no constraint to the length</t>
  </si>
  <si>
    <t xml:space="preserve">Required </t>
  </si>
  <si>
    <t xml:space="preserve">this is traceNumber in the request </t>
  </si>
  <si>
    <t>Check at VN Funding Error code</t>
  </si>
  <si>
    <t>{
  "transactionId": "b2b73568-3d60-465b-b542-7ba50c2d531c",
  "globalErrorMessage": {
  "errorCode": "HYD-16-000",
  "errorDesc": null,
  "messages": {
  "en": "Transaction success",
  "vn": "Giao dịch thành công"
  }
  },
  "responseBody": {
        "traceNumber": "PN20210728100000004368",
        "errorCode": "HYD-81-000",
        "errorDesc": "Giao dịch thành công"
  }
 }</t>
  </si>
  <si>
    <t>/tpb/nfc</t>
  </si>
  <si>
    <t>https://funding-proxy.scredit.vn/tpb/nfc</t>
  </si>
  <si>
    <t>Shopee need to host this service - so that TPBank side can pull and get the customer related NFC Result and infor after callback final card application status</t>
  </si>
  <si>
    <r>
      <rPr/>
      <t xml:space="preserve">&gt;&gt; NONLIVE: URL: </t>
    </r>
    <r>
      <rPr>
        <color rgb="FF1155CC"/>
        <u/>
      </rPr>
      <t>https://funding-proxy.uat.scredit.vn/tpb/nfc</t>
    </r>
    <r>
      <rPr/>
      <t xml:space="preserve"> 
&gt;&gt; token: "Bearer 728f948a0b06bc001d09106dd335cf2d3d0e7713"</t>
    </r>
  </si>
  <si>
    <t xml:space="preserve">{
        "traceNumber": "PN20210728100000004368"
}
</t>
  </si>
  <si>
    <t>Note from Local PM</t>
  </si>
  <si>
    <t>this is traceNumber when sending cardApplication</t>
  </si>
  <si>
    <t>Status from Shopee: 
00: success with data --&gt; end, bank no retry
01: success without data --&gt; end, bank no retry
02: internal issue of Shopee --&gt; not end, bank retry
03: invalid traceNumber --&gt; not end, bank retry with another correct traceNumber</t>
  </si>
  <si>
    <t>rawData</t>
  </si>
  <si>
    <t>raw NFC data (encrypted)</t>
  </si>
  <si>
    <r>
      <rPr>
        <rFont val="Arial"/>
        <color theme="1"/>
        <u/>
      </rPr>
      <t>Activation</t>
    </r>
    <r>
      <rPr>
        <rFont val="Arial"/>
        <color theme="1"/>
      </rPr>
      <t xml:space="preserve">:
from UC activation api field </t>
    </r>
    <r>
      <rPr>
        <rFont val="Arial"/>
        <b/>
        <color theme="1"/>
      </rPr>
      <t>nfcRaw</t>
    </r>
    <r>
      <rPr>
        <rFont val="Arial"/>
        <color theme="1"/>
      </rPr>
      <t xml:space="preserve">.
if UC no have, Funding send to bank "" 
</t>
    </r>
    <r>
      <rPr>
        <rFont val="Arial"/>
        <color theme="1"/>
        <u/>
      </rPr>
      <t>Info update</t>
    </r>
    <r>
      <rPr>
        <rFont val="Arial"/>
        <color theme="1"/>
      </rPr>
      <t>:
Funding get from UC field "tbd" in new API "tbd". 
Internal failed, funding send to bank ""</t>
    </r>
  </si>
  <si>
    <t>requestBCA</t>
  </si>
  <si>
    <t>NFC request log from Shopee --&gt; MPS (Bộ Công An)</t>
  </si>
  <si>
    <r>
      <rPr>
        <rFont val="Arial"/>
        <color theme="1"/>
        <u/>
      </rPr>
      <t>Activation</t>
    </r>
    <r>
      <rPr>
        <rFont val="Arial"/>
        <color theme="1"/>
      </rPr>
      <t xml:space="preserve">:
from UC activation api field </t>
    </r>
    <r>
      <rPr>
        <rFont val="Arial"/>
        <b/>
        <color theme="1"/>
      </rPr>
      <t>requestBCA</t>
    </r>
    <r>
      <rPr>
        <rFont val="Arial"/>
        <color theme="1"/>
      </rPr>
      <t xml:space="preserve">.
if UC no have, Funding send to bank "" 
</t>
    </r>
    <r>
      <rPr>
        <rFont val="Arial"/>
        <color theme="1"/>
        <u/>
      </rPr>
      <t>Info update</t>
    </r>
    <r>
      <rPr>
        <rFont val="Arial"/>
        <color theme="1"/>
      </rPr>
      <t>:
Funding get from UC field "tbd" in new API "tbd". 
Internal failed, funding send to bank ""</t>
    </r>
  </si>
  <si>
    <t>responseBCA</t>
  </si>
  <si>
    <t>NFC response log from MPS (Bộ Công An)--&gt; Shopee</t>
  </si>
  <si>
    <r>
      <rPr>
        <rFont val="Arial"/>
        <color theme="1"/>
        <u/>
      </rPr>
      <t>Activation</t>
    </r>
    <r>
      <rPr>
        <rFont val="Arial"/>
        <color theme="1"/>
      </rPr>
      <t xml:space="preserve">:
from UC activation api field </t>
    </r>
    <r>
      <rPr>
        <rFont val="Arial"/>
        <b/>
        <color theme="1"/>
      </rPr>
      <t>responseBCA</t>
    </r>
    <r>
      <rPr>
        <rFont val="Arial"/>
        <color theme="1"/>
      </rPr>
      <t xml:space="preserve">.
if UC no have, Funding send to bank "" 
</t>
    </r>
    <r>
      <rPr>
        <rFont val="Arial"/>
        <color theme="1"/>
        <u/>
      </rPr>
      <t>Info update</t>
    </r>
    <r>
      <rPr>
        <rFont val="Arial"/>
        <color theme="1"/>
      </rPr>
      <t>:
Funding get from UC field "tbd" in new API "tbd". 
Internal failed, funding send to bank ""</t>
    </r>
  </si>
  <si>
    <t xml:space="preserve">Funding call UC successfully, and have NFC data --&gt; Bank end </t>
  </si>
  <si>
    <t>{
        "traceNumber": "PN20210728100000004368",
        "resultCode": "00",
        "rawData": "{\"eACCAResult\":\"abcdejQHf==\",\"dg15"\.......",
        "requestBCA": "string",
        "responseBCA": "string"
}</t>
  </si>
  <si>
    <t xml:space="preserve">Funding call UC successfully, and no have NFC data --&gt; Bank end </t>
  </si>
  <si>
    <t>{
        "traceNumber": "PN20210728100000004368",
        "resultCode": "01",
        "rawData": "",
        "requestBCA": "",
        "responseBCA": ""
}</t>
  </si>
  <si>
    <t>Funding call UC NOT successfully --&gt; Bank retry</t>
  </si>
  <si>
    <t>{
        "traceNumber": "PN20210728100000004368",
        "resultCode": "02",
        "rawData": "",
        "requestBCA": "",
        "responseBCA": ""
}</t>
  </si>
  <si>
    <t>invalid traceNumber</t>
  </si>
  <si>
    <t>{
        "traceNumber": "PN20210728100000004368",
        "resultCode": "03",
        "rawData": "",
        "requestBCA": "",
        "responseBCA": ""
}</t>
  </si>
  <si>
    <t>Request for card payment transaction. Once the transaction is approved, they will transfer the money to us in real time.</t>
  </si>
  <si>
    <t>API ID</t>
  </si>
  <si>
    <r>
      <rPr>
        <rFont val="Arial"/>
        <color rgb="FF000000"/>
        <sz val="11.0"/>
      </rPr>
      <t>Old app: CARD_ACCOUNTING_INFO
New app: CARD_ACCOUNTING_INFO</t>
    </r>
    <r>
      <rPr>
        <rFont val="Arial"/>
        <b/>
        <color rgb="FFFF0000"/>
        <sz val="11.0"/>
      </rPr>
      <t>_KAFKA</t>
    </r>
  </si>
  <si>
    <t>Linh added 12/08/2025 for new app performance</t>
  </si>
  <si>
    <t>requestBody.batchTransactionId</t>
  </si>
  <si>
    <t>Batch transaction ID</t>
  </si>
  <si>
    <t>requestBody.merchantName</t>
  </si>
  <si>
    <t>Name of merchant in VIETQR tranx</t>
  </si>
  <si>
    <t>KoiThe</t>
  </si>
  <si>
    <t>Linh added 22/07/2025 for VIETQR</t>
  </si>
  <si>
    <t>requestBody.merchantCategory</t>
  </si>
  <si>
    <t>Category of merchant in VIETQR tranx</t>
  </si>
  <si>
    <t>Food</t>
  </si>
  <si>
    <t>requestBody.transactions</t>
  </si>
  <si>
    <t>List of transactions in the batch</t>
  </si>
  <si>
    <t>requestBody.transactions.cardToken</t>
  </si>
  <si>
    <t>Card token</t>
  </si>
  <si>
    <t>requestBody.transactions.amount</t>
  </si>
  <si>
    <t>Amount</t>
  </si>
  <si>
    <t>requestBody.transactions.traceNumber</t>
  </si>
  <si>
    <t>requestBody.transactions.tranTime</t>
  </si>
  <si>
    <t>Transaction time</t>
  </si>
  <si>
    <t>timestamp</t>
  </si>
  <si>
    <t>requestBody.transactions.currency</t>
  </si>
  <si>
    <t>Currency</t>
  </si>
  <si>
    <t>Default to be VND</t>
  </si>
  <si>
    <t>requestBody.transactions.remark</t>
  </si>
  <si>
    <t>Transaction remark
"THANH TOAN MUA HANG [transaction_id(SPL)]”</t>
  </si>
  <si>
    <t>Bank will use this field to put to the Bank Statement Description</t>
  </si>
  <si>
    <t>requestBody.transactions.transactionTypeFlag</t>
  </si>
  <si>
    <t>Flag up transaction type</t>
  </si>
  <si>
    <t>P: principal txn
F: installment fee txn</t>
  </si>
  <si>
    <t>requestBody.transactions.principalTxnId</t>
  </si>
  <si>
    <t>To link Installment txn with Principal txn</t>
  </si>
  <si>
    <t>For principal txn, this would be null.
For installment fee txn, this would be the principal txn id.</t>
  </si>
  <si>
    <t>requestBody.transactions.FreedppF</t>
  </si>
  <si>
    <t>Yes</t>
  </si>
  <si>
    <t>to detect the P transaction of 0% campaign F</t>
  </si>
  <si>
    <t>Only accept Y (Yes) or N (No)</t>
  </si>
  <si>
    <t>Bryan added on 23-May-2023</t>
  </si>
  <si>
    <t>requestBody.transactions.registedDpp</t>
  </si>
  <si>
    <t>Flag to indicate installment</t>
  </si>
  <si>
    <t>Accept TRUE or FALSE</t>
  </si>
  <si>
    <t>requestBody.transactions.dppId</t>
  </si>
  <si>
    <t>Installment model</t>
  </si>
  <si>
    <t xml:space="preserve">if "registedDpp":"TRUE" --&gt; This field is required "dppId" </t>
  </si>
  <si>
    <t xml:space="preserve">Thien added on 30-Jul-2024 based on latest techspecs. 
Tu (Bryan) - VN </t>
  </si>
  <si>
    <t>{
    "username": "OPENAPI",
    "checksum": "d19233560ad017c45af5f0a5d5101b309d451f855a7bdf46e62694be6bcdb258",
    "transactionKey": "dd9ad513-ea59-4416-8ba1-9dc5beafa623",
    "apiId": "INSTANTCARD_PAYMENT_TRANSACTION",
    "requestBody": {
        "batchTransactionId": "123123",
        "transactons": [
            {
                "cardToken": "123123",
                "amount": "300000",
                "traceNumber": "PN20210728100000004365",
                "tranTime": "1634295424",
                "currency": "VND",
                "remark": "THANH TOAN MUA HANG",
                "transactionTypeFlag": "P",
                "principalTxnId": "",
                "registedDpp": "TRUE",
                "dppId": "4",
                "freeDpp": "N"
            },
            {
                "cardToken": "123123",
                "amount": "500000",
                "traceNumber": "PN20210728100000004368",
                "tranTime": "1634295424",
                "currency": "VND",
                "remark": "THANH TOAN MUA HANG",
                "transactionTypeFlag": "P",
                "principalTxnId": "",
                "registedDpp": "FALSE",
                "freeDpp": "N"
            }
        ]
    }
}</t>
  </si>
  <si>
    <t>batchTransact
ionId</t>
  </si>
  <si>
    <t>Shopee batch transaction ID</t>
  </si>
  <si>
    <t>Error code</t>
  </si>
  <si>
    <t>Error desc</t>
  </si>
  <si>
    <t>Bank callback to this API to notify Shopee about the card payment transaction result.</t>
  </si>
  <si>
    <t>timestamp milliseconds</t>
  </si>
  <si>
    <r>
      <rPr>
        <rFont val="Arial"/>
        <color rgb="FF000000"/>
        <sz val="11.0"/>
      </rPr>
      <t xml:space="preserve">SUCCESS
</t>
    </r>
    <r>
      <rPr>
        <rFont val="Arial"/>
        <color rgb="FFFF0000"/>
        <sz val="11.0"/>
      </rPr>
      <t xml:space="preserve">TIMEOUT </t>
    </r>
    <r>
      <rPr>
        <rFont val="Arial"/>
        <color rgb="FF0000FF"/>
        <sz val="11.0"/>
      </rPr>
      <t>(updated on 3-Nov): need to wait for next call back</t>
    </r>
    <r>
      <rPr>
        <rFont val="Arial"/>
        <color rgb="FFFF0000"/>
        <sz val="11.0"/>
      </rPr>
      <t xml:space="preserve">
</t>
    </r>
    <r>
      <rPr>
        <rFont val="Arial"/>
        <color rgb="FF000000"/>
        <sz val="11.0"/>
      </rPr>
      <t>FAILED</t>
    </r>
  </si>
  <si>
    <t>CardToken</t>
  </si>
  <si>
    <t>Format dd/MM/yyyy hh:mm:ss
This is the transaction date recorded in the bank system.</t>
  </si>
  <si>
    <t>Mô tả giao dịch</t>
  </si>
  <si>
    <t>Example(For each Disbursement request, TPB callback separate request for Principle and Fee)</t>
  </si>
  <si>
    <t>{
  "requestId": "438248a1-6c15-4200-95ae-a57af5a58487",
  "requestTime": 1758252730135,
  "status": "SUCCESS",
  "traceNumber": "2080159538897820694",
  "cardToken": "3463abd8-9f6e-433b-beba-036aa3e2ac28",
  "transactionDate": "19/09/2025 10:32:10",
  "description": ""
}</t>
  </si>
  <si>
    <t>Used to inquiry a particular transaction OR transaction history of a card</t>
  </si>
  <si>
    <t>SEARCH_ACCOUNTING_RESULT</t>
  </si>
  <si>
    <t>Trace Number</t>
  </si>
  <si>
    <t>requestBody.cardToken</t>
  </si>
  <si>
    <t>Card Token</t>
  </si>
  <si>
    <t>requestBody.fromDate</t>
  </si>
  <si>
    <t>From date</t>
  </si>
  <si>
    <t>requestBody.toDate</t>
  </si>
  <si>
    <t>To date</t>
  </si>
  <si>
    <t>In case of timeout where bank doesn't receive the request, their response would be blank like the example below:
{
 "transactionId": "b2b73568-3d60-465b-b542-7ba50c2d531c",
 "globalErrorMessage": {
 "errorCode": "HYD-16-000",
 "errorDesc": null,
 "messages": {
 "en": "Transaction success",
 "vn": "Giao dịch thành công"
 }
 },
 "responseBody": {
 "transactons": []
 }
}</t>
  </si>
  <si>
    <t>transactions.cardToken</t>
  </si>
  <si>
    <t>transactions.amount</t>
  </si>
  <si>
    <t>transactions.traceNumber</t>
  </si>
  <si>
    <t>transactions.transactionDate</t>
  </si>
  <si>
    <t>Transaction Date - format dd/MM/yyyy</t>
  </si>
  <si>
    <t>transactions.status</t>
  </si>
  <si>
    <r>
      <rPr>
        <rFont val="Arial"/>
        <color rgb="FF000000"/>
        <sz val="11.0"/>
      </rPr>
      <t xml:space="preserve">Status:
- SUCCESS: has been completed the booking in core &amp; money accounting
- PENDING: has been booking in core &amp; pending for accounting
- PROCESS: in processing booking to core, please inquiry again later or wait for callback
- FAIL: transaction failed booking or failed accouting. Can retry.
</t>
    </r>
    <r>
      <rPr>
        <rFont val="Arial"/>
        <color rgb="FFFF0000"/>
        <sz val="11.0"/>
      </rPr>
      <t xml:space="preserve">- TIMEOUT </t>
    </r>
    <r>
      <rPr>
        <rFont val="Arial"/>
        <color rgb="FF0000FF"/>
        <sz val="11.0"/>
      </rPr>
      <t>(updated on 3-Nov): timeout in CORE bank, please inquiry again later or wait for callback</t>
    </r>
  </si>
  <si>
    <t xml:space="preserve"> Conversion Request </t>
  </si>
  <si>
    <r>
      <rPr>
        <rFont val="Arial"/>
        <color rgb="FF000000"/>
        <sz val="11.0"/>
      </rPr>
      <t xml:space="preserve">POST
Path: /forwarder-presentation-service/v1/forward
URL UAT: </t>
    </r>
    <r>
      <rPr>
        <rFont val="Arial"/>
        <color rgb="FF1155CC"/>
        <sz val="11.0"/>
        <u/>
      </rPr>
      <t xml:space="preserve">https://externaluat-api.tpb.vn/forwarder-presentation-service/v1/forward
</t>
    </r>
    <r>
      <rPr>
        <rFont val="Arial"/>
        <color rgb="FF000000"/>
        <sz val="11.0"/>
      </rPr>
      <t xml:space="preserve">URL LIVE: </t>
    </r>
    <r>
      <rPr>
        <rFont val="Arial"/>
        <color rgb="FF1155CC"/>
        <sz val="11.0"/>
        <u/>
      </rPr>
      <t>https://external-api.tpb.vn/forwarder-presentation-service/v1/forward</t>
    </r>
  </si>
  <si>
    <t>After the customer confirms the conversion request, Monee will send the conversion request to TPB. Bank will full repay loan BNPL and book new instalment</t>
  </si>
  <si>
    <r>
      <rPr>
        <rFont val="Arial"/>
        <b/>
        <color rgb="FF000000"/>
        <sz val="11.0"/>
      </rPr>
      <t>JWT</t>
    </r>
    <r>
      <rPr>
        <rFont val="Arial"/>
        <color rgb="FF000000"/>
        <sz val="11.0"/>
      </rPr>
      <t>: Authorization Bearer + space + {AccessToken}</t>
    </r>
  </si>
  <si>
    <r>
      <rPr>
        <rFont val="Arial"/>
        <color theme="1"/>
        <sz val="11.0"/>
      </rPr>
      <t xml:space="preserve">{AccessToken} is getting from </t>
    </r>
    <r>
      <rPr>
        <rFont val="Arial"/>
        <b/>
        <color theme="1"/>
        <sz val="11.0"/>
      </rPr>
      <t>JWT</t>
    </r>
  </si>
  <si>
    <r>
      <rPr>
        <rFont val="Arial"/>
        <color rgb="FF000000"/>
        <sz val="11.0"/>
      </rPr>
      <t xml:space="preserve">Fixed value: </t>
    </r>
    <r>
      <rPr>
        <rFont val="Arial"/>
        <b/>
        <color rgb="FF000000"/>
        <sz val="11.0"/>
      </rPr>
      <t>OPENAPI</t>
    </r>
  </si>
  <si>
    <r>
      <rPr>
        <rFont val="Arial"/>
        <b val="0"/>
        <color rgb="FF000000"/>
        <sz val="11.0"/>
      </rPr>
      <t>Fixed value:</t>
    </r>
    <r>
      <rPr>
        <rFont val="Arial"/>
        <b/>
        <color rgb="FF000000"/>
        <sz val="11.0"/>
      </rPr>
      <t xml:space="preserve"> </t>
    </r>
    <r>
      <rPr>
        <rFont val="Arial"/>
        <b/>
        <color rgb="FF0000FF"/>
        <sz val="11.0"/>
      </rPr>
      <t>IC_CHANGE_DPP</t>
    </r>
  </si>
  <si>
    <r>
      <rPr>
        <rFont val="Arial"/>
        <color rgb="FF000000"/>
        <sz val="11.0"/>
      </rPr>
      <t xml:space="preserve">Fixed value: </t>
    </r>
    <r>
      <rPr>
        <rFont val="Arial"/>
        <b/>
        <color rgb="FF0000FF"/>
        <sz val="11.0"/>
      </rPr>
      <t>SHOPEE</t>
    </r>
  </si>
  <si>
    <t>requestBody.traceNoP1</t>
  </si>
  <si>
    <t>Principal traceNo value of the original loan BNPL</t>
  </si>
  <si>
    <t>requestBody.traceNoF1</t>
  </si>
  <si>
    <t>Interest fee traceNo value of the original loan BNPL</t>
  </si>
  <si>
    <t>requestBody.traceNoP2</t>
  </si>
  <si>
    <t>Unique transaction ID for principal of the instalment</t>
  </si>
  <si>
    <t>requestBody.amountP2</t>
  </si>
  <si>
    <r>
      <rPr>
        <rFont val="Arial"/>
        <color rgb="FF000000"/>
        <sz val="11.0"/>
      </rPr>
      <t xml:space="preserve">Principal amount of the instalment </t>
    </r>
    <r>
      <rPr>
        <rFont val="Arial"/>
        <b/>
        <color rgb="FF000000"/>
        <sz val="11.0"/>
      </rPr>
      <t>(amount P1 = P2)</t>
    </r>
  </si>
  <si>
    <t>Get the principal amount from original loan BNPL</t>
  </si>
  <si>
    <t>requestBody.traceNoF2</t>
  </si>
  <si>
    <t>Unique transaction ID for interest fee of the instalment</t>
  </si>
  <si>
    <t>requestBody.amountF2</t>
  </si>
  <si>
    <t>interest fee amount of the instalment</t>
  </si>
  <si>
    <t>requestBody.amountDiff</t>
  </si>
  <si>
    <t>This difference in installment amount due to conversion request (an additional installment conversion fee to be paid).</t>
  </si>
  <si>
    <t>The value Amount_Diff is determined by the formula = amount F2 - amount F1.</t>
  </si>
  <si>
    <t>requestBody.dppIdNew</t>
  </si>
  <si>
    <t>New instalment model of conversion request</t>
  </si>
  <si>
    <t xml:space="preserve">Example </t>
  </si>
  <si>
    <t>{
    "username": "OPENAPI",
    "checksum": "d19233560ad017c45af5f0a5d5101b309d451f855a7bdf46e62694be6bcdb258",
    "transactionKey": "dd9ad513-ea59-4416-8ba1-9dc5beafa623",
    "apiId": "IC_CHANGE_DPP",
    "requestBody": {
        "traceNumber": "PN20210728100000004365",
        "vendorCode": "SHOPEE",
        "cardToken": "41987340-b267-4621-be65-63c1f0ce6328",
        "traceNoP1": "169649278mcacaca421101",
        "traceNoF1": "169649278mcacaca421101",
        "traceNoP2": "SHOPEE20250512032042488LDNRA2",
        "amountP2": "100000",
        "traceNoF2": "SHOPEE20250512032042488LDNRA2",
        "amountF2": "12000",
        "amountDiff": "2000",
        "dppIdNew": "21"
    }
}</t>
  </si>
  <si>
    <t>{
    "transactionId": "b2b73568-3d60-465b-b542-7ba50c2d531c",
    "globalErrorMessage": {
        "errorCode": "HYD-16-000",
        "errorDesc": null,
        "messages": {
            "en": "Transaction success",
            "vn": "Giao dịch thành công"
        }
    },
    "responseBody": {
        "errorCode": "HYD-81-000",
        "errorDesc": "Giao dịch thành công",
        "traceNumber": "PN20210728100000004365"
    }
}</t>
  </si>
  <si>
    <t xml:space="preserve"> Callback Conversion Result  </t>
  </si>
  <si>
    <t>Monee exposing</t>
  </si>
  <si>
    <r>
      <rPr>
        <rFont val="Arial"/>
        <color rgb="FF000000"/>
        <sz val="11.0"/>
      </rPr>
      <t xml:space="preserve">POST
URL UAT: </t>
    </r>
    <r>
      <rPr>
        <rFont val="Arial"/>
        <color rgb="FF1155CC"/>
        <sz val="11.0"/>
        <u/>
      </rPr>
      <t xml:space="preserve">
</t>
    </r>
    <r>
      <rPr>
        <rFont val="Arial"/>
        <color rgb="FF000000"/>
        <sz val="11.0"/>
      </rPr>
      <t>URL LIVE:</t>
    </r>
  </si>
  <si>
    <t>TPBank callback conversion result to Moneee</t>
  </si>
  <si>
    <t>DRAFT</t>
  </si>
  <si>
    <t>In preparing, not send to bank yet</t>
  </si>
  <si>
    <t>TBD</t>
  </si>
  <si>
    <t>amountDiff</t>
  </si>
  <si>
    <t>Actual amount diff after bank book new loan successfully.
This field is nullable</t>
  </si>
  <si>
    <t>DD/MM/YYYY HH:MM:SS
This is the transaction date recorded in the bank system</t>
  </si>
  <si>
    <t>SUCCESS/FAILED/TIMEOUT/PROCESSING</t>
  </si>
  <si>
    <t>dateRepayLoan1</t>
  </si>
  <si>
    <t>Conditional Y</t>
  </si>
  <si>
    <t>Actual date bank repay BNPL Loan. Only mandatory for successful conversion</t>
  </si>
  <si>
    <t>DD/MM/YYYY HH:MM:SS</t>
  </si>
  <si>
    <t>dateDisburseLoan2</t>
  </si>
  <si>
    <t>Actual date bank successfully disburse Installment Loan. Only mandatory for successful conversion</t>
  </si>
  <si>
    <t>Inquiry Conversion</t>
  </si>
  <si>
    <r>
      <rPr>
        <rFont val="Arial"/>
        <color rgb="FF000000"/>
        <sz val="11.0"/>
      </rPr>
      <t xml:space="preserve">POST
Path: /forwarder-presentation-service/v1/forward
URL UAT: </t>
    </r>
    <r>
      <rPr>
        <rFont val="Arial"/>
        <color rgb="FF1155CC"/>
        <sz val="11.0"/>
        <u/>
      </rPr>
      <t xml:space="preserve">https://externaluat-api.tpb.vn/forwarder-presentation-service/v1/forward
</t>
    </r>
    <r>
      <rPr>
        <rFont val="Arial"/>
        <color rgb="FF000000"/>
        <sz val="11.0"/>
      </rPr>
      <t xml:space="preserve">URL LIVE: </t>
    </r>
    <r>
      <rPr>
        <rFont val="Arial"/>
        <color rgb="FF1155CC"/>
        <sz val="11.0"/>
        <u/>
      </rPr>
      <t>https://external-api.tpb.vn/forwarder-presentation-service/v1/forward</t>
    </r>
  </si>
  <si>
    <t>Shopee will call this API to check the latest status of the conversion request</t>
  </si>
  <si>
    <t>Updating bank version: adding Close date and Open date, remove transactionDate</t>
  </si>
  <si>
    <r>
      <rPr>
        <rFont val="Arial"/>
        <b/>
        <color theme="1"/>
        <sz val="11.0"/>
      </rPr>
      <t>JWT</t>
    </r>
    <r>
      <rPr>
        <rFont val="Arial"/>
        <color theme="1"/>
        <sz val="11.0"/>
      </rPr>
      <t>: Authorization Bearer + space + {AccessToken}</t>
    </r>
  </si>
  <si>
    <r>
      <rPr>
        <rFont val="Arial"/>
        <color theme="1"/>
        <sz val="11.0"/>
      </rPr>
      <t xml:space="preserve">{AccessToken} is getting from </t>
    </r>
    <r>
      <rPr>
        <rFont val="Arial"/>
        <b/>
        <color theme="1"/>
        <sz val="11.0"/>
      </rPr>
      <t>JWT</t>
    </r>
  </si>
  <si>
    <r>
      <rPr>
        <rFont val="Arial"/>
        <color rgb="FF000000"/>
        <sz val="11.0"/>
      </rPr>
      <t xml:space="preserve">fixed value: </t>
    </r>
    <r>
      <rPr>
        <rFont val="Arial"/>
        <b/>
        <color rgb="FF000000"/>
        <sz val="11.0"/>
      </rPr>
      <t>OPENAPI</t>
    </r>
  </si>
  <si>
    <r>
      <rPr>
        <rFont val="Arial"/>
        <b val="0"/>
        <color rgb="FF000000"/>
        <sz val="11.0"/>
      </rPr>
      <t xml:space="preserve">fixed value: </t>
    </r>
    <r>
      <rPr>
        <rFont val="Arial"/>
        <b/>
        <color rgb="FF0000FF"/>
        <sz val="11.0"/>
      </rPr>
      <t>IC_INQUIRY_CHANGE_DPP</t>
    </r>
  </si>
  <si>
    <t xml:space="preserve">this is traceNumber when sending conversion request </t>
  </si>
  <si>
    <r>
      <rPr>
        <rFont val="Arial"/>
        <color rgb="FF000000"/>
        <sz val="11.0"/>
      </rPr>
      <t xml:space="preserve">fixed value: </t>
    </r>
    <r>
      <rPr>
        <rFont val="Arial"/>
        <b/>
        <color rgb="FF000000"/>
        <sz val="11.0"/>
      </rPr>
      <t>SHOPEE</t>
    </r>
  </si>
  <si>
    <t>{
    "username": "OPENAPI",
    "checksum": "d19233560ad017c45af5f0a5d5101b309d451f855a7bdf46e62694be6bcdb258",
    "transactionKey": "dd9ad513-ea59-4416-8ba1-9dc5beafa623",
    "apiId": "IC_INQUIRY_CHANGE_DPP",
    "requestBody": {
        "traceNumber": "PN20210728100000004365",
        "vendorCode": "SHOPEE",
        "cardToken": "41987340-b267-4621-be65-63c1f0ce6328"
    }
}</t>
  </si>
  <si>
    <t xml:space="preserve">SUCCESS / FAILED </t>
  </si>
  <si>
    <t xml:space="preserve">{
    "transactionId": "b2b73568-3d60-465b-b542-7ba50c2d531c",
    "globalErrorMessage": {
        "errorCode": "HYD-16-000",
        "errorDesc": null,
        "messages": {
            "en": "Transaction success",
            "vn": "Giao dịch thành công"
        }
    },
    "responseBody": {
        "errorCode": "HYD-81-000",
        "errorDesc": "Giao dịch thành công",
        "traceNumber": "PN20210728100000004365",
        "amountDiff": "2000",
        "transactionDate": "03/06/2025 10:01:12",
        "status": "SUCCESS"
    }
}
</t>
  </si>
  <si>
    <t>Bank will call this API to inform us if they detect any fraud activity with a certain card. Based on this, our local Ops can choose to lock the card or not.</t>
  </si>
  <si>
    <t>transType</t>
  </si>
  <si>
    <t>LOCK/UNLOCK</t>
  </si>
  <si>
    <t>Used to process repayment. 
Bank will deduct our company bank account in real time once receiving a repayment request.</t>
  </si>
  <si>
    <t>Send the request 24/7</t>
  </si>
  <si>
    <t>- OAuth2: Authorization Bearer + space + {AccessToken}</t>
  </si>
  <si>
    <t>IC_PAYMENT_CREDITCARD</t>
  </si>
  <si>
    <t>requestBody.amount</t>
  </si>
  <si>
    <t>requestBody.tranTime</t>
  </si>
  <si>
    <t>requestBody.currency</t>
  </si>
  <si>
    <t>(Bryan updated 2-Feb-2023)</t>
  </si>
  <si>
    <t>requestBody.paymentType</t>
  </si>
  <si>
    <t>Payment type</t>
  </si>
  <si>
    <r>
      <rPr>
        <rFont val="Arial"/>
        <color theme="1"/>
        <sz val="11.0"/>
      </rPr>
      <t xml:space="preserve">1 - full outstanding debt (full </t>
    </r>
    <r>
      <rPr>
        <rFont val="Arial"/>
        <color rgb="FF0000FF"/>
        <sz val="11.0"/>
      </rPr>
      <t>early</t>
    </r>
    <r>
      <rPr>
        <rFont val="Arial"/>
        <color theme="1"/>
        <sz val="11.0"/>
      </rPr>
      <t xml:space="preserve"> repayment)
2 - </t>
    </r>
    <r>
      <rPr>
        <rFont val="Arial"/>
        <strike/>
        <color rgb="FF0000FF"/>
        <sz val="11.0"/>
      </rPr>
      <t>manual input</t>
    </r>
    <r>
      <rPr>
        <rFont val="Arial"/>
        <color rgb="FF0000FF"/>
        <sz val="11.0"/>
      </rPr>
      <t xml:space="preserve"> select partial </t>
    </r>
    <r>
      <rPr>
        <rFont val="Arial"/>
        <color theme="1"/>
        <sz val="11.0"/>
      </rPr>
      <t xml:space="preserve">amount repay (parital </t>
    </r>
    <r>
      <rPr>
        <rFont val="Arial"/>
        <color rgb="FF0000FF"/>
        <sz val="11.0"/>
      </rPr>
      <t>early</t>
    </r>
    <r>
      <rPr>
        <rFont val="Arial"/>
        <color theme="1"/>
        <sz val="11.0"/>
      </rPr>
      <t xml:space="preserve"> repayment)
3 - Min amount repay </t>
    </r>
    <r>
      <rPr>
        <rFont val="Arial"/>
        <color rgb="FF0000FF"/>
        <sz val="11.0"/>
      </rPr>
      <t>(not using yet)</t>
    </r>
  </si>
  <si>
    <r>
      <rPr>
        <rFont val="Arial"/>
        <color theme="1"/>
      </rPr>
      <t xml:space="preserve">Before having partial repayment: always fixed to 1 (including overflow) - full repayment 
After having partial repayment: depends on repayment type, it should be 1 or 2. 
Can ignore 3
</t>
    </r>
    <r>
      <rPr>
        <rFont val="Arial"/>
        <strike/>
        <color theme="1"/>
      </rPr>
      <t xml:space="preserve">
</t>
    </r>
    <r>
      <rPr>
        <rFont val="Arial"/>
        <strike/>
        <color rgb="FF0000FF"/>
      </rPr>
      <t xml:space="preserve">Hong updated 29-Aug-2025 for item Early Repayment
</t>
    </r>
  </si>
  <si>
    <t>requestBody.paymentAccount</t>
  </si>
  <si>
    <t>Payment Account to let TPB know which Bank Account to deduct money</t>
  </si>
  <si>
    <t>2 fixed value allow only:
“09866868205”
“09866868601”
if the last digit of trace number is even → send 09866868205
if the last digit of trace number is odd → send 09866868601
if Shopee don't send this field, the default will be 09866868205</t>
  </si>
  <si>
    <t>(bryan updated 20-Dec-2023 for FRF)</t>
  </si>
  <si>
    <t>repaymentTime</t>
  </si>
  <si>
    <t>return Repayment time from TPB Core Loan System if success booking = real repayment time processing time at TPB Side. It helps local ops have more information at TPB for repayment time to handle edge cases.
dd/MM/yyyy HH:mm:ss</t>
  </si>
  <si>
    <t>(Bryan added on 14 June 2023)</t>
  </si>
  <si>
    <t>if cardRepayment response not succ, funder will inquiry, then follow case below</t>
  </si>
  <si>
    <t>1/ NOT "HYD-81-000" funder handle as fail --&gt; RETRY</t>
  </si>
  <si>
    <t>2/ if succ 81-000, then funder depends on ResponseBody.Transaction.Status , like</t>
  </si>
  <si>
    <t>1"SUCCESS" --&gt; end</t>
  </si>
  <si>
    <t>2"PENDING" --&gt;  trigger inquiry</t>
  </si>
  <si>
    <t>3"PROCESS"--&gt; trigger inquiry</t>
  </si>
  <si>
    <t>4"FAIL" --&gt; end, CAN RETRY</t>
  </si>
  <si>
    <t>5"TIMEOUT" --&gt;  trigger inquiry</t>
  </si>
  <si>
    <r>
      <rPr>
        <rFont val="Arial"/>
        <color rgb="FF000000"/>
        <sz val="11.0"/>
      </rPr>
      <t xml:space="preserve">/forwarder-presentation-service/v1/forward 
</t>
    </r>
    <r>
      <rPr>
        <rFont val="Arial"/>
        <b/>
        <color rgb="FF000000"/>
        <sz val="11.0"/>
      </rPr>
      <t>URL</t>
    </r>
    <r>
      <rPr>
        <rFont val="Arial"/>
        <color rgb="FF000000"/>
        <sz val="11.0"/>
      </rPr>
      <t xml:space="preserve">: </t>
    </r>
    <r>
      <rPr>
        <rFont val="Arial"/>
        <color rgb="FF1155CC"/>
        <sz val="11.0"/>
        <u/>
      </rPr>
      <t>https://externaluat-api.tpb.vn/forwarder-presentation-service/v1/forward</t>
    </r>
    <r>
      <rPr>
        <rFont val="Arial"/>
        <color rgb="FF000000"/>
        <sz val="11.0"/>
      </rPr>
      <t xml:space="preserve"> 
</t>
    </r>
    <r>
      <rPr>
        <rFont val="Arial"/>
        <b/>
        <color rgb="FF000000"/>
        <sz val="11.0"/>
      </rPr>
      <t xml:space="preserve">Callback: 
</t>
    </r>
    <r>
      <rPr>
        <rFont val="Arial"/>
        <color rgb="FF000000"/>
        <sz val="11.0"/>
      </rPr>
      <t xml:space="preserve">UAT: </t>
    </r>
    <r>
      <rPr>
        <rFont val="Arial"/>
        <color rgb="FF1155CC"/>
        <sz val="11.0"/>
        <u/>
      </rPr>
      <t>https://funding-proxy.uat.scredit.vn/tpb/wo_repayment</t>
    </r>
    <r>
      <rPr>
        <rFont val="Arial"/>
        <color rgb="FF000000"/>
        <sz val="11.0"/>
      </rPr>
      <t xml:space="preserve">  
LIVE: </t>
    </r>
    <r>
      <rPr>
        <rFont val="Arial"/>
        <color rgb="FF1155CC"/>
        <sz val="11.0"/>
        <u/>
      </rPr>
      <t>http://funding-proxy-tpb.scredit.vn/tpb/wo_repayment</t>
    </r>
    <r>
      <rPr>
        <rFont val="Arial"/>
        <color rgb="FF000000"/>
        <sz val="11.0"/>
      </rPr>
      <t xml:space="preserve"> </t>
    </r>
  </si>
  <si>
    <r>
      <rPr>
        <rFont val="Arial"/>
        <color rgb="FF000000"/>
        <sz val="11.0"/>
      </rPr>
      <t xml:space="preserve">Used to process repayment for </t>
    </r>
    <r>
      <rPr>
        <rFont val="Arial"/>
        <color rgb="FFFF0000"/>
        <sz val="11.0"/>
      </rPr>
      <t xml:space="preserve">Write Off customers
</t>
    </r>
    <r>
      <rPr>
        <rFont val="Arial"/>
        <b/>
        <color rgb="FF0000FF"/>
        <sz val="11.0"/>
      </rPr>
      <t>Note</t>
    </r>
    <r>
      <rPr>
        <rFont val="Arial"/>
        <color rgb="FF0000FF"/>
        <sz val="11.0"/>
      </rPr>
      <t xml:space="preserve">: Including Repayment WO and Callback WO
</t>
    </r>
    <r>
      <rPr>
        <rFont val="Arial"/>
        <color rgb="FF000000"/>
        <sz val="11.0"/>
      </rPr>
      <t xml:space="preserve">
Bank will deduct our company bank account once receiving a repayment request.
=&gt; All parameters are mostly same as 10a. Repayment single. The only differences are apiId = IC_REPAYMENT_WO; paymentAccount = "09866868205", and some fields is removed</t>
    </r>
  </si>
  <si>
    <t>I. REPAYMENT WO REQUEST</t>
  </si>
  <si>
    <t>REQUEST</t>
  </si>
  <si>
    <t>IC_REPAYMENT_WO</t>
  </si>
  <si>
    <t>Having prefix "WO_"+19 identification digits
Sample: WO_2059218715852949504</t>
  </si>
  <si>
    <t>Now: we allow full repayment only =&gt; Set as "1"
1 - full outstanding debt (full repayment)
2 - manual input amount repay (parital repayment)
3 - Min amount repay</t>
  </si>
  <si>
    <r>
      <rPr>
        <rFont val="Arial"/>
        <color theme="1"/>
        <sz val="11.0"/>
      </rPr>
      <t xml:space="preserve">Default value is </t>
    </r>
    <r>
      <rPr>
        <rFont val="Arial"/>
        <b/>
        <color rgb="FF0000FF"/>
        <sz val="11.0"/>
      </rPr>
      <t>09866868205</t>
    </r>
  </si>
  <si>
    <t>String(10)</t>
  </si>
  <si>
    <r>
      <rPr>
        <rFont val="Arial"/>
        <color theme="1"/>
        <sz val="11.0"/>
      </rPr>
      <t>Must be = '</t>
    </r>
    <r>
      <rPr>
        <rFont val="Arial"/>
        <b/>
        <color theme="1"/>
        <sz val="11.0"/>
      </rPr>
      <t>SHOPEE</t>
    </r>
    <r>
      <rPr>
        <rFont val="Arial"/>
        <color theme="1"/>
        <sz val="11.0"/>
      </rPr>
      <t xml:space="preserve">' </t>
    </r>
  </si>
  <si>
    <t>Hong added on 23 Oct</t>
  </si>
  <si>
    <t>{
    "username": "OPENAPI",
    "checksum": "d19233560ad017c45af5f0a5d5101b309d451f855a7bdf46e62694be6bcdb258",
    "transactionKey": "dd9ad513-ea59-4416-8ba1-9dc5beafa623",
    "apiId": "IC_REPAYMENT_WO",
    "requestBody": {
        "cardToken": "123123",
        "amount": "500000",
        "traceNumber": "PN20210728100000004368",
        "paymentAccount": "09866868205",
        "vendorCode": "SHOPEE"
    }
}</t>
  </si>
  <si>
    <t>RESPONSE</t>
  </si>
  <si>
    <r>
      <rPr>
        <rFont val="Arial"/>
        <strike/>
        <color rgb="FF0000FF"/>
        <sz val="11.0"/>
      </rPr>
      <t xml:space="preserve">repaymentTime
</t>
    </r>
    <r>
      <rPr>
        <rFont val="Arial"/>
        <color rgb="FF0000FF"/>
        <sz val="11.0"/>
      </rPr>
      <t>transactionDate</t>
    </r>
  </si>
  <si>
    <t>The time TPB receive repayment request successfully - format dd/MM/yyyy HH:mm:ss</t>
  </si>
  <si>
    <r>
      <rPr>
        <rFont val="Arial"/>
        <color rgb="FF0000FF"/>
      </rPr>
      <t xml:space="preserve">Hong update on 09 Dec 2025
&gt; </t>
    </r>
    <r>
      <rPr>
        <rFont val="Arial"/>
        <b/>
        <color rgb="FF0000FF"/>
      </rPr>
      <t>Note</t>
    </r>
    <r>
      <rPr>
        <rFont val="Arial"/>
        <color rgb="FF0000FF"/>
      </rPr>
      <t>: Only have value in case of success, otherwise = empty/null</t>
    </r>
  </si>
  <si>
    <t xml:space="preserve">{
    "transactionId": "b2b73568-3d60-465b-b542-7ba50c2d531c",
    "globalErrorMessage": {
        "errorCode": "HYD-16-000",
        "errorDesc": null,
        "messages": {
            "en": "Transaction success",
            "vn": "Giao dịch thành công"
        }
    },
    "responseBody": {
        "traceNumber": "PN20210728100000004368",
        "transactionDate": "23/08/2023 14:27:11",
        "errorCode": "HYD-81-000",
        "errorDesc": "Thành công"
    }
}
</t>
  </si>
  <si>
    <t>II. CALLBACK REPAYMENT SINGLE WO</t>
  </si>
  <si>
    <r>
      <rPr>
        <rFont val="Arial"/>
        <color theme="1"/>
        <sz val="11.0"/>
      </rPr>
      <t xml:space="preserve">SUCCESS
</t>
    </r>
    <r>
      <rPr>
        <rFont val="Arial"/>
        <color theme="1"/>
        <sz val="11.0"/>
      </rPr>
      <t xml:space="preserve">TIMEOUT
</t>
    </r>
    <r>
      <rPr>
        <rFont val="Arial"/>
        <color theme="1"/>
        <sz val="11.0"/>
      </rPr>
      <t>FAILED</t>
    </r>
  </si>
  <si>
    <t>Error description</t>
  </si>
  <si>
    <t>The actual time at which TPB book on bank core system. Format dd/MM/yyyy HH:mm:ss</t>
  </si>
  <si>
    <t>Hong update on 09 Dec 2025</t>
  </si>
  <si>
    <r>
      <rPr>
        <rFont val="Arial"/>
        <sz val="11.0"/>
      </rPr>
      <t xml:space="preserve">/forwarder-presentation-service/v1/forward
</t>
    </r>
    <r>
      <rPr>
        <rFont val="Arial"/>
        <b/>
        <sz val="11.0"/>
      </rPr>
      <t>URL</t>
    </r>
    <r>
      <rPr>
        <rFont val="Arial"/>
        <sz val="11.0"/>
      </rPr>
      <t xml:space="preserve">: </t>
    </r>
    <r>
      <rPr>
        <rFont val="Arial"/>
        <color rgb="FF1155CC"/>
        <sz val="11.0"/>
        <u/>
      </rPr>
      <t>https://externaluat-api.tpb.vn/forwarder-presentation-service/v1/forward</t>
    </r>
    <r>
      <rPr>
        <rFont val="Arial"/>
        <sz val="11.0"/>
      </rPr>
      <t xml:space="preserve"> </t>
    </r>
  </si>
  <si>
    <r>
      <rPr>
        <rFont val="Arial"/>
        <color theme="1"/>
        <sz val="11.0"/>
      </rPr>
      <t xml:space="preserve">Used to process early repayment, specifically </t>
    </r>
    <r>
      <rPr>
        <rFont val="Arial"/>
        <b/>
        <color theme="1"/>
        <sz val="11.0"/>
      </rPr>
      <t xml:space="preserve">Full </t>
    </r>
    <r>
      <rPr>
        <rFont val="Arial"/>
        <color theme="1"/>
        <sz val="11.0"/>
      </rPr>
      <t xml:space="preserve">Early Repayment
</t>
    </r>
    <r>
      <rPr>
        <rFont val="Arial"/>
        <b/>
        <color rgb="FF0000FF"/>
        <sz val="11.0"/>
      </rPr>
      <t xml:space="preserve">Note: </t>
    </r>
    <r>
      <rPr>
        <rFont val="Arial"/>
        <color rgb="FF0000FF"/>
        <sz val="11.0"/>
      </rPr>
      <t xml:space="preserve">Including Early Repayment API and </t>
    </r>
    <r>
      <rPr>
        <rFont val="Arial"/>
        <b/>
        <color rgb="FF0000FF"/>
        <sz val="11.0"/>
      </rPr>
      <t>Callback</t>
    </r>
    <r>
      <rPr>
        <rFont val="Arial"/>
        <color theme="1"/>
        <sz val="11.0"/>
      </rPr>
      <t xml:space="preserve">
Bank will deduct our company bank account in real time once receiving a repayment request.</t>
    </r>
  </si>
  <si>
    <t>I. EARLY REPPAYMENT REQUEST</t>
  </si>
  <si>
    <t>Rule: Checksum=SHA256(username+apiId + transactionKey +secureKey)</t>
  </si>
  <si>
    <t>IC_REPAYMENT_EARLY</t>
  </si>
  <si>
    <t>String(50)</t>
  </si>
  <si>
    <t>String(20)</t>
  </si>
  <si>
    <t>Partner code, must be = SHOPEE</t>
  </si>
  <si>
    <r>
      <rPr>
        <rFont val="Arial"/>
        <color theme="1"/>
        <sz val="11.0"/>
      </rPr>
      <t xml:space="preserve">Default value is </t>
    </r>
    <r>
      <rPr>
        <rFont val="Arial"/>
        <b/>
        <color rgb="FF0000FF"/>
        <sz val="11.0"/>
      </rPr>
      <t>09866868205</t>
    </r>
  </si>
  <si>
    <t>String(4)</t>
  </si>
  <si>
    <r>
      <rPr>
        <rFont val="Arial"/>
        <color theme="1"/>
        <sz val="11.0"/>
      </rPr>
      <t xml:space="preserve">Early repayment type:
</t>
    </r>
    <r>
      <rPr>
        <rFont val="Arial"/>
        <b/>
        <color theme="1"/>
        <sz val="11.0"/>
      </rPr>
      <t>PART</t>
    </r>
    <r>
      <rPr>
        <rFont val="Arial"/>
        <color theme="1"/>
        <sz val="11.0"/>
      </rPr>
      <t xml:space="preserve">: Partial repayment
</t>
    </r>
    <r>
      <rPr>
        <rFont val="Arial"/>
        <b/>
        <color theme="1"/>
        <sz val="11.0"/>
      </rPr>
      <t>FULL</t>
    </r>
    <r>
      <rPr>
        <rFont val="Arial"/>
        <color theme="1"/>
        <sz val="11.0"/>
      </rPr>
      <t>: Full repayment</t>
    </r>
  </si>
  <si>
    <t>Currently, only support Full Early Repayment</t>
  </si>
  <si>
    <t>Request Sample</t>
  </si>
  <si>
    <t>{
    "username": "OPENAPI",
    "checksum": "d19233560ad017c45af5f0a5d5101b309d451f855a7bdf46e62694be6bcdb258",
    "transactionKey": "dd9ad513-ea59-4416-8ba1-9dc5beafa623",
    "apiId": "IC_REPAYMENT_EARLY",
    "requestBody": {
        "cardToken": "123123",
        "amount": "500000",
        "traceNumber": "PN20210728100000004368",
        "vendorCode": "SHOPEE",
        "paymentAccount": "09866868205",
        "paymentType": "FULL"
    }
}</t>
  </si>
  <si>
    <t>RESPONSE BODY</t>
  </si>
  <si>
    <r>
      <rPr>
        <rFont val="Arial"/>
        <strike/>
        <color rgb="FF0000FF"/>
        <sz val="11.0"/>
      </rPr>
      <t xml:space="preserve">repaymentTime
</t>
    </r>
    <r>
      <rPr>
        <rFont val="Arial"/>
        <color rgb="FF0000FF"/>
        <sz val="11.0"/>
      </rPr>
      <t>transactionDate</t>
    </r>
  </si>
  <si>
    <t>The time receive repayment request successfully 
Format dd/MM/yyyy HH:mm:ss</t>
  </si>
  <si>
    <t>Response Sample</t>
  </si>
  <si>
    <t>{
    "transactionId": "b2b73568-3d60-465b-b542-7ba50c2d531c",
    "globalErrorMessage": {
        "errorCode": "HYD-16-000",
        "errorDesc": null,
        "messages": {
            "en": "Transaction success",
            "vn": "Giao dịch thành công"
        }
    },
    "responseBody": {
        "traceNumber": "PN20210728100000004368",
        "repaymentTime": "23/08/2023 14:27:11",
        "errorCode": "HYD-81-000",
        "errorDesc": "Thành công"
    }
}</t>
  </si>
  <si>
    <t>II. CALLBACK EARLY REPAYMENT</t>
  </si>
  <si>
    <r>
      <rPr>
        <rFont val="Arial"/>
        <color theme="1"/>
        <sz val="11.0"/>
      </rPr>
      <t xml:space="preserve">SUCCESS
</t>
    </r>
    <r>
      <rPr>
        <rFont val="Arial"/>
        <color theme="1"/>
        <sz val="11.0"/>
      </rPr>
      <t xml:space="preserve">TIMEOUT
</t>
    </r>
    <r>
      <rPr>
        <rFont val="Arial"/>
        <color theme="1"/>
        <sz val="11.0"/>
      </rPr>
      <t>FAILED</t>
    </r>
  </si>
  <si>
    <t>The actual time at which TPB book on bank core system. 
Format dd/MM/yyyy HH:mm:ss</t>
  </si>
  <si>
    <t>a</t>
  </si>
  <si>
    <t>RepaymentFileSummary&amp;Detail API</t>
  </si>
  <si>
    <t xml:space="preserve">POST
Path: /forwarder-presentation-service/v1/forward_file 
URL UAT: https://externaluat-api.tpb.vn/forwarder-presentation-service/v1/forward_file 
</t>
  </si>
  <si>
    <t>Used to process repayment batch. 
Bank will deduct our company bank account in real time once receiving a repayment request by batch.</t>
  </si>
  <si>
    <r>
      <rPr>
        <rFont val="Arial"/>
        <b/>
        <color rgb="FFFF0000"/>
        <sz val="11.0"/>
      </rPr>
      <t>JWT</t>
    </r>
    <r>
      <rPr>
        <rFont val="Arial"/>
        <color rgb="FF000000"/>
        <sz val="11.0"/>
      </rPr>
      <t>: Authorization Bearer + space + {AccessToken}</t>
    </r>
  </si>
  <si>
    <r>
      <rPr>
        <rFont val="Arial"/>
        <color rgb="FFFF0000"/>
        <sz val="11.0"/>
      </rPr>
      <t xml:space="preserve">{AccessToken} is getting from </t>
    </r>
    <r>
      <rPr>
        <rFont val="Arial"/>
        <b/>
        <color rgb="FFFF0000"/>
        <sz val="11.0"/>
      </rPr>
      <t>JWT</t>
    </r>
  </si>
  <si>
    <t>multipart/form-data</t>
  </si>
  <si>
    <t>Time of client send API request</t>
  </si>
  <si>
    <r>
      <rPr>
        <rFont val="Arial"/>
        <strike/>
        <color rgb="FFFF0000"/>
        <sz val="11.0"/>
      </rPr>
      <t xml:space="preserve">form
</t>
    </r>
    <r>
      <rPr>
        <rFont val="Arial"/>
        <color rgb="FFFF0000"/>
        <sz val="11.0"/>
      </rPr>
      <t>File</t>
    </r>
  </si>
  <si>
    <t>Repayment file</t>
  </si>
  <si>
    <t>file follow template: 
“VNSPL_TPB_Repayment_DDMMYYYY_BatchX.csv”
VNSPL_TPB_Repayment_DDMMYYYY_BatchX.csv</t>
  </si>
  <si>
    <t xml:space="preserve">File csv
format file name : VNSPL_TPB_Repayment_DDMMYYYY_BatchX 
Prefix: “VNSPL_TPB_Repayment” DDMMYYYY: Date of Shopee sending time &gt;&gt; example: 10062024 
X : the order number of batch from Shopee per day (Start from 1) &gt;&gt; example: 1,2,3,....10,11,12
</t>
  </si>
  <si>
    <t>batchId</t>
  </si>
  <si>
    <t>batchId will be generated from our side once submit file via API, this one they will response what value they receive from us, once we inquiry, we will use inquiry from our side to inquiry as the key</t>
  </si>
  <si>
    <t xml:space="preserve">curl --location 'https://externaluat-api.tpb.vn/forwarder-presentation-service/v1/forward_file ' \
--header 'Authorization: Bearer eyJhbGciOiJIUzI1NiIsInR5cCI6IkpXVCJ9.eyJpc3MiOiJRZjlWTHBVOVd6YlVWQ1c4OTFUTFpweVhtMXl4cTBRZyIsImV4cCI6MTY4NjQ0MDM4OSwianRpIjoiY2U3NzM5ZWQtZTMzNy00NTk0LWIyOGUtZTRkYTJkY2IwNjJlIn0.Ps-AXh7VxqB8SdqEFJTS8jf61FOll37rUNFjvY6Z9CQ' \
--header 'Cookie: NSC_Qvcmjd_VBU_UFTU_IUUQT=fyufsobmvbu-bqj.uqc.wo_mcwt; NSC_fyufsobmvbu-bqj.uqc.wo_mcwt=ffffffff09da10c245525d5f4f58455e445a4a423660; aa64f8abad18b1d5b34b89e54a1be3c7=e7abbfe4025b2f9071fe5b7c5feeabef' \
--form 'file=@"/C:/Data/temp.csv"'
</t>
  </si>
  <si>
    <t xml:space="preserve">{
    "transactionId": "b2b73568-3d60-465b-b542-7ba50c2d531c",
    "globalErrorMessage": {
        "errorCode": "HYD-16-000",
        "errorDesc": null,
        "messages": {
            "en": "Transaction success",
            "vn": "Giao dịch thành công"
        }
    },
    "responseBody": {
        "errorCode": "HYD-81-000",
        "errorDesc": "SUCCESS",
        "batchId": "0b5e-4756-94ee"
    }
}
</t>
  </si>
  <si>
    <t>Callback RepaymentBatch Status</t>
  </si>
  <si>
    <t>Shopee Exposing</t>
  </si>
  <si>
    <t>/tpb/batch_repayment</t>
  </si>
  <si>
    <t>Updated on 12.Jul</t>
  </si>
  <si>
    <t>https://funding-proxy.scredit.vn/tpb/batch_repayment</t>
  </si>
  <si>
    <t>Bank callback to this API to notify Shopee about the Repayment batch status</t>
  </si>
  <si>
    <t>#</t>
  </si>
  <si>
    <t>batch id of batch repayment</t>
  </si>
  <si>
    <r>
      <rPr>
        <rFont val="Arial"/>
        <color rgb="FF000000"/>
        <sz val="11.0"/>
      </rPr>
      <t xml:space="preserve">Status of batch acounting repayment
 SUCCESS
 FAILED
</t>
    </r>
    <r>
      <rPr>
        <rFont val="Arial"/>
        <strike/>
        <color rgb="FF000000"/>
        <sz val="11.0"/>
      </rPr>
      <t xml:space="preserve"> TIMEOUT &gt;</t>
    </r>
    <r>
      <rPr>
        <rFont val="Arial"/>
        <color rgb="FF000000"/>
        <sz val="11.0"/>
      </rPr>
      <t>&gt; TP bank will make sure no callback timeout</t>
    </r>
  </si>
  <si>
    <t>transTime</t>
  </si>
  <si>
    <t>this is the timing of the accounting repayment success from tpb system = Shopee can use this time to define repaymentTime from TPB side
 dd/MM/yyyy HH:mm:ss</t>
  </si>
  <si>
    <t>description of batch status</t>
  </si>
  <si>
    <t>totalAmount</t>
  </si>
  <si>
    <t>Repayment amount for the batch</t>
  </si>
  <si>
    <t>updated 15.Jul</t>
  </si>
  <si>
    <t>totalTrans</t>
  </si>
  <si>
    <t>Total transaction for the batch</t>
  </si>
  <si>
    <t>{
  "batchId": "22da9039-208f-48be-985f-7321ee3da8d1",
  "status": "SUCCESS",
  "transTime": "20/10/2021 10:00:00",
  "description": "hạch toán thành công"</t>
  </si>
  <si>
    <t>Inquiry RepaymentBatch Status</t>
  </si>
  <si>
    <t>TP Bank exposing</t>
  </si>
  <si>
    <r>
      <rPr>
        <rFont val="Arial"/>
        <color rgb="FF000000"/>
        <sz val="11.0"/>
      </rPr>
      <t xml:space="preserve">Type: POST
Path: /forwarder-presentation-service/v1/forward 
URL: </t>
    </r>
    <r>
      <rPr>
        <rFont val="Arial"/>
        <color rgb="FF1155CC"/>
        <sz val="11.0"/>
        <u/>
      </rPr>
      <t>https://externaluat-api.tpb.vn/forwarder-presentation-service/v1/forward</t>
    </r>
  </si>
  <si>
    <r>
      <rPr>
        <rFont val="Arial"/>
        <color rgb="FF000000"/>
        <sz val="11.0"/>
      </rPr>
      <t xml:space="preserve">Used to inquiry repayment batch status
</t>
    </r>
    <r>
      <rPr>
        <rFont val="Arial"/>
        <color rgb="FFFF0000"/>
        <sz val="11.0"/>
      </rPr>
      <t>In case after 15 minutes you have not received a callback or submitted the request file but the timeout has not responded</t>
    </r>
  </si>
  <si>
    <t>Request
Header</t>
  </si>
  <si>
    <r>
      <rPr>
        <rFont val="Arial"/>
        <b/>
        <color rgb="FFFF0000"/>
        <sz val="11.0"/>
      </rPr>
      <t>JWT</t>
    </r>
    <r>
      <rPr>
        <rFont val="Arial"/>
        <color rgb="FF000000"/>
        <sz val="11.0"/>
      </rPr>
      <t>: Authorization Bearer + space + {AccessToken}</t>
    </r>
  </si>
  <si>
    <r>
      <rPr>
        <rFont val="Arial"/>
        <color rgb="FFFF0000"/>
        <sz val="11.0"/>
      </rPr>
      <t xml:space="preserve">{AccessToken} is getting from </t>
    </r>
    <r>
      <rPr>
        <rFont val="Arial"/>
        <b/>
        <color rgb="FFFF0000"/>
        <sz val="11.0"/>
      </rPr>
      <t>JWT</t>
    </r>
  </si>
  <si>
    <t>Mã service tuỳ theo từng nghiệp vụ</t>
  </si>
  <si>
    <t>IC_REPAYMENT_BATCH_LOCKUP</t>
  </si>
  <si>
    <t>tracenumber for the inquiry transaction</t>
  </si>
  <si>
    <t>requestBody.batchId</t>
  </si>
  <si>
    <t xml:space="preserve">{
    "username": "OPENAPI",
    "checksum": "d19233560ad017c45af5f0a5d5101b309d451f855a7bdf46e62694be6bcdb258",
    "transactionKey": "dd9ad513-ea59-4416-8ba1-9dc5beafa623",
    "apiId": "IC_REPAYMENT_BATCH_LOCKUP",
    "requestBody": {
        "traceNumber": "FDW00000000128",
        "batchId": "123123"
    }
}
</t>
  </si>
  <si>
    <t>transTime is the time TPbank callback for Shopee successfully</t>
  </si>
  <si>
    <r>
      <rPr>
        <rFont val="Arial"/>
        <color rgb="FF000000"/>
        <sz val="11.0"/>
      </rPr>
      <t xml:space="preserve">Batch status 
SUCCESS
FAILED
</t>
    </r>
    <r>
      <rPr>
        <rFont val="Arial"/>
        <strike/>
        <color rgb="FF000000"/>
        <sz val="11.0"/>
      </rPr>
      <t>TIMEOUT</t>
    </r>
    <r>
      <rPr>
        <rFont val="Arial"/>
        <color rgb="FF000000"/>
        <sz val="11.0"/>
      </rPr>
      <t xml:space="preserve"> &gt;&gt; TPB will make sure no inquiry timeout</t>
    </r>
  </si>
  <si>
    <t>{
  "transactionId": "b2b73568-3d60-465b-b542-7ba50c2d531c",
  "globalErrorMessage": {
  "errorCode": "HYD-16-000",
  "errorDesc": null,
  "messages": {
  "en": "Transaction success",
  "vn": "Giao dịch thành công"
  }
  },
  "responseBody": {
  "traceNumber": "FDW00000000128",
  "batchId": "123123-abc",
  "transTime": "20/10/2021 10:00:00",
  "totalAmount": "123123",
  "totalTrans": "1000",
  "status": "SUCCESS",
  "errorCode": "HYD-81-000",
  "errorDesc": "Giao dịch thành công"
  }
 }</t>
  </si>
  <si>
    <t>Used to inquiry about repayment transaction(including normal single repayment and WO repayment)</t>
  </si>
  <si>
    <t>The time Monee call API</t>
  </si>
  <si>
    <t>The value = OPENAPI</t>
  </si>
  <si>
    <t>IC_PAYMENT_CREDITCARD_LOCKUP</t>
  </si>
  <si>
    <t>{
    "username": "OPENAPI",
    "checksum": "d19233560ad017c45af5f0a5d5101b309d451f855a7bdf46e62694be6bcdb258",
    "transactionKey": "dd9ad513-ea59-4416-8ba1-9dc5beafa623",
    "apiId": "IC_PAYMENT_CREDITCARD_LOCKUP",
    "requestBody": {
        "traceNumber": "FDW00000000128",
        "cardToken": "123123",
        "fromDate": "01/10/2021",
        "toDate": "05/10/2021",
    }
}</t>
  </si>
  <si>
    <r>
      <rPr>
        <rFont val="Arial"/>
        <strike/>
        <color theme="1"/>
      </rPr>
      <t xml:space="preserve">In case of timeout where bank doesn't receive the request, their response would be blank like the example below:
{
 "transactionId": "b2b73568-3d60-465b-b542-7ba50c2d531c",
 "globalErrorMessage": {
</t>
    </r>
    <r>
      <rPr>
        <rFont val="Arial"/>
        <b/>
        <strike/>
        <color theme="1"/>
      </rPr>
      <t xml:space="preserve"> "errorCode": "HYD-16-000",
</t>
    </r>
    <r>
      <rPr>
        <rFont val="Arial"/>
        <strike/>
        <color theme="1"/>
      </rPr>
      <t xml:space="preserve"> "errorDesc": null,
 "messages": {
 "en": "Transaction success",
 "vn": "Giao dịch thành công"
 }
 },
 "responseBody": {
 "transactons": []
 }
}</t>
    </r>
  </si>
  <si>
    <r>
      <rPr>
        <rFont val="Arial"/>
        <color rgb="FF000000"/>
        <sz val="11.0"/>
      </rPr>
      <t>The date receive repayment request successfullu -</t>
    </r>
    <r>
      <rPr>
        <rFont val="Arial"/>
        <color rgb="FF980000"/>
        <sz val="11.0"/>
      </rPr>
      <t xml:space="preserve"> </t>
    </r>
    <r>
      <rPr>
        <rFont val="Arial"/>
        <b/>
        <color rgb="FF980000"/>
        <sz val="11.0"/>
      </rPr>
      <t>format dd/MM/yyyy</t>
    </r>
  </si>
  <si>
    <r>
      <rPr>
        <rFont val="Arial"/>
        <color rgb="FF000000"/>
        <sz val="11.0"/>
      </rPr>
      <t xml:space="preserve">Status:
- SUCCESS: has been completed accouting and booked in core bank
- PENDING: pending accouting 
- PROCESS: in processing, please inquiry again later 
- FAIL: transaction failed in accouting or booking. Can retry.
- </t>
    </r>
    <r>
      <rPr>
        <rFont val="Arial"/>
        <color rgb="FFFF0000"/>
        <sz val="11.0"/>
      </rPr>
      <t xml:space="preserve"> TIMEOUT (</t>
    </r>
    <r>
      <rPr>
        <rFont val="Arial"/>
        <color rgb="FF0000FF"/>
        <sz val="11.0"/>
      </rPr>
      <t xml:space="preserve">updated on 3-Nov): timeout in CORE bank, please inquiry again later </t>
    </r>
  </si>
  <si>
    <t>transactions.repaymentTime</t>
  </si>
  <si>
    <t>{
  "transactionId": "b2b73568-3d60-465b-b542-7ba50c2d531c",
  "globalErrorMessage": {
    "errorCode": "HYD-16-000",
    "errorDesc": null,
    "messages": {
      "en": "Transaction success",
      "vn": "Giao dịch thành công"
    }
  },
  "responseBody": {
    "errorCode": "",
    "errorDesc": "",
    "transactions": {
      "cardToken": "",
      "amount": "",
      "traceNumber": "",
      "transactionDate": "",
      "status": "",
      "repaymentTime": ""
    }
  }
}</t>
  </si>
  <si>
    <t>Used to inquiry about card related information.
Bank will apply some rate control over this API so we can only use it few times per card per day.</t>
  </si>
  <si>
    <t>IC_REQUEST_CARDDETAIL</t>
  </si>
  <si>
    <t>creditLimit</t>
  </si>
  <si>
    <t>Total credit limit</t>
  </si>
  <si>
    <t>currentLimit</t>
  </si>
  <si>
    <t>Current limit</t>
  </si>
  <si>
    <t>currentBalance</t>
  </si>
  <si>
    <t>Current outstanding debt</t>
  </si>
  <si>
    <t>currentDebtMin</t>
  </si>
  <si>
    <t>Min debt payment</t>
  </si>
  <si>
    <t>remainDebtInfo</t>
  </si>
  <si>
    <t>Remained debt from last billing cycle</t>
  </si>
  <si>
    <t>We call the bank API to update the card status.</t>
  </si>
  <si>
    <t>IC_LOCK_UNLOCK_CARD</t>
  </si>
  <si>
    <t>requestBody.transType</t>
  </si>
  <si>
    <t>requestBody.transTime</t>
  </si>
  <si>
    <t>dppId</t>
  </si>
  <si>
    <t>Tenure</t>
  </si>
  <si>
    <t>1 month (BNPL)</t>
  </si>
  <si>
    <t>2 months</t>
  </si>
  <si>
    <t>3 months</t>
  </si>
  <si>
    <t>4 months</t>
  </si>
  <si>
    <t>6 months</t>
  </si>
  <si>
    <t>9 months</t>
  </si>
  <si>
    <t>12 months</t>
  </si>
  <si>
    <t>SPOUSE = 1;</t>
  </si>
  <si>
    <t>PARENTS = 2;</t>
  </si>
  <si>
    <t>CHILDREN = 3;</t>
  </si>
  <si>
    <t>SIBLINGS = 4;</t>
  </si>
  <si>
    <t>RELATIVES = 5;</t>
  </si>
  <si>
    <t>FRIENDS = 6;</t>
  </si>
  <si>
    <t>COLLEAGUE = 7;</t>
  </si>
  <si>
    <t>OTHERS = 8;</t>
  </si>
  <si>
    <t>¡</t>
  </si>
  <si>
    <t>INVERTED EXCLAMATION MARK</t>
  </si>
  <si>
    <t>¢</t>
  </si>
  <si>
    <t>CENT SIGN</t>
  </si>
  <si>
    <t>£</t>
  </si>
  <si>
    <t>POUND SIGN</t>
  </si>
  <si>
    <t>¤</t>
  </si>
  <si>
    <t>CURRENCY SIGN</t>
  </si>
  <si>
    <t>¥</t>
  </si>
  <si>
    <t>YEN SIGN</t>
  </si>
  <si>
    <t>¦</t>
  </si>
  <si>
    <t>BROKEN BAR</t>
  </si>
  <si>
    <t>§</t>
  </si>
  <si>
    <t>SECTION SIGN</t>
  </si>
  <si>
    <t>¨</t>
  </si>
  <si>
    <t>DIAERESIS</t>
  </si>
  <si>
    <t>©</t>
  </si>
  <si>
    <t>COPYRIGHT SIGN</t>
  </si>
  <si>
    <t>ª</t>
  </si>
  <si>
    <t>FEMININE ORDINAL INDICATOR</t>
  </si>
  <si>
    <t>«</t>
  </si>
  <si>
    <t>LEFT-POINTING DOUBLE ANGLE QUOTATION MARK</t>
  </si>
  <si>
    <t>¬</t>
  </si>
  <si>
    <t>NOT SIGN</t>
  </si>
  <si>
    <t>­</t>
  </si>
  <si>
    <t>SOFT HYPHEN</t>
  </si>
  <si>
    <t>(U+00AD - Soft Hyphen (SHY))</t>
  </si>
  <si>
    <t>®</t>
  </si>
  <si>
    <t>REGISTERED SIGN</t>
  </si>
  <si>
    <t>¯</t>
  </si>
  <si>
    <t>MACRON</t>
  </si>
  <si>
    <t>°</t>
  </si>
  <si>
    <t>DEGREE SIGN</t>
  </si>
  <si>
    <t>±</t>
  </si>
  <si>
    <t>PLUS-MINUS SIGN</t>
  </si>
  <si>
    <t>²</t>
  </si>
  <si>
    <t>SUPERSCRIPT TWO</t>
  </si>
  <si>
    <t>³</t>
  </si>
  <si>
    <t>SUPERSCRIPT THREE</t>
  </si>
  <si>
    <t>µ</t>
  </si>
  <si>
    <t>MICRO SIGN</t>
  </si>
  <si>
    <t>¶</t>
  </si>
  <si>
    <t>PILCROW SIGN</t>
  </si>
  <si>
    <t>»</t>
  </si>
  <si>
    <t>RIGHT-POINTING DOUBLE ANGLE QUOTATION MARK</t>
  </si>
  <si>
    <t>¼</t>
  </si>
  <si>
    <t>VULGAR FRACTION ONE QUARTER</t>
  </si>
  <si>
    <t>½</t>
  </si>
  <si>
    <t>VULGAR FRACTION ONE HALF</t>
  </si>
  <si>
    <t>¾</t>
  </si>
  <si>
    <t>VULGAR FRACTION THREE QUARTERS</t>
  </si>
  <si>
    <t>¿</t>
  </si>
  <si>
    <t>INVERTED QUESTION MARK</t>
  </si>
  <si>
    <t>\\</t>
  </si>
  <si>
    <t>DOUBLE TITLE</t>
  </si>
  <si>
    <t>In addition, in case the content converted from Ansi to UTF8 has an encoding error, some characters may be converted to special characters, that part needs handle is removing in front of Shopee's UI.</t>
  </si>
  <si>
    <t>TPB updated on 11-Aug-2023, please add in the list</t>
  </si>
  <si>
    <t>@</t>
  </si>
  <si>
    <t>&amp;</t>
  </si>
  <si>
    <t>%</t>
  </si>
  <si>
    <t>*</t>
  </si>
  <si>
    <t>€</t>
  </si>
  <si>
    <t>$</t>
  </si>
  <si>
    <t>emoji</t>
  </si>
  <si>
    <t>all emoji</t>
  </si>
  <si>
    <t>￼</t>
  </si>
  <si>
    <t>https://graphemica.com/%EF%BF%BC</t>
  </si>
  <si>
    <t>check pic near by</t>
  </si>
  <si>
    <t xml:space="preserve">S1: call </t>
  </si>
  <si>
    <t>TP Bank Situation Mapping</t>
  </si>
  <si>
    <t>Rejected Page Wording - Eng</t>
  </si>
  <si>
    <t>Rejected Page Wording - VN</t>
  </si>
  <si>
    <t>TPB PRD reference</t>
  </si>
  <si>
    <t>Call "card application"</t>
  </si>
  <si>
    <t>FE： Pending page with a Pop - up, only a "OK" button
Close loading Pop-up
New Pop-upWording：There is an issue with the processing of your SPayLater application. Please try again.
Click OK will call Bank OTP API again
Display loading Pop-up
BE： user can re-try at current Activation flow, to call Bank OTP again</t>
  </si>
  <si>
    <t>https://confluence.shopee.io/pages/viewpage.action?pageId=894902497</t>
  </si>
  <si>
    <t>FE： Rejected Page
BE：Current Application been rejected，
（ user can re-submit，can change IC No )</t>
  </si>
  <si>
    <t>FE： Rejected Page
BE：Current Application been rejected，
（ user can re-submit，can change IC No)</t>
  </si>
  <si>
    <t>CN10</t>
  </si>
  <si>
    <t>CallBack OTP</t>
  </si>
  <si>
    <t>FE： Rejected Page
BE：Current Application been rejected，
（ user can re-submit, can change IC No ）</t>
  </si>
  <si>
    <t>The OTP entered is invalid or has timed out. Please click OK below to reattempt OTP submission with our partnered bank.</t>
  </si>
  <si>
    <t>CallBack Bank underwriting
reject code: 01/04/05/06/11</t>
  </si>
  <si>
    <t>FE： Rejected Page
BE：Current Application been rejected，
（ user can re-activate after cool-down period of 1 days right now, but can't change IC No )V1.2 变动点</t>
  </si>
  <si>
    <t>1. English version:
There is an issue at our partner bank with the processing of your SPayLater application. Please re-submit your application after {date}
There is an issue at our partnered bank with the processing of your SPayLater application. Please re-submit your application. V1.2 变动点
2. Vietnamese version：
pending</t>
  </si>
  <si>
    <t>https://confluence.shopee.io/display/SK/%5BVN+SPL%5D+Enhancing+activation+flow+after+receiving+TPB+rejection+code</t>
  </si>
  <si>
    <t>CN21
(for history user)</t>
  </si>
  <si>
    <t>CallBack Bank underwriting
reject code: 02/03/07</t>
  </si>
  <si>
    <t>FE：Rejected Page
BE：Current Application been rejected，
（ user can re-activate after cool-down period of 30 days, but can't change IC No )</t>
  </si>
  <si>
    <t>Sorry, we are unable to give you credit now, please come back on xx(d) xx(m), xxxx(y).*</t>
  </si>
  <si>
    <t>1. English version:
Sorry, we are unable to give you credit now, please come back on xx(d) xx(m), xxxx(y).*
2. Vietnamese version：
pending</t>
  </si>
  <si>
    <t>CN22
(for new user)</t>
  </si>
  <si>
    <t>CallBack Bank underwriting
reject code: 02/03/16</t>
  </si>
  <si>
    <t>-</t>
  </si>
  <si>
    <t>1. English version:
Unfortunately, our partner bank is unable to extend SPayLater and its services to you. Alternatively, you may continue shopping at Shopee with other acceptable payment methods. Thank you for your interest in using SPayLater. You can retry after {date}
2. Vietnamese version：
pending</t>
  </si>
  <si>
    <t>CN23
(for new user)</t>
  </si>
  <si>
    <t>CallBack Bank underwriting
reject code: 07/10</t>
  </si>
  <si>
    <t>1. English version:
It has been determined that there is a pre-existing credit application between you and our partnered bank. Due to our partnered agreement, we regret to inform you that SPayLater and its services cannot be extended to you at this time.
2. Vietnamese version：
pending</t>
  </si>
  <si>
    <t>CN24
(for new user)</t>
  </si>
  <si>
    <t>CallBack Bank underwriting
reject code: 08</t>
  </si>
  <si>
    <t>FE：Rejected Page
BE：Current Application been rejected，
（ user can re-activate after cool-down period of 1 days right now, but can't change IC No )V1.2 变动点</t>
  </si>
  <si>
    <t>1. English version:
Our partnered bank detected that your 12 digit IC number is not the same as the one registered. Please input the 9 digit IC number and re-submit your application after {date}
Our partnered bank detected that your 12 digit IC number is not the same as your previously registered IC. Please input the 9 digit IC number and re-submit your application. V1.2 变动点
2. Vietnamese version：
pending</t>
  </si>
  <si>
    <t>CN25
(for new user)</t>
  </si>
  <si>
    <t>CallBack Bank underwriting
reject code: 09</t>
  </si>
  <si>
    <t>1. English version:V1.1变动点
Our partnered bank detected that your phone number is not the same as the one registered. Please use the phone number xxxxxxx{last 3 digit of PhoneNo that TPB will be provided} to link with Shopee Account and re-submit your application after {date}
Our partnered bank detected that your phone number is not the same as the one registered. Please use the registered phone number with the bank to link with Shopee Account or update the phone number that you registered with the bank and re-submit your application after {date}
Our partnered bank detected that your phone number is not the same as the one registered. Please use the registered phone number with the bank to link with Shopee Account or update the phone number that you registered with the bank and re-submit your application. V1.2 变动点
2. Vietnamese version：
pending</t>
  </si>
  <si>
    <t>CallBack Bank underwriting
reject code: r12, r13</t>
  </si>
  <si>
    <t>Our partnered bank detected that your personal information is not the same as the one registered with the bank. Please check and update the information at the bank counter. Then you can re-submit your application.</t>
  </si>
  <si>
    <t>https://confluence.shopee.io/display/SK/%5BVN%5D%5BSPL%5DHandle+new+rCode+from+TPB%3A+r11%2C+r12%2C+r13</t>
  </si>
  <si>
    <t>CN11</t>
  </si>
  <si>
    <t>Inquiry Cancelled</t>
  </si>
  <si>
    <t>CN11, no cooling down, can retry immediately , user can re-submit, can change IC No</t>
  </si>
  <si>
    <t xml:space="preserve">The OTP session has expired. Please click OK below to retry the new application
</t>
  </si>
  <si>
    <t>https://confluence.shopee.io/pages/viewpage.action?pageId=1493931767
V2.0</t>
  </si>
  <si>
    <t>CN31</t>
  </si>
  <si>
    <t>1 user id exceed limit apply per day</t>
  </si>
  <si>
    <t>FE： Rejected Page
BE：Current Application been rejected，
（ user can re-activate after cool-down period of 1 day from today, but can't change IC No )</t>
  </si>
  <si>
    <t>Sorry, you have exceeded the maximum number of attempts for this action. Please retry new application after 1 day.</t>
  </si>
  <si>
    <t>Rất tiếc, bạn đã vượt quá số lần thử đăng ký tối đa. Vui lòng thử đăng ký lại sau 1 ngày.</t>
  </si>
  <si>
    <t>https://docs.google.com/document/d/1UTE6MyWzsuRzbpIup5JisbOywLANuzGCXD4eAE-luoY/edit</t>
  </si>
  <si>
    <t>CN32</t>
  </si>
  <si>
    <t>1 user id exceed limit apply per week</t>
  </si>
  <si>
    <t>FE： Rejected Page
BE：Current Application been rejected，
（ user can re-activate after cool-down period of 1 week from today, but can't change IC No )</t>
  </si>
  <si>
    <t>Sorry, you have exceeded the maximum number of attempts for this action. Please retry new application after 1 week.</t>
  </si>
  <si>
    <t>Rất tiếc, bạn đã vượt quá số lần thử đăng ký tối đa. Vui lòng thử đăng ký lại sau 1 tuần.</t>
  </si>
  <si>
    <t>Risk Code</t>
  </si>
  <si>
    <t>Define</t>
  </si>
  <si>
    <t>Cool-Down</t>
  </si>
  <si>
    <t>Freeze</t>
  </si>
  <si>
    <t>FE Display</t>
  </si>
  <si>
    <t>Comment</t>
  </si>
  <si>
    <t>AAC01</t>
  </si>
  <si>
    <t>Antifraud reject</t>
  </si>
  <si>
    <t>3 days</t>
  </si>
  <si>
    <t>Wording：Sorry, we are unable to give you credit now, please come back on xx(d) xx(m), xxxx(y).*
Button：OK
Direct Into： Entry</t>
  </si>
  <si>
    <t>AAC02</t>
  </si>
  <si>
    <t>30 Days</t>
  </si>
  <si>
    <t>Wording：Sorry, we are unable to give you credit now, please come back on {date}.
Button：OK
Direct Into： Entry</t>
  </si>
  <si>
    <t>KDR01</t>
  </si>
  <si>
    <t>if didn't configure the rejection code, default as this rejection code</t>
  </si>
  <si>
    <t>Wording：Sorry, we are unable to give you credit now. Please try again.
Button：Restart Application
Direct Into： Landing Page</t>
  </si>
  <si>
    <t>KAC01</t>
  </si>
  <si>
    <t>Hit antifraud rules cool down</t>
  </si>
  <si>
    <t>KAB01</t>
  </si>
  <si>
    <t>Hit antifraud rules ban application</t>
  </si>
  <si>
    <t>Forever</t>
  </si>
  <si>
    <t>Wording：Sorry, we are unable to give you credit. Thank you for your interest in SPayLater.
Button：OK
Direct Into： Entry</t>
  </si>
  <si>
    <t>KAR01</t>
  </si>
  <si>
    <t>Duplicate KYC</t>
  </si>
  <si>
    <t>Wording：The KTP submitted is used by another account, please try again. If it's not you, please contact our Customer Service ASAP.
Button：Restart Application
Direct Into： Landing Page</t>
  </si>
  <si>
    <t>KAR02</t>
  </si>
  <si>
    <t>IC photo or selfie is not qualified</t>
  </si>
  <si>
    <t>Wording：Sorry, we are unable to process your application, please try again. Please make sure your KTP is clear and undamaged, and you are in a well-lit environment.
Button：Restart Application
Direct Into： Landing Page</t>
  </si>
  <si>
    <t>KAR03</t>
  </si>
  <si>
    <t>Face not match (need user center)</t>
  </si>
  <si>
    <t>Wording：Sorry, we are unable to verify your application. Please try to apply again in a well-lit environment.
Button：Restart Application
Direct Into： Landing Page</t>
  </si>
  <si>
    <t>KAC02</t>
  </si>
  <si>
    <t>Fail too many times of verification</t>
  </si>
  <si>
    <t>KAR04</t>
  </si>
  <si>
    <t>IC not valid (tell users we only accept ID 12nb to activate SPL)</t>
  </si>
  <si>
    <t>Wording：Sorry, we are unable to process your application, please try taking KTP photo again. Please make sure your KTP is clear and undamaged.
Button：Restart Application
Direct Into： Landing Page</t>
  </si>
  <si>
    <t>KAR05</t>
  </si>
  <si>
    <t>KYC information does not match</t>
  </si>
  <si>
    <t>Wording：Sorry, we are unable to verify the information provided, please try again and make sure you have entered the correct information.
Button：Restart Application
Direct Into： Landing Page</t>
  </si>
  <si>
    <t>AUC01</t>
  </si>
  <si>
    <t>Underwriting Reject</t>
  </si>
  <si>
    <t>Wording：Sorry, we are unable to give you credit now, please come back on xx(d) xx(m), xxxx(y).
Button：OK
Direct Into： Entry</t>
  </si>
  <si>
    <t>TPB Rejection code</t>
  </si>
  <si>
    <t>-       00 : Thành công</t>
  </si>
  <si>
    <t>-       01 : Lỗi</t>
  </si>
  <si>
    <t>-       02 : Khách hàng bị blacklist</t>
  </si>
  <si>
    <t>-       03 : SLS không duyệt yêu cầu.</t>
  </si>
  <si>
    <t>-       04 : Tạo Cif lỗi</t>
  </si>
  <si>
    <t>-       05 : Tạo Account lỗi</t>
  </si>
  <si>
    <t>-       06 : Tạo thẻ lỗi</t>
  </si>
  <si>
    <t>-       07 : Khách hàng đã có thẻ TPBank</t>
  </si>
  <si>
    <t>-       08 : DIF NATION ID (Số điện thoại</t>
  </si>
  <si>
    <t>của khách hàng đã có CIF tại TPBank, Số CCCD</t>
  </si>
  <si>
    <t>không có CIF tại TPBank)</t>
  </si>
  <si>
    <t>-       09 : DIF PHONE (Số điện thoại của</t>
  </si>
  <si>
    <t>KH không có CIF tại TPBank, Số CCCD đã có CIF</t>
  </si>
  <si>
    <t>tại TPBank)</t>
  </si>
  <si>
    <t>-       10 : Khách hàng bị từ chối do</t>
  </si>
  <si>
    <t>Check CIF</t>
  </si>
  <si>
    <t>- 11: Gửi yêu cầu lên SLS không</t>
  </si>
  <si>
    <t>thành công</t>
  </si>
  <si>
    <t>- 12: SAME CIF nhưng thông tin</t>
  </si>
  <si>
    <t>Name khách hàng không khớp giá trị trong Core</t>
  </si>
  <si>
    <t>- 13: SAME CIF nhưng thông tin</t>
  </si>
  <si>
    <t>DOB khách hàng không khớp giá trị trong Core</t>
  </si>
  <si>
    <t>- 16: TKTT thuộc CIF bị tick nodebit</t>
  </si>
  <si>
    <t>do hồ sơ giả mạo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</si>
</sst>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d-mmm-yyyy"/>
    <numFmt numFmtId="166" formatCode="d-mmmm-yyyy"/>
  </numFmts>
  <fonts count="160">
    <font>
      <sz val="10.0"/>
      <color rgb="FF000000"/>
      <name val="Arial"/>
      <scheme val="minor"/>
    </font>
    <font>
      <color theme="1"/>
      <name val="Arial"/>
      <scheme val="minor"/>
    </font>
    <font>
      <b/>
      <color rgb="FFFF0000"/>
      <name val="Arial"/>
      <scheme val="minor"/>
    </font>
    <font>
      <b/>
      <color theme="1"/>
      <name val="Arial"/>
      <scheme val="minor"/>
    </font>
    <font/>
    <font>
      <u/>
      <color theme="1"/>
      <name val="Arial"/>
      <scheme val="minor"/>
    </font>
    <font>
      <u/>
      <color rgb="FF0000FF"/>
    </font>
    <font>
      <u/>
      <color rgb="FF0000FF"/>
    </font>
    <font>
      <u/>
      <color theme="1"/>
      <name val="Arial"/>
      <scheme val="minor"/>
    </font>
    <font>
      <color rgb="FF0000FF"/>
      <name val="Arial"/>
      <scheme val="minor"/>
    </font>
    <font>
      <color theme="1"/>
      <name val="Arial"/>
    </font>
    <font>
      <u/>
      <color theme="1"/>
      <name val="Arial"/>
    </font>
    <font>
      <strike/>
      <color theme="1"/>
      <name val="Arial"/>
      <scheme val="minor"/>
    </font>
    <font>
      <u/>
      <color theme="1"/>
      <name val="Arial"/>
      <scheme val="minor"/>
    </font>
    <font>
      <u/>
      <color theme="1"/>
      <name val="Arial"/>
      <scheme val="minor"/>
    </font>
    <font>
      <u/>
      <color theme="1"/>
      <name val="Arial"/>
      <scheme val="minor"/>
    </font>
    <font>
      <color rgb="FFFF0000"/>
      <name val="Arial"/>
      <scheme val="minor"/>
    </font>
    <font>
      <b/>
      <color theme="1"/>
      <name val="Arial"/>
    </font>
    <font>
      <b/>
      <color rgb="FFFF6D01"/>
      <name val="Arial"/>
    </font>
    <font>
      <b/>
      <color rgb="FF9900FF"/>
      <name val="Arial"/>
    </font>
    <font>
      <u/>
      <color rgb="FF0000FF"/>
      <name val="Arial"/>
    </font>
    <font>
      <b/>
      <color rgb="FFFFFFFF"/>
      <name val="Arial"/>
    </font>
    <font>
      <color rgb="FFFF6D01"/>
      <name val="Arial"/>
    </font>
    <font>
      <color rgb="FF9900FF"/>
      <name val="Arial"/>
    </font>
    <font>
      <color rgb="FFEA4335"/>
      <name val="Arial"/>
    </font>
    <font>
      <u/>
      <color rgb="FF0000FF"/>
      <name val="Roboto"/>
    </font>
    <font>
      <b/>
      <color rgb="FFEA4335"/>
      <name val="Arial"/>
    </font>
    <font>
      <b/>
      <sz val="14.0"/>
      <color rgb="FFFFFFFF"/>
      <name val="Arial"/>
    </font>
    <font>
      <b/>
      <sz val="18.0"/>
      <color rgb="FF000000"/>
      <name val="Roboto"/>
    </font>
    <font>
      <color rgb="FF000000"/>
      <name val="Arial"/>
      <scheme val="minor"/>
    </font>
    <font>
      <b/>
      <color rgb="FF000000"/>
      <name val="Arial"/>
      <scheme val="minor"/>
    </font>
    <font>
      <color rgb="FF000000"/>
      <name val="Arial"/>
    </font>
    <font>
      <b/>
      <sz val="10.0"/>
      <color rgb="FF000000"/>
      <name val="Arial"/>
    </font>
    <font>
      <sz val="10.0"/>
      <color theme="1"/>
      <name val="Arial"/>
      <scheme val="minor"/>
    </font>
    <font>
      <sz val="10.0"/>
      <color rgb="FF000000"/>
      <name val="Arial"/>
    </font>
    <font>
      <u/>
      <sz val="10.0"/>
      <color rgb="FF0000FF"/>
    </font>
    <font>
      <u/>
      <sz val="10.0"/>
      <color rgb="FF000000"/>
      <name val="Arial"/>
    </font>
    <font>
      <u/>
      <sz val="10.0"/>
      <color rgb="FF0000FF"/>
    </font>
    <font>
      <u/>
      <sz val="10.0"/>
      <color rgb="FF1155CC"/>
    </font>
    <font>
      <u/>
      <sz val="10.0"/>
      <color rgb="FF0000FF"/>
    </font>
    <font>
      <sz val="10.0"/>
      <color rgb="FF1F1F1F"/>
      <name val="Arial"/>
      <scheme val="minor"/>
    </font>
    <font>
      <strike/>
      <u/>
      <color rgb="FF000000"/>
      <name val="Arial"/>
    </font>
    <font>
      <strike/>
      <sz val="10.0"/>
      <color theme="1"/>
      <name val="Arial"/>
      <scheme val="minor"/>
    </font>
    <font>
      <strike/>
      <sz val="10.0"/>
      <color rgb="FF0000FF"/>
    </font>
    <font>
      <strike/>
      <u/>
      <sz val="10.0"/>
      <color rgb="FF0000FF"/>
    </font>
    <font>
      <sz val="11.0"/>
      <color rgb="FF000000"/>
      <name val="Arial"/>
    </font>
    <font>
      <u/>
      <color theme="1"/>
      <name val="Arial"/>
      <scheme val="minor"/>
    </font>
    <font>
      <color rgb="FF222222"/>
      <name val="Arial"/>
    </font>
    <font>
      <strike/>
      <u/>
      <color rgb="FF0000FF"/>
    </font>
    <font>
      <u/>
      <color rgb="FF0000FF"/>
    </font>
    <font>
      <u/>
      <color rgb="FF0000FF"/>
    </font>
    <font>
      <u/>
      <color rgb="FF0000FF"/>
    </font>
    <font>
      <u/>
      <color rgb="FF0000FF"/>
      <name val="Arial"/>
      <scheme val="minor"/>
    </font>
    <font>
      <u/>
      <sz val="11.0"/>
      <color rgb="FF1F497D"/>
      <name val="Calibri"/>
    </font>
    <font>
      <b/>
      <sz val="11.0"/>
      <color rgb="FF000000"/>
      <name val="Calibri"/>
    </font>
    <font>
      <u/>
      <sz val="12.0"/>
      <color rgb="FF222222"/>
      <name val="&quot;Times New Roman&quot;"/>
    </font>
    <font>
      <b/>
      <sz val="11.0"/>
      <color rgb="FFFF0000"/>
      <name val="Calibri"/>
    </font>
    <font>
      <sz val="11.0"/>
      <color rgb="FF000000"/>
      <name val="Calibri"/>
    </font>
    <font>
      <b/>
      <sz val="11.0"/>
      <color rgb="FF000000"/>
      <name val="Arial"/>
      <scheme val="minor"/>
    </font>
    <font>
      <sz val="11.0"/>
      <color rgb="FF000000"/>
      <name val="Arial"/>
      <scheme val="minor"/>
    </font>
    <font>
      <u/>
      <sz val="11.0"/>
      <color rgb="FF000000"/>
    </font>
    <font>
      <u/>
      <color rgb="FF1155CC"/>
    </font>
    <font>
      <u/>
      <color rgb="FF1155CC"/>
      <name val="Arial"/>
      <scheme val="minor"/>
    </font>
    <font>
      <b/>
      <color rgb="FF222222"/>
      <name val="Arial"/>
    </font>
    <font>
      <u/>
      <color rgb="FF1155CC"/>
      <name val="Arial"/>
    </font>
    <font>
      <sz val="11.0"/>
      <color theme="1"/>
      <name val="Arial"/>
    </font>
    <font>
      <b/>
      <sz val="11.0"/>
      <color theme="1"/>
      <name val="Arial"/>
    </font>
    <font>
      <b/>
      <strike/>
      <color rgb="FF1155CC"/>
      <name val="Arial"/>
    </font>
    <font>
      <strike/>
      <color rgb="FF222222"/>
      <name val="Arial"/>
    </font>
    <font>
      <b/>
      <sz val="11.0"/>
      <color rgb="FF222222"/>
      <name val="Arial"/>
    </font>
    <font>
      <sz val="11.0"/>
      <color rgb="FF222222"/>
      <name val="Arial"/>
    </font>
    <font>
      <u/>
      <sz val="11.0"/>
      <color rgb="FF0000FF"/>
      <name val="Arial"/>
    </font>
    <font>
      <u/>
      <sz val="11.0"/>
      <color rgb="FF0000FF"/>
      <name val="Arial"/>
    </font>
    <font>
      <u/>
      <sz val="11.0"/>
      <color rgb="FF0000FF"/>
      <name val="Arial"/>
    </font>
    <font>
      <b/>
      <sz val="11.0"/>
      <color rgb="FFFF0000"/>
      <name val="Arial"/>
    </font>
    <font>
      <u/>
      <sz val="11.0"/>
      <color rgb="FF0000FF"/>
      <name val="Arial"/>
    </font>
    <font>
      <sz val="11.0"/>
      <color theme="1"/>
      <name val="Calibri"/>
    </font>
    <font>
      <b/>
      <sz val="11.0"/>
      <color theme="1"/>
      <name val="Calibri"/>
    </font>
    <font>
      <color rgb="FF0000FF"/>
      <name val="JetBrains Mono"/>
    </font>
    <font>
      <sz val="11.0"/>
      <color rgb="FF0000FF"/>
      <name val="Calibri"/>
    </font>
    <font>
      <sz val="11.0"/>
      <color rgb="FF0000FF"/>
      <name val="Docs-Calibri"/>
    </font>
    <font>
      <sz val="9.0"/>
      <color theme="1"/>
      <name val="Calibri"/>
    </font>
    <font>
      <color rgb="FFCC7832"/>
      <name val="&quot;JetBrains Mono&quot;"/>
    </font>
    <font>
      <color rgb="FF000000"/>
      <name val="Calibri"/>
    </font>
    <font>
      <color rgb="FF0000FF"/>
      <name val="&quot;JetBrains Mono&quot;"/>
    </font>
    <font>
      <sz val="9.0"/>
      <color rgb="FF0000FF"/>
      <name val="Calibri"/>
    </font>
    <font>
      <color rgb="FF000000"/>
      <name val="Roboto"/>
    </font>
    <font>
      <sz val="11.0"/>
      <color rgb="FFFFFFFF"/>
      <name val="Calibri"/>
    </font>
    <font>
      <strike/>
      <sz val="11.0"/>
      <color rgb="FF0000FF"/>
      <name val="Calibri"/>
    </font>
    <font>
      <strike/>
      <sz val="11.0"/>
      <color theme="1"/>
      <name val="Calibri"/>
    </font>
    <font>
      <strike/>
      <sz val="11.0"/>
      <color rgb="FF000000"/>
      <name val="Calibri"/>
    </font>
    <font>
      <strike/>
      <sz val="11.0"/>
      <color theme="1"/>
      <name val="Arial"/>
      <scheme val="minor"/>
    </font>
    <font>
      <strike/>
      <color rgb="FFED7D31"/>
      <name val="Arial"/>
    </font>
    <font>
      <strike/>
      <color theme="1"/>
      <name val="Arial"/>
    </font>
    <font>
      <sz val="11.0"/>
      <color rgb="FF666666"/>
      <name val="Calibri"/>
    </font>
    <font>
      <color rgb="FF666666"/>
      <name val="Arial"/>
      <scheme val="minor"/>
    </font>
    <font>
      <strike/>
      <color rgb="FFCC7832"/>
      <name val="&quot;JetBrains Mono&quot;"/>
    </font>
    <font>
      <sz val="11.0"/>
      <color rgb="FFC65911"/>
      <name val="Calibri"/>
    </font>
    <font>
      <b/>
      <sz val="23.0"/>
      <color rgb="FF000000"/>
      <name val="Arial"/>
      <scheme val="minor"/>
    </font>
    <font>
      <b/>
      <u/>
      <sz val="23.0"/>
      <color rgb="FF000000"/>
      <name val="Arial"/>
      <scheme val="minor"/>
    </font>
    <font>
      <b/>
      <sz val="10.0"/>
      <color rgb="FF000000"/>
      <name val="Arial"/>
      <scheme val="minor"/>
    </font>
    <font>
      <b/>
      <sz val="10.0"/>
      <color theme="1"/>
      <name val="Arial"/>
      <scheme val="minor"/>
    </font>
    <font>
      <b/>
      <sz val="10.0"/>
      <color rgb="FF0000FF"/>
      <name val="Arial"/>
      <scheme val="minor"/>
    </font>
    <font>
      <b/>
      <sz val="10.0"/>
      <color rgb="FF222222"/>
      <name val="Arial"/>
      <scheme val="minor"/>
    </font>
    <font>
      <sz val="10.0"/>
      <color rgb="FF0000FF"/>
      <name val="Arial"/>
      <scheme val="minor"/>
    </font>
    <font>
      <b/>
      <sz val="18.0"/>
      <color rgb="FFFFFFFF"/>
      <name val="Calibri"/>
    </font>
    <font>
      <sz val="18.0"/>
      <color rgb="FF000000"/>
      <name val="Calibri"/>
    </font>
    <font>
      <u/>
      <sz val="10.0"/>
      <color rgb="FF000000"/>
      <name val="Arial"/>
    </font>
    <font>
      <u/>
      <color rgb="FF0000FF"/>
    </font>
    <font>
      <i/>
      <color rgb="FF0000FF"/>
      <name val="Arial"/>
      <scheme val="minor"/>
    </font>
    <font>
      <b/>
      <sz val="11.0"/>
      <color rgb="FF000000"/>
      <name val="Arial"/>
    </font>
    <font>
      <b/>
      <sz val="11.0"/>
      <color rgb="FFFFFFFF"/>
      <name val="Arial"/>
    </font>
    <font>
      <strike/>
      <sz val="11.0"/>
      <color rgb="FF000000"/>
      <name val="Arial"/>
    </font>
    <font>
      <sz val="11.0"/>
      <color theme="1"/>
      <name val="Arial"/>
      <scheme val="minor"/>
    </font>
    <font>
      <u/>
      <sz val="11.0"/>
      <color rgb="FF0000FF"/>
      <name val="Arial"/>
    </font>
    <font>
      <color theme="5"/>
      <name val="Arial"/>
      <scheme val="minor"/>
    </font>
    <font>
      <sz val="11.0"/>
      <color rgb="FF0000FF"/>
      <name val="Arial"/>
    </font>
    <font>
      <b/>
      <color rgb="FF000000"/>
      <name val="Arial"/>
    </font>
    <font>
      <strike/>
      <color rgb="FF000000"/>
      <name val="Arial"/>
      <scheme val="minor"/>
    </font>
    <font>
      <sz val="11.0"/>
      <color rgb="FF000000"/>
      <name val="Consolas"/>
    </font>
    <font>
      <u/>
      <color rgb="FF0000FF"/>
      <name val="Arial"/>
      <scheme val="minor"/>
    </font>
    <font>
      <u/>
      <sz val="11.0"/>
      <color rgb="FF000000"/>
      <name val="Arial"/>
    </font>
    <font>
      <sz val="11.0"/>
      <color rgb="FFFF0000"/>
      <name val="Arial"/>
    </font>
    <font>
      <color rgb="FF0000FF"/>
      <name val="Arial"/>
    </font>
    <font>
      <u/>
      <color theme="1"/>
      <name val="Arial"/>
      <scheme val="minor"/>
    </font>
    <font>
      <u/>
      <sz val="11.0"/>
      <color theme="1"/>
      <name val="Arial"/>
    </font>
    <font>
      <sz val="11.0"/>
      <color rgb="FF1A1A1A"/>
      <name val="Arial"/>
    </font>
    <font>
      <b/>
      <sz val="12.0"/>
      <color theme="1"/>
      <name val="Calibri"/>
    </font>
    <font>
      <b/>
      <u/>
      <color rgb="FF0000FF"/>
    </font>
    <font>
      <b/>
      <sz val="11.0"/>
      <color theme="1"/>
      <name val="Arial"/>
      <scheme val="minor"/>
    </font>
    <font>
      <u/>
      <sz val="11.0"/>
      <color rgb="FF0000FF"/>
      <name val="Arial"/>
    </font>
    <font>
      <sz val="11.0"/>
      <color rgb="FFFF0000"/>
      <name val="Arial"/>
      <scheme val="minor"/>
    </font>
    <font>
      <sz val="11.0"/>
      <color rgb="FF0000FF"/>
      <name val="Arial"/>
      <scheme val="minor"/>
    </font>
    <font>
      <sz val="9.0"/>
      <color rgb="FF000000"/>
      <name val="&quot;Courier New&quot;"/>
    </font>
    <font>
      <b/>
      <sz val="10.0"/>
      <color theme="1"/>
      <name val="Arial"/>
    </font>
    <font>
      <sz val="10.0"/>
      <color rgb="FFFF0000"/>
      <name val="Arial"/>
    </font>
    <font>
      <u/>
      <sz val="11.0"/>
      <color theme="1"/>
      <name val="Arial"/>
      <scheme val="minor"/>
    </font>
    <font>
      <u/>
      <color rgb="FF0000FF"/>
    </font>
    <font>
      <u/>
      <color rgb="FF000000"/>
      <name val="Arial"/>
      <scheme val="minor"/>
    </font>
    <font>
      <i/>
      <sz val="11.0"/>
      <color rgb="FF000000"/>
      <name val="Arial"/>
    </font>
    <font>
      <i/>
      <color theme="1"/>
      <name val="Arial"/>
      <scheme val="minor"/>
    </font>
    <font>
      <strike/>
      <sz val="11.0"/>
      <color theme="1"/>
      <name val="Arial"/>
    </font>
    <font>
      <u/>
      <sz val="11.0"/>
      <color rgb="FF0000FF"/>
      <name val="Arial"/>
    </font>
    <font>
      <color rgb="FFFF9900"/>
      <name val="Arial"/>
      <scheme val="minor"/>
    </font>
    <font>
      <u/>
      <sz val="11.0"/>
      <color rgb="FF000000"/>
      <name val="Arial"/>
    </font>
    <font>
      <sz val="11.0"/>
      <color theme="1"/>
      <name val="Courier New"/>
    </font>
    <font>
      <b/>
      <u/>
      <sz val="11.0"/>
      <color rgb="FF0000FF"/>
      <name val="Arial"/>
    </font>
    <font>
      <sz val="11.0"/>
      <color rgb="FFFF9900"/>
      <name val="Arial"/>
      <scheme val="minor"/>
    </font>
    <font>
      <u/>
      <sz val="11.0"/>
      <color rgb="FF0000FF"/>
      <name val="Arial"/>
    </font>
    <font>
      <u/>
      <sz val="11.0"/>
      <color rgb="FF0000FF"/>
      <name val="Arial"/>
    </font>
    <font>
      <u/>
      <sz val="11.0"/>
      <color rgb="FF0000FF"/>
    </font>
    <font>
      <b/>
      <sz val="11.0"/>
      <color rgb="FF0000FF"/>
      <name val="Arial"/>
    </font>
    <font>
      <u/>
      <sz val="11.0"/>
      <color rgb="FFFF0000"/>
      <name val="Arial"/>
    </font>
    <font>
      <color theme="1"/>
      <name val="Courier New"/>
    </font>
    <font>
      <sz val="14.0"/>
      <color rgb="FF000000"/>
      <name val="&quot;Times New Roman&quot;"/>
    </font>
    <font>
      <u/>
      <sz val="14.0"/>
      <color rgb="FF000000"/>
      <name val="&quot;Times New Roman&quot;"/>
    </font>
    <font>
      <u/>
      <color rgb="FF0000FF"/>
    </font>
    <font>
      <u/>
      <sz val="10.0"/>
      <color rgb="FF000000"/>
      <name val="Arial"/>
    </font>
    <font>
      <u/>
      <sz val="10.0"/>
      <color rgb="FF000000"/>
      <name val="Arial"/>
    </font>
    <font>
      <sz val="11.0"/>
      <color rgb="FF172B4D"/>
      <name val="-apple-system"/>
    </font>
  </fonts>
  <fills count="2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FFF00"/>
        <bgColor rgb="FFFFFF00"/>
      </patternFill>
    </fill>
    <fill>
      <patternFill patternType="solid">
        <fgColor rgb="FFD9D2E9"/>
        <bgColor rgb="FFD9D2E9"/>
      </patternFill>
    </fill>
    <fill>
      <patternFill patternType="solid">
        <fgColor rgb="FFFCE5CD"/>
        <bgColor rgb="FFFCE5CD"/>
      </patternFill>
    </fill>
    <fill>
      <patternFill patternType="solid">
        <fgColor rgb="FFD9D9D9"/>
        <bgColor rgb="FFD9D9D9"/>
      </patternFill>
    </fill>
    <fill>
      <patternFill patternType="solid">
        <fgColor rgb="FF202124"/>
        <bgColor rgb="FF202124"/>
      </patternFill>
    </fill>
    <fill>
      <patternFill patternType="solid">
        <fgColor rgb="FFFFFFFF"/>
        <bgColor rgb="FFFFFFFF"/>
      </patternFill>
    </fill>
    <fill>
      <patternFill patternType="solid">
        <fgColor rgb="FF000000"/>
        <bgColor rgb="FF000000"/>
      </patternFill>
    </fill>
    <fill>
      <patternFill patternType="solid">
        <fgColor rgb="FFCCCCCC"/>
        <bgColor rgb="FFCCCCCC"/>
      </patternFill>
    </fill>
    <fill>
      <patternFill patternType="solid">
        <fgColor rgb="FFF6B26B"/>
        <bgColor rgb="FFF6B26B"/>
      </patternFill>
    </fill>
    <fill>
      <patternFill patternType="solid">
        <fgColor rgb="FFB7B7B7"/>
        <bgColor rgb="FFB7B7B7"/>
      </patternFill>
    </fill>
    <fill>
      <patternFill patternType="solid">
        <fgColor rgb="FFB4A7D6"/>
        <bgColor rgb="FFB4A7D6"/>
      </patternFill>
    </fill>
    <fill>
      <patternFill patternType="solid">
        <fgColor rgb="FF666666"/>
        <bgColor rgb="FF666666"/>
      </patternFill>
    </fill>
    <fill>
      <patternFill patternType="solid">
        <fgColor theme="6"/>
        <bgColor theme="6"/>
      </patternFill>
    </fill>
    <fill>
      <patternFill patternType="solid">
        <fgColor theme="0"/>
        <bgColor theme="0"/>
      </patternFill>
    </fill>
    <fill>
      <patternFill patternType="solid">
        <fgColor rgb="FFFF0000"/>
        <bgColor rgb="FFFF0000"/>
      </patternFill>
    </fill>
    <fill>
      <patternFill patternType="solid">
        <fgColor rgb="FF0451A5"/>
        <bgColor rgb="FF0451A5"/>
      </patternFill>
    </fill>
    <fill>
      <patternFill patternType="solid">
        <fgColor rgb="FF00FFFF"/>
        <bgColor rgb="FF00FFFF"/>
      </patternFill>
    </fill>
    <fill>
      <patternFill patternType="solid">
        <fgColor rgb="FFFFFFFE"/>
        <bgColor rgb="FFFFFFFE"/>
      </patternFill>
    </fill>
    <fill>
      <patternFill patternType="solid">
        <fgColor rgb="FFEFEFEF"/>
        <bgColor rgb="FFEFEFEF"/>
      </patternFill>
    </fill>
    <fill>
      <patternFill patternType="solid">
        <fgColor rgb="FFF8F8F8"/>
        <bgColor rgb="FFF8F8F8"/>
      </patternFill>
    </fill>
  </fills>
  <borders count="4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right style="dotted">
        <color rgb="FF000000"/>
      </right>
      <top style="dotted">
        <color rgb="FF000000"/>
      </top>
      <bottom style="dotted">
        <color rgb="FF000000"/>
      </bottom>
    </border>
    <border>
      <bottom style="dotted">
        <color rgb="FF000000"/>
      </bottom>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
      <right style="dotted">
        <color rgb="FF000000"/>
      </right>
    </border>
    <border>
      <right style="dotted">
        <color rgb="FF000000"/>
      </right>
      <bottom style="dotted">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border>
    <border>
      <right style="thin">
        <color rgb="FF000000"/>
      </right>
    </border>
    <border>
      <bottom style="thin">
        <color rgb="FF000000"/>
      </bottom>
    </border>
    <border>
      <right style="thin">
        <color rgb="FF000000"/>
      </right>
      <bottom style="thin">
        <color rgb="FF000000"/>
      </bottom>
    </border>
    <border>
      <right style="thin">
        <color rgb="FFFFFFFF"/>
      </right>
      <bottom style="thin">
        <color rgb="FFFFFFFF"/>
      </bottom>
    </border>
    <border>
      <right style="thin">
        <color rgb="FF000000"/>
      </right>
      <bottom style="dotted">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FFFFFF"/>
      </left>
      <right style="thin">
        <color rgb="FFFFFFFF"/>
      </right>
      <top style="thin">
        <color rgb="FFFFFFFF"/>
      </top>
      <bottom style="thin">
        <color rgb="FFFFFFFF"/>
      </bottom>
    </border>
    <border>
      <left style="thin">
        <color rgb="FF808080"/>
      </left>
      <right style="thin">
        <color rgb="FF808080"/>
      </right>
      <top style="thin">
        <color rgb="FF808080"/>
      </top>
      <bottom style="thin">
        <color rgb="FF808080"/>
      </bottom>
    </border>
    <border>
      <left style="thin">
        <color rgb="FF808080"/>
      </left>
      <right style="thin">
        <color rgb="FF808080"/>
      </right>
      <top style="thin">
        <color rgb="FF808080"/>
      </top>
    </border>
    <border>
      <left style="thin">
        <color rgb="FF808080"/>
      </left>
      <top style="thin">
        <color rgb="FF808080"/>
      </top>
      <bottom style="thin">
        <color rgb="FF808080"/>
      </bottom>
    </border>
    <border>
      <left style="thin">
        <color rgb="FF808080"/>
      </left>
      <top style="thin">
        <color rgb="FF808080"/>
      </top>
    </border>
    <border>
      <left style="thin">
        <color rgb="FFFFFFFF"/>
      </left>
      <right style="thin">
        <color rgb="FFFFFFFF"/>
      </right>
      <top style="thin">
        <color rgb="FFFFFFFF"/>
      </top>
    </border>
    <border>
      <left style="thin">
        <color rgb="FFFFFFFF"/>
      </left>
      <right style="thin">
        <color rgb="FFFFFFFF"/>
      </right>
      <bottom style="thin">
        <color rgb="FFFFFFFF"/>
      </bottom>
    </border>
    <border>
      <bottom style="thin">
        <color rgb="FF808080"/>
      </bottom>
    </border>
    <border>
      <left style="thin">
        <color rgb="FF808080"/>
      </left>
      <right style="thin">
        <color rgb="FF808080"/>
      </right>
      <bottom style="thin">
        <color rgb="FF808080"/>
      </bottom>
    </border>
    <border>
      <right style="thin">
        <color rgb="FF808080"/>
      </right>
      <bottom style="thin">
        <color rgb="FF808080"/>
      </bottom>
    </border>
    <border>
      <left style="thin">
        <color rgb="FF808080"/>
      </left>
      <right style="thin">
        <color rgb="FF808080"/>
      </right>
    </border>
    <border>
      <right style="thin">
        <color rgb="FF808080"/>
      </right>
    </border>
    <border>
      <left style="thin">
        <color rgb="FF000001"/>
      </left>
      <right style="thin">
        <color rgb="FF000001"/>
      </right>
      <top style="thin">
        <color rgb="FF000001"/>
      </top>
      <bottom style="thin">
        <color rgb="FF000001"/>
      </bottom>
    </border>
    <border>
      <left style="thin">
        <color rgb="FF000001"/>
      </left>
      <right style="thin">
        <color rgb="FF000001"/>
      </right>
      <bottom style="thin">
        <color rgb="FF000001"/>
      </bottom>
    </border>
    <border>
      <right style="thin">
        <color rgb="FF808080"/>
      </right>
      <top style="thin">
        <color rgb="FF808080"/>
      </top>
    </border>
    <border>
      <right style="thin">
        <color rgb="FF808080"/>
      </right>
      <top style="thin">
        <color rgb="FF000000"/>
      </top>
      <bottom style="thin">
        <color rgb="FF808080"/>
      </bottom>
    </border>
    <border>
      <right style="thin">
        <color rgb="FF808080"/>
      </right>
      <top style="thin">
        <color rgb="FF808080"/>
      </top>
      <bottom style="thin">
        <color rgb="FF808080"/>
      </bottom>
    </border>
    <border>
      <bottom style="thin">
        <color rgb="FFC1C7D0"/>
      </bottom>
    </border>
    <border>
      <left style="thin">
        <color rgb="FFC1C7D0"/>
      </left>
      <right style="thin">
        <color rgb="FFC1C7D0"/>
      </right>
      <top style="thin">
        <color rgb="FFC1C7D0"/>
      </top>
      <bottom style="thin">
        <color rgb="FFC1C7D0"/>
      </bottom>
    </border>
    <border>
      <left style="thin">
        <color rgb="FFC1C7D0"/>
      </left>
      <right style="thin">
        <color rgb="FFC1C7D0"/>
      </right>
      <top style="thin">
        <color rgb="FFC1C7D0"/>
      </top>
    </border>
    <border>
      <left style="thin">
        <color rgb="FFC1C7D0"/>
      </left>
      <right style="thin">
        <color rgb="FFC1C7D0"/>
      </right>
    </border>
    <border>
      <left style="thin">
        <color rgb="FFC1C7D0"/>
      </left>
      <right style="thin">
        <color rgb="FFC1C7D0"/>
      </right>
      <bottom style="thin">
        <color rgb="FFC1C7D0"/>
      </bottom>
    </border>
  </borders>
  <cellStyleXfs count="1">
    <xf borderId="0" fillId="0" fontId="0" numFmtId="0" applyAlignment="1" applyFont="1"/>
  </cellStyleXfs>
  <cellXfs count="714">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164" xfId="0" applyAlignment="1" applyBorder="1" applyFont="1" applyNumberFormat="1">
      <alignment readingOrder="0"/>
    </xf>
    <xf borderId="0" fillId="0" fontId="1" numFmtId="0" xfId="0" applyAlignment="1" applyFont="1">
      <alignment vertical="center"/>
    </xf>
    <xf borderId="0" fillId="0" fontId="1" numFmtId="0" xfId="0" applyAlignment="1" applyFont="1">
      <alignment horizontal="center"/>
    </xf>
    <xf borderId="0" fillId="0" fontId="3" numFmtId="0" xfId="0" applyAlignment="1" applyFont="1">
      <alignment readingOrder="0"/>
    </xf>
    <xf borderId="1" fillId="0" fontId="3" numFmtId="0" xfId="0" applyAlignment="1" applyBorder="1" applyFont="1">
      <alignment readingOrder="0"/>
    </xf>
    <xf borderId="2" fillId="0" fontId="3" numFmtId="0" xfId="0" applyAlignment="1" applyBorder="1" applyFont="1">
      <alignment readingOrder="0"/>
    </xf>
    <xf borderId="3" fillId="0" fontId="4" numFmtId="0" xfId="0" applyBorder="1" applyFont="1"/>
    <xf borderId="4" fillId="0" fontId="4" numFmtId="0" xfId="0" applyBorder="1" applyFont="1"/>
    <xf borderId="1" fillId="0" fontId="3" numFmtId="0" xfId="0" applyAlignment="1" applyBorder="1" applyFont="1">
      <alignment readingOrder="0" vertical="center"/>
    </xf>
    <xf borderId="1" fillId="0" fontId="3" numFmtId="0" xfId="0" applyAlignment="1" applyBorder="1" applyFont="1">
      <alignment horizontal="center" readingOrder="0"/>
    </xf>
    <xf borderId="1" fillId="0" fontId="1" numFmtId="0" xfId="0" applyAlignment="1" applyBorder="1" applyFont="1">
      <alignment horizontal="right" readingOrder="0"/>
    </xf>
    <xf borderId="2" fillId="0" fontId="1" numFmtId="0" xfId="0" applyAlignment="1" applyBorder="1" applyFont="1">
      <alignment readingOrder="0"/>
    </xf>
    <xf borderId="1" fillId="0" fontId="5" numFmtId="0" xfId="0" applyAlignment="1" applyBorder="1" applyFont="1">
      <alignment readingOrder="0" vertical="center"/>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1" fillId="0" fontId="1" numFmtId="0" xfId="0" applyAlignment="1" applyBorder="1" applyFont="1">
      <alignment horizontal="left" readingOrder="0" shrinkToFit="0" wrapText="1"/>
    </xf>
    <xf borderId="1" fillId="0" fontId="6" numFmtId="0" xfId="0" applyAlignment="1" applyBorder="1" applyFont="1">
      <alignment horizontal="left" readingOrder="0" shrinkToFit="0" wrapText="1"/>
    </xf>
    <xf borderId="1" fillId="0" fontId="1" numFmtId="165" xfId="0" applyAlignment="1" applyBorder="1" applyFont="1" applyNumberFormat="1">
      <alignment horizontal="right" readingOrder="0"/>
    </xf>
    <xf borderId="1" fillId="0" fontId="7" numFmtId="0" xfId="0" applyAlignment="1" applyBorder="1" applyFont="1">
      <alignment horizontal="left" readingOrder="0" shrinkToFit="0" wrapText="1"/>
    </xf>
    <xf borderId="1" fillId="0" fontId="1" numFmtId="0" xfId="0" applyAlignment="1" applyBorder="1" applyFont="1">
      <alignment horizontal="center"/>
    </xf>
    <xf borderId="1" fillId="0" fontId="1" numFmtId="166" xfId="0" applyAlignment="1" applyBorder="1" applyFont="1" applyNumberFormat="1">
      <alignment readingOrder="0"/>
    </xf>
    <xf borderId="1" fillId="0" fontId="1" numFmtId="0" xfId="0" applyAlignment="1" applyBorder="1" applyFont="1">
      <alignment horizontal="left" shrinkToFit="0" wrapText="1"/>
    </xf>
    <xf borderId="1" fillId="0" fontId="1" numFmtId="0" xfId="0" applyAlignment="1" applyBorder="1" applyFont="1">
      <alignment horizontal="center" shrinkToFit="0" wrapText="1"/>
    </xf>
    <xf borderId="1" fillId="0" fontId="1" numFmtId="165" xfId="0" applyAlignment="1" applyBorder="1" applyFont="1" applyNumberFormat="1">
      <alignment readingOrder="0"/>
    </xf>
    <xf borderId="2" fillId="0" fontId="8" numFmtId="0" xfId="0" applyAlignment="1" applyBorder="1" applyFont="1">
      <alignment readingOrder="0"/>
    </xf>
    <xf borderId="2" fillId="0" fontId="1" numFmtId="0" xfId="0" applyAlignment="1" applyBorder="1" applyFont="1">
      <alignment readingOrder="0" shrinkToFit="0" wrapText="1"/>
    </xf>
    <xf borderId="2" fillId="0" fontId="1" numFmtId="165" xfId="0" applyAlignment="1" applyBorder="1" applyFont="1" applyNumberFormat="1">
      <alignment readingOrder="0"/>
    </xf>
    <xf borderId="1" fillId="0" fontId="9" numFmtId="165" xfId="0" applyAlignment="1" applyBorder="1" applyFont="1" applyNumberFormat="1">
      <alignment readingOrder="0"/>
    </xf>
    <xf borderId="2" fillId="0" fontId="9" numFmtId="0" xfId="0" applyAlignment="1" applyBorder="1" applyFont="1">
      <alignment readingOrder="0"/>
    </xf>
    <xf borderId="1" fillId="0" fontId="10" numFmtId="166" xfId="0" applyAlignment="1" applyBorder="1" applyFont="1" applyNumberFormat="1">
      <alignment horizontal="right" readingOrder="0" vertical="bottom"/>
    </xf>
    <xf borderId="2" fillId="0" fontId="10" numFmtId="0" xfId="0" applyAlignment="1" applyBorder="1" applyFont="1">
      <alignment readingOrder="0" shrinkToFit="0" vertical="bottom" wrapText="1"/>
    </xf>
    <xf borderId="1" fillId="0" fontId="11" numFmtId="0" xfId="0" applyBorder="1" applyFont="1"/>
    <xf borderId="0" fillId="0" fontId="10" numFmtId="0" xfId="0" applyAlignment="1" applyFont="1">
      <alignment vertical="bottom"/>
    </xf>
    <xf borderId="0" fillId="0" fontId="10" numFmtId="0" xfId="0" applyAlignment="1" applyFont="1">
      <alignment horizontal="center" vertical="bottom"/>
    </xf>
    <xf borderId="1" fillId="0" fontId="12" numFmtId="165" xfId="0" applyAlignment="1" applyBorder="1" applyFont="1" applyNumberFormat="1">
      <alignment readingOrder="0"/>
    </xf>
    <xf borderId="2" fillId="0" fontId="12" numFmtId="0" xfId="0" applyAlignment="1" applyBorder="1" applyFont="1">
      <alignment readingOrder="0"/>
    </xf>
    <xf borderId="1" fillId="0" fontId="12" numFmtId="0" xfId="0" applyAlignment="1" applyBorder="1" applyFont="1">
      <alignment readingOrder="0" vertical="center"/>
    </xf>
    <xf borderId="1" fillId="2" fontId="1" numFmtId="165" xfId="0" applyAlignment="1" applyBorder="1" applyFill="1" applyFont="1" applyNumberFormat="1">
      <alignment readingOrder="0"/>
    </xf>
    <xf borderId="2" fillId="2" fontId="1" numFmtId="0" xfId="0" applyAlignment="1" applyBorder="1" applyFont="1">
      <alignment readingOrder="0"/>
    </xf>
    <xf borderId="1" fillId="2" fontId="13" numFmtId="0" xfId="0" applyAlignment="1" applyBorder="1" applyFont="1">
      <alignment readingOrder="0" vertical="center"/>
    </xf>
    <xf borderId="1" fillId="3" fontId="1" numFmtId="165" xfId="0" applyAlignment="1" applyBorder="1" applyFill="1" applyFont="1" applyNumberFormat="1">
      <alignment readingOrder="0"/>
    </xf>
    <xf borderId="2" fillId="3" fontId="1" numFmtId="0" xfId="0" applyAlignment="1" applyBorder="1" applyFont="1">
      <alignment readingOrder="0"/>
    </xf>
    <xf borderId="1" fillId="3" fontId="14" numFmtId="0" xfId="0" applyAlignment="1" applyBorder="1" applyFont="1">
      <alignment readingOrder="0" vertical="center"/>
    </xf>
    <xf borderId="1" fillId="4" fontId="1" numFmtId="49" xfId="0" applyAlignment="1" applyBorder="1" applyFill="1" applyFont="1" applyNumberFormat="1">
      <alignment horizontal="right" readingOrder="0"/>
    </xf>
    <xf borderId="2" fillId="4" fontId="1" numFmtId="0" xfId="0" applyAlignment="1" applyBorder="1" applyFont="1">
      <alignment readingOrder="0"/>
    </xf>
    <xf borderId="1" fillId="4" fontId="15" numFmtId="0" xfId="0" applyAlignment="1" applyBorder="1" applyFont="1">
      <alignment readingOrder="0" vertical="center"/>
    </xf>
    <xf borderId="0" fillId="0" fontId="1" numFmtId="49" xfId="0" applyAlignment="1" applyFont="1" applyNumberFormat="1">
      <alignment horizontal="right" readingOrder="0"/>
    </xf>
    <xf borderId="0" fillId="0" fontId="1" numFmtId="0" xfId="0" applyAlignment="1" applyFont="1">
      <alignment readingOrder="0"/>
    </xf>
    <xf borderId="1" fillId="5" fontId="3" numFmtId="0" xfId="0" applyAlignment="1" applyBorder="1" applyFill="1" applyFont="1">
      <alignment readingOrder="0"/>
    </xf>
    <xf borderId="1" fillId="6" fontId="1" numFmtId="0" xfId="0" applyAlignment="1" applyBorder="1" applyFill="1" applyFont="1">
      <alignment readingOrder="0"/>
    </xf>
    <xf borderId="1" fillId="7" fontId="1" numFmtId="0" xfId="0" applyAlignment="1" applyBorder="1" applyFill="1" applyFont="1">
      <alignment readingOrder="0"/>
    </xf>
    <xf borderId="1" fillId="0" fontId="16" numFmtId="0" xfId="0" applyAlignment="1" applyBorder="1" applyFont="1">
      <alignment readingOrder="0"/>
    </xf>
    <xf borderId="1" fillId="0" fontId="1" numFmtId="0" xfId="0" applyBorder="1" applyFont="1"/>
    <xf borderId="5" fillId="0" fontId="10" numFmtId="0" xfId="0" applyBorder="1" applyFont="1"/>
    <xf borderId="6" fillId="0" fontId="17" numFmtId="0" xfId="0" applyBorder="1" applyFont="1"/>
    <xf borderId="6" fillId="0" fontId="18" numFmtId="0" xfId="0" applyAlignment="1" applyBorder="1" applyFont="1">
      <alignment horizontal="center" shrinkToFit="0" wrapText="1"/>
    </xf>
    <xf borderId="6" fillId="0" fontId="19" numFmtId="0" xfId="0" applyAlignment="1" applyBorder="1" applyFont="1">
      <alignment horizontal="center" shrinkToFit="0" wrapText="1"/>
    </xf>
    <xf borderId="0" fillId="8" fontId="10" numFmtId="0" xfId="0" applyAlignment="1" applyFill="1" applyFont="1">
      <alignment vertical="bottom"/>
    </xf>
    <xf borderId="0" fillId="0" fontId="10" numFmtId="0" xfId="0" applyFont="1"/>
    <xf borderId="0" fillId="0" fontId="20" numFmtId="0" xfId="0" applyAlignment="1" applyFont="1">
      <alignment readingOrder="0" vertical="bottom"/>
    </xf>
    <xf borderId="7" fillId="9" fontId="21" numFmtId="0" xfId="0" applyAlignment="1" applyBorder="1" applyFill="1" applyFont="1">
      <alignment shrinkToFit="0" wrapText="1"/>
    </xf>
    <xf borderId="7" fillId="0" fontId="4" numFmtId="0" xfId="0" applyBorder="1" applyFont="1"/>
    <xf borderId="8" fillId="0" fontId="17" numFmtId="0" xfId="0" applyAlignment="1" applyBorder="1" applyFont="1">
      <alignment shrinkToFit="0" wrapText="1"/>
    </xf>
    <xf borderId="8" fillId="0" fontId="10" numFmtId="0" xfId="0" applyAlignment="1" applyBorder="1" applyFont="1">
      <alignment shrinkToFit="0" wrapText="1"/>
    </xf>
    <xf borderId="8" fillId="0" fontId="22" numFmtId="0" xfId="0" applyAlignment="1" applyBorder="1" applyFont="1">
      <alignment readingOrder="0" shrinkToFit="0" wrapText="1"/>
    </xf>
    <xf borderId="8" fillId="0" fontId="23" numFmtId="0" xfId="0" applyAlignment="1" applyBorder="1" applyFont="1">
      <alignment shrinkToFit="0" wrapText="1"/>
    </xf>
    <xf borderId="0" fillId="8" fontId="24" numFmtId="0" xfId="0" applyAlignment="1" applyFont="1">
      <alignment shrinkToFit="0" vertical="bottom" wrapText="1"/>
    </xf>
    <xf borderId="0" fillId="0" fontId="24" numFmtId="0" xfId="0" applyAlignment="1" applyFont="1">
      <alignment shrinkToFit="0" vertical="bottom" wrapText="1"/>
    </xf>
    <xf borderId="0" fillId="0" fontId="24" numFmtId="0" xfId="0" applyFont="1"/>
    <xf borderId="0" fillId="0" fontId="10" numFmtId="0" xfId="0" applyAlignment="1" applyFont="1">
      <alignment shrinkToFit="0" vertical="bottom" wrapText="1"/>
    </xf>
    <xf borderId="0" fillId="0" fontId="25" numFmtId="0" xfId="0" applyAlignment="1" applyFont="1">
      <alignment readingOrder="0"/>
    </xf>
    <xf borderId="9" fillId="0" fontId="4" numFmtId="0" xfId="0" applyBorder="1" applyFont="1"/>
    <xf borderId="10" fillId="0" fontId="4" numFmtId="0" xfId="0" applyBorder="1" applyFont="1"/>
    <xf borderId="8" fillId="0" fontId="10" numFmtId="0" xfId="0" applyAlignment="1" applyBorder="1" applyFont="1">
      <alignment readingOrder="0" shrinkToFit="0" vertical="bottom" wrapText="1"/>
    </xf>
    <xf borderId="8" fillId="0" fontId="22" numFmtId="0" xfId="0" applyAlignment="1" applyBorder="1" applyFont="1">
      <alignment shrinkToFit="0" wrapText="1"/>
    </xf>
    <xf borderId="0" fillId="0" fontId="24" numFmtId="0" xfId="0" applyAlignment="1" applyFont="1">
      <alignment readingOrder="0" shrinkToFit="0" vertical="bottom" wrapText="1"/>
    </xf>
    <xf borderId="8" fillId="0" fontId="17" numFmtId="0" xfId="0" applyAlignment="1" applyBorder="1" applyFont="1">
      <alignment readingOrder="0" shrinkToFit="0" wrapText="1"/>
    </xf>
    <xf borderId="8" fillId="0" fontId="10" numFmtId="0" xfId="0" applyAlignment="1" applyBorder="1" applyFont="1">
      <alignment readingOrder="0" shrinkToFit="0" wrapText="1"/>
    </xf>
    <xf borderId="9" fillId="0" fontId="17" numFmtId="0" xfId="0" applyAlignment="1" applyBorder="1" applyFont="1">
      <alignment shrinkToFit="0" wrapText="1"/>
    </xf>
    <xf borderId="11" fillId="0" fontId="10" numFmtId="0" xfId="0" applyAlignment="1" applyBorder="1" applyFont="1">
      <alignment readingOrder="0" shrinkToFit="0" wrapText="1"/>
    </xf>
    <xf borderId="11" fillId="0" fontId="22" numFmtId="0" xfId="0" applyAlignment="1" applyBorder="1" applyFont="1">
      <alignment shrinkToFit="0" wrapText="1"/>
    </xf>
    <xf borderId="11" fillId="0" fontId="23" numFmtId="0" xfId="0" applyAlignment="1" applyBorder="1" applyFont="1">
      <alignment shrinkToFit="0" wrapText="1"/>
    </xf>
    <xf borderId="12" fillId="0" fontId="4" numFmtId="0" xfId="0" applyBorder="1" applyFont="1"/>
    <xf borderId="10" fillId="0" fontId="17" numFmtId="0" xfId="0" applyAlignment="1" applyBorder="1" applyFont="1">
      <alignment readingOrder="0" shrinkToFit="0" wrapText="1"/>
    </xf>
    <xf borderId="12" fillId="0" fontId="10" numFmtId="0" xfId="0" applyAlignment="1" applyBorder="1" applyFont="1">
      <alignment readingOrder="0" shrinkToFit="0" wrapText="1"/>
    </xf>
    <xf borderId="12" fillId="0" fontId="22" numFmtId="0" xfId="0" applyAlignment="1" applyBorder="1" applyFont="1">
      <alignment shrinkToFit="0" wrapText="1"/>
    </xf>
    <xf borderId="12" fillId="0" fontId="23" numFmtId="0" xfId="0" applyAlignment="1" applyBorder="1" applyFont="1">
      <alignment shrinkToFit="0" wrapText="1"/>
    </xf>
    <xf borderId="7" fillId="9" fontId="21" numFmtId="0" xfId="0" applyAlignment="1" applyBorder="1" applyFont="1">
      <alignment shrinkToFit="0" vertical="bottom" wrapText="1"/>
    </xf>
    <xf borderId="10" fillId="0" fontId="17" numFmtId="0" xfId="0" applyAlignment="1" applyBorder="1" applyFont="1">
      <alignment shrinkToFit="0" vertical="bottom" wrapText="1"/>
    </xf>
    <xf borderId="12" fillId="0" fontId="10" numFmtId="0" xfId="0" applyAlignment="1" applyBorder="1" applyFont="1">
      <alignment shrinkToFit="0" vertical="bottom" wrapText="1"/>
    </xf>
    <xf borderId="12" fillId="0" fontId="22" numFmtId="0" xfId="0" applyAlignment="1" applyBorder="1" applyFont="1">
      <alignment readingOrder="0" shrinkToFit="0" vertical="bottom" wrapText="1"/>
    </xf>
    <xf borderId="12" fillId="0" fontId="23" numFmtId="0" xfId="0" applyAlignment="1" applyBorder="1" applyFont="1">
      <alignment shrinkToFit="0" vertical="bottom" wrapText="1"/>
    </xf>
    <xf borderId="10" fillId="0" fontId="17" numFmtId="0" xfId="0" applyAlignment="1" applyBorder="1" applyFont="1">
      <alignment readingOrder="0" shrinkToFit="0" vertical="bottom" wrapText="1"/>
    </xf>
    <xf borderId="12" fillId="0" fontId="22" numFmtId="0" xfId="0" applyAlignment="1" applyBorder="1" applyFont="1">
      <alignment shrinkToFit="0" vertical="bottom" wrapText="1"/>
    </xf>
    <xf borderId="12" fillId="0" fontId="10" numFmtId="0" xfId="0" applyAlignment="1" applyBorder="1" applyFont="1">
      <alignment shrinkToFit="0" wrapText="1"/>
    </xf>
    <xf borderId="0" fillId="9" fontId="21" numFmtId="0" xfId="0" applyAlignment="1" applyFont="1">
      <alignment shrinkToFit="0" vertical="bottom" wrapText="1"/>
    </xf>
    <xf borderId="5" fillId="0" fontId="17" numFmtId="0" xfId="0" applyAlignment="1" applyBorder="1" applyFont="1">
      <alignment shrinkToFit="0" vertical="bottom" wrapText="1"/>
    </xf>
    <xf borderId="5" fillId="0" fontId="10" numFmtId="0" xfId="0" applyAlignment="1" applyBorder="1" applyFont="1">
      <alignment shrinkToFit="0" vertical="bottom" wrapText="1"/>
    </xf>
    <xf borderId="5" fillId="0" fontId="22" numFmtId="0" xfId="0" applyAlignment="1" applyBorder="1" applyFont="1">
      <alignment shrinkToFit="0" vertical="bottom" wrapText="1"/>
    </xf>
    <xf borderId="5" fillId="0" fontId="23" numFmtId="0" xfId="0" applyAlignment="1" applyBorder="1" applyFont="1">
      <alignment shrinkToFit="0" vertical="bottom" wrapText="1"/>
    </xf>
    <xf borderId="5" fillId="0" fontId="17" numFmtId="0" xfId="0" applyAlignment="1" applyBorder="1" applyFont="1">
      <alignment readingOrder="0" shrinkToFit="0" vertical="bottom" wrapText="1"/>
    </xf>
    <xf borderId="5" fillId="10" fontId="23" numFmtId="0" xfId="0" applyAlignment="1" applyBorder="1" applyFill="1" applyFont="1">
      <alignment vertical="bottom"/>
    </xf>
    <xf borderId="0" fillId="8" fontId="26" numFmtId="0" xfId="0" applyAlignment="1" applyFont="1">
      <alignment shrinkToFit="0" vertical="bottom" wrapText="1"/>
    </xf>
    <xf borderId="0" fillId="0" fontId="26" numFmtId="0" xfId="0" applyAlignment="1" applyFont="1">
      <alignment shrinkToFit="0" vertical="bottom" wrapText="1"/>
    </xf>
    <xf borderId="5" fillId="0" fontId="10" numFmtId="0" xfId="0" applyAlignment="1" applyBorder="1" applyFont="1">
      <alignment readingOrder="0" shrinkToFit="0" vertical="bottom" wrapText="1"/>
    </xf>
    <xf borderId="8" fillId="0" fontId="17" numFmtId="0" xfId="0" applyAlignment="1" applyBorder="1" applyFont="1">
      <alignment readingOrder="0" shrinkToFit="0" vertical="bottom" wrapText="1"/>
    </xf>
    <xf borderId="8" fillId="0" fontId="22" numFmtId="0" xfId="0" applyAlignment="1" applyBorder="1" applyFont="1">
      <alignment shrinkToFit="0" vertical="bottom" wrapText="1"/>
    </xf>
    <xf borderId="8" fillId="10" fontId="23" numFmtId="0" xfId="0" applyAlignment="1" applyBorder="1" applyFont="1">
      <alignment vertical="bottom"/>
    </xf>
    <xf borderId="0" fillId="8" fontId="1" numFmtId="0" xfId="0" applyFont="1"/>
    <xf borderId="0" fillId="10" fontId="1" numFmtId="0" xfId="0" applyFont="1"/>
    <xf borderId="13" fillId="11" fontId="27" numFmtId="0" xfId="0" applyAlignment="1" applyBorder="1" applyFill="1" applyFont="1">
      <alignment horizontal="center" shrinkToFit="0" vertical="center" wrapText="1"/>
    </xf>
    <xf borderId="14" fillId="0" fontId="4" numFmtId="0" xfId="0" applyBorder="1" applyFont="1"/>
    <xf borderId="15" fillId="0" fontId="4" numFmtId="0" xfId="0" applyBorder="1" applyFont="1"/>
    <xf borderId="16" fillId="11" fontId="10" numFmtId="0" xfId="0" applyAlignment="1" applyBorder="1" applyFont="1">
      <alignment shrinkToFit="0" vertical="center" wrapText="1"/>
    </xf>
    <xf borderId="14" fillId="11" fontId="27" numFmtId="0" xfId="0" applyAlignment="1" applyBorder="1" applyFont="1">
      <alignment horizontal="center" shrinkToFit="0" vertical="center" wrapText="1"/>
    </xf>
    <xf borderId="0" fillId="0" fontId="1" numFmtId="0" xfId="0" applyAlignment="1" applyFont="1">
      <alignment shrinkToFit="0" vertical="center" wrapText="1"/>
    </xf>
    <xf borderId="17" fillId="12" fontId="17" numFmtId="0" xfId="0" applyAlignment="1" applyBorder="1" applyFill="1" applyFont="1">
      <alignment horizontal="center" shrinkToFit="0" vertical="center" wrapText="1"/>
    </xf>
    <xf borderId="17" fillId="12" fontId="17" numFmtId="0" xfId="0" applyAlignment="1" applyBorder="1" applyFont="1">
      <alignment shrinkToFit="0" vertical="center" wrapText="1"/>
    </xf>
    <xf borderId="18" fillId="12" fontId="17" numFmtId="0" xfId="0" applyAlignment="1" applyBorder="1" applyFont="1">
      <alignment horizontal="center" shrinkToFit="0" vertical="center" wrapText="1"/>
    </xf>
    <xf borderId="19" fillId="0" fontId="4" numFmtId="0" xfId="0" applyBorder="1" applyFont="1"/>
    <xf borderId="18" fillId="0" fontId="4" numFmtId="0" xfId="0" applyBorder="1" applyFont="1"/>
    <xf borderId="20" fillId="0" fontId="10" numFmtId="0" xfId="0" applyAlignment="1" applyBorder="1" applyFont="1">
      <alignment shrinkToFit="0" vertical="center" wrapText="1"/>
    </xf>
    <xf borderId="17" fillId="0" fontId="4" numFmtId="0" xfId="0" applyBorder="1" applyFont="1"/>
    <xf borderId="21" fillId="10" fontId="17" numFmtId="0" xfId="0" applyAlignment="1" applyBorder="1" applyFont="1">
      <alignment horizontal="center" shrinkToFit="0" vertical="center" wrapText="1"/>
    </xf>
    <xf borderId="21" fillId="12" fontId="17" numFmtId="0" xfId="0" applyAlignment="1" applyBorder="1" applyFont="1">
      <alignment horizontal="center" shrinkToFit="0" vertical="center" wrapText="1"/>
    </xf>
    <xf borderId="21"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0" fillId="13" fontId="28" numFmtId="0" xfId="0" applyAlignment="1" applyFill="1" applyFont="1">
      <alignment horizontal="center" readingOrder="0" vertical="center"/>
    </xf>
    <xf borderId="5" fillId="0" fontId="10" numFmtId="0" xfId="0" applyAlignment="1" applyBorder="1" applyFont="1">
      <alignment horizontal="right" shrinkToFit="0" vertical="center" wrapText="1"/>
    </xf>
    <xf borderId="6" fillId="0" fontId="10" numFmtId="0" xfId="0" applyAlignment="1" applyBorder="1" applyFont="1">
      <alignment shrinkToFit="0" vertical="center" wrapText="1"/>
    </xf>
    <xf borderId="5" fillId="0" fontId="29"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5" fillId="0" fontId="30" numFmtId="0" xfId="0" applyAlignment="1" applyBorder="1" applyFont="1">
      <alignment readingOrder="0" shrinkToFit="0" wrapText="1"/>
    </xf>
    <xf borderId="0" fillId="10" fontId="31" numFmtId="0" xfId="0" applyAlignment="1" applyFont="1">
      <alignment horizontal="left" readingOrder="0"/>
    </xf>
    <xf borderId="10" fillId="0" fontId="10" numFmtId="0" xfId="0" applyAlignment="1" applyBorder="1" applyFont="1">
      <alignment horizontal="right" shrinkToFit="0" vertical="center" wrapText="1"/>
    </xf>
    <xf borderId="12" fillId="0" fontId="10" numFmtId="0" xfId="0" applyAlignment="1" applyBorder="1" applyFont="1">
      <alignment shrinkToFit="0" vertical="center" wrapText="1"/>
    </xf>
    <xf borderId="5" fillId="0" fontId="10" numFmtId="0" xfId="0" applyAlignment="1" applyBorder="1" applyFont="1">
      <alignment shrinkToFit="0" vertical="bottom" wrapText="1"/>
    </xf>
    <xf borderId="6" fillId="0" fontId="10" numFmtId="0" xfId="0" applyAlignment="1" applyBorder="1" applyFont="1">
      <alignment shrinkToFit="0" vertical="bottom" wrapText="1"/>
    </xf>
    <xf borderId="6" fillId="0" fontId="10" numFmtId="0" xfId="0" applyAlignment="1" applyBorder="1" applyFont="1">
      <alignment readingOrder="0" shrinkToFit="0" vertical="bottom" wrapText="1"/>
    </xf>
    <xf borderId="0" fillId="5" fontId="1" numFmtId="0" xfId="0" applyAlignment="1" applyFont="1">
      <alignment shrinkToFit="0" vertical="center" wrapText="1"/>
    </xf>
    <xf borderId="0" fillId="14" fontId="32" numFmtId="0" xfId="0" applyAlignment="1" applyFill="1" applyFont="1">
      <alignment readingOrder="0"/>
    </xf>
    <xf borderId="0" fillId="0" fontId="33" numFmtId="0" xfId="0" applyFont="1"/>
    <xf borderId="0" fillId="0" fontId="33" numFmtId="0" xfId="0" applyAlignment="1" applyFont="1">
      <alignment readingOrder="0"/>
    </xf>
    <xf borderId="0" fillId="0" fontId="34" numFmtId="0" xfId="0" applyFont="1"/>
    <xf borderId="1" fillId="0" fontId="33" numFmtId="0" xfId="0" applyAlignment="1" applyBorder="1" applyFont="1">
      <alignment readingOrder="0"/>
    </xf>
    <xf borderId="1" fillId="0" fontId="35" numFmtId="0" xfId="0" applyAlignment="1" applyBorder="1" applyFont="1">
      <alignment readingOrder="0"/>
    </xf>
    <xf borderId="1" fillId="0" fontId="34" numFmtId="0" xfId="0" applyAlignment="1" applyBorder="1" applyFont="1">
      <alignment readingOrder="0"/>
    </xf>
    <xf borderId="1" fillId="10" fontId="36" numFmtId="0" xfId="0" applyAlignment="1" applyBorder="1" applyFont="1">
      <alignment horizontal="left" readingOrder="0"/>
    </xf>
    <xf borderId="0" fillId="0" fontId="37" numFmtId="0" xfId="0" applyAlignment="1" applyFont="1">
      <alignment readingOrder="0"/>
    </xf>
    <xf borderId="0" fillId="12" fontId="32" numFmtId="0" xfId="0" applyAlignment="1" applyFont="1">
      <alignment readingOrder="0"/>
    </xf>
    <xf borderId="0" fillId="0" fontId="38" numFmtId="0" xfId="0" applyAlignment="1" applyFont="1">
      <alignment readingOrder="0"/>
    </xf>
    <xf borderId="0" fillId="0" fontId="39" numFmtId="0" xfId="0" applyAlignment="1" applyFont="1">
      <alignment readingOrder="0"/>
    </xf>
    <xf borderId="0" fillId="10" fontId="40" numFmtId="0" xfId="0" applyAlignment="1" applyFont="1">
      <alignment readingOrder="0"/>
    </xf>
    <xf borderId="1" fillId="10" fontId="41" numFmtId="0" xfId="0" applyAlignment="1" applyBorder="1" applyFont="1">
      <alignment horizontal="left" readingOrder="0"/>
    </xf>
    <xf borderId="0" fillId="0" fontId="42" numFmtId="0" xfId="0" applyFont="1"/>
    <xf borderId="0" fillId="0" fontId="43" numFmtId="0" xfId="0" applyAlignment="1" applyFont="1">
      <alignment readingOrder="0"/>
    </xf>
    <xf borderId="1" fillId="0" fontId="44" numFmtId="0" xfId="0" applyAlignment="1" applyBorder="1" applyFont="1">
      <alignment readingOrder="0"/>
    </xf>
    <xf borderId="0" fillId="0" fontId="45" numFmtId="0" xfId="0" applyFont="1"/>
    <xf borderId="0" fillId="0" fontId="12" numFmtId="0" xfId="0" applyAlignment="1" applyFont="1">
      <alignment readingOrder="0"/>
    </xf>
    <xf borderId="0" fillId="0" fontId="46" numFmtId="0" xfId="0" applyAlignment="1" applyFont="1">
      <alignment readingOrder="0"/>
    </xf>
    <xf borderId="0" fillId="0" fontId="16" numFmtId="0" xfId="0" applyAlignment="1" applyFont="1">
      <alignment readingOrder="0"/>
    </xf>
    <xf borderId="0" fillId="10" fontId="47" numFmtId="0" xfId="0" applyAlignment="1" applyFont="1">
      <alignment readingOrder="0"/>
    </xf>
    <xf borderId="0" fillId="0" fontId="48" numFmtId="0" xfId="0" applyAlignment="1" applyFont="1">
      <alignment readingOrder="0"/>
    </xf>
    <xf borderId="0" fillId="0" fontId="49" numFmtId="0" xfId="0" applyAlignment="1" applyFont="1">
      <alignment readingOrder="0"/>
    </xf>
    <xf borderId="0" fillId="5" fontId="50" numFmtId="0" xfId="0" applyAlignment="1" applyFont="1">
      <alignment readingOrder="0"/>
    </xf>
    <xf borderId="0" fillId="0" fontId="9" numFmtId="0" xfId="0" applyAlignment="1" applyFont="1">
      <alignment readingOrder="0" shrinkToFit="0" wrapText="1"/>
    </xf>
    <xf borderId="0" fillId="5" fontId="51" numFmtId="0" xfId="0" applyAlignment="1" applyFont="1">
      <alignment readingOrder="0"/>
    </xf>
    <xf borderId="0" fillId="10" fontId="47" numFmtId="0" xfId="0" applyAlignment="1" applyFont="1">
      <alignment readingOrder="0" shrinkToFit="0" wrapText="1"/>
    </xf>
    <xf borderId="0" fillId="0" fontId="52"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readingOrder="0"/>
    </xf>
    <xf borderId="0" fillId="10" fontId="53" numFmtId="0" xfId="0" applyAlignment="1" applyFont="1">
      <alignment readingOrder="0"/>
    </xf>
    <xf borderId="1" fillId="5" fontId="54" numFmtId="0" xfId="0" applyAlignment="1" applyBorder="1" applyFont="1">
      <alignment readingOrder="0" shrinkToFit="0" vertical="bottom" wrapText="0"/>
    </xf>
    <xf borderId="4" fillId="5" fontId="54" numFmtId="0" xfId="0" applyAlignment="1" applyBorder="1" applyFont="1">
      <alignment readingOrder="0" shrinkToFit="0" vertical="bottom" wrapText="0"/>
    </xf>
    <xf borderId="0" fillId="10" fontId="55" numFmtId="0" xfId="0" applyAlignment="1" applyFont="1">
      <alignment readingOrder="0"/>
    </xf>
    <xf borderId="22" fillId="10" fontId="56" numFmtId="0" xfId="0" applyAlignment="1" applyBorder="1" applyFont="1">
      <alignment readingOrder="0" shrinkToFit="0" vertical="bottom" wrapText="0"/>
    </xf>
    <xf borderId="19" fillId="10" fontId="57" numFmtId="0" xfId="0" applyAlignment="1" applyBorder="1" applyFont="1">
      <alignment readingOrder="0" shrinkToFit="0" vertical="bottom" wrapText="0"/>
    </xf>
    <xf borderId="1" fillId="14" fontId="58" numFmtId="0" xfId="0" applyAlignment="1" applyBorder="1" applyFont="1">
      <alignment readingOrder="0" shrinkToFit="0" vertical="bottom" wrapText="1"/>
    </xf>
    <xf borderId="1" fillId="10" fontId="59" numFmtId="0" xfId="0" applyAlignment="1" applyBorder="1" applyFont="1">
      <alignment readingOrder="0" shrinkToFit="0" vertical="bottom" wrapText="1"/>
    </xf>
    <xf borderId="1" fillId="10" fontId="60" numFmtId="0" xfId="0" applyAlignment="1" applyBorder="1" applyFont="1">
      <alignment readingOrder="0" shrinkToFit="0" vertical="bottom" wrapText="1"/>
    </xf>
    <xf borderId="1" fillId="0" fontId="29" numFmtId="0" xfId="0" applyAlignment="1" applyBorder="1" applyFont="1">
      <alignment readingOrder="0" shrinkToFit="0" wrapText="1"/>
    </xf>
    <xf borderId="1" fillId="5" fontId="58" numFmtId="0" xfId="0" applyAlignment="1" applyBorder="1" applyFont="1">
      <alignment readingOrder="0" shrinkToFit="0" vertical="bottom" wrapText="1"/>
    </xf>
    <xf borderId="1" fillId="10" fontId="58" numFmtId="0" xfId="0" applyAlignment="1" applyBorder="1" applyFont="1">
      <alignment readingOrder="0" shrinkToFit="0" vertical="bottom" wrapText="1"/>
    </xf>
    <xf borderId="0" fillId="0" fontId="61" numFmtId="0" xfId="0" applyAlignment="1" applyFont="1">
      <alignment readingOrder="0"/>
    </xf>
    <xf borderId="0" fillId="0" fontId="62" numFmtId="0" xfId="0" applyAlignment="1" applyFont="1">
      <alignment readingOrder="0"/>
    </xf>
    <xf borderId="0" fillId="10" fontId="63" numFmtId="0" xfId="0" applyAlignment="1" applyFont="1">
      <alignment readingOrder="0"/>
    </xf>
    <xf borderId="0" fillId="0" fontId="9" numFmtId="0" xfId="0" applyAlignment="1" applyFont="1">
      <alignment readingOrder="0"/>
    </xf>
    <xf borderId="0" fillId="10" fontId="64" numFmtId="0" xfId="0" applyAlignment="1" applyFont="1">
      <alignment readingOrder="0"/>
    </xf>
    <xf borderId="0" fillId="10" fontId="47" numFmtId="0" xfId="0" applyFont="1"/>
    <xf borderId="1" fillId="10" fontId="65" numFmtId="0" xfId="0" applyAlignment="1" applyBorder="1" applyFont="1">
      <alignment shrinkToFit="0" vertical="bottom" wrapText="1"/>
    </xf>
    <xf borderId="4" fillId="10" fontId="65" numFmtId="0" xfId="0" applyAlignment="1" applyBorder="1" applyFont="1">
      <alignment shrinkToFit="0" vertical="bottom" wrapText="1"/>
    </xf>
    <xf borderId="4" fillId="10" fontId="65" numFmtId="0" xfId="0" applyAlignment="1" applyBorder="1" applyFont="1">
      <alignment readingOrder="0" shrinkToFit="0" vertical="bottom" wrapText="1"/>
    </xf>
    <xf borderId="4" fillId="0" fontId="10" numFmtId="0" xfId="0" applyAlignment="1" applyBorder="1" applyFont="1">
      <alignment shrinkToFit="0" vertical="bottom" wrapText="1"/>
    </xf>
    <xf borderId="22" fillId="3" fontId="66" numFmtId="0" xfId="0" applyAlignment="1" applyBorder="1" applyFont="1">
      <alignment shrinkToFit="0" vertical="bottom" wrapText="1"/>
    </xf>
    <xf borderId="19" fillId="3" fontId="65" numFmtId="0" xfId="0" applyAlignment="1" applyBorder="1" applyFont="1">
      <alignment shrinkToFit="0" vertical="bottom" wrapText="1"/>
    </xf>
    <xf borderId="19" fillId="3" fontId="66" numFmtId="0" xfId="0" applyAlignment="1" applyBorder="1" applyFont="1">
      <alignment readingOrder="0" shrinkToFit="0" vertical="bottom" wrapText="1"/>
    </xf>
    <xf borderId="19" fillId="3" fontId="10" numFmtId="0" xfId="0" applyAlignment="1" applyBorder="1" applyFont="1">
      <alignment shrinkToFit="0" vertical="bottom" wrapText="1"/>
    </xf>
    <xf borderId="0" fillId="10" fontId="67" numFmtId="0" xfId="0" applyAlignment="1" applyFont="1">
      <alignment readingOrder="0"/>
    </xf>
    <xf borderId="0" fillId="10" fontId="68" numFmtId="0" xfId="0" applyFont="1"/>
    <xf borderId="0" fillId="15" fontId="66" numFmtId="0" xfId="0" applyAlignment="1" applyFill="1" applyFont="1">
      <alignment vertical="bottom"/>
    </xf>
    <xf borderId="0" fillId="15" fontId="10" numFmtId="0" xfId="0" applyAlignment="1" applyFont="1">
      <alignment vertical="bottom"/>
    </xf>
    <xf borderId="0" fillId="15" fontId="10" numFmtId="0" xfId="0" applyAlignment="1" applyFont="1">
      <alignment vertical="bottom"/>
    </xf>
    <xf borderId="0" fillId="10" fontId="68" numFmtId="0" xfId="0" applyAlignment="1" applyFont="1">
      <alignment readingOrder="0"/>
    </xf>
    <xf borderId="23" fillId="10" fontId="69" numFmtId="0" xfId="0" applyAlignment="1" applyBorder="1" applyFont="1">
      <alignment shrinkToFit="0" vertical="top" wrapText="1"/>
    </xf>
    <xf borderId="2" fillId="10" fontId="69" numFmtId="0" xfId="0" applyAlignment="1" applyBorder="1" applyFont="1">
      <alignment shrinkToFit="0" vertical="top" wrapText="1"/>
    </xf>
    <xf borderId="2" fillId="10" fontId="69" numFmtId="0" xfId="0" applyAlignment="1" applyBorder="1" applyFont="1">
      <alignment shrinkToFit="0" vertical="top" wrapText="1"/>
    </xf>
    <xf borderId="23" fillId="10" fontId="69" numFmtId="0" xfId="0" applyAlignment="1" applyBorder="1" applyFont="1">
      <alignment shrinkToFit="0" vertical="top" wrapText="1"/>
    </xf>
    <xf borderId="22" fillId="0" fontId="4" numFmtId="0" xfId="0" applyBorder="1" applyFont="1"/>
    <xf borderId="1" fillId="10" fontId="69" numFmtId="0" xfId="0" applyAlignment="1" applyBorder="1" applyFont="1">
      <alignment shrinkToFit="0" vertical="top" wrapText="1"/>
    </xf>
    <xf borderId="1" fillId="10" fontId="69" numFmtId="0" xfId="0" applyAlignment="1" applyBorder="1" applyFont="1">
      <alignment shrinkToFit="0" vertical="top" wrapText="1"/>
    </xf>
    <xf borderId="1" fillId="16" fontId="69" numFmtId="0" xfId="0" applyAlignment="1" applyBorder="1" applyFill="1" applyFont="1">
      <alignment shrinkToFit="0" vertical="top" wrapText="1"/>
    </xf>
    <xf borderId="1" fillId="16" fontId="70" numFmtId="0" xfId="0" applyAlignment="1" applyBorder="1" applyFont="1">
      <alignment shrinkToFit="0" vertical="top" wrapText="1"/>
    </xf>
    <xf borderId="1" fillId="16" fontId="65" numFmtId="0" xfId="0" applyAlignment="1" applyBorder="1" applyFont="1">
      <alignment shrinkToFit="0" vertical="top" wrapText="1"/>
    </xf>
    <xf borderId="0" fillId="16" fontId="65" numFmtId="0" xfId="0" applyAlignment="1" applyFont="1">
      <alignment shrinkToFit="0" vertical="top" wrapText="1"/>
    </xf>
    <xf borderId="1" fillId="2" fontId="69" numFmtId="0" xfId="0" applyAlignment="1" applyBorder="1" applyFont="1">
      <alignment shrinkToFit="0" vertical="top" wrapText="1"/>
    </xf>
    <xf borderId="1" fillId="2" fontId="70" numFmtId="0" xfId="0" applyAlignment="1" applyBorder="1" applyFont="1">
      <alignment shrinkToFit="0" vertical="top" wrapText="1"/>
    </xf>
    <xf borderId="1" fillId="2" fontId="65" numFmtId="0" xfId="0" applyAlignment="1" applyBorder="1" applyFont="1">
      <alignment shrinkToFit="0" vertical="top" wrapText="1"/>
    </xf>
    <xf borderId="1" fillId="2" fontId="71" numFmtId="0" xfId="0" applyAlignment="1" applyBorder="1" applyFont="1">
      <alignment shrinkToFit="0" vertical="top" wrapText="1"/>
    </xf>
    <xf borderId="19" fillId="2" fontId="65" numFmtId="0" xfId="0" applyAlignment="1" applyBorder="1" applyFont="1">
      <alignment shrinkToFit="0" vertical="top" wrapText="1"/>
    </xf>
    <xf borderId="0" fillId="0" fontId="1" numFmtId="0" xfId="0" applyAlignment="1" applyFont="1">
      <alignment readingOrder="0"/>
    </xf>
    <xf borderId="19" fillId="2" fontId="72" numFmtId="0" xfId="0" applyAlignment="1" applyBorder="1" applyFont="1">
      <alignment shrinkToFit="0" vertical="top" wrapText="1"/>
    </xf>
    <xf borderId="1" fillId="0" fontId="69" numFmtId="0" xfId="0" applyAlignment="1" applyBorder="1" applyFont="1">
      <alignment shrinkToFit="0" vertical="top" wrapText="1"/>
    </xf>
    <xf borderId="1" fillId="0" fontId="70" numFmtId="0" xfId="0" applyAlignment="1" applyBorder="1" applyFont="1">
      <alignment shrinkToFit="0" vertical="top" wrapText="1"/>
    </xf>
    <xf borderId="1" fillId="0" fontId="65" numFmtId="0" xfId="0" applyAlignment="1" applyBorder="1" applyFont="1">
      <alignment shrinkToFit="0" vertical="top" wrapText="1"/>
    </xf>
    <xf borderId="1" fillId="0" fontId="73" numFmtId="0" xfId="0" applyAlignment="1" applyBorder="1" applyFont="1">
      <alignment shrinkToFit="0" vertical="top" wrapText="1"/>
    </xf>
    <xf borderId="1" fillId="5" fontId="74" numFmtId="0" xfId="0" applyAlignment="1" applyBorder="1" applyFont="1">
      <alignment shrinkToFit="0" vertical="top" wrapText="1"/>
    </xf>
    <xf borderId="19" fillId="0" fontId="65" numFmtId="0" xfId="0" applyAlignment="1" applyBorder="1" applyFont="1">
      <alignment shrinkToFit="0" vertical="top" wrapText="1"/>
    </xf>
    <xf borderId="19" fillId="0" fontId="75" numFmtId="0" xfId="0" applyAlignment="1" applyBorder="1" applyFont="1">
      <alignment shrinkToFit="0" vertical="top" wrapText="1"/>
    </xf>
    <xf borderId="0" fillId="0" fontId="45" numFmtId="0" xfId="0" applyAlignment="1" applyFont="1">
      <alignment readingOrder="0"/>
    </xf>
    <xf borderId="0" fillId="17" fontId="57" numFmtId="0" xfId="0" applyAlignment="1" applyFill="1" applyFont="1">
      <alignment horizontal="left" readingOrder="0" shrinkToFit="0" vertical="bottom" wrapText="0"/>
    </xf>
    <xf borderId="0" fillId="17" fontId="54" numFmtId="0" xfId="0" applyAlignment="1" applyFont="1">
      <alignment horizontal="center" readingOrder="0" shrinkToFit="0" vertical="bottom" wrapText="1"/>
    </xf>
    <xf borderId="0" fillId="0" fontId="54" numFmtId="0" xfId="0" applyAlignment="1" applyFont="1">
      <alignment horizontal="center" readingOrder="0" shrinkToFit="0" vertical="bottom" wrapText="1"/>
    </xf>
    <xf borderId="0" fillId="0" fontId="54" numFmtId="0" xfId="0" applyAlignment="1" applyFont="1">
      <alignment horizontal="center" readingOrder="0" vertical="bottom"/>
    </xf>
    <xf borderId="0" fillId="0" fontId="3" numFmtId="0" xfId="0" applyAlignment="1" applyFont="1">
      <alignment readingOrder="0" shrinkToFit="0" wrapText="0"/>
    </xf>
    <xf borderId="0" fillId="0" fontId="1" numFmtId="0" xfId="0" applyAlignment="1" applyFont="1">
      <alignment readingOrder="0" shrinkToFit="0" wrapText="0"/>
    </xf>
    <xf borderId="0" fillId="0" fontId="76" numFmtId="0" xfId="0" applyAlignment="1" applyFont="1">
      <alignment readingOrder="0" shrinkToFit="0" wrapText="0"/>
    </xf>
    <xf borderId="0" fillId="0" fontId="76" numFmtId="0" xfId="0" applyAlignment="1" applyFont="1">
      <alignment readingOrder="0" shrinkToFit="0" wrapText="1"/>
    </xf>
    <xf borderId="0" fillId="0" fontId="54" numFmtId="0" xfId="0" applyAlignment="1" applyFont="1">
      <alignment horizontal="center" readingOrder="0" shrinkToFit="0" vertical="top" wrapText="1"/>
    </xf>
    <xf borderId="0" fillId="0" fontId="54" numFmtId="0" xfId="0" applyAlignment="1" applyFont="1">
      <alignment horizontal="center" readingOrder="0" shrinkToFit="0" vertical="bottom" wrapText="0"/>
    </xf>
    <xf borderId="1" fillId="0" fontId="54" numFmtId="0" xfId="0" applyAlignment="1" applyBorder="1" applyFont="1">
      <alignment horizontal="center" readingOrder="0" shrinkToFit="0" vertical="top" wrapText="1"/>
    </xf>
    <xf borderId="4" fillId="0" fontId="54" numFmtId="0" xfId="0" applyAlignment="1" applyBorder="1" applyFont="1">
      <alignment horizontal="center" readingOrder="0" shrinkToFit="0" vertical="bottom" wrapText="0"/>
    </xf>
    <xf borderId="4" fillId="0" fontId="54" numFmtId="0" xfId="0" applyAlignment="1" applyBorder="1" applyFont="1">
      <alignment horizontal="center" readingOrder="0" shrinkToFit="0" vertical="bottom" wrapText="1"/>
    </xf>
    <xf borderId="4" fillId="0" fontId="54" numFmtId="0" xfId="0" applyAlignment="1" applyBorder="1" applyFont="1">
      <alignment horizontal="center" readingOrder="0" vertical="bottom"/>
    </xf>
    <xf borderId="1" fillId="5" fontId="54" numFmtId="0" xfId="0" applyAlignment="1" applyBorder="1" applyFont="1">
      <alignment horizontal="center" readingOrder="0" shrinkToFit="0" vertical="bottom" wrapText="1"/>
    </xf>
    <xf borderId="1" fillId="5" fontId="77" numFmtId="0" xfId="0" applyAlignment="1" applyBorder="1" applyFont="1">
      <alignment readingOrder="0" shrinkToFit="0" wrapText="0"/>
    </xf>
    <xf borderId="0" fillId="0" fontId="77" numFmtId="0" xfId="0" applyAlignment="1" applyFont="1">
      <alignment readingOrder="0" shrinkToFit="0" wrapText="1"/>
    </xf>
    <xf borderId="0" fillId="0" fontId="76" numFmtId="0" xfId="0" applyAlignment="1" applyFont="1">
      <alignment readingOrder="0"/>
    </xf>
    <xf borderId="24" fillId="0" fontId="57" numFmtId="0" xfId="0" applyAlignment="1" applyBorder="1" applyFont="1">
      <alignment horizontal="center" readingOrder="0" shrinkToFit="0" vertical="top" wrapText="1"/>
    </xf>
    <xf borderId="1" fillId="0" fontId="78" numFmtId="0" xfId="0" applyAlignment="1" applyBorder="1" applyFont="1">
      <alignment vertical="bottom"/>
    </xf>
    <xf borderId="4" fillId="0" fontId="79" numFmtId="0" xfId="0" applyAlignment="1" applyBorder="1" applyFont="1">
      <alignment readingOrder="0" shrinkToFit="0" vertical="bottom" wrapText="1"/>
    </xf>
    <xf borderId="0" fillId="10" fontId="80" numFmtId="0" xfId="0" applyAlignment="1" applyFont="1">
      <alignment horizontal="left" readingOrder="0"/>
    </xf>
    <xf borderId="1" fillId="0" fontId="79" numFmtId="0" xfId="0" applyAlignment="1" applyBorder="1" applyFont="1">
      <alignment readingOrder="0" shrinkToFit="0" vertical="bottom" wrapText="1"/>
    </xf>
    <xf borderId="1" fillId="0" fontId="81" numFmtId="0" xfId="0" applyAlignment="1" applyBorder="1" applyFont="1">
      <alignment readingOrder="0" shrinkToFit="0" wrapText="1"/>
    </xf>
    <xf borderId="0" fillId="0" fontId="79" numFmtId="0" xfId="0" applyAlignment="1" applyFont="1">
      <alignment readingOrder="0" shrinkToFit="0" wrapText="1"/>
    </xf>
    <xf borderId="0" fillId="0" fontId="76" numFmtId="0" xfId="0" applyFont="1"/>
    <xf borderId="24" fillId="0" fontId="4" numFmtId="0" xfId="0" applyBorder="1" applyFont="1"/>
    <xf borderId="1" fillId="5" fontId="78" numFmtId="0" xfId="0" applyAlignment="1" applyBorder="1" applyFont="1">
      <alignment vertical="bottom"/>
    </xf>
    <xf borderId="4" fillId="0" fontId="79" numFmtId="0" xfId="0" applyAlignment="1" applyBorder="1" applyFont="1">
      <alignment shrinkToFit="0" vertical="bottom" wrapText="1"/>
    </xf>
    <xf borderId="19" fillId="18" fontId="57" numFmtId="0" xfId="0" applyAlignment="1" applyBorder="1" applyFill="1" applyFont="1">
      <alignment readingOrder="0" vertical="bottom"/>
    </xf>
    <xf borderId="1" fillId="0" fontId="79" numFmtId="0" xfId="0" applyAlignment="1" applyBorder="1" applyFont="1">
      <alignment readingOrder="0" shrinkToFit="0" wrapText="1"/>
    </xf>
    <xf borderId="19" fillId="0" fontId="82" numFmtId="0" xfId="0" applyAlignment="1" applyBorder="1" applyFont="1">
      <alignment readingOrder="0" shrinkToFit="0" wrapText="0"/>
    </xf>
    <xf borderId="19" fillId="0" fontId="57" numFmtId="0" xfId="0" applyAlignment="1" applyBorder="1" applyFont="1">
      <alignment readingOrder="0" shrinkToFit="0" vertical="bottom" wrapText="1"/>
    </xf>
    <xf borderId="19" fillId="0" fontId="57" numFmtId="0" xfId="0" applyAlignment="1" applyBorder="1" applyFont="1">
      <alignment readingOrder="0" vertical="bottom"/>
    </xf>
    <xf borderId="1" fillId="0" fontId="57" numFmtId="0" xfId="0" applyAlignment="1" applyBorder="1" applyFont="1">
      <alignment readingOrder="0" shrinkToFit="0" vertical="bottom" wrapText="1"/>
    </xf>
    <xf borderId="1" fillId="0" fontId="76" numFmtId="0" xfId="0" applyAlignment="1" applyBorder="1" applyFont="1">
      <alignment readingOrder="0" shrinkToFit="0" wrapText="1"/>
    </xf>
    <xf borderId="0" fillId="10" fontId="83" numFmtId="0" xfId="0" applyAlignment="1" applyFont="1">
      <alignment horizontal="left" readingOrder="0"/>
    </xf>
    <xf borderId="0" fillId="0" fontId="76" numFmtId="0" xfId="0" applyAlignment="1" applyFont="1">
      <alignment shrinkToFit="0" wrapText="1"/>
    </xf>
    <xf borderId="19" fillId="0" fontId="54" numFmtId="0" xfId="0" applyAlignment="1" applyBorder="1" applyFont="1">
      <alignment readingOrder="0" shrinkToFit="0" vertical="bottom" wrapText="1"/>
    </xf>
    <xf borderId="1" fillId="0" fontId="76" numFmtId="0" xfId="0" applyAlignment="1" applyBorder="1" applyFont="1">
      <alignment readingOrder="0" shrinkToFit="0" wrapText="0"/>
    </xf>
    <xf borderId="0" fillId="10" fontId="57" numFmtId="0" xfId="0" applyAlignment="1" applyFont="1">
      <alignment readingOrder="0" shrinkToFit="0" wrapText="1"/>
    </xf>
    <xf borderId="19" fillId="0" fontId="84" numFmtId="0" xfId="0" applyAlignment="1" applyBorder="1" applyFont="1">
      <alignment readingOrder="0" shrinkToFit="0" wrapText="0"/>
    </xf>
    <xf borderId="19" fillId="0" fontId="79" numFmtId="0" xfId="0" applyAlignment="1" applyBorder="1" applyFont="1">
      <alignment readingOrder="0" shrinkToFit="0" vertical="bottom" wrapText="1"/>
    </xf>
    <xf borderId="19" fillId="0" fontId="79" numFmtId="0" xfId="0" applyAlignment="1" applyBorder="1" applyFont="1">
      <alignment readingOrder="0" vertical="bottom"/>
    </xf>
    <xf borderId="1" fillId="0" fontId="79" numFmtId="0" xfId="0" applyAlignment="1" applyBorder="1" applyFont="1">
      <alignment readingOrder="0" shrinkToFit="0" wrapText="0"/>
    </xf>
    <xf borderId="1" fillId="0" fontId="85" numFmtId="0" xfId="0" applyAlignment="1" applyBorder="1" applyFont="1">
      <alignment readingOrder="0" shrinkToFit="0" wrapText="1"/>
    </xf>
    <xf borderId="19" fillId="5" fontId="82" numFmtId="0" xfId="0" applyAlignment="1" applyBorder="1" applyFont="1">
      <alignment readingOrder="0" shrinkToFit="0" wrapText="0"/>
    </xf>
    <xf borderId="0" fillId="0" fontId="76" numFmtId="0" xfId="0" applyAlignment="1" applyFont="1">
      <alignment vertical="bottom"/>
    </xf>
    <xf borderId="1" fillId="0" fontId="76" numFmtId="0" xfId="0" applyAlignment="1" applyBorder="1" applyFont="1">
      <alignment vertical="bottom"/>
    </xf>
    <xf borderId="0" fillId="0" fontId="77" numFmtId="0" xfId="0" applyAlignment="1" applyFont="1">
      <alignment readingOrder="0" shrinkToFit="0" wrapText="0"/>
    </xf>
    <xf borderId="1" fillId="0" fontId="1" numFmtId="0" xfId="0" applyAlignment="1" applyBorder="1" applyFont="1">
      <alignment readingOrder="0" shrinkToFit="0" wrapText="0"/>
    </xf>
    <xf borderId="0" fillId="0" fontId="1" numFmtId="0" xfId="0" applyAlignment="1" applyFont="1">
      <alignment shrinkToFit="0" wrapText="1"/>
    </xf>
    <xf borderId="0" fillId="10" fontId="86" numFmtId="0" xfId="0" applyAlignment="1" applyFont="1">
      <alignment readingOrder="0" shrinkToFit="0" wrapText="1"/>
    </xf>
    <xf borderId="0" fillId="0" fontId="76" numFmtId="0" xfId="0" applyAlignment="1" applyFont="1">
      <alignment shrinkToFit="0" wrapText="0"/>
    </xf>
    <xf borderId="22" fillId="19" fontId="87" numFmtId="0" xfId="0" applyAlignment="1" applyBorder="1" applyFill="1" applyFont="1">
      <alignment readingOrder="0" vertical="bottom"/>
    </xf>
    <xf borderId="0" fillId="0" fontId="1" numFmtId="0" xfId="0" applyAlignment="1" applyFont="1">
      <alignment shrinkToFit="0" wrapText="0"/>
    </xf>
    <xf borderId="0" fillId="10" fontId="86" numFmtId="0" xfId="0" applyAlignment="1" applyFont="1">
      <alignment readingOrder="0" shrinkToFit="0" wrapText="0"/>
    </xf>
    <xf borderId="22" fillId="0" fontId="76" numFmtId="0" xfId="0" applyAlignment="1" applyBorder="1" applyFont="1">
      <alignment readingOrder="0" vertical="bottom"/>
    </xf>
    <xf borderId="22" fillId="0" fontId="88" numFmtId="0" xfId="0" applyAlignment="1" applyBorder="1" applyFont="1">
      <alignment readingOrder="0" vertical="bottom"/>
    </xf>
    <xf borderId="22" fillId="0" fontId="89" numFmtId="0" xfId="0" applyAlignment="1" applyBorder="1" applyFont="1">
      <alignment readingOrder="0" vertical="bottom"/>
    </xf>
    <xf borderId="1" fillId="18" fontId="90" numFmtId="0" xfId="0" applyAlignment="1" applyBorder="1" applyFont="1">
      <alignment readingOrder="0" vertical="bottom"/>
    </xf>
    <xf borderId="1" fillId="0" fontId="91" numFmtId="0" xfId="0" applyAlignment="1" applyBorder="1" applyFont="1">
      <alignment readingOrder="0"/>
    </xf>
    <xf borderId="1" fillId="0" fontId="12" numFmtId="0" xfId="0" applyAlignment="1" applyBorder="1" applyFont="1">
      <alignment readingOrder="0" shrinkToFit="0" wrapText="1"/>
    </xf>
    <xf borderId="1" fillId="0" fontId="12" numFmtId="0" xfId="0" applyAlignment="1" applyBorder="1" applyFont="1">
      <alignment readingOrder="0" shrinkToFit="0" wrapText="0"/>
    </xf>
    <xf borderId="0" fillId="0" fontId="88" numFmtId="0" xfId="0" applyAlignment="1" applyFont="1">
      <alignment readingOrder="0" shrinkToFit="0" wrapText="1"/>
    </xf>
    <xf borderId="0" fillId="0" fontId="12" numFmtId="0" xfId="0" applyAlignment="1" applyFont="1">
      <alignment readingOrder="0" shrinkToFit="0" wrapText="0"/>
    </xf>
    <xf borderId="25" fillId="12" fontId="57" numFmtId="0" xfId="0" applyAlignment="1" applyBorder="1" applyFont="1">
      <alignment shrinkToFit="0" vertical="top" wrapText="1"/>
    </xf>
    <xf borderId="1" fillId="12" fontId="57" numFmtId="0" xfId="0" applyAlignment="1" applyBorder="1" applyFont="1">
      <alignment shrinkToFit="0" vertical="top" wrapText="1"/>
    </xf>
    <xf borderId="23" fillId="0" fontId="57" numFmtId="0" xfId="0" applyAlignment="1" applyBorder="1" applyFont="1">
      <alignment horizontal="center" readingOrder="0" shrinkToFit="0" vertical="top" wrapText="1"/>
    </xf>
    <xf borderId="1" fillId="0" fontId="82" numFmtId="0" xfId="0" applyAlignment="1" applyBorder="1" applyFont="1">
      <alignment readingOrder="0" shrinkToFit="0" wrapText="0"/>
    </xf>
    <xf borderId="1" fillId="0" fontId="57" numFmtId="0" xfId="0" applyAlignment="1" applyBorder="1" applyFont="1">
      <alignment horizontal="left" readingOrder="0" shrinkToFit="0" wrapText="1"/>
    </xf>
    <xf borderId="1" fillId="16" fontId="57" numFmtId="0" xfId="0" applyAlignment="1" applyBorder="1" applyFont="1">
      <alignment readingOrder="0" shrinkToFit="0" vertical="bottom" wrapText="1"/>
    </xf>
    <xf borderId="1" fillId="16" fontId="1" numFmtId="0" xfId="0" applyAlignment="1" applyBorder="1" applyFont="1">
      <alignment readingOrder="0" shrinkToFit="0" wrapText="0"/>
    </xf>
    <xf borderId="0" fillId="16" fontId="1" numFmtId="0" xfId="0" applyAlignment="1" applyFont="1">
      <alignment shrinkToFit="0" wrapText="0"/>
    </xf>
    <xf borderId="19" fillId="5" fontId="57" numFmtId="0" xfId="0" applyAlignment="1" applyBorder="1" applyFont="1">
      <alignment readingOrder="0" vertical="bottom"/>
    </xf>
    <xf borderId="0" fillId="16" fontId="57" numFmtId="0" xfId="0" applyAlignment="1" applyFont="1">
      <alignment readingOrder="0" shrinkToFit="0" vertical="bottom" wrapText="1"/>
    </xf>
    <xf borderId="0" fillId="16" fontId="1" numFmtId="0" xfId="0" applyAlignment="1" applyFont="1">
      <alignment readingOrder="0" shrinkToFit="0" wrapText="0"/>
    </xf>
    <xf borderId="1" fillId="0" fontId="92" numFmtId="0" xfId="0" applyAlignment="1" applyBorder="1" applyFont="1">
      <alignment readingOrder="0" shrinkToFit="0" wrapText="0"/>
    </xf>
    <xf borderId="1" fillId="0" fontId="93" numFmtId="0" xfId="0" applyAlignment="1" applyBorder="1" applyFont="1">
      <alignment readingOrder="0" shrinkToFit="0" wrapText="0"/>
    </xf>
    <xf borderId="1" fillId="0" fontId="90" numFmtId="0" xfId="0" applyAlignment="1" applyBorder="1" applyFont="1">
      <alignment horizontal="left" readingOrder="0" shrinkToFit="0" wrapText="0"/>
    </xf>
    <xf borderId="19" fillId="0" fontId="90" numFmtId="0" xfId="0" applyAlignment="1" applyBorder="1" applyFont="1">
      <alignment readingOrder="0" vertical="bottom"/>
    </xf>
    <xf borderId="19" fillId="0" fontId="57" numFmtId="0" xfId="0" applyAlignment="1" applyBorder="1" applyFont="1">
      <alignment horizontal="left" readingOrder="0" shrinkToFit="0" wrapText="1"/>
    </xf>
    <xf borderId="1" fillId="18" fontId="57" numFmtId="0" xfId="0" applyAlignment="1" applyBorder="1" applyFont="1">
      <alignment readingOrder="0" shrinkToFit="0" vertical="bottom" wrapText="1"/>
    </xf>
    <xf borderId="1" fillId="5" fontId="57" numFmtId="0" xfId="0" applyAlignment="1" applyBorder="1" applyFont="1">
      <alignment readingOrder="0" shrinkToFit="0" vertical="bottom" wrapText="1"/>
    </xf>
    <xf borderId="1" fillId="16" fontId="94" numFmtId="0" xfId="0" applyAlignment="1" applyBorder="1" applyFont="1">
      <alignment readingOrder="0" shrinkToFit="0" vertical="bottom" wrapText="1"/>
    </xf>
    <xf borderId="1" fillId="16" fontId="95" numFmtId="0" xfId="0" applyAlignment="1" applyBorder="1" applyFont="1">
      <alignment readingOrder="0" shrinkToFit="0" wrapText="0"/>
    </xf>
    <xf borderId="19" fillId="0" fontId="96" numFmtId="0" xfId="0" applyAlignment="1" applyBorder="1" applyFont="1">
      <alignment readingOrder="0" shrinkToFit="0" wrapText="0"/>
    </xf>
    <xf borderId="19" fillId="0" fontId="90" numFmtId="0" xfId="0" applyAlignment="1" applyBorder="1" applyFont="1">
      <alignment horizontal="left" readingOrder="0" shrinkToFit="0" wrapText="1"/>
    </xf>
    <xf borderId="1" fillId="0" fontId="90" numFmtId="0" xfId="0" applyAlignment="1" applyBorder="1" applyFont="1">
      <alignment readingOrder="0" shrinkToFit="0" vertical="bottom" wrapText="1"/>
    </xf>
    <xf borderId="19" fillId="5" fontId="90" numFmtId="0" xfId="0" applyAlignment="1" applyBorder="1" applyFont="1">
      <alignment readingOrder="0" vertical="bottom"/>
    </xf>
    <xf borderId="1" fillId="5" fontId="90" numFmtId="0" xfId="0" applyAlignment="1" applyBorder="1" applyFont="1">
      <alignment readingOrder="0" shrinkToFit="0" vertical="bottom" wrapText="1"/>
    </xf>
    <xf borderId="2" fillId="12" fontId="57" numFmtId="0" xfId="0" applyAlignment="1" applyBorder="1" applyFont="1">
      <alignment shrinkToFit="0" vertical="top" wrapText="1"/>
    </xf>
    <xf borderId="1" fillId="0" fontId="1" numFmtId="0" xfId="0" applyAlignment="1" applyBorder="1" applyFont="1">
      <alignment shrinkToFit="0" wrapText="1"/>
    </xf>
    <xf borderId="1" fillId="0" fontId="97" numFmtId="0" xfId="0" applyAlignment="1" applyBorder="1" applyFont="1">
      <alignment readingOrder="0" shrinkToFit="0" vertical="bottom" wrapText="0"/>
    </xf>
    <xf borderId="1" fillId="0" fontId="57" numFmtId="0" xfId="0" applyAlignment="1" applyBorder="1" applyFont="1">
      <alignment readingOrder="0" shrinkToFit="0" vertical="bottom" wrapText="0"/>
    </xf>
    <xf borderId="1" fillId="0" fontId="57" numFmtId="0" xfId="0" applyAlignment="1" applyBorder="1" applyFont="1">
      <alignment readingOrder="0" vertical="bottom"/>
    </xf>
    <xf borderId="1" fillId="0" fontId="57" numFmtId="0" xfId="0" applyAlignment="1" applyBorder="1" applyFont="1">
      <alignment horizontal="left" readingOrder="0" shrinkToFit="0" wrapText="0"/>
    </xf>
    <xf borderId="0" fillId="0" fontId="1" numFmtId="0" xfId="0" applyAlignment="1" applyFont="1">
      <alignment shrinkToFit="0" vertical="top" wrapText="1"/>
    </xf>
    <xf borderId="0" fillId="5" fontId="98" numFmtId="0" xfId="0" applyAlignment="1" applyFont="1">
      <alignment horizontal="left" readingOrder="0" shrinkToFit="0" vertical="top" wrapText="1"/>
    </xf>
    <xf borderId="0" fillId="5" fontId="99" numFmtId="0" xfId="0" applyAlignment="1" applyFont="1">
      <alignment horizontal="left" readingOrder="0" shrinkToFit="0" vertical="top" wrapText="1"/>
    </xf>
    <xf borderId="1" fillId="0" fontId="100" numFmtId="0" xfId="0" applyAlignment="1" applyBorder="1" applyFont="1">
      <alignment horizontal="center" readingOrder="0" shrinkToFit="0" vertical="top" wrapText="1"/>
    </xf>
    <xf borderId="1" fillId="0" fontId="101" numFmtId="0" xfId="0" applyAlignment="1" applyBorder="1" applyFont="1">
      <alignment readingOrder="0" vertical="bottom"/>
    </xf>
    <xf borderId="1" fillId="0" fontId="101" numFmtId="0" xfId="0" applyAlignment="1" applyBorder="1" applyFont="1">
      <alignment readingOrder="0" shrinkToFit="0" vertical="bottom" wrapText="1"/>
    </xf>
    <xf borderId="1" fillId="0" fontId="102" numFmtId="0" xfId="0" applyAlignment="1" applyBorder="1" applyFont="1">
      <alignment readingOrder="0" shrinkToFit="0" vertical="bottom" wrapText="1"/>
    </xf>
    <xf borderId="1" fillId="11" fontId="101" numFmtId="0" xfId="0" applyAlignment="1" applyBorder="1" applyFont="1">
      <alignment readingOrder="0" shrinkToFit="0" vertical="bottom" wrapText="0"/>
    </xf>
    <xf borderId="1" fillId="0" fontId="101" numFmtId="0" xfId="0" applyAlignment="1" applyBorder="1" applyFont="1">
      <alignment readingOrder="0" shrinkToFit="0" vertical="bottom" wrapText="0"/>
    </xf>
    <xf borderId="1" fillId="0" fontId="103" numFmtId="0" xfId="0" applyAlignment="1" applyBorder="1" applyFont="1">
      <alignment readingOrder="0" shrinkToFit="0" wrapText="1"/>
    </xf>
    <xf borderId="1" fillId="0" fontId="33" numFmtId="0" xfId="0" applyAlignment="1" applyBorder="1" applyFont="1">
      <alignment readingOrder="0" shrinkToFit="0" wrapText="1"/>
    </xf>
    <xf borderId="1" fillId="0" fontId="33" numFmtId="0" xfId="0" applyAlignment="1" applyBorder="1" applyFont="1">
      <alignment readingOrder="0" shrinkToFit="0" vertical="center" wrapText="1"/>
    </xf>
    <xf borderId="23" fillId="0" fontId="0" numFmtId="0" xfId="0" applyAlignment="1" applyBorder="1" applyFont="1">
      <alignment readingOrder="0" shrinkToFit="0" vertical="bottom" wrapText="1"/>
    </xf>
    <xf borderId="23" fillId="11" fontId="33" numFmtId="0" xfId="0" applyAlignment="1" applyBorder="1" applyFont="1">
      <alignment readingOrder="0" shrinkToFit="0" vertical="center" wrapText="0"/>
    </xf>
    <xf borderId="1" fillId="0" fontId="33" numFmtId="0" xfId="0" applyAlignment="1" applyBorder="1" applyFont="1">
      <alignment readingOrder="0" shrinkToFit="0" vertical="center" wrapText="0"/>
    </xf>
    <xf borderId="23" fillId="0" fontId="33" numFmtId="0" xfId="0" applyAlignment="1" applyBorder="1" applyFont="1">
      <alignment readingOrder="0" shrinkToFit="0" vertical="center" wrapText="0"/>
    </xf>
    <xf borderId="1" fillId="0" fontId="104" numFmtId="0" xfId="0" applyAlignment="1" applyBorder="1" applyFont="1">
      <alignment readingOrder="0"/>
    </xf>
    <xf borderId="1" fillId="0" fontId="104" numFmtId="0" xfId="0" applyAlignment="1" applyBorder="1" applyFont="1">
      <alignment readingOrder="0" shrinkToFit="0" vertical="center" wrapText="1"/>
    </xf>
    <xf borderId="1" fillId="0" fontId="104" numFmtId="0" xfId="0" applyAlignment="1" applyBorder="1" applyFont="1">
      <alignment readingOrder="0" shrinkToFit="0" vertical="center" wrapText="0"/>
    </xf>
    <xf borderId="1" fillId="11" fontId="104" numFmtId="0" xfId="0" applyAlignment="1" applyBorder="1" applyFont="1">
      <alignment readingOrder="0" shrinkToFit="0" vertical="center" wrapText="1"/>
    </xf>
    <xf borderId="1" fillId="0" fontId="104" numFmtId="0" xfId="0" applyAlignment="1" applyBorder="1" applyFont="1">
      <alignment readingOrder="0" shrinkToFit="0" vertical="bottom" wrapText="1"/>
    </xf>
    <xf borderId="1" fillId="0" fontId="104" numFmtId="0" xfId="0" applyAlignment="1" applyBorder="1" applyFont="1">
      <alignment readingOrder="0" shrinkToFit="0" vertical="bottom" wrapText="0"/>
    </xf>
    <xf borderId="1" fillId="11" fontId="103" numFmtId="0" xfId="0" applyAlignment="1" applyBorder="1" applyFont="1">
      <alignment readingOrder="0" shrinkToFit="0" wrapText="1"/>
    </xf>
    <xf borderId="1" fillId="11" fontId="33" numFmtId="0" xfId="0" applyAlignment="1" applyBorder="1" applyFont="1">
      <alignment readingOrder="0"/>
    </xf>
    <xf borderId="1" fillId="11" fontId="33" numFmtId="0" xfId="0" applyAlignment="1" applyBorder="1" applyFont="1">
      <alignment readingOrder="0" shrinkToFit="0" wrapText="1"/>
    </xf>
    <xf borderId="1" fillId="11" fontId="104" numFmtId="0" xfId="0" applyBorder="1" applyFont="1"/>
    <xf borderId="1" fillId="11" fontId="102" numFmtId="0" xfId="0" applyAlignment="1" applyBorder="1" applyFont="1">
      <alignment readingOrder="0" shrinkToFit="0" vertical="bottom" wrapText="1"/>
    </xf>
    <xf borderId="1" fillId="11" fontId="104" numFmtId="0" xfId="0" applyAlignment="1" applyBorder="1" applyFont="1">
      <alignment shrinkToFit="0" wrapText="0"/>
    </xf>
    <xf borderId="0" fillId="11" fontId="33" numFmtId="0" xfId="0" applyFont="1"/>
    <xf borderId="1" fillId="0" fontId="0" numFmtId="0" xfId="0" applyAlignment="1" applyBorder="1" applyFont="1">
      <alignment readingOrder="0" shrinkToFit="0" vertical="bottom" wrapText="1"/>
    </xf>
    <xf borderId="1" fillId="11" fontId="33" numFmtId="0" xfId="0" applyAlignment="1" applyBorder="1" applyFont="1">
      <alignment readingOrder="0" shrinkToFit="0" vertical="center" wrapText="0"/>
    </xf>
    <xf borderId="1" fillId="11" fontId="33" numFmtId="0" xfId="0" applyBorder="1" applyFont="1"/>
    <xf borderId="1" fillId="11" fontId="100" numFmtId="0" xfId="0" applyAlignment="1" applyBorder="1" applyFont="1">
      <alignment readingOrder="0" shrinkToFit="0" vertical="bottom" wrapText="1"/>
    </xf>
    <xf borderId="1" fillId="11" fontId="33" numFmtId="0" xfId="0" applyAlignment="1" applyBorder="1" applyFont="1">
      <alignment shrinkToFit="0" wrapText="0"/>
    </xf>
    <xf borderId="1" fillId="0" fontId="100" numFmtId="0" xfId="0" applyAlignment="1" applyBorder="1" applyFont="1">
      <alignment readingOrder="0" shrinkToFit="0" vertical="bottom" wrapText="1"/>
    </xf>
    <xf borderId="1" fillId="0" fontId="33" numFmtId="0" xfId="0" applyAlignment="1" applyBorder="1" applyFont="1">
      <alignment readingOrder="0" shrinkToFit="0" vertical="bottom" wrapText="1"/>
    </xf>
    <xf borderId="1" fillId="11" fontId="33" numFmtId="0" xfId="0" applyAlignment="1" applyBorder="1" applyFont="1">
      <alignment readingOrder="0" shrinkToFit="0" vertical="bottom" wrapText="1"/>
    </xf>
    <xf borderId="1" fillId="11" fontId="33" numFmtId="0" xfId="0" applyAlignment="1" applyBorder="1" applyFont="1">
      <alignment readingOrder="0" shrinkToFit="0" vertical="bottom" wrapText="0"/>
    </xf>
    <xf borderId="1" fillId="0" fontId="33" numFmtId="0" xfId="0" applyAlignment="1" applyBorder="1" applyFont="1">
      <alignment readingOrder="0" shrinkToFit="0" vertical="bottom" wrapText="0"/>
    </xf>
    <xf borderId="1" fillId="0" fontId="104" numFmtId="0" xfId="0" applyAlignment="1" applyBorder="1" applyFont="1">
      <alignment readingOrder="0" shrinkToFit="0" wrapText="1"/>
    </xf>
    <xf borderId="0" fillId="0" fontId="100" numFmtId="0" xfId="0" applyAlignment="1" applyFont="1">
      <alignment readingOrder="0" shrinkToFit="0" vertical="bottom" wrapText="1"/>
    </xf>
    <xf borderId="1" fillId="0" fontId="0" numFmtId="0" xfId="0" applyAlignment="1" applyBorder="1" applyFont="1">
      <alignment shrinkToFit="0" wrapText="1"/>
    </xf>
    <xf borderId="1" fillId="0" fontId="33" numFmtId="0" xfId="0" applyBorder="1" applyFont="1"/>
    <xf borderId="1" fillId="0" fontId="33" numFmtId="0" xfId="0" applyAlignment="1" applyBorder="1" applyFont="1">
      <alignment shrinkToFit="0" wrapText="1"/>
    </xf>
    <xf borderId="1" fillId="0" fontId="33" numFmtId="0" xfId="0" applyAlignment="1" applyBorder="1" applyFont="1">
      <alignment shrinkToFit="0" wrapText="0"/>
    </xf>
    <xf borderId="0" fillId="20" fontId="105" numFmtId="0" xfId="0" applyAlignment="1" applyFill="1" applyFont="1">
      <alignment horizontal="left" readingOrder="0" vertical="top"/>
    </xf>
    <xf borderId="26" fillId="20" fontId="105" numFmtId="0" xfId="0" applyAlignment="1" applyBorder="1" applyFont="1">
      <alignment horizontal="left" readingOrder="0" vertical="top"/>
    </xf>
    <xf borderId="26" fillId="20" fontId="105" numFmtId="0" xfId="0" applyAlignment="1" applyBorder="1" applyFont="1">
      <alignment horizontal="left" readingOrder="0" shrinkToFit="0" vertical="top" wrapText="1"/>
    </xf>
    <xf borderId="0" fillId="18" fontId="106" numFmtId="0" xfId="0" applyAlignment="1" applyFont="1">
      <alignment horizontal="left" readingOrder="0" vertical="top"/>
    </xf>
    <xf borderId="0" fillId="0" fontId="34" numFmtId="0" xfId="0" applyAlignment="1" applyFont="1">
      <alignment readingOrder="0"/>
    </xf>
    <xf borderId="0" fillId="0" fontId="107" numFmtId="0" xfId="0" applyAlignment="1" applyFont="1">
      <alignment readingOrder="0"/>
    </xf>
    <xf borderId="0" fillId="2" fontId="32" numFmtId="0" xfId="0" applyAlignment="1" applyFont="1">
      <alignment readingOrder="0"/>
    </xf>
    <xf borderId="27" fillId="0" fontId="32" numFmtId="0" xfId="0" applyAlignment="1" applyBorder="1" applyFont="1">
      <alignment horizontal="left" readingOrder="0" shrinkToFit="0" wrapText="1"/>
    </xf>
    <xf borderId="27" fillId="0" fontId="34" numFmtId="0" xfId="0" applyAlignment="1" applyBorder="1" applyFont="1">
      <alignment horizontal="left" readingOrder="0" shrinkToFit="0" wrapText="1"/>
    </xf>
    <xf borderId="28" fillId="0" fontId="32" numFmtId="0" xfId="0" applyAlignment="1" applyBorder="1" applyFont="1">
      <alignment horizontal="left" readingOrder="0" shrinkToFit="0" wrapText="1"/>
    </xf>
    <xf borderId="29" fillId="0" fontId="34" numFmtId="0" xfId="0" applyAlignment="1" applyBorder="1" applyFont="1">
      <alignment horizontal="left" readingOrder="0" shrinkToFit="0" wrapText="1"/>
    </xf>
    <xf borderId="1" fillId="0" fontId="34" numFmtId="0" xfId="0" applyAlignment="1" applyBorder="1" applyFont="1">
      <alignment horizontal="left" readingOrder="0" shrinkToFit="0" wrapText="1"/>
    </xf>
    <xf borderId="1" fillId="0" fontId="34" numFmtId="0" xfId="0" applyAlignment="1" applyBorder="1" applyFont="1">
      <alignment horizontal="left" shrinkToFit="0" vertical="top" wrapText="1"/>
    </xf>
    <xf borderId="30" fillId="0" fontId="34" numFmtId="0" xfId="0" applyAlignment="1" applyBorder="1" applyFont="1">
      <alignment horizontal="left" readingOrder="0" shrinkToFit="0" wrapText="1"/>
    </xf>
    <xf borderId="0" fillId="2" fontId="101" numFmtId="0" xfId="0" applyAlignment="1" applyFont="1">
      <alignment readingOrder="0"/>
    </xf>
    <xf borderId="1" fillId="0" fontId="32" numFmtId="0" xfId="0" applyAlignment="1" applyBorder="1" applyFont="1">
      <alignment horizontal="left" readingOrder="0" shrinkToFit="0" wrapText="1"/>
    </xf>
    <xf borderId="27" fillId="0" fontId="34" numFmtId="0" xfId="0" applyAlignment="1" applyBorder="1" applyFont="1">
      <alignment horizontal="left" shrinkToFit="0" vertical="top" wrapText="1"/>
    </xf>
    <xf borderId="26" fillId="0" fontId="34" numFmtId="0" xfId="0" applyAlignment="1" applyBorder="1" applyFont="1">
      <alignment readingOrder="0"/>
    </xf>
    <xf borderId="26" fillId="0" fontId="33" numFmtId="0" xfId="0" applyBorder="1" applyFont="1"/>
    <xf borderId="26" fillId="0" fontId="3" numFmtId="0" xfId="0" applyAlignment="1" applyBorder="1" applyFont="1">
      <alignment readingOrder="0"/>
    </xf>
    <xf borderId="26" fillId="0" fontId="1" numFmtId="0" xfId="0" applyBorder="1" applyFont="1"/>
    <xf borderId="26" fillId="0" fontId="1" numFmtId="0" xfId="0" applyAlignment="1" applyBorder="1" applyFont="1">
      <alignment readingOrder="0"/>
    </xf>
    <xf borderId="31" fillId="0" fontId="1" numFmtId="0" xfId="0" applyBorder="1" applyFont="1"/>
    <xf borderId="31" fillId="0" fontId="33" numFmtId="0" xfId="0" applyBorder="1" applyFont="1"/>
    <xf borderId="1" fillId="0" fontId="3" numFmtId="0" xfId="0" applyAlignment="1" applyBorder="1" applyFont="1">
      <alignment horizontal="center" readingOrder="0" shrinkToFit="0" wrapText="1"/>
    </xf>
    <xf borderId="15" fillId="0" fontId="32" numFmtId="0" xfId="0" applyAlignment="1" applyBorder="1" applyFont="1">
      <alignment horizontal="left" readingOrder="0" shrinkToFit="0" wrapText="1"/>
    </xf>
    <xf borderId="26" fillId="0" fontId="32" numFmtId="0" xfId="0" applyAlignment="1" applyBorder="1" applyFont="1">
      <alignment horizontal="left" readingOrder="0" shrinkToFit="0" wrapText="1"/>
    </xf>
    <xf borderId="1" fillId="0" fontId="1" numFmtId="0" xfId="0" applyAlignment="1" applyBorder="1" applyFont="1">
      <alignment readingOrder="0" shrinkToFit="0" wrapText="1"/>
    </xf>
    <xf borderId="15" fillId="0" fontId="34" numFmtId="0" xfId="0" applyAlignment="1" applyBorder="1" applyFont="1">
      <alignment horizontal="left" readingOrder="0" shrinkToFit="0" wrapText="1"/>
    </xf>
    <xf borderId="26" fillId="0" fontId="34" numFmtId="0" xfId="0" applyAlignment="1" applyBorder="1" applyFont="1">
      <alignment horizontal="left" readingOrder="0" shrinkToFit="0" wrapText="1"/>
    </xf>
    <xf borderId="32" fillId="0" fontId="1" numFmtId="0" xfId="0" applyBorder="1" applyFont="1"/>
    <xf borderId="32" fillId="0" fontId="33" numFmtId="0" xfId="0" applyBorder="1" applyFont="1"/>
    <xf borderId="26" fillId="0" fontId="108" numFmtId="0" xfId="0" applyAlignment="1" applyBorder="1" applyFont="1">
      <alignment readingOrder="0"/>
    </xf>
    <xf borderId="26" fillId="0" fontId="34" numFmtId="0" xfId="0" applyAlignment="1" applyBorder="1" applyFont="1">
      <alignment horizontal="left" shrinkToFit="0" vertical="top" wrapText="1"/>
    </xf>
    <xf borderId="26" fillId="0" fontId="33" numFmtId="0" xfId="0" applyAlignment="1" applyBorder="1" applyFont="1">
      <alignment readingOrder="0"/>
    </xf>
    <xf borderId="26" fillId="0" fontId="101" numFmtId="0" xfId="0" applyAlignment="1" applyBorder="1" applyFont="1">
      <alignment readingOrder="0"/>
    </xf>
    <xf borderId="26" fillId="0" fontId="34" numFmtId="0" xfId="0" applyAlignment="1" applyBorder="1" applyFont="1">
      <alignment horizontal="left" readingOrder="0" shrinkToFit="0" vertical="top" wrapText="1"/>
    </xf>
    <xf borderId="26" fillId="0" fontId="1" numFmtId="0" xfId="0" applyBorder="1" applyFont="1"/>
    <xf borderId="26" fillId="0" fontId="32" numFmtId="0" xfId="0" applyAlignment="1" applyBorder="1" applyFont="1">
      <alignment horizontal="left" readingOrder="0" shrinkToFit="0" vertical="top" wrapText="1"/>
    </xf>
    <xf borderId="1" fillId="0" fontId="45" numFmtId="0" xfId="0" applyAlignment="1" applyBorder="1" applyFont="1">
      <alignment horizontal="left" readingOrder="0" shrinkToFit="0" wrapText="1"/>
    </xf>
    <xf borderId="2" fillId="0" fontId="45" numFmtId="0" xfId="0" applyAlignment="1" applyBorder="1" applyFont="1">
      <alignment horizontal="left" readingOrder="0" shrinkToFit="0" wrapText="1"/>
    </xf>
    <xf borderId="0" fillId="0" fontId="109" numFmtId="0" xfId="0" applyAlignment="1" applyFont="1">
      <alignment readingOrder="0"/>
    </xf>
    <xf borderId="27" fillId="0" fontId="110" numFmtId="0" xfId="0" applyAlignment="1" applyBorder="1" applyFont="1">
      <alignment horizontal="left" readingOrder="0" shrinkToFit="0" wrapText="1"/>
    </xf>
    <xf borderId="27" fillId="0" fontId="45" numFmtId="0" xfId="0" applyAlignment="1" applyBorder="1" applyFont="1">
      <alignment horizontal="left" readingOrder="0" shrinkToFit="0" wrapText="1"/>
    </xf>
    <xf borderId="27" fillId="0" fontId="45" numFmtId="0" xfId="0" applyAlignment="1" applyBorder="1" applyFont="1">
      <alignment horizontal="left" shrinkToFit="0" vertical="top" wrapText="1"/>
    </xf>
    <xf borderId="27" fillId="19" fontId="111" numFmtId="0" xfId="0" applyAlignment="1" applyBorder="1" applyFont="1">
      <alignment horizontal="left" readingOrder="0" shrinkToFit="0" wrapText="1"/>
    </xf>
    <xf borderId="29" fillId="0" fontId="110" numFmtId="0" xfId="0" applyAlignment="1" applyBorder="1" applyFont="1">
      <alignment horizontal="left" readingOrder="0" shrinkToFit="0" wrapText="1"/>
    </xf>
    <xf borderId="1" fillId="21" fontId="3" numFmtId="0" xfId="0" applyAlignment="1" applyBorder="1" applyFill="1" applyFont="1">
      <alignment readingOrder="0"/>
    </xf>
    <xf borderId="29" fillId="0" fontId="45" numFmtId="0" xfId="0" applyAlignment="1" applyBorder="1" applyFont="1">
      <alignment horizontal="left" readingOrder="0" shrinkToFit="0" wrapText="1"/>
    </xf>
    <xf borderId="29" fillId="0" fontId="45" numFmtId="0" xfId="0" applyAlignment="1" applyBorder="1" applyFont="1">
      <alignment horizontal="left" readingOrder="0" shrinkToFit="0" vertical="top" wrapText="1"/>
    </xf>
    <xf borderId="1" fillId="21" fontId="1" numFmtId="0" xfId="0" applyAlignment="1" applyBorder="1" applyFont="1">
      <alignment readingOrder="0" shrinkToFit="0" wrapText="1"/>
    </xf>
    <xf borderId="28" fillId="0" fontId="45" numFmtId="0" xfId="0" applyAlignment="1" applyBorder="1" applyFont="1">
      <alignment horizontal="left" readingOrder="0" shrinkToFit="0" wrapText="1"/>
    </xf>
    <xf borderId="28" fillId="0" fontId="112" numFmtId="0" xfId="0" applyAlignment="1" applyBorder="1" applyFont="1">
      <alignment horizontal="left" readingOrder="0" shrinkToFit="0" wrapText="1"/>
    </xf>
    <xf borderId="30" fillId="10" fontId="86" numFmtId="0" xfId="0" applyAlignment="1" applyBorder="1" applyFont="1">
      <alignment horizontal="left" readingOrder="0" shrinkToFit="0" wrapText="1"/>
    </xf>
    <xf borderId="1" fillId="0" fontId="45" numFmtId="0" xfId="0" applyAlignment="1" applyBorder="1" applyFont="1">
      <alignment horizontal="left" shrinkToFit="0" vertical="top" wrapText="1"/>
    </xf>
    <xf borderId="28" fillId="0" fontId="110" numFmtId="0" xfId="0" applyAlignment="1" applyBorder="1" applyFont="1">
      <alignment horizontal="left" readingOrder="0" shrinkToFit="0" wrapText="1"/>
    </xf>
    <xf borderId="1" fillId="0" fontId="65" numFmtId="0" xfId="0" applyAlignment="1" applyBorder="1" applyFont="1">
      <alignment horizontal="left" readingOrder="0" shrinkToFit="0" vertical="top" wrapText="1"/>
    </xf>
    <xf borderId="1" fillId="0" fontId="113" numFmtId="0" xfId="0" applyAlignment="1" applyBorder="1" applyFont="1">
      <alignment readingOrder="0"/>
    </xf>
    <xf borderId="1" fillId="0" fontId="113" numFmtId="0" xfId="0" applyAlignment="1" applyBorder="1" applyFont="1">
      <alignment horizontal="right" readingOrder="0"/>
    </xf>
    <xf borderId="1" fillId="0" fontId="65" numFmtId="0" xfId="0" applyAlignment="1" applyBorder="1" applyFont="1">
      <alignment horizontal="left" readingOrder="0" shrinkToFit="0" wrapText="1"/>
    </xf>
    <xf borderId="1" fillId="0" fontId="45" numFmtId="0" xfId="0" applyAlignment="1" applyBorder="1" applyFont="1">
      <alignment horizontal="left" readingOrder="0" shrinkToFit="0" vertical="top" wrapText="1"/>
    </xf>
    <xf borderId="1" fillId="0" fontId="114" numFmtId="0" xfId="0" applyAlignment="1" applyBorder="1" applyFont="1">
      <alignment horizontal="left" readingOrder="0" shrinkToFit="0" vertical="top" wrapText="1"/>
    </xf>
    <xf borderId="0" fillId="0" fontId="115" numFmtId="0" xfId="0" applyAlignment="1" applyFont="1">
      <alignment readingOrder="0"/>
    </xf>
    <xf borderId="0" fillId="3" fontId="3" numFmtId="0" xfId="0" applyAlignment="1" applyFont="1">
      <alignment readingOrder="0"/>
    </xf>
    <xf borderId="1" fillId="21" fontId="3" numFmtId="0" xfId="0" applyAlignment="1" applyBorder="1" applyFont="1">
      <alignment readingOrder="0" shrinkToFit="0" wrapText="1"/>
    </xf>
    <xf borderId="27" fillId="0" fontId="116" numFmtId="0" xfId="0" applyAlignment="1" applyBorder="1" applyFont="1">
      <alignment horizontal="left" readingOrder="0" shrinkToFit="0" wrapText="1"/>
    </xf>
    <xf borderId="1" fillId="0" fontId="29" numFmtId="0" xfId="0" applyAlignment="1" applyBorder="1" applyFont="1">
      <alignment shrinkToFit="0" wrapText="1"/>
    </xf>
    <xf borderId="0" fillId="0" fontId="29" numFmtId="0" xfId="0" applyFont="1"/>
    <xf borderId="1" fillId="0" fontId="117" numFmtId="0" xfId="0" applyAlignment="1" applyBorder="1" applyFont="1">
      <alignment horizontal="left" readingOrder="0" shrinkToFit="0" wrapText="1"/>
    </xf>
    <xf borderId="0" fillId="0" fontId="29" numFmtId="0" xfId="0" applyAlignment="1" applyFont="1">
      <alignment readingOrder="0"/>
    </xf>
    <xf borderId="29" fillId="0" fontId="45" numFmtId="0" xfId="0" applyAlignment="1" applyBorder="1" applyFont="1">
      <alignment horizontal="left" shrinkToFit="0" vertical="top" wrapText="1"/>
    </xf>
    <xf borderId="29" fillId="0" fontId="86" numFmtId="0" xfId="0" applyAlignment="1" applyBorder="1" applyFont="1">
      <alignment horizontal="left" readingOrder="0" shrinkToFit="0" wrapText="1"/>
    </xf>
    <xf borderId="0" fillId="0" fontId="29" numFmtId="0" xfId="0" applyAlignment="1" applyFont="1">
      <alignment readingOrder="0" shrinkToFit="0" wrapText="1"/>
    </xf>
    <xf borderId="29" fillId="0" fontId="116" numFmtId="0" xfId="0" applyAlignment="1" applyBorder="1" applyFont="1">
      <alignment horizontal="left" readingOrder="0" shrinkToFit="0" wrapText="1"/>
    </xf>
    <xf borderId="1" fillId="0" fontId="9" numFmtId="0" xfId="0" applyAlignment="1" applyBorder="1" applyFont="1">
      <alignment readingOrder="0" shrinkToFit="0" wrapText="1"/>
    </xf>
    <xf borderId="0" fillId="0" fontId="9" numFmtId="0" xfId="0" applyFont="1"/>
    <xf borderId="27" fillId="3" fontId="65" numFmtId="0" xfId="0" applyAlignment="1" applyBorder="1" applyFont="1">
      <alignment horizontal="left" readingOrder="0" shrinkToFit="0" wrapText="1"/>
    </xf>
    <xf borderId="29" fillId="3" fontId="65" numFmtId="0" xfId="0" applyAlignment="1" applyBorder="1" applyFont="1">
      <alignment horizontal="left" readingOrder="0" shrinkToFit="0" wrapText="1"/>
    </xf>
    <xf borderId="1" fillId="3" fontId="1" numFmtId="0" xfId="0" applyAlignment="1" applyBorder="1" applyFont="1">
      <alignment readingOrder="0" shrinkToFit="0" wrapText="1"/>
    </xf>
    <xf borderId="27" fillId="3" fontId="65" numFmtId="0" xfId="0" applyAlignment="1" applyBorder="1" applyFont="1">
      <alignment horizontal="left" readingOrder="0" shrinkToFit="0" vertical="top" wrapText="1"/>
    </xf>
    <xf borderId="30" fillId="3" fontId="65" numFmtId="0" xfId="0" applyAlignment="1" applyBorder="1" applyFont="1">
      <alignment horizontal="left" readingOrder="0" shrinkToFit="0" wrapText="1"/>
    </xf>
    <xf borderId="1" fillId="3" fontId="1" numFmtId="0" xfId="0" applyAlignment="1" applyBorder="1" applyFont="1">
      <alignment shrinkToFit="0" wrapText="1"/>
    </xf>
    <xf quotePrefix="1" borderId="30" fillId="0" fontId="45" numFmtId="0" xfId="0" applyAlignment="1" applyBorder="1" applyFont="1">
      <alignment horizontal="left" readingOrder="0" shrinkToFit="0" wrapText="1"/>
    </xf>
    <xf borderId="1" fillId="0" fontId="118" numFmtId="0" xfId="0" applyAlignment="1" applyBorder="1" applyFont="1">
      <alignment readingOrder="0"/>
    </xf>
    <xf borderId="0" fillId="0" fontId="31" numFmtId="0" xfId="0" applyAlignment="1" applyFont="1">
      <alignment horizontal="left" readingOrder="0"/>
    </xf>
    <xf borderId="1" fillId="0" fontId="119" numFmtId="0" xfId="0" applyAlignment="1" applyBorder="1" applyFont="1">
      <alignment horizontal="left" readingOrder="0" shrinkToFit="0" wrapText="1"/>
    </xf>
    <xf borderId="0" fillId="0" fontId="119" numFmtId="0" xfId="0" applyAlignment="1" applyFont="1">
      <alignment horizontal="left" readingOrder="0"/>
    </xf>
    <xf borderId="28" fillId="0" fontId="45" numFmtId="0" xfId="0" applyAlignment="1" applyBorder="1" applyFont="1">
      <alignment horizontal="left" shrinkToFit="0" vertical="top" wrapText="1"/>
    </xf>
    <xf borderId="30" fillId="0" fontId="45" numFmtId="0" xfId="0" applyAlignment="1" applyBorder="1" applyFont="1">
      <alignment horizontal="left" readingOrder="0" shrinkToFit="0" wrapText="1"/>
    </xf>
    <xf borderId="1" fillId="0" fontId="120" numFmtId="0" xfId="0" applyAlignment="1" applyBorder="1" applyFont="1">
      <alignment readingOrder="0" shrinkToFit="0" wrapText="1"/>
    </xf>
    <xf borderId="1" fillId="0" fontId="9" numFmtId="0" xfId="0" applyAlignment="1" applyBorder="1" applyFont="1">
      <alignment readingOrder="0"/>
    </xf>
    <xf borderId="27" fillId="0" fontId="45" numFmtId="0" xfId="0" applyAlignment="1" applyBorder="1" applyFont="1">
      <alignment horizontal="left" readingOrder="0" shrinkToFit="0" vertical="top" wrapText="1"/>
    </xf>
    <xf borderId="0" fillId="5" fontId="3" numFmtId="0" xfId="0" applyAlignment="1" applyFont="1">
      <alignment readingOrder="0"/>
    </xf>
    <xf borderId="0" fillId="5" fontId="1" numFmtId="0" xfId="0" applyFont="1"/>
    <xf borderId="2" fillId="0" fontId="121" numFmtId="0" xfId="0" applyAlignment="1" applyBorder="1" applyFont="1">
      <alignment horizontal="left" readingOrder="0" shrinkToFit="0" wrapText="1"/>
    </xf>
    <xf borderId="27" fillId="0" fontId="122" numFmtId="0" xfId="0" applyAlignment="1" applyBorder="1" applyFont="1">
      <alignment horizontal="left" readingOrder="0" shrinkToFit="0" vertical="top" wrapText="1"/>
    </xf>
    <xf borderId="27" fillId="0" fontId="122" numFmtId="0" xfId="0" applyAlignment="1" applyBorder="1" applyFont="1">
      <alignment horizontal="left" readingOrder="0" shrinkToFit="0" wrapText="1"/>
    </xf>
    <xf borderId="27" fillId="0" fontId="65" numFmtId="0" xfId="0" applyAlignment="1" applyBorder="1" applyFont="1">
      <alignment horizontal="left" readingOrder="0" shrinkToFit="0" wrapText="1"/>
    </xf>
    <xf borderId="27" fillId="0" fontId="65" numFmtId="0" xfId="0" applyAlignment="1" applyBorder="1" applyFont="1">
      <alignment horizontal="left" readingOrder="0" shrinkToFit="0" wrapText="1"/>
    </xf>
    <xf borderId="0" fillId="0" fontId="17" numFmtId="0" xfId="0" applyAlignment="1" applyFont="1">
      <alignment vertical="bottom"/>
    </xf>
    <xf borderId="0" fillId="0" fontId="10" numFmtId="0" xfId="0" applyAlignment="1" applyFont="1">
      <alignment vertical="bottom"/>
    </xf>
    <xf borderId="33" fillId="0" fontId="10" numFmtId="0" xfId="0" applyAlignment="1" applyBorder="1" applyFont="1">
      <alignment vertical="bottom"/>
    </xf>
    <xf borderId="34" fillId="0" fontId="66" numFmtId="0" xfId="0" applyAlignment="1" applyBorder="1" applyFont="1">
      <alignment shrinkToFit="0" vertical="bottom" wrapText="1"/>
    </xf>
    <xf borderId="35" fillId="0" fontId="66" numFmtId="0" xfId="0" applyAlignment="1" applyBorder="1" applyFont="1">
      <alignment shrinkToFit="0" vertical="bottom" wrapText="1"/>
    </xf>
    <xf borderId="36" fillId="0" fontId="65" numFmtId="0" xfId="0" applyAlignment="1" applyBorder="1" applyFont="1">
      <alignment shrinkToFit="0" vertical="bottom" wrapText="1"/>
    </xf>
    <xf borderId="37" fillId="0" fontId="65" numFmtId="0" xfId="0" applyAlignment="1" applyBorder="1" applyFont="1">
      <alignment shrinkToFit="0" vertical="bottom" wrapText="1"/>
    </xf>
    <xf borderId="1" fillId="0" fontId="113" numFmtId="0" xfId="0" applyAlignment="1" applyBorder="1" applyFont="1">
      <alignment shrinkToFit="0" vertical="bottom" wrapText="1"/>
    </xf>
    <xf borderId="1" fillId="0" fontId="65" numFmtId="0" xfId="0" applyAlignment="1" applyBorder="1" applyFont="1">
      <alignment readingOrder="0" shrinkToFit="0" vertical="bottom" wrapText="1"/>
    </xf>
    <xf borderId="1" fillId="0" fontId="113" numFmtId="0" xfId="0" applyAlignment="1" applyBorder="1" applyFont="1">
      <alignment readingOrder="0" shrinkToFit="0" vertical="bottom" wrapText="1"/>
    </xf>
    <xf borderId="0" fillId="2" fontId="3" numFmtId="0" xfId="0" applyAlignment="1" applyFont="1">
      <alignment readingOrder="0"/>
    </xf>
    <xf borderId="1" fillId="0" fontId="116" numFmtId="0" xfId="0" applyAlignment="1" applyBorder="1" applyFont="1">
      <alignment horizontal="left" readingOrder="0" shrinkToFit="0" wrapText="1"/>
    </xf>
    <xf borderId="1" fillId="10" fontId="123" numFmtId="0" xfId="0" applyAlignment="1" applyBorder="1" applyFont="1">
      <alignment horizontal="left" readingOrder="0" shrinkToFit="0" wrapText="1"/>
    </xf>
    <xf borderId="0" fillId="0" fontId="124" numFmtId="0" xfId="0" applyAlignment="1" applyFont="1">
      <alignment readingOrder="0" shrinkToFit="0" wrapText="1"/>
    </xf>
    <xf borderId="27" fillId="0" fontId="1" numFmtId="0" xfId="0" applyAlignment="1" applyBorder="1" applyFont="1">
      <alignment horizontal="left" shrinkToFit="0" vertical="top" wrapText="1"/>
    </xf>
    <xf borderId="27" fillId="0" fontId="1" numFmtId="0" xfId="0" applyAlignment="1" applyBorder="1" applyFont="1">
      <alignment horizontal="left" shrinkToFit="0" vertical="top" wrapText="1"/>
    </xf>
    <xf borderId="28" fillId="0" fontId="65" numFmtId="0" xfId="0" applyAlignment="1" applyBorder="1" applyFont="1">
      <alignment horizontal="left" readingOrder="0" shrinkToFit="0" wrapText="1"/>
    </xf>
    <xf borderId="1" fillId="0" fontId="125" numFmtId="0" xfId="0" applyAlignment="1" applyBorder="1" applyFont="1">
      <alignment horizontal="left" readingOrder="0" shrinkToFit="0" wrapText="1"/>
    </xf>
    <xf borderId="1" fillId="10" fontId="10" numFmtId="0" xfId="0" applyAlignment="1" applyBorder="1" applyFont="1">
      <alignment horizontal="left" readingOrder="0"/>
    </xf>
    <xf borderId="0" fillId="0" fontId="126" numFmtId="0" xfId="0" applyAlignment="1" applyFont="1">
      <alignment readingOrder="0"/>
    </xf>
    <xf borderId="0" fillId="0" fontId="113" numFmtId="0" xfId="0" applyAlignment="1" applyFont="1">
      <alignment readingOrder="0"/>
    </xf>
    <xf borderId="0" fillId="0" fontId="65" numFmtId="0" xfId="0" applyAlignment="1" applyFont="1">
      <alignment readingOrder="0"/>
    </xf>
    <xf borderId="2" fillId="0" fontId="1" numFmtId="49" xfId="0" applyAlignment="1" applyBorder="1" applyFont="1" applyNumberFormat="1">
      <alignment readingOrder="0"/>
    </xf>
    <xf borderId="2" fillId="0" fontId="12" numFmtId="49" xfId="0" applyAlignment="1" applyBorder="1" applyFont="1" applyNumberFormat="1">
      <alignment readingOrder="0"/>
    </xf>
    <xf borderId="0" fillId="0" fontId="127" numFmtId="0" xfId="0" applyAlignment="1" applyFont="1">
      <alignment readingOrder="0"/>
    </xf>
    <xf borderId="0" fillId="0" fontId="1" numFmtId="49" xfId="0" applyFont="1" applyNumberFormat="1"/>
    <xf borderId="0" fillId="0" fontId="1" numFmtId="49" xfId="0" applyAlignment="1" applyFont="1" applyNumberFormat="1">
      <alignment readingOrder="0"/>
    </xf>
    <xf borderId="0" fillId="0" fontId="128" numFmtId="49" xfId="0" applyAlignment="1" applyFont="1" applyNumberFormat="1">
      <alignment readingOrder="0"/>
    </xf>
    <xf borderId="0" fillId="0" fontId="1" numFmtId="0" xfId="0" applyAlignment="1" applyFont="1">
      <alignment horizontal="center" vertical="center"/>
    </xf>
    <xf borderId="27" fillId="0" fontId="66" numFmtId="0" xfId="0" applyAlignment="1" applyBorder="1" applyFont="1">
      <alignment horizontal="left" readingOrder="0" shrinkToFit="0" wrapText="1"/>
    </xf>
    <xf borderId="27" fillId="0" fontId="65" numFmtId="0" xfId="0" applyAlignment="1" applyBorder="1" applyFont="1">
      <alignment horizontal="left" shrinkToFit="0" vertical="top" wrapText="1"/>
    </xf>
    <xf borderId="28" fillId="0" fontId="66" numFmtId="0" xfId="0" applyAlignment="1" applyBorder="1" applyFont="1">
      <alignment horizontal="left" readingOrder="0" shrinkToFit="0" wrapText="1"/>
    </xf>
    <xf borderId="1" fillId="0" fontId="1" numFmtId="0" xfId="0" applyAlignment="1" applyBorder="1" applyFont="1">
      <alignment horizontal="left" readingOrder="0" shrinkToFit="0" vertical="top" wrapText="1"/>
    </xf>
    <xf borderId="0" fillId="0" fontId="129" numFmtId="0" xfId="0" applyFont="1"/>
    <xf borderId="0" fillId="0" fontId="113" numFmtId="0" xfId="0" applyFont="1"/>
    <xf borderId="0" fillId="0" fontId="129" numFmtId="0" xfId="0" applyAlignment="1" applyFont="1">
      <alignment readingOrder="0"/>
    </xf>
    <xf borderId="0" fillId="0" fontId="91" numFmtId="0" xfId="0" applyAlignment="1" applyFont="1">
      <alignment readingOrder="0"/>
    </xf>
    <xf borderId="2" fillId="0" fontId="130" numFmtId="0" xfId="0" applyAlignment="1" applyBorder="1" applyFont="1">
      <alignment horizontal="left" readingOrder="0" shrinkToFit="0" wrapText="1"/>
    </xf>
    <xf borderId="2" fillId="0" fontId="116" numFmtId="0" xfId="0" applyAlignment="1" applyBorder="1" applyFont="1">
      <alignment horizontal="left" readingOrder="0" shrinkToFit="0" wrapText="1"/>
    </xf>
    <xf borderId="27" fillId="0" fontId="9" numFmtId="0" xfId="0" applyAlignment="1" applyBorder="1" applyFont="1">
      <alignment horizontal="left" readingOrder="0" shrinkToFit="0" vertical="top" wrapText="1"/>
    </xf>
    <xf borderId="0" fillId="0" fontId="131" numFmtId="0" xfId="0" applyAlignment="1" applyFont="1">
      <alignment readingOrder="0"/>
    </xf>
    <xf borderId="0" fillId="0" fontId="16" numFmtId="0" xfId="0" applyAlignment="1" applyFont="1">
      <alignment readingOrder="0" shrinkToFit="0" wrapText="1"/>
    </xf>
    <xf borderId="1" fillId="0" fontId="112" numFmtId="0" xfId="0" applyAlignment="1" applyBorder="1" applyFont="1">
      <alignment horizontal="left" readingOrder="0" shrinkToFit="0" wrapText="1"/>
    </xf>
    <xf borderId="2" fillId="0" fontId="112" numFmtId="0" xfId="0" applyAlignment="1" applyBorder="1" applyFont="1">
      <alignment horizontal="left" readingOrder="0" shrinkToFit="0" wrapText="1"/>
    </xf>
    <xf borderId="27" fillId="0" fontId="112" numFmtId="0" xfId="0" applyAlignment="1" applyBorder="1" applyFont="1">
      <alignment horizontal="left" readingOrder="0" shrinkToFit="0" wrapText="1"/>
    </xf>
    <xf borderId="27" fillId="0" fontId="112" numFmtId="0" xfId="0" applyAlignment="1" applyBorder="1" applyFont="1">
      <alignment horizontal="left" shrinkToFit="0" vertical="top" wrapText="1"/>
    </xf>
    <xf borderId="1" fillId="0" fontId="110" numFmtId="0" xfId="0" applyAlignment="1" applyBorder="1" applyFont="1">
      <alignment horizontal="left" readingOrder="0" shrinkToFit="0" wrapText="1"/>
    </xf>
    <xf borderId="1" fillId="0" fontId="132" numFmtId="0" xfId="0" applyAlignment="1" applyBorder="1" applyFont="1">
      <alignment readingOrder="0" shrinkToFit="0" wrapText="1"/>
    </xf>
    <xf borderId="0" fillId="22" fontId="133" numFmtId="0" xfId="0" applyAlignment="1" applyFill="1" applyFont="1">
      <alignment horizontal="left" readingOrder="0" vertical="top"/>
    </xf>
    <xf borderId="1" fillId="0" fontId="134" numFmtId="0" xfId="0" applyAlignment="1" applyBorder="1" applyFont="1">
      <alignment readingOrder="0"/>
    </xf>
    <xf borderId="1" fillId="0" fontId="135" numFmtId="0" xfId="0" applyAlignment="1" applyBorder="1" applyFont="1">
      <alignment horizontal="left" readingOrder="0" shrinkToFit="0" wrapText="1"/>
    </xf>
    <xf borderId="2" fillId="0" fontId="65" numFmtId="0" xfId="0" applyAlignment="1" applyBorder="1" applyFont="1">
      <alignment horizontal="left" readingOrder="0" shrinkToFit="0" wrapText="1"/>
    </xf>
    <xf borderId="2" fillId="0" fontId="113" numFmtId="49" xfId="0" applyAlignment="1" applyBorder="1" applyFont="1" applyNumberFormat="1">
      <alignment readingOrder="0" shrinkToFit="0" wrapText="1"/>
    </xf>
    <xf borderId="0" fillId="7" fontId="129" numFmtId="0" xfId="0" applyAlignment="1" applyFont="1">
      <alignment readingOrder="0"/>
    </xf>
    <xf borderId="1" fillId="0" fontId="66" numFmtId="0" xfId="0" applyAlignment="1" applyBorder="1" applyFont="1">
      <alignment horizontal="left" readingOrder="0" shrinkToFit="0" wrapText="1"/>
    </xf>
    <xf borderId="1" fillId="0" fontId="113" numFmtId="0" xfId="0" applyBorder="1" applyFont="1"/>
    <xf borderId="1" fillId="0" fontId="110" numFmtId="0" xfId="0" applyAlignment="1" applyBorder="1" applyFont="1">
      <alignment horizontal="center" readingOrder="0" shrinkToFit="0" wrapText="1"/>
    </xf>
    <xf borderId="1" fillId="0" fontId="66" numFmtId="0" xfId="0" applyAlignment="1" applyBorder="1" applyFont="1">
      <alignment horizontal="center" readingOrder="0" shrinkToFit="0" wrapText="1"/>
    </xf>
    <xf borderId="1" fillId="0" fontId="65" numFmtId="0" xfId="0" applyAlignment="1" applyBorder="1" applyFont="1">
      <alignment horizontal="center" readingOrder="0" shrinkToFit="0" wrapText="1"/>
    </xf>
    <xf borderId="38" fillId="22" fontId="113" numFmtId="0" xfId="0" applyAlignment="1" applyBorder="1" applyFont="1">
      <alignment readingOrder="0"/>
    </xf>
    <xf borderId="1" fillId="0" fontId="65" numFmtId="0" xfId="0" applyAlignment="1" applyBorder="1" applyFont="1">
      <alignment horizontal="center" readingOrder="0" shrinkToFit="0" vertical="bottom" wrapText="1"/>
    </xf>
    <xf borderId="1" fillId="0" fontId="113" numFmtId="0" xfId="0" applyAlignment="1" applyBorder="1" applyFont="1">
      <alignment readingOrder="0" shrinkToFit="0" wrapText="1"/>
    </xf>
    <xf borderId="0" fillId="0" fontId="113" numFmtId="0" xfId="0" applyAlignment="1" applyFont="1">
      <alignment readingOrder="0" shrinkToFit="0" wrapText="1"/>
    </xf>
    <xf borderId="39" fillId="22" fontId="113" numFmtId="0" xfId="0" applyAlignment="1" applyBorder="1" applyFont="1">
      <alignment readingOrder="0"/>
    </xf>
    <xf borderId="1" fillId="0" fontId="136" numFmtId="0" xfId="0" applyAlignment="1" applyBorder="1" applyFont="1">
      <alignment readingOrder="0" shrinkToFit="0" wrapText="1"/>
    </xf>
    <xf borderId="0" fillId="0" fontId="137" numFmtId="0" xfId="0" applyAlignment="1" applyFont="1">
      <alignment readingOrder="0" shrinkToFit="0" wrapText="1"/>
    </xf>
    <xf borderId="1" fillId="0" fontId="132" numFmtId="0" xfId="0" applyAlignment="1" applyBorder="1" applyFont="1">
      <alignment horizontal="center" readingOrder="0" shrinkToFit="0" wrapText="1"/>
    </xf>
    <xf borderId="27" fillId="5" fontId="45" numFmtId="0" xfId="0" applyAlignment="1" applyBorder="1" applyFont="1">
      <alignment horizontal="left" readingOrder="0" shrinkToFit="0" wrapText="1"/>
    </xf>
    <xf borderId="27" fillId="5" fontId="45" numFmtId="0" xfId="0" applyAlignment="1" applyBorder="1" applyFont="1">
      <alignment horizontal="left" readingOrder="0" shrinkToFit="0" vertical="top" wrapText="1"/>
    </xf>
    <xf borderId="0" fillId="0" fontId="138" numFmtId="0" xfId="0" applyAlignment="1" applyFont="1">
      <alignment readingOrder="0" shrinkToFit="0" wrapText="1"/>
    </xf>
    <xf borderId="0" fillId="7" fontId="3" numFmtId="0" xfId="0" applyAlignment="1" applyFont="1">
      <alignment readingOrder="0"/>
    </xf>
    <xf borderId="0" fillId="0" fontId="3" numFmtId="0" xfId="0" applyAlignment="1" applyFont="1">
      <alignment readingOrder="0" shrinkToFit="0" wrapText="1"/>
    </xf>
    <xf borderId="0" fillId="8" fontId="1" numFmtId="0" xfId="0" applyAlignment="1" applyFont="1">
      <alignment readingOrder="0"/>
    </xf>
    <xf borderId="27" fillId="0" fontId="65" numFmtId="0" xfId="0" applyAlignment="1" applyBorder="1" applyFont="1">
      <alignment horizontal="left" readingOrder="0" shrinkToFit="0" vertical="top" wrapText="1"/>
    </xf>
    <xf borderId="27" fillId="0" fontId="116" numFmtId="0" xfId="0" applyAlignment="1" applyBorder="1" applyFont="1">
      <alignment horizontal="left" readingOrder="0" shrinkToFit="0" vertical="top" wrapText="1"/>
    </xf>
    <xf borderId="0" fillId="0" fontId="139" numFmtId="0" xfId="0" applyAlignment="1" applyFont="1">
      <alignment horizontal="left" readingOrder="0" shrinkToFit="0" wrapText="1"/>
    </xf>
    <xf borderId="0" fillId="0" fontId="45" numFmtId="0" xfId="0" applyAlignment="1" applyFont="1">
      <alignment horizontal="left" readingOrder="0" shrinkToFit="0" wrapText="1"/>
    </xf>
    <xf borderId="0" fillId="0" fontId="45" numFmtId="0" xfId="0" applyAlignment="1" applyFont="1">
      <alignment horizontal="left" shrinkToFit="0" vertical="top" wrapText="1"/>
    </xf>
    <xf borderId="0" fillId="12" fontId="1" numFmtId="0" xfId="0" applyAlignment="1" applyFont="1">
      <alignment readingOrder="0"/>
    </xf>
    <xf borderId="0" fillId="5" fontId="2" numFmtId="0" xfId="0" applyAlignment="1" applyFont="1">
      <alignment readingOrder="0"/>
    </xf>
    <xf borderId="0" fillId="0" fontId="140" numFmtId="0" xfId="0" applyAlignment="1" applyFont="1">
      <alignment readingOrder="0"/>
    </xf>
    <xf borderId="27" fillId="0" fontId="65" numFmtId="0" xfId="0" applyAlignment="1" applyBorder="1" applyFont="1">
      <alignment shrinkToFit="0" vertical="bottom" wrapText="1"/>
    </xf>
    <xf borderId="27" fillId="0" fontId="65" numFmtId="0" xfId="0" applyAlignment="1" applyBorder="1" applyFont="1">
      <alignment readingOrder="0" shrinkToFit="0" vertical="bottom" wrapText="1"/>
    </xf>
    <xf borderId="27" fillId="0" fontId="10" numFmtId="0" xfId="0" applyAlignment="1" applyBorder="1" applyFont="1">
      <alignment vertical="top"/>
    </xf>
    <xf borderId="27" fillId="0" fontId="141" numFmtId="0" xfId="0" applyAlignment="1" applyBorder="1" applyFont="1">
      <alignment horizontal="left" readingOrder="0" shrinkToFit="0" wrapText="1"/>
    </xf>
    <xf borderId="27" fillId="0" fontId="141" numFmtId="0" xfId="0" applyAlignment="1" applyBorder="1" applyFont="1">
      <alignment horizontal="left" readingOrder="0" shrinkToFit="0" wrapText="1"/>
    </xf>
    <xf borderId="1" fillId="0" fontId="1" numFmtId="0" xfId="0" applyAlignment="1" applyBorder="1" applyFont="1">
      <alignment readingOrder="0"/>
    </xf>
    <xf borderId="29" fillId="0" fontId="65" numFmtId="0" xfId="0" applyAlignment="1" applyBorder="1" applyFont="1">
      <alignment horizontal="left" readingOrder="0" shrinkToFit="0" wrapText="1"/>
    </xf>
    <xf borderId="0" fillId="0" fontId="65" numFmtId="0" xfId="0" applyAlignment="1" applyFont="1">
      <alignment horizontal="left" readingOrder="0" shrinkToFit="0" wrapText="1"/>
    </xf>
    <xf borderId="0" fillId="0" fontId="65" numFmtId="0" xfId="0" applyAlignment="1" applyFont="1">
      <alignment horizontal="left" readingOrder="0" shrinkToFit="0" wrapText="1"/>
    </xf>
    <xf borderId="1" fillId="0" fontId="45" numFmtId="0" xfId="0" applyAlignment="1" applyBorder="1" applyFont="1">
      <alignment horizontal="right" readingOrder="0" shrinkToFit="0" wrapText="1"/>
    </xf>
    <xf borderId="27" fillId="0" fontId="142" numFmtId="0" xfId="0" applyAlignment="1" applyBorder="1" applyFont="1">
      <alignment horizontal="left" readingOrder="0" shrinkToFit="0" wrapText="1"/>
    </xf>
    <xf borderId="0" fillId="0" fontId="143" numFmtId="0" xfId="0" applyAlignment="1" applyFont="1">
      <alignment readingOrder="0"/>
    </xf>
    <xf borderId="0" fillId="0" fontId="110" numFmtId="0" xfId="0" applyAlignment="1" applyFont="1">
      <alignment horizontal="center" readingOrder="0" shrinkToFit="0" vertical="center" wrapText="1"/>
    </xf>
    <xf borderId="2" fillId="0" fontId="110" numFmtId="0" xfId="0" applyAlignment="1" applyBorder="1" applyFont="1">
      <alignment horizontal="right" readingOrder="0" shrinkToFit="0" vertical="center" wrapText="1"/>
    </xf>
    <xf borderId="2" fillId="0" fontId="110" numFmtId="0" xfId="0" applyAlignment="1" applyBorder="1" applyFont="1">
      <alignment horizontal="left" readingOrder="0" shrinkToFit="0" vertical="center" wrapText="1"/>
    </xf>
    <xf borderId="0" fillId="0" fontId="113" numFmtId="0" xfId="0" applyAlignment="1" applyFont="1">
      <alignment vertical="center"/>
    </xf>
    <xf borderId="2" fillId="0" fontId="110" numFmtId="0" xfId="0" applyAlignment="1" applyBorder="1" applyFont="1">
      <alignment horizontal="right" readingOrder="0" shrinkToFit="0" vertical="top" wrapText="1"/>
    </xf>
    <xf borderId="2" fillId="0" fontId="144" numFmtId="0" xfId="0" applyAlignment="1" applyBorder="1" applyFont="1">
      <alignment horizontal="left" readingOrder="0" shrinkToFit="0" vertical="center" wrapText="1"/>
    </xf>
    <xf borderId="0" fillId="0" fontId="110" numFmtId="0" xfId="0" applyAlignment="1" applyFont="1">
      <alignment horizontal="center" readingOrder="0" shrinkToFit="0" vertical="top" wrapText="1"/>
    </xf>
    <xf borderId="2" fillId="0" fontId="45" numFmtId="0" xfId="0" applyAlignment="1" applyBorder="1" applyFont="1">
      <alignment horizontal="left" readingOrder="0" shrinkToFit="0" vertical="center" wrapText="1"/>
    </xf>
    <xf borderId="0" fillId="0" fontId="113" numFmtId="0" xfId="0" applyAlignment="1" applyFont="1">
      <alignment horizontal="center" vertical="center"/>
    </xf>
    <xf borderId="0" fillId="0" fontId="45" numFmtId="0" xfId="0" applyAlignment="1" applyFont="1">
      <alignment horizontal="left" readingOrder="0" shrinkToFit="0" vertical="center" wrapText="1"/>
    </xf>
    <xf borderId="0" fillId="5" fontId="129" numFmtId="0" xfId="0" applyAlignment="1" applyFont="1">
      <alignment horizontal="center" readingOrder="0" vertical="center"/>
    </xf>
    <xf borderId="0" fillId="0" fontId="129" numFmtId="0" xfId="0" applyAlignment="1" applyFont="1">
      <alignment horizontal="center" readingOrder="0" vertical="center"/>
    </xf>
    <xf borderId="0" fillId="7" fontId="58" numFmtId="0" xfId="0" applyAlignment="1" applyFont="1">
      <alignment readingOrder="0" vertical="center"/>
    </xf>
    <xf borderId="0" fillId="3" fontId="58" numFmtId="0" xfId="0" applyAlignment="1" applyFont="1">
      <alignment readingOrder="0" vertical="center"/>
    </xf>
    <xf borderId="1" fillId="23" fontId="110" numFmtId="0" xfId="0" applyAlignment="1" applyBorder="1" applyFill="1" applyFont="1">
      <alignment horizontal="center" readingOrder="0" shrinkToFit="0" vertical="center" wrapText="1"/>
    </xf>
    <xf borderId="1" fillId="23" fontId="110" numFmtId="0" xfId="0" applyAlignment="1" applyBorder="1" applyFont="1">
      <alignment horizontal="left" readingOrder="0" shrinkToFit="0" vertical="center" wrapText="1"/>
    </xf>
    <xf borderId="0" fillId="0" fontId="45" numFmtId="0" xfId="0" applyAlignment="1" applyFont="1">
      <alignment horizontal="center" readingOrder="0" shrinkToFit="0" vertical="center" wrapText="1"/>
    </xf>
    <xf borderId="1" fillId="0" fontId="45" numFmtId="0" xfId="0" applyAlignment="1" applyBorder="1" applyFont="1">
      <alignment horizontal="center" readingOrder="0" shrinkToFit="0" vertical="center" wrapText="1"/>
    </xf>
    <xf borderId="1" fillId="0" fontId="45" numFmtId="0" xfId="0" applyAlignment="1" applyBorder="1" applyFont="1">
      <alignment horizontal="left" readingOrder="0" shrinkToFit="0" vertical="center" wrapText="1"/>
    </xf>
    <xf borderId="1" fillId="0" fontId="45" numFmtId="0" xfId="0" applyAlignment="1" applyBorder="1" applyFont="1">
      <alignment horizontal="left" shrinkToFit="0" vertical="center" wrapText="1"/>
    </xf>
    <xf borderId="0" fillId="0" fontId="112" numFmtId="0" xfId="0" applyAlignment="1" applyFont="1">
      <alignment horizontal="center" readingOrder="0" shrinkToFit="0" vertical="center" wrapText="1"/>
    </xf>
    <xf borderId="1" fillId="0" fontId="112" numFmtId="0" xfId="0" applyAlignment="1" applyBorder="1" applyFont="1">
      <alignment horizontal="center" readingOrder="0" shrinkToFit="0" vertical="center" wrapText="1"/>
    </xf>
    <xf borderId="1" fillId="0" fontId="112" numFmtId="0" xfId="0" applyAlignment="1" applyBorder="1" applyFont="1">
      <alignment horizontal="left" readingOrder="0" shrinkToFit="0" vertical="center" wrapText="1"/>
    </xf>
    <xf borderId="1" fillId="0" fontId="112" numFmtId="0" xfId="0" applyAlignment="1" applyBorder="1" applyFont="1">
      <alignment horizontal="left" shrinkToFit="0" vertical="center" wrapText="1"/>
    </xf>
    <xf borderId="0" fillId="0" fontId="91" numFmtId="0" xfId="0" applyAlignment="1" applyFont="1">
      <alignment vertical="center"/>
    </xf>
    <xf borderId="0" fillId="0" fontId="113" numFmtId="0" xfId="0" applyAlignment="1" applyFont="1">
      <alignment horizontal="center" readingOrder="0" vertical="center"/>
    </xf>
    <xf borderId="1" fillId="0" fontId="110" numFmtId="0" xfId="0" applyAlignment="1" applyBorder="1" applyFont="1">
      <alignment horizontal="left" readingOrder="0" shrinkToFit="0" vertical="center" wrapText="1"/>
    </xf>
    <xf borderId="1" fillId="0" fontId="91" numFmtId="0" xfId="0" applyAlignment="1" applyBorder="1" applyFont="1">
      <alignment horizontal="left" readingOrder="0" vertical="center"/>
    </xf>
    <xf borderId="40" fillId="0" fontId="141" numFmtId="0" xfId="0" applyAlignment="1" applyBorder="1" applyFont="1">
      <alignment horizontal="left" readingOrder="0" shrinkToFit="0" vertical="center" wrapText="1"/>
    </xf>
    <xf borderId="1" fillId="0" fontId="65" numFmtId="0" xfId="0" applyAlignment="1" applyBorder="1" applyFont="1">
      <alignment horizontal="left" readingOrder="0" shrinkToFit="0" vertical="center" wrapText="1"/>
    </xf>
    <xf borderId="0" fillId="0" fontId="113" numFmtId="0" xfId="0" applyAlignment="1" applyFont="1">
      <alignment readingOrder="0" vertical="center"/>
    </xf>
    <xf borderId="0" fillId="0" fontId="116" numFmtId="0" xfId="0" applyAlignment="1" applyFont="1">
      <alignment horizontal="center" readingOrder="0" shrinkToFit="0" vertical="center" wrapText="1"/>
    </xf>
    <xf borderId="1" fillId="0" fontId="65" numFmtId="0" xfId="0" applyAlignment="1" applyBorder="1" applyFont="1">
      <alignment horizontal="center" readingOrder="0" shrinkToFit="0" vertical="center" wrapText="1"/>
    </xf>
    <xf borderId="1" fillId="0" fontId="113" numFmtId="0" xfId="0" applyAlignment="1" applyBorder="1" applyFont="1">
      <alignment readingOrder="0" vertical="center"/>
    </xf>
    <xf borderId="0" fillId="0" fontId="132" numFmtId="0" xfId="0" applyAlignment="1" applyFont="1">
      <alignment vertical="center"/>
    </xf>
    <xf borderId="0" fillId="0" fontId="145" numFmtId="0" xfId="0" applyAlignment="1" applyFont="1">
      <alignment readingOrder="0" vertical="center"/>
    </xf>
    <xf borderId="0" fillId="0" fontId="58" numFmtId="0" xfId="0" applyAlignment="1" applyFont="1">
      <alignment readingOrder="0" vertical="center"/>
    </xf>
    <xf borderId="27" fillId="0" fontId="45" numFmtId="0" xfId="0" applyAlignment="1" applyBorder="1" applyFont="1">
      <alignment horizontal="center" readingOrder="0" shrinkToFit="0" vertical="center" wrapText="1"/>
    </xf>
    <xf borderId="27" fillId="0" fontId="45" numFmtId="0" xfId="0" applyAlignment="1" applyBorder="1" applyFont="1">
      <alignment horizontal="left" readingOrder="0" shrinkToFit="0" vertical="center" wrapText="1"/>
    </xf>
    <xf borderId="27" fillId="0" fontId="65" numFmtId="0" xfId="0" applyAlignment="1" applyBorder="1" applyFont="1">
      <alignment horizontal="center" readingOrder="0" shrinkToFit="0" vertical="center" wrapText="1"/>
    </xf>
    <xf borderId="27" fillId="0" fontId="116" numFmtId="0" xfId="0" applyAlignment="1" applyBorder="1" applyFont="1">
      <alignment horizontal="left" readingOrder="0" shrinkToFit="0" vertical="center" wrapText="1"/>
    </xf>
    <xf borderId="27" fillId="0" fontId="116" numFmtId="0" xfId="0" applyAlignment="1" applyBorder="1" applyFont="1">
      <alignment horizontal="left" readingOrder="0" shrinkToFit="0" vertical="center" wrapText="1"/>
    </xf>
    <xf borderId="27" fillId="0" fontId="146" numFmtId="0" xfId="0" applyAlignment="1" applyBorder="1" applyFont="1">
      <alignment horizontal="left" readingOrder="0" shrinkToFit="0" vertical="center" wrapText="1"/>
    </xf>
    <xf borderId="0" fillId="0" fontId="147" numFmtId="0" xfId="0" applyAlignment="1" applyFont="1">
      <alignment readingOrder="0" vertical="center"/>
    </xf>
    <xf borderId="28" fillId="0" fontId="45" numFmtId="0" xfId="0" applyAlignment="1" applyBorder="1" applyFont="1">
      <alignment horizontal="center" readingOrder="0" shrinkToFit="0" vertical="center" wrapText="1"/>
    </xf>
    <xf borderId="28" fillId="0" fontId="45" numFmtId="0" xfId="0" applyAlignment="1" applyBorder="1" applyFont="1">
      <alignment horizontal="left" readingOrder="0" shrinkToFit="0" vertical="center" wrapText="1"/>
    </xf>
    <xf borderId="1" fillId="0" fontId="148" numFmtId="0" xfId="0" applyAlignment="1" applyBorder="1" applyFont="1">
      <alignment horizontal="left" readingOrder="0" shrinkToFit="0" wrapText="1"/>
    </xf>
    <xf borderId="0" fillId="0" fontId="59" numFmtId="0" xfId="0" applyAlignment="1" applyFont="1">
      <alignment readingOrder="0" shrinkToFit="0" vertical="center" wrapText="1"/>
    </xf>
    <xf borderId="1" fillId="0" fontId="116" numFmtId="0" xfId="0" applyAlignment="1" applyBorder="1" applyFont="1">
      <alignment horizontal="center" readingOrder="0" shrinkToFit="0" vertical="center" wrapText="1"/>
    </xf>
    <xf borderId="1" fillId="0" fontId="116" numFmtId="0" xfId="0" applyAlignment="1" applyBorder="1" applyFont="1">
      <alignment horizontal="left" readingOrder="0" shrinkToFit="0" vertical="center" wrapText="1"/>
    </xf>
    <xf borderId="1" fillId="0" fontId="116" numFmtId="0" xfId="0" applyAlignment="1" applyBorder="1" applyFont="1">
      <alignment horizontal="left" readingOrder="0" shrinkToFit="0" vertical="center" wrapText="1"/>
    </xf>
    <xf borderId="0" fillId="0" fontId="132" numFmtId="0" xfId="0" applyAlignment="1" applyFont="1">
      <alignment readingOrder="0" shrinkToFit="0" vertical="center" wrapText="1"/>
    </xf>
    <xf borderId="0" fillId="0" fontId="65" numFmtId="0" xfId="0" applyAlignment="1" applyFont="1">
      <alignment horizontal="center" readingOrder="0" shrinkToFit="0" vertical="center" wrapText="1"/>
    </xf>
    <xf borderId="29" fillId="0" fontId="45" numFmtId="0" xfId="0" applyAlignment="1" applyBorder="1" applyFont="1">
      <alignment horizontal="left" readingOrder="0" shrinkToFit="0" vertical="center" wrapText="1"/>
    </xf>
    <xf borderId="0" fillId="0" fontId="65" numFmtId="0" xfId="0" applyAlignment="1" applyFont="1">
      <alignment horizontal="left" readingOrder="0" shrinkToFit="0" vertical="center" wrapText="1"/>
    </xf>
    <xf borderId="2" fillId="23" fontId="66" numFmtId="0" xfId="0" applyAlignment="1" applyBorder="1" applyFont="1">
      <alignment horizontal="right" shrinkToFit="0" vertical="top" wrapText="1"/>
    </xf>
    <xf borderId="2" fillId="0" fontId="66" numFmtId="0" xfId="0" applyAlignment="1" applyBorder="1" applyFont="1">
      <alignment horizontal="left" shrinkToFit="0" vertical="top" wrapText="1"/>
    </xf>
    <xf borderId="0" fillId="0" fontId="113" numFmtId="0" xfId="0" applyAlignment="1" applyFont="1">
      <alignment shrinkToFit="0" vertical="center" wrapText="1"/>
    </xf>
    <xf borderId="0" fillId="0" fontId="113" numFmtId="0" xfId="0" applyAlignment="1" applyFont="1">
      <alignment shrinkToFit="0" wrapText="1"/>
    </xf>
    <xf borderId="2" fillId="23" fontId="66" numFmtId="0" xfId="0" applyAlignment="1" applyBorder="1" applyFont="1">
      <alignment horizontal="right" readingOrder="0" shrinkToFit="0" vertical="top" wrapText="1"/>
    </xf>
    <xf borderId="2" fillId="0" fontId="149" numFmtId="0" xfId="0" applyAlignment="1" applyBorder="1" applyFont="1">
      <alignment horizontal="left" readingOrder="0" shrinkToFit="0" vertical="top" wrapText="1"/>
    </xf>
    <xf borderId="2" fillId="0" fontId="65" numFmtId="0" xfId="0" applyAlignment="1" applyBorder="1" applyFont="1">
      <alignment horizontal="left" readingOrder="0" shrinkToFit="0" vertical="top" wrapText="1"/>
    </xf>
    <xf borderId="0" fillId="0" fontId="65" numFmtId="0" xfId="0" applyAlignment="1" applyFont="1">
      <alignment horizontal="center" shrinkToFit="0" vertical="center" wrapText="1"/>
    </xf>
    <xf borderId="0" fillId="0" fontId="65" numFmtId="0" xfId="0" applyAlignment="1" applyFont="1">
      <alignment shrinkToFit="0" vertical="center" wrapText="1"/>
    </xf>
    <xf borderId="0" fillId="5" fontId="66" numFmtId="0" xfId="0" applyAlignment="1" applyFont="1">
      <alignment horizontal="center" readingOrder="0" shrinkToFit="0" vertical="center" wrapText="1"/>
    </xf>
    <xf borderId="0" fillId="7" fontId="66" numFmtId="0" xfId="0" applyAlignment="1" applyFont="1">
      <alignment horizontal="left" shrinkToFit="0" vertical="center" wrapText="1"/>
    </xf>
    <xf borderId="0" fillId="3" fontId="66" numFmtId="0" xfId="0" applyAlignment="1" applyFont="1">
      <alignment horizontal="left" shrinkToFit="0" vertical="center" wrapText="1"/>
    </xf>
    <xf borderId="1" fillId="23" fontId="66" numFmtId="0" xfId="0" applyAlignment="1" applyBorder="1" applyFont="1">
      <alignment horizontal="center" shrinkToFit="0" vertical="center" wrapText="1"/>
    </xf>
    <xf borderId="1" fillId="23" fontId="66" numFmtId="0" xfId="0" applyAlignment="1" applyBorder="1" applyFont="1">
      <alignment shrinkToFit="0" vertical="center" wrapText="1"/>
    </xf>
    <xf borderId="1" fillId="23" fontId="66" numFmtId="0" xfId="0" applyAlignment="1" applyBorder="1" applyFont="1">
      <alignment horizontal="center" readingOrder="0" shrinkToFit="0" wrapText="1"/>
    </xf>
    <xf borderId="1" fillId="23" fontId="66" numFmtId="0" xfId="0" applyAlignment="1" applyBorder="1" applyFont="1">
      <alignment horizontal="center" shrinkToFit="0" wrapText="1"/>
    </xf>
    <xf borderId="1" fillId="0" fontId="65" numFmtId="0" xfId="0" applyAlignment="1" applyBorder="1" applyFont="1">
      <alignment horizontal="center" shrinkToFit="0" vertical="center" wrapText="1"/>
    </xf>
    <xf quotePrefix="1" borderId="1" fillId="0" fontId="45" numFmtId="0" xfId="0" applyAlignment="1" applyBorder="1" applyFont="1">
      <alignment horizontal="left" readingOrder="0" shrinkToFit="0" vertical="center" wrapText="1"/>
    </xf>
    <xf borderId="0" fillId="0" fontId="65" numFmtId="0" xfId="0" applyAlignment="1" applyFont="1">
      <alignment readingOrder="0" shrinkToFit="0" vertical="center" wrapText="1"/>
    </xf>
    <xf borderId="2" fillId="3" fontId="66" numFmtId="0" xfId="0" applyAlignment="1" applyBorder="1" applyFont="1">
      <alignment horizontal="left" shrinkToFit="0" vertical="center" wrapText="1"/>
    </xf>
    <xf borderId="0" fillId="0" fontId="116" numFmtId="0" xfId="0" applyAlignment="1" applyFont="1">
      <alignment readingOrder="0" shrinkToFit="0" vertical="center" wrapText="1"/>
    </xf>
    <xf borderId="1" fillId="0" fontId="65" numFmtId="0" xfId="0" applyAlignment="1" applyBorder="1" applyFont="1">
      <alignment shrinkToFit="0" vertical="center" wrapText="1"/>
    </xf>
    <xf borderId="1" fillId="0" fontId="65" numFmtId="0" xfId="0" applyAlignment="1" applyBorder="1" applyFont="1">
      <alignment horizontal="left" shrinkToFit="0" wrapText="1"/>
    </xf>
    <xf borderId="1" fillId="0" fontId="65" numFmtId="0" xfId="0" applyAlignment="1" applyBorder="1" applyFont="1">
      <alignment horizontal="left" shrinkToFit="0" vertical="center" wrapText="1"/>
    </xf>
    <xf borderId="1" fillId="0" fontId="66" numFmtId="0" xfId="0" applyAlignment="1" applyBorder="1" applyFont="1">
      <alignment horizontal="left" readingOrder="0" shrinkToFit="0" vertical="center" wrapText="1"/>
    </xf>
    <xf borderId="1" fillId="0" fontId="65" numFmtId="0" xfId="0" applyAlignment="1" applyBorder="1" applyFont="1">
      <alignment horizontal="center" readingOrder="0"/>
    </xf>
    <xf borderId="1" fillId="0" fontId="65" numFmtId="0" xfId="0" applyAlignment="1" applyBorder="1" applyFont="1">
      <alignment readingOrder="0" shrinkToFit="0" vertical="center" wrapText="1"/>
    </xf>
    <xf borderId="0" fillId="0" fontId="113" numFmtId="0" xfId="0" applyAlignment="1" applyFont="1">
      <alignment readingOrder="0" shrinkToFit="0" vertical="center" wrapText="1"/>
    </xf>
    <xf borderId="0" fillId="0" fontId="129" numFmtId="0" xfId="0" applyAlignment="1" applyFont="1">
      <alignment horizontal="center" readingOrder="0" shrinkToFit="0" vertical="center" wrapText="1"/>
    </xf>
    <xf borderId="0" fillId="0" fontId="113" numFmtId="0" xfId="0" applyAlignment="1" applyFont="1">
      <alignment horizontal="center" shrinkToFit="0" vertical="center" wrapText="1"/>
    </xf>
    <xf borderId="0" fillId="0" fontId="145" numFmtId="0" xfId="0" applyAlignment="1" applyFont="1">
      <alignment readingOrder="0" shrinkToFit="0" vertical="center" wrapText="1"/>
    </xf>
    <xf borderId="0" fillId="7" fontId="66" numFmtId="0" xfId="0" applyAlignment="1" applyFont="1">
      <alignment horizontal="left" readingOrder="0" shrinkToFit="0" vertical="center" wrapText="1"/>
    </xf>
    <xf borderId="1" fillId="0" fontId="113" numFmtId="0" xfId="0" applyAlignment="1" applyBorder="1" applyFont="1">
      <alignment horizontal="center" readingOrder="0" shrinkToFit="0" vertical="center" wrapText="1"/>
    </xf>
    <xf borderId="1" fillId="0" fontId="113" numFmtId="0" xfId="0" applyAlignment="1" applyBorder="1" applyFont="1">
      <alignment shrinkToFit="0" wrapText="1"/>
    </xf>
    <xf borderId="1" fillId="0" fontId="113" numFmtId="0" xfId="0" applyAlignment="1" applyBorder="1" applyFont="1">
      <alignment shrinkToFit="0" vertical="center" wrapText="1"/>
    </xf>
    <xf borderId="1" fillId="0" fontId="132" numFmtId="0" xfId="0" applyAlignment="1" applyBorder="1" applyFont="1">
      <alignment readingOrder="0" shrinkToFit="0" wrapText="1"/>
    </xf>
    <xf borderId="1" fillId="0" fontId="116" numFmtId="0" xfId="0" applyAlignment="1" applyBorder="1" applyFont="1">
      <alignment horizontal="center" readingOrder="0" shrinkToFit="0" wrapText="1"/>
    </xf>
    <xf borderId="1" fillId="0" fontId="132" numFmtId="0" xfId="0" applyAlignment="1" applyBorder="1" applyFont="1">
      <alignment horizontal="center" readingOrder="0" shrinkToFit="0" vertical="center" wrapText="1"/>
    </xf>
    <xf borderId="1" fillId="0" fontId="113" numFmtId="0" xfId="0" applyAlignment="1" applyBorder="1" applyFont="1">
      <alignment shrinkToFit="0" wrapText="1"/>
    </xf>
    <xf borderId="1" fillId="0" fontId="150" numFmtId="0" xfId="0" applyAlignment="1" applyBorder="1" applyFont="1">
      <alignment readingOrder="0" shrinkToFit="0" vertical="center" wrapText="1"/>
    </xf>
    <xf borderId="0" fillId="5" fontId="129" numFmtId="0" xfId="0" applyAlignment="1" applyFont="1">
      <alignment horizontal="center" readingOrder="0" shrinkToFit="0" vertical="center" wrapText="1"/>
    </xf>
    <xf borderId="28" fillId="0" fontId="65" numFmtId="0" xfId="0" applyAlignment="1" applyBorder="1" applyFont="1">
      <alignment shrinkToFit="0" wrapText="1"/>
    </xf>
    <xf borderId="1" fillId="0" fontId="65" numFmtId="0" xfId="0" applyAlignment="1" applyBorder="1" applyFont="1">
      <alignment shrinkToFit="0" vertical="bottom" wrapText="1"/>
    </xf>
    <xf borderId="1" fillId="0" fontId="9" numFmtId="0" xfId="0" applyAlignment="1" applyBorder="1" applyFont="1">
      <alignment vertical="center"/>
    </xf>
    <xf borderId="1" fillId="0" fontId="151" numFmtId="0" xfId="0" applyAlignment="1" applyBorder="1" applyFont="1">
      <alignment horizontal="left" readingOrder="0" shrinkToFit="0" vertical="center" wrapText="1"/>
    </xf>
    <xf borderId="2" fillId="0" fontId="45" numFmtId="0" xfId="0" applyAlignment="1" applyBorder="1" applyFont="1">
      <alignment horizontal="left" readingOrder="0" shrinkToFit="0" wrapText="1"/>
    </xf>
    <xf borderId="27" fillId="23" fontId="112" numFmtId="0" xfId="0" applyAlignment="1" applyBorder="1" applyFont="1">
      <alignment horizontal="left" readingOrder="0" shrinkToFit="0" wrapText="1"/>
    </xf>
    <xf borderId="0" fillId="0" fontId="12" numFmtId="0" xfId="0" applyFont="1"/>
    <xf borderId="27" fillId="23" fontId="112" numFmtId="0" xfId="0" applyAlignment="1" applyBorder="1" applyFont="1">
      <alignment horizontal="left" readingOrder="0" shrinkToFit="0" vertical="top" wrapText="1"/>
    </xf>
    <xf borderId="27" fillId="0" fontId="152" numFmtId="0" xfId="0" applyAlignment="1" applyBorder="1" applyFont="1">
      <alignment horizontal="left" readingOrder="0" shrinkToFit="0" wrapText="1"/>
    </xf>
    <xf borderId="0" fillId="0" fontId="57" numFmtId="0" xfId="0" applyFont="1"/>
    <xf borderId="27" fillId="0" fontId="116" numFmtId="0" xfId="0" applyAlignment="1" applyBorder="1" applyFont="1">
      <alignment horizontal="left" readingOrder="0" shrinkToFit="0" wrapText="1"/>
    </xf>
    <xf borderId="27" fillId="0" fontId="116" numFmtId="0" xfId="0" applyAlignment="1" applyBorder="1" applyFont="1">
      <alignment readingOrder="0" shrinkToFit="0" vertical="bottom" wrapText="1"/>
    </xf>
    <xf borderId="41" fillId="0" fontId="116" numFmtId="0" xfId="0" applyAlignment="1" applyBorder="1" applyFont="1">
      <alignment shrinkToFit="0" vertical="bottom" wrapText="1"/>
    </xf>
    <xf borderId="42" fillId="0" fontId="116" numFmtId="0" xfId="0" applyAlignment="1" applyBorder="1" applyFont="1">
      <alignment shrinkToFit="0" vertical="bottom" wrapText="1"/>
    </xf>
    <xf borderId="34" fillId="0" fontId="116" numFmtId="0" xfId="0" applyAlignment="1" applyBorder="1" applyFont="1">
      <alignment readingOrder="0" shrinkToFit="0" vertical="bottom" wrapText="1"/>
    </xf>
    <xf borderId="35" fillId="0" fontId="116" numFmtId="0" xfId="0" applyAlignment="1" applyBorder="1" applyFont="1">
      <alignment shrinkToFit="0" vertical="bottom" wrapText="1"/>
    </xf>
    <xf borderId="0" fillId="0" fontId="133" numFmtId="0" xfId="0" applyAlignment="1" applyFont="1">
      <alignment horizontal="left" readingOrder="0"/>
    </xf>
    <xf borderId="1" fillId="22" fontId="133" numFmtId="0" xfId="0" applyAlignment="1" applyBorder="1" applyFont="1">
      <alignment horizontal="left" readingOrder="0" vertical="top"/>
    </xf>
    <xf borderId="0" fillId="0" fontId="153" numFmtId="0" xfId="0" applyAlignment="1" applyFont="1">
      <alignment readingOrder="0"/>
    </xf>
    <xf borderId="0" fillId="0" fontId="12" numFmtId="0" xfId="0" applyAlignment="1" applyFont="1">
      <alignment readingOrder="0" shrinkToFit="0" wrapText="1"/>
    </xf>
    <xf borderId="1" fillId="0" fontId="116" numFmtId="0" xfId="0" applyAlignment="1" applyBorder="1" applyFont="1">
      <alignment horizontal="left" readingOrder="0" shrinkToFit="0" wrapText="1"/>
    </xf>
    <xf borderId="0" fillId="0" fontId="9" numFmtId="0" xfId="0" applyAlignment="1" applyFont="1">
      <alignment readingOrder="0" vertical="top"/>
    </xf>
    <xf borderId="1" fillId="24" fontId="154" numFmtId="0" xfId="0" applyAlignment="1" applyBorder="1" applyFill="1" applyFont="1">
      <alignment horizontal="center" readingOrder="0" vertical="top"/>
    </xf>
    <xf borderId="4" fillId="24" fontId="154" numFmtId="0" xfId="0" applyAlignment="1" applyBorder="1" applyFont="1">
      <alignment readingOrder="0" vertical="bottom"/>
    </xf>
    <xf borderId="22" fillId="10" fontId="154" numFmtId="0" xfId="0" applyAlignment="1" applyBorder="1" applyFont="1">
      <alignment horizontal="center" readingOrder="0" vertical="top"/>
    </xf>
    <xf borderId="19" fillId="10" fontId="154" numFmtId="0" xfId="0" applyAlignment="1" applyBorder="1" applyFont="1">
      <alignment readingOrder="0" vertical="bottom"/>
    </xf>
    <xf borderId="22" fillId="24" fontId="154" numFmtId="0" xfId="0" applyAlignment="1" applyBorder="1" applyFont="1">
      <alignment horizontal="center" readingOrder="0" vertical="top"/>
    </xf>
    <xf borderId="19" fillId="24" fontId="154" numFmtId="0" xfId="0" applyAlignment="1" applyBorder="1" applyFont="1">
      <alignment readingOrder="0" vertical="bottom"/>
    </xf>
    <xf borderId="22" fillId="24" fontId="155" numFmtId="0" xfId="0" applyAlignment="1" applyBorder="1" applyFont="1">
      <alignment horizontal="center" readingOrder="0" vertical="top"/>
    </xf>
    <xf borderId="19" fillId="24" fontId="154" numFmtId="0" xfId="0" applyAlignment="1" applyBorder="1" applyFont="1">
      <alignment readingOrder="0" vertical="top"/>
    </xf>
    <xf borderId="1" fillId="0" fontId="29" numFmtId="0" xfId="0" applyAlignment="1" applyBorder="1" applyFont="1">
      <alignment readingOrder="0"/>
    </xf>
    <xf borderId="1" fillId="0" fontId="31" numFmtId="0" xfId="0" applyAlignment="1" applyBorder="1" applyFont="1">
      <alignment readingOrder="0"/>
    </xf>
    <xf borderId="1" fillId="0" fontId="156" numFmtId="0" xfId="0" applyAlignment="1" applyBorder="1" applyFont="1">
      <alignment readingOrder="0"/>
    </xf>
    <xf borderId="0" fillId="0" fontId="34" numFmtId="0" xfId="0" applyAlignment="1" applyFont="1">
      <alignment shrinkToFit="0" wrapText="1"/>
    </xf>
    <xf borderId="0" fillId="0" fontId="32" numFmtId="0" xfId="0" applyAlignment="1" applyFont="1">
      <alignment shrinkToFit="0" wrapText="1"/>
    </xf>
    <xf borderId="0" fillId="0" fontId="32" numFmtId="0" xfId="0" applyAlignment="1" applyFont="1">
      <alignment readingOrder="0" shrinkToFit="0" wrapText="1"/>
    </xf>
    <xf borderId="43" fillId="0" fontId="17" numFmtId="0" xfId="0" applyAlignment="1" applyBorder="1" applyFont="1">
      <alignment shrinkToFit="0" vertical="bottom" wrapText="1"/>
    </xf>
    <xf borderId="43" fillId="0" fontId="17" numFmtId="0" xfId="0" applyAlignment="1" applyBorder="1" applyFont="1">
      <alignment shrinkToFit="0" vertical="bottom" wrapText="1"/>
    </xf>
    <xf borderId="0" fillId="0" fontId="17" numFmtId="0" xfId="0" applyAlignment="1" applyFont="1">
      <alignment shrinkToFit="0" vertical="bottom" wrapText="1"/>
    </xf>
    <xf borderId="0" fillId="0" fontId="17" numFmtId="0" xfId="0" applyAlignment="1" applyFont="1">
      <alignment shrinkToFit="0" vertical="bottom" wrapText="1"/>
    </xf>
    <xf borderId="44" fillId="0" fontId="34" numFmtId="0" xfId="0" applyAlignment="1" applyBorder="1" applyFont="1">
      <alignment horizontal="left" readingOrder="0" shrinkToFit="0" vertical="top" wrapText="1"/>
    </xf>
    <xf borderId="0" fillId="0" fontId="157" numFmtId="0" xfId="0" applyAlignment="1" applyFont="1">
      <alignment readingOrder="0" shrinkToFit="0" wrapText="1"/>
    </xf>
    <xf borderId="0" fillId="0" fontId="158" numFmtId="0" xfId="0" applyAlignment="1" applyFont="1">
      <alignment readingOrder="0" shrinkToFit="0" wrapText="1"/>
    </xf>
    <xf borderId="44" fillId="0" fontId="32" numFmtId="0" xfId="0" applyAlignment="1" applyBorder="1" applyFont="1">
      <alignment horizontal="left" readingOrder="0" shrinkToFit="0" vertical="top" wrapText="1"/>
    </xf>
    <xf borderId="45" fillId="0" fontId="34" numFmtId="0" xfId="0" applyAlignment="1" applyBorder="1" applyFont="1">
      <alignment horizontal="left" shrinkToFit="0" vertical="top" wrapText="1"/>
    </xf>
    <xf borderId="46" fillId="0" fontId="4" numFmtId="0" xfId="0" applyBorder="1" applyFont="1"/>
    <xf borderId="0" fillId="0" fontId="34" numFmtId="0" xfId="0" applyAlignment="1" applyFont="1">
      <alignment readingOrder="0" shrinkToFit="0" wrapText="1"/>
    </xf>
    <xf borderId="44" fillId="5" fontId="34" numFmtId="0" xfId="0" applyAlignment="1" applyBorder="1" applyFont="1">
      <alignment horizontal="left" readingOrder="0" shrinkToFit="0" vertical="top" wrapText="1"/>
    </xf>
    <xf borderId="0" fillId="10" fontId="159" numFmtId="0" xfId="0" applyAlignment="1" applyFont="1">
      <alignment horizontal="left" readingOrder="0" shrinkToFit="0" wrapText="1"/>
    </xf>
    <xf borderId="47" fillId="0" fontId="4" numFmtId="0" xfId="0" applyBorder="1" applyFont="1"/>
    <xf borderId="0" fillId="0" fontId="34" numFmtId="0" xfId="0" applyAlignment="1" applyFont="1">
      <alignment horizontal="left" readingOrder="0" shrinkToFit="0" vertical="top" wrapText="1"/>
    </xf>
    <xf borderId="0" fillId="0" fontId="34"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c102c4dc-ca8c-4c8f-b717-d4813b2cf94d}">
    <Anchor>
      <Comment id="{5ff38d5e-76a8-4b0b-82f0-a459effa7c44}"/>
    </Anchor>
    <History>
      <Event time="2024-08-30T03:04:10.00" id="{53a49aa3-c355-4680-a471-dca1554cc4d9}">
        <Attribution userId="placeholder@email.com" userName="Tu (Bryan) - VN" userProvider="google-sheets"/>
        <Anchor>
          <Comment id="{5ff38d5e-76a8-4b0b-82f0-a459effa7c44}"/>
        </Anchor>
        <Create/>
      </Event>
      <Event time="2024-08-30T03:04:10.00" id="{9ddcc552-c765-45ba-b1bd-fb01cb6eec1a}">
        <Attribution userId="placeholder@email.com" userName="Tu (Bryan) - VN" userProvider="google-sheets"/>
        <Anchor>
          <Comment id="{5ff38d5e-76a8-4b0b-82f0-a459effa7c44}"/>
        </Anchor>
        <Assign userProvider="google-sheets"/>
      </Event>
    </History>
  </Task>
</Tasks>
</file>

<file path=xl/documenttasks/documenttask2.xml><?xml version="1.0" encoding="utf-8"?>
<Tasks xmlns="http://schemas.microsoft.com/office/tasks/2019/documenttasks">
  <Task id="{34babed4-4712-4785-bb55-b83d396fc8af}">
    <Anchor>
      <Comment id="{f6e03579-6ba3-41f5-8b5b-74e30fb1fb86}"/>
    </Anchor>
    <History>
      <Event time="2022-11-21T08:47:30.00" id="{2fe2d4c3-d7a0-4609-8d5b-87e8c2f74305}">
        <Attribution userId="placeholder@email.com" userName="Tu (Bryan) - VN" userProvider="google-sheets"/>
        <Anchor>
          <Comment id="{f6e03579-6ba3-41f5-8b5b-74e30fb1fb86}"/>
        </Anchor>
        <Create/>
      </Event>
      <Event time="2022-11-21T08:47:30.00" id="{33f9a573-7e15-4190-94d2-5ba3bf651afb}">
        <Attribution userId="placeholder@email.com" userName="Tu (Bryan) - VN" userProvider="google-sheets"/>
        <Anchor>
          <Comment id="{f6e03579-6ba3-41f5-8b5b-74e30fb1fb86}"/>
        </Anchor>
        <Assign userProvider="google-sheets"/>
      </Event>
    </History>
  </Task>
  <Task id="{12f1f3fd-040d-46ab-a079-e2bd10d2a148}">
    <Anchor>
      <Comment id="{4383dfe6-2c0d-494c-a551-40a22eaaa1d8}"/>
    </Anchor>
    <History>
      <Event time="2022-11-21T08:46:40.00" id="{f4368661-c8b5-40ce-8b96-4c92c0273b0b}">
        <Attribution userId="placeholder@email.com" userName="Tu (Bryan) - VN" userProvider="google-sheets"/>
        <Anchor>
          <Comment id="{4383dfe6-2c0d-494c-a551-40a22eaaa1d8}"/>
        </Anchor>
        <Create/>
      </Event>
      <Event time="2022-11-21T08:46:40.00" id="{e742f1cc-a5b8-407e-9467-35e54f3cd0c0}">
        <Attribution userId="placeholder@email.com" userName="Tu (Bryan) - VN" userProvider="google-sheets"/>
        <Anchor>
          <Comment id="{4383dfe6-2c0d-494c-a551-40a22eaaa1d8}"/>
        </Anchor>
        <Assign userProvider="google-sheets"/>
      </Event>
    </History>
  </Task>
  <Task id="{c7288b65-66be-4273-bdde-9b90ede90a43}">
    <Anchor>
      <Comment id="{4c1bbdb9-a3b3-4c49-8c36-8bc4e07bf1d5}"/>
    </Anchor>
    <History>
      <Event time="2022-11-21T08:45:49.00" id="{6d0c14f5-cfc0-4a18-a397-80e4d163045f}">
        <Attribution userId="placeholder@email.com" userName="Tu (Bryan) - VN" userProvider="google-sheets"/>
        <Anchor>
          <Comment id="{4c1bbdb9-a3b3-4c49-8c36-8bc4e07bf1d5}"/>
        </Anchor>
        <Create/>
      </Event>
      <Event time="2022-11-21T08:45:49.00" id="{0998cb38-be2e-433c-8e48-0752f681d809}">
        <Attribution userId="placeholder@email.com" userName="Tu (Bryan) - VN" userProvider="google-sheets"/>
        <Anchor>
          <Comment id="{4c1bbdb9-a3b3-4c49-8c36-8bc4e07bf1d5}"/>
        </Anchor>
        <Assign userProvider="google-sheets"/>
      </Event>
    </History>
  </Task>
</Tasks>
</file>

<file path=xl/documenttasks/documenttask3.xml><?xml version="1.0" encoding="utf-8"?>
<Tasks xmlns="http://schemas.microsoft.com/office/tasks/2019/documenttasks">
  <Task id="{f0f9606e-35ce-4879-83d6-5af88aa2f64d}">
    <Anchor>
      <Comment id="{cf4f3040-7e80-44eb-a4d1-6b221783ab53}"/>
    </Anchor>
    <History>
      <Event time="2022-03-10T06:20:17.00" id="{443f3381-28e8-4cfe-8e8a-9477b536af2d}">
        <Attribution userId="placeholder@email.com" userName="Viola Ding" userProvider="google-sheets"/>
        <Anchor>
          <Comment id="{50705478-57f6-4c58-86c2-5999902f495f}"/>
        </Anchor>
        <Create/>
      </Event>
      <Event time="2022-03-10T06:20:17.00" id="{9c0ed36c-539e-4da9-8349-ce2b7ff16a40}">
        <Attribution userId="placeholder@email.com" userName="Viola Ding" userProvider="google-sheets"/>
        <Anchor>
          <Comment id="{50705478-57f6-4c58-86c2-5999902f495f}"/>
        </Anchor>
        <Assign userId="thanhbinh.le@shopeepay.com" userName="thanhbinh.le@shopeepay.com" userProvider="google-sheets"/>
      </Event>
    </History>
  </Task>
  <Task id="{1a258995-4697-4bc4-8f53-1996efc1679c}">
    <Anchor>
      <Comment id="{24771808-8adb-4ea4-a7e7-54674d76871b}"/>
    </Anchor>
    <History>
      <Event time="2023-04-28T02:45:21.00" id="{4da58453-77e4-4c6d-b526-04d5acd8dcc1}">
        <Attribution userId="placeholder@email.com" userName="Deleted user" userProvider="google-sheets"/>
        <Anchor>
          <Comment id="{24771808-8adb-4ea4-a7e7-54674d76871b}"/>
        </Anchor>
        <Create/>
      </Event>
      <Event time="2023-04-28T02:45:21.00" id="{91999288-32aa-4f84-8656-0962516c2523}">
        <Attribution userId="placeholder@email.com" userName="Deleted user" userProvider="google-sheets"/>
        <Anchor>
          <Comment id="{24771808-8adb-4ea4-a7e7-54674d76871b}"/>
        </Anchor>
        <Assign userId="tu.ledinh@shopeepay.com" userName="tu.ledinh@shopeepay.com" userProvider="google-sheets"/>
      </Event>
    </History>
  </Task>
  <Task id="{7bd38ef0-6ea9-499b-a082-ea81a88e7c13}">
    <Anchor>
      <Comment id="{ac3bb30d-a64f-490b-b354-e2fdd263bd4b}"/>
    </Anchor>
    <History>
      <Event time="2022-08-08T10:19:21.00" id="{ee143ae8-1bbd-4a7a-aefe-27db2fe510b7}">
        <Attribution userId="placeholder@email.com" userName="Viola Ding" userProvider="google-sheets"/>
        <Anchor>
          <Comment id="{ac3bb30d-a64f-490b-b354-e2fdd263bd4b}"/>
        </Anchor>
        <Create/>
      </Event>
      <Event time="2022-08-08T10:19:21.00" id="{d7a1cb13-0a7b-4c27-aed2-c39bb10fcf45}">
        <Attribution userId="placeholder@email.com" userName="Viola Ding" userProvider="google-sheets"/>
        <Anchor>
          <Comment id="{ac3bb30d-a64f-490b-b354-e2fdd263bd4b}"/>
        </Anchor>
        <Assign userId="yijing.chen@shopee.com" userName="yijing.chen@shopee.com" userProvider="google-sheets"/>
      </Event>
    </History>
  </Task>
  <Task id="{f15c9d71-eecb-41c9-8727-e79f64eb6c1a}">
    <Anchor>
      <Comment id="{690991f6-488a-4f3e-b90f-84c7d2ecf82f}"/>
    </Anchor>
    <History>
      <Event time="2022-03-10T07:50:54.00" id="{3fc799a2-e24e-400b-8321-d2ac7834598b}">
        <Attribution userId="placeholder@email.com" userName="Deleted user" userProvider="google-sheets"/>
        <Anchor>
          <Comment id="{690991f6-488a-4f3e-b90f-84c7d2ecf82f}"/>
        </Anchor>
        <Create/>
      </Event>
      <Event time="2022-03-10T07:50:54.00" id="{6525ce14-ef30-484d-9b71-ae838a3ab72e}">
        <Attribution userId="placeholder@email.com" userName="Deleted user" userProvider="google-sheets"/>
        <Anchor>
          <Comment id="{690991f6-488a-4f3e-b90f-84c7d2ecf82f}"/>
        </Anchor>
        <Assign userId="viola.ding@seamoney.com" userName="viola.ding@seamoney.com" userProvider="google-sheets"/>
      </Event>
    </History>
  </Task>
  <Task id="{d9fe94b3-6187-46b7-9f3d-ad053326b46f}">
    <Anchor>
      <Comment id="{e873cc1a-9948-4294-b878-11793ca558f4}"/>
    </Anchor>
    <History>
      <Event time="2022-03-10T08:07:59.00" id="{c73f5b9c-a4f7-4714-96ed-c9d8af0ac0ed}">
        <Attribution userId="placeholder@email.com" userName="Viola Ding" userProvider="google-sheets"/>
        <Anchor>
          <Comment id="{e873cc1a-9948-4294-b878-11793ca558f4}"/>
        </Anchor>
        <Create/>
      </Event>
      <Event time="2022-03-10T08:07:59.00" id="{326993c2-1306-4be6-89d7-3c800e74c958}">
        <Attribution userId="placeholder@email.com" userName="Viola Ding" userProvider="google-sheets"/>
        <Anchor>
          <Comment id="{e873cc1a-9948-4294-b878-11793ca558f4}"/>
        </Anchor>
        <Assign userId="arthur.karya@seamoney.com" userName="arthur.karya@seamoney.com" userProvider="google-sheets"/>
      </Event>
    </History>
  </Task>
  <Task id="{56fa85e1-ad12-4e87-b618-6d4fa81f485a}">
    <Anchor>
      <Comment id="{c40cd5f7-2797-4d6f-8d97-99ccfb24a98a}"/>
    </Anchor>
    <History>
      <Event time="2023-05-16T07:28:49.00" id="{9d87c71b-a3da-498a-8644-6b672a4168b8}">
        <Attribution userId="placeholder@email.com" userName="Deleted user" userProvider="google-sheets"/>
        <Anchor>
          <Comment id="{c40cd5f7-2797-4d6f-8d97-99ccfb24a98a}"/>
        </Anchor>
        <Create/>
      </Event>
      <Event time="2023-05-16T07:28:49.00" id="{19949e54-b65f-44b3-a9b5-bb718dc246e5}">
        <Attribution userId="placeholder@email.com" userName="Deleted user" userProvider="google-sheets"/>
        <Anchor>
          <Comment id="{c40cd5f7-2797-4d6f-8d97-99ccfb24a98a}"/>
        </Anchor>
        <Assign userId="tu.ledinh@shopeepay.com" userName="tu.ledinh@shopeepay.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95ba2c26-926d-41b7-8932-9f41db920ccc}">
    <Anchor>
      <Comment id="{76994b1f-474e-4203-95b5-ddb2ca2087d9}"/>
    </Anchor>
    <History>
      <Event time="2024-06-13T08:40:24.00" id="{ade6fdb1-3685-4144-8421-6910e8017be1}">
        <Attribution userId="placeholder@email.com" userName="Tu (Bryan) - VN" userProvider="google-sheets"/>
        <Anchor>
          <Comment id="{76994b1f-474e-4203-95b5-ddb2ca2087d9}"/>
        </Anchor>
        <Create/>
      </Event>
      <Event time="2024-06-13T08:40:24.00" id="{b80e655b-84f7-48fe-a57e-e1b054b9c566}">
        <Attribution userId="placeholder@email.com" userName="Tu (Bryan) - VN" userProvider="google-sheets"/>
        <Anchor>
          <Comment id="{76994b1f-474e-4203-95b5-ddb2ca2087d9}"/>
        </Anchor>
        <Assign userProvider="google-sheets"/>
      </Event>
    </History>
  </Task>
</Tasks>
</file>

<file path=xl/documenttasks/documenttask7.xml><?xml version="1.0" encoding="utf-8"?>
<Tasks xmlns="http://schemas.microsoft.com/office/tasks/2019/documenttasks">
  <Task id="{39fab49b-72ce-4a22-8de9-bd24d5f2e48f}">
    <Anchor>
      <Comment id="{ca431c06-6d3c-4ec9-b3e3-bde245bf7f16}"/>
    </Anchor>
    <History>
      <Event time="2023-05-02T07:21:12.00" id="{458a6843-1c9b-4907-bf0a-25d148ab6a76}">
        <Attribution userId="placeholder@email.com" userName="Deleted user" userProvider="google-sheets"/>
        <Anchor>
          <Comment id="{ca431c06-6d3c-4ec9-b3e3-bde245bf7f16}"/>
        </Anchor>
        <Create/>
      </Event>
      <Event time="2023-05-02T07:21:12.00" id="{970d9bd0-670a-42c8-9505-3aa8793f8951}">
        <Attribution userId="placeholder@email.com" userName="Deleted user" userProvider="google-sheets"/>
        <Anchor>
          <Comment id="{ca431c06-6d3c-4ec9-b3e3-bde245bf7f16}"/>
        </Anchor>
        <Assign userId="tu.ledinh@shopeepay.com" userName="tu.ledinh@shopeepay.com" userProvider="google-sheets"/>
      </Event>
    </History>
  </Task>
</Tasks>
</file>

<file path=xl/documenttasks/documenttask8.xml><?xml version="1.0" encoding="utf-8"?>
<Tasks xmlns="http://schemas.microsoft.com/office/tasks/2019/documenttasks">
  <Task id="{5a519c31-bc38-41b0-9051-9623135a97bc}">
    <Anchor>
      <Comment id="{e867176d-b8e8-4310-a2ea-dc78d125c40c}"/>
    </Anchor>
    <History>
      <Event time="2022-03-18T08:25:39.00" id="{ffe58fc0-2358-487c-90ea-1373101fb058}">
        <Attribution userId="placeholder@email.com" userName="Deleted user" userProvider="google-sheets"/>
        <Anchor>
          <Comment id="{e867176d-b8e8-4310-a2ea-dc78d125c40c}"/>
        </Anchor>
        <Create/>
      </Event>
      <Event time="2022-03-18T08:25:39.00" id="{d1827ad1-b5d9-4ac1-b0e2-e808e2b21de3}">
        <Attribution userId="placeholder@email.com" userName="Deleted user" userProvider="google-sheets"/>
        <Anchor>
          <Comment id="{e867176d-b8e8-4310-a2ea-dc78d125c40c}"/>
        </Anchor>
        <Assign userId="thanhbinh.le@shopeepay.com" userName="thanhbinh.le@shopeepay.com" userProvider="google-sheets"/>
      </Event>
    </History>
  </Task>
  <Task id="{1f925420-7313-4352-a2f3-cdee50cb4f6d}">
    <Anchor>
      <Comment id="{c1a39832-cf18-4788-a090-09ffb8d5b9fc}"/>
    </Anchor>
    <History>
      <Event time="2022-03-18T12:06:24.00" id="{e269f161-22b5-4ba9-9e86-329ed63598f8}">
        <Attribution userId="placeholder@email.com" userName="Binh Le - VN" userProvider="google-sheets"/>
        <Anchor>
          <Comment id="{794c0981-fcf7-4f43-a9e7-7b64d3582ec0}"/>
        </Anchor>
        <Create/>
      </Event>
      <Event time="2022-03-18T12:06:24.00" id="{01874692-1aa3-46f6-8a0f-c8bf2981b3d4}">
        <Attribution userId="placeholder@email.com" userName="Binh Le - VN" userProvider="google-sheets"/>
        <Anchor>
          <Comment id="{794c0981-fcf7-4f43-a9e7-7b64d3582ec0}"/>
        </Anchor>
        <Assign userId="elise.vu@shopeepay.com" userName="elise.vu@shopeepay.com" userProvider="google-sheets"/>
      </Event>
    </History>
  </Task>
  <Task id="{82dfd18d-d26b-4629-8693-0e86bf694825}">
    <Anchor>
      <Comment id="{b3fd7fa7-ba60-43d1-9cbf-c4044bafd5fa}"/>
    </Anchor>
    <History>
      <Event time="2022-03-18T07:06:12.00" id="{023d169f-e49a-4b26-b8f1-340b1d8d9d3d}">
        <Attribution userId="placeholder@email.com" userName="Deleted user" userProvider="google-sheets"/>
        <Anchor>
          <Comment id="{b3fd7fa7-ba60-43d1-9cbf-c4044bafd5fa}"/>
        </Anchor>
        <Create/>
      </Event>
      <Event time="2022-03-18T07:06:12.00" id="{4cbfca4f-5e1d-4d7d-85ec-a8b7c281754b}">
        <Attribution userId="placeholder@email.com" userName="Deleted user" userProvider="google-sheets"/>
        <Anchor>
          <Comment id="{b3fd7fa7-ba60-43d1-9cbf-c4044bafd5fa}"/>
        </Anchor>
        <Assign userId="thanhbinh.le@shopeepay.com" userName="thanhbinh.le@shopeepay.com" userProvider="google-sheets"/>
      </Event>
    </History>
  </Task>
  <Task id="{fef1c6cf-d11d-4aab-abce-8c435084653d}">
    <Anchor>
      <Comment id="{17093122-6cbf-451c-9992-0f5c77be1c0b}"/>
    </Anchor>
    <History>
      <Event time="2022-03-18T12:05:52.00" id="{62bb0587-603d-47b0-9dc3-2039b269047d}">
        <Attribution userId="placeholder@email.com" userName="Binh Le - VN" userProvider="google-sheets"/>
        <Anchor>
          <Comment id="{204682b9-80f7-4bd9-8cfd-d4cda2ad4206}"/>
        </Anchor>
        <Create/>
      </Event>
      <Event time="2022-03-18T12:05:52.00" id="{09e4989b-650b-464b-916d-a0fdc09b2089}">
        <Attribution userId="placeholder@email.com" userName="Binh Le - VN" userProvider="google-sheets"/>
        <Anchor>
          <Comment id="{204682b9-80f7-4bd9-8cfd-d4cda2ad4206}"/>
        </Anchor>
        <Assign userId="elise.vu@shopeepay.com" userName="elise.vu@shopeepay.com" userProvider="google-sheets"/>
      </Event>
    </History>
  </Task>
  <Task id="{13e3827e-321d-485e-9f10-4542fbdee977}">
    <Anchor>
      <Comment id="{ec59a5db-f4f1-43f7-ad2c-ebc649275f32}"/>
    </Anchor>
    <History>
      <Event time="2022-03-18T09:21:30.00" id="{7057bc95-428c-4dcf-a6b9-9cf68e57b11a}">
        <Attribution userId="placeholder@email.com" userName="Deleted user" userProvider="google-sheets"/>
        <Anchor>
          <Comment id="{ec59a5db-f4f1-43f7-ad2c-ebc649275f32}"/>
        </Anchor>
        <Create/>
      </Event>
      <Event time="2022-03-18T09:21:30.00" id="{3e661836-1f71-4091-8841-75e06fd3087b}">
        <Attribution userId="placeholder@email.com" userName="Deleted user" userProvider="google-sheets"/>
        <Anchor>
          <Comment id="{ec59a5db-f4f1-43f7-ad2c-ebc649275f32}"/>
        </Anchor>
        <Assign userId="thanhbinh.le@shopeepay.com" userName="thanhbinh.le@shopeepay.com" userProvider="google-sheets"/>
      </Event>
    </History>
  </Task>
  <Task id="{a2703845-5052-4a75-a24c-6dd435b33b04}">
    <Anchor>
      <Comment id="{aa606783-f2db-4b82-aa3b-decbcbbe6578}"/>
    </Anchor>
    <History>
      <Event time="2023-12-22T11:05:58.00" id="{50a4b5e3-fe4a-437e-9e1f-0f48a275d555}">
        <Attribution userId="placeholder@email.com" userName="Tu (Bryan) - VN" userProvider="google-sheets"/>
        <Anchor>
          <Comment id="{aa606783-f2db-4b82-aa3b-decbcbbe6578}"/>
        </Anchor>
        <Create/>
      </Event>
      <Event time="2023-12-22T11:05:58.00" id="{46bbd2c9-adb2-4b37-9cf9-f2169bbc8436}">
        <Attribution userId="placeholder@email.com" userName="Tu (Bryan) - VN" userProvider="google-sheets"/>
        <Anchor>
          <Comment id="{aa606783-f2db-4b82-aa3b-decbcbbe6578}"/>
        </Anchor>
        <Assign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8d627425-3d4a-4ded-9025-49fb97a238e4}">
    <Anchor>
      <Comment id="{51c2f3c0-5a0b-4b69-95ab-c9ccd0e6e12f}"/>
    </Anchor>
    <History>
      <Event time="2024-03-25T11:29:19.00" id="{d648d245-5c44-4d67-a063-7cb16974694e}">
        <Attribution userId="placeholder@email.com" userName="Tu (Bryan) - VN" userProvider="google-sheets"/>
        <Anchor>
          <Comment id="{b6e0dd98-a0d0-464f-9439-ce0a63d1a67b}"/>
        </Anchor>
        <Create/>
      </Event>
      <Event time="2024-03-25T11:29:19.00" id="{e21a7cbc-1fb5-45af-b440-fa54bdae2d55}">
        <Attribution userId="placeholder@email.com" userName="Tu (Bryan) - VN" userProvider="google-sheets"/>
        <Anchor>
          <Comment id="{b6e0dd98-a0d0-464f-9439-ce0a63d1a67b}"/>
        </Anchor>
        <Assign userProvider="google-sheets"/>
      </Event>
    </History>
  </Task>
</Tasks>
</file>

<file path=xl/documenttasks/documenttask11.xml><?xml version="1.0" encoding="utf-8"?>
<Tasks xmlns="http://schemas.microsoft.com/office/tasks/2019/documenttasks">
  <Task id="{89a63c0c-f292-4347-8c09-d39dc679c60c}">
    <Anchor>
      <Comment id="{f760a3a3-46f1-48e3-93f5-15f4b8a7e2b0}"/>
    </Anchor>
    <History>
      <Event time="2024-07-17T02:50:48.00" id="{6e0d3f73-c37b-4b61-a26e-dd2cc863f38b}">
        <Attribution userId="placeholder@email.com" userName="Deleted user" userProvider="google-sheets"/>
        <Anchor>
          <Comment id="{f760a3a3-46f1-48e3-93f5-15f4b8a7e2b0}"/>
        </Anchor>
        <Create/>
      </Event>
      <Event time="2024-07-17T02:50:48.00" id="{9cefb839-0378-41a7-876f-447e4a19db36}">
        <Attribution userId="placeholder@email.com" userName="Deleted user" userProvider="google-sheets"/>
        <Anchor>
          <Comment id="{f760a3a3-46f1-48e3-93f5-15f4b8a7e2b0}"/>
        </Anchor>
        <Assign userId="thien.nguyenduc@shopeepay.com" userName="thien.nguyenduc@shopeepay.com" userProvider="google-sheets"/>
      </Event>
    </History>
  </Task>
  <Task id="{0d5a0014-ccd8-4d5e-a320-eef3aed7f511}">
    <Anchor>
      <Comment id="{3a438d22-cc03-4fac-b93c-8a52161528e9}"/>
    </Anchor>
    <History>
      <Event time="2022-03-10T03:48:19.00" id="{4ada562b-9e78-4a83-b129-19f1a77c0de6}">
        <Attribution userId="placeholder@email.com" userName="Deleted user" userProvider="google-sheets"/>
        <Anchor>
          <Comment id="{3a438d22-cc03-4fac-b93c-8a52161528e9}"/>
        </Anchor>
        <Create/>
      </Event>
      <Event time="2022-03-10T03:48:19.00" id="{f2c69120-05ed-41ac-9c2e-7a5268078395}">
        <Attribution userId="placeholder@email.com" userName="Deleted user" userProvider="google-sheets"/>
        <Anchor>
          <Comment id="{3a438d22-cc03-4fac-b93c-8a52161528e9}"/>
        </Anchor>
        <Assign userId="thanhbinh.le@shopeepay.com" userName="thanhbinh.le@shopeepay.com" userProvider="google-sheets"/>
      </Event>
    </History>
  </Task>
</Tasks>
</file>

<file path=xl/documenttasks/documenttask12.xml><?xml version="1.0" encoding="utf-8"?>
<Tasks xmlns="http://schemas.microsoft.com/office/tasks/2019/documenttasks">
  <Task id="{ed9daa25-6ed5-4964-86a5-cf3ec87ae5af}">
    <Anchor>
      <Comment id="{241e37c7-160a-4227-b58f-7c2cf56ed1f6}"/>
    </Anchor>
    <History>
      <Event time="2024-07-19T04:35:19.00" id="{be1efc6e-5910-41a7-96c3-d9685e30100a}">
        <Attribution userId="placeholder@email.com" userName="Thien Nguyen" userProvider="google-sheets"/>
        <Anchor>
          <Comment id="{4ba9f1ac-bba0-4a51-85f4-df6d3173e49a}"/>
        </Anchor>
        <Create/>
      </Event>
      <Event time="2024-07-19T04:35:19.00" id="{5442065f-a97f-4af6-b78d-a8c0daf0f74c}">
        <Attribution userId="placeholder@email.com" userName="Thien Nguyen" userProvider="google-sheets"/>
        <Anchor>
          <Comment id="{4ba9f1ac-bba0-4a51-85f4-df6d3173e49a}"/>
        </Anchor>
        <Assign userProvider="google-sheets"/>
      </Event>
    </History>
  </Task>
  <Task id="{0394478e-765e-4238-8427-26840ea33f96}">
    <Anchor>
      <Comment id="{12f0e209-b0a7-49ad-a2a0-3a979d3dc232}"/>
    </Anchor>
    <History>
      <Event time="2022-03-18T08:34:34.00" id="{f06a4ab2-8aba-4bf0-a084-7270adeccd05}">
        <Attribution userId="placeholder@email.com" userName="Deleted user" userProvider="google-sheets"/>
        <Anchor>
          <Comment id="{12f0e209-b0a7-49ad-a2a0-3a979d3dc232}"/>
        </Anchor>
        <Create/>
      </Event>
      <Event time="2022-03-18T08:34:34.00" id="{993c7278-4319-4164-982e-2b242ff61328}">
        <Attribution userId="placeholder@email.com" userName="Deleted user" userProvider="google-sheets"/>
        <Anchor>
          <Comment id="{12f0e209-b0a7-49ad-a2a0-3a979d3dc232}"/>
        </Anchor>
        <Assign userId="thanhbinh.le@shopeepay.com" userName="thanhbinh.le@shopeepay.com" userProvider="google-sheets"/>
      </Event>
    </History>
  </Task>
  <Task id="{498030a2-8f0c-471b-9f29-bf0e5b54b91a}">
    <Anchor>
      <Comment id="{ae018822-c0dc-4979-923a-7f36654707e1}"/>
    </Anchor>
    <History>
      <Event time="2023-05-03T02:01:11.00" id="{6469e505-f2ee-4fc6-a399-628d97dfab0c}">
        <Attribution userId="placeholder@email.com" userName="Deleted user" userProvider="google-sheets"/>
        <Anchor>
          <Comment id="{ae018822-c0dc-4979-923a-7f36654707e1}"/>
        </Anchor>
        <Create/>
      </Event>
      <Event time="2023-05-03T02:01:11.00" id="{0d07ad48-55ae-4bb2-bf1b-6b70b2411c80}">
        <Attribution userId="placeholder@email.com" userName="Deleted user" userProvider="google-sheets"/>
        <Anchor>
          <Comment id="{ae018822-c0dc-4979-923a-7f36654707e1}"/>
        </Anchor>
        <Assign userId="tu.ledinh@shopeepay.com" userName="tu.ledinh@shopeepay.com" userProvider="google-sheets"/>
      </Event>
    </History>
  </Task>
  <Task id="{350b9f86-a725-4743-8be1-b597efe92139}">
    <Anchor>
      <Comment id="{43213154-eb07-43fc-b539-85685109a40f}"/>
    </Anchor>
    <History>
      <Event time="2023-05-03T02:02:27.00" id="{d3349ee9-ddbf-49fc-873e-54139914c0e4}">
        <Attribution userId="placeholder@email.com" userName="Deleted user" userProvider="google-sheets"/>
        <Anchor>
          <Comment id="{43213154-eb07-43fc-b539-85685109a40f}"/>
        </Anchor>
        <Create/>
      </Event>
      <Event time="2023-05-03T02:02:27.00" id="{71414712-4ae4-406f-af1f-fa988a005a8d}">
        <Attribution userId="placeholder@email.com" userName="Deleted user" userProvider="google-sheets"/>
        <Anchor>
          <Comment id="{43213154-eb07-43fc-b539-85685109a40f}"/>
        </Anchor>
        <Assign userId="tu.ledinh@shopeepay.com" userName="tu.ledinh@shopeepay.com" userProvider="google-sheets"/>
      </Event>
    </History>
  </Task>
  <Task id="{d69ad0f3-c6a9-4974-8a65-76b9b86bb402}">
    <Anchor>
      <Comment id="{8c4a097b-ae33-4148-8604-874287bf0ccd}"/>
    </Anchor>
    <History>
      <Event time="2024-04-16T15:17:15.00" id="{cd2dd4bf-c3c2-4426-b3d2-2f0e5692d737}">
        <Attribution userId="placeholder@email.com" userName="Nikita Lin Xi" userProvider="google-sheets"/>
        <Anchor>
          <Comment id="{8c4a097b-ae33-4148-8604-874287bf0ccd}"/>
        </Anchor>
        <Create/>
      </Event>
      <Event time="2024-04-16T15:17:15.00" id="{35b89099-706e-4a7d-abea-83c5fe5d29af}">
        <Attribution userId="placeholder@email.com" userName="Nikita Lin Xi" userProvider="google-sheets"/>
        <Anchor>
          <Comment id="{8c4a097b-ae33-4148-8604-874287bf0ccd}"/>
        </Anchor>
        <Assign userId="tu.ledinh@shopeepay.com" userName="tu.ledinh@shopeepay.com" userProvider="google-sheets"/>
      </Event>
    </History>
  </Task>
</Tasks>
</file>

<file path=xl/documenttasks/documenttask13.xml><?xml version="1.0" encoding="utf-8"?>
<Tasks xmlns="http://schemas.microsoft.com/office/tasks/2019/documenttasks">
  <Task id="{99dc85c3-00e7-47fb-9c6f-3cea5f82a987}">
    <Anchor>
      <Comment id="{137c51ab-0ad1-4fd8-99b7-93ce1fc471e9}"/>
    </Anchor>
    <History>
      <Event time="2023-03-09T05:10:54.00" id="{c0091d15-dd36-42fa-858a-5949d2a85a90}">
        <Attribution userId="placeholder@email.com" userName="Deleted user" userProvider="google-sheets"/>
        <Anchor>
          <Comment id="{137c51ab-0ad1-4fd8-99b7-93ce1fc471e9}"/>
        </Anchor>
        <Create/>
      </Event>
      <Event time="2023-03-09T05:10:54.00" id="{04c2ae9e-848f-4ca6-b6db-e59e017efe06}">
        <Attribution userId="placeholder@email.com" userName="Deleted user" userProvider="google-sheets"/>
        <Anchor>
          <Comment id="{137c51ab-0ad1-4fd8-99b7-93ce1fc471e9}"/>
        </Anchor>
        <Assign userId="tu.ledinh@shopeepay.com" userName="tu.ledinh@shopeepay.com" userProvider="google-sheets"/>
      </Event>
    </History>
  </Task>
</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Task id="{7962b205-e046-4dca-86bf-db110510a240}">
    <Anchor>
      <Comment id="{c4063a29-b0cd-499e-b564-3ac287cf55dd}"/>
    </Anchor>
    <History>
      <Event time="2024-09-06T08:27:05.00" id="{888f0fbe-8fec-4c16-afbd-800525a2a99d}">
        <Attribution userId="placeholder@email.com" userName="Thien Nguyen" userProvider="google-sheets"/>
        <Anchor>
          <Comment id="{c4063a29-b0cd-499e-b564-3ac287cf55dd}"/>
        </Anchor>
        <Create/>
      </Event>
      <Event time="2024-09-06T08:27:05.00" id="{d372a3aa-2c0d-4fbc-872e-0d4fe4232839}">
        <Attribution userId="placeholder@email.com" userName="Thien Nguyen" userProvider="google-sheets"/>
        <Anchor>
          <Comment id="{c4063a29-b0cd-499e-b564-3ac287cf55dd}"/>
        </Anchor>
        <Assign userProvider="google-sheets"/>
      </Event>
    </History>
  </Task>
</Tasks>
</file>

<file path=xl/documenttasks/documenttask18.xml><?xml version="1.0" encoding="utf-8"?>
<Tasks xmlns="http://schemas.microsoft.com/office/tasks/2019/documenttasks">
  <Task id="{935e7226-e42c-4c74-a7d2-89b174bcf2f3}">
    <Anchor>
      <Comment id="{207ee286-6330-49ac-9b2a-5da50d535de0}"/>
    </Anchor>
    <History>
      <Event time="2022-03-15T08:04:44.00" id="{1dfcbcc2-f95f-4ffa-9317-1d0ffedac829}">
        <Attribution userId="placeholder@email.com" userName="Deleted user" userProvider="google-sheets"/>
        <Anchor>
          <Comment id="{207ee286-6330-49ac-9b2a-5da50d535de0}"/>
        </Anchor>
        <Create/>
      </Event>
      <Event time="2022-03-15T08:04:44.00" id="{780236f1-abed-4fb6-857a-9ac1f097769c}">
        <Attribution userId="placeholder@email.com" userName="Deleted user" userProvider="google-sheets"/>
        <Anchor>
          <Comment id="{207ee286-6330-49ac-9b2a-5da50d535de0}"/>
        </Anchor>
        <Assign userId="thanhbinh.le@shopeepay.com" userName="thanhbinh.le@shopeepay.com" userProvider="google-sheets"/>
      </Event>
    </History>
  </Task>
  <Task id="{5dae8c9d-c996-4444-84af-308443113432}">
    <Anchor>
      <Comment id="{5e3611a5-296c-4152-80db-3903fcc6ed15}"/>
    </Anchor>
    <History>
      <Event time="2022-04-26T07:33:39.00" id="{079b99af-3bd8-4b1b-b9fe-cef7ea74902f}">
        <Attribution userId="placeholder@email.com" userName="Deleted user" userProvider="google-sheets"/>
        <Anchor>
          <Comment id="{5e3611a5-296c-4152-80db-3903fcc6ed15}"/>
        </Anchor>
        <Create/>
      </Event>
      <Event time="2022-04-26T07:33:39.00" id="{dfe3e15c-1cc4-484d-8a55-d471ae46ae2a}">
        <Attribution userId="placeholder@email.com" userName="Deleted user" userProvider="google-sheets"/>
        <Anchor>
          <Comment id="{5e3611a5-296c-4152-80db-3903fcc6ed15}"/>
        </Anchor>
        <Assign userId="thanhbinh.le@shopeepay.com" userName="thanhbinh.le@shopeepay.com" userProvider="google-sheets"/>
      </Event>
    </History>
  </Task>
</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Task id="{516774cf-882e-4b1c-ad3e-b52d7c8631a5}">
    <Anchor>
      <Comment id="{f0aa911e-1b3e-4e28-97f6-67364c115faa}"/>
    </Anchor>
    <History>
      <Event time="2024-06-04T08:58:29.00" id="{36997155-8c61-4d71-b63a-d82ccfb693d4}">
        <Attribution userId="placeholder@email.com" userName="Deleted user" userProvider="google-sheets"/>
        <Anchor>
          <Comment id="{f0aa911e-1b3e-4e28-97f6-67364c115faa}"/>
        </Anchor>
        <Create/>
      </Event>
      <Event time="2024-06-04T08:58:29.00" id="{0a965da2-8ebe-4d13-a8b3-7fd5316b13bf}">
        <Attribution userId="placeholder@email.com" userName="Deleted user" userProvider="google-sheets"/>
        <Anchor>
          <Comment id="{f0aa911e-1b3e-4e28-97f6-67364c115faa}"/>
        </Anchor>
        <Assign userId="thien.nguyenduc@shopeepay.com" userName="thien.nguyenduc@shopeepay.com" userProvider="google-sheets"/>
      </Event>
    </History>
  </Task>
</Tasks>
</file>

<file path=xl/documenttasks/documenttask22.xml><?xml version="1.0" encoding="utf-8"?>
<Tasks xmlns="http://schemas.microsoft.com/office/tasks/2019/documenttasks"/>
</file>

<file path=xl/documenttasks/documenttask23.xml><?xml version="1.0" encoding="utf-8"?>
<Tasks xmlns="http://schemas.microsoft.com/office/tasks/2019/documenttasks">
  <Task id="{5bba4469-5186-45ae-9cc6-e1230e425e0c}">
    <Anchor>
      <Comment id="{e2ae54c1-15ed-40f4-91e0-23b558bbe6a0}"/>
    </Anchor>
    <History>
      <Event time="2023-08-11T03:00:46.00" id="{8b65e38c-7cb4-406b-b8f6-919e40a13069}">
        <Attribution userId="placeholder@email.com" userName="Tu (Bryan) - VN" userProvider="google-sheets"/>
        <Anchor>
          <Comment id="{e2ae54c1-15ed-40f4-91e0-23b558bbe6a0}"/>
        </Anchor>
        <Create/>
      </Event>
      <Event time="2023-08-11T03:00:46.00" id="{bc9e9f47-fdc4-429b-b8e9-5f63f4ef8e25}">
        <Attribution userId="placeholder@email.com" userName="Tu (Bryan) - VN" userProvider="google-sheets"/>
        <Anchor>
          <Comment id="{e2ae54c1-15ed-40f4-91e0-23b558bbe6a0}"/>
        </Anchor>
        <Assign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523875</xdr:colOff>
      <xdr:row>15</xdr:row>
      <xdr:rowOff>85725</xdr:rowOff>
    </xdr:from>
    <xdr:ext cx="6648450" cy="50863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628650</xdr:colOff>
      <xdr:row>22</xdr:row>
      <xdr:rowOff>133350</xdr:rowOff>
    </xdr:from>
    <xdr:ext cx="6991350" cy="50006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219075</xdr:colOff>
      <xdr:row>3</xdr:row>
      <xdr:rowOff>323850</xdr:rowOff>
    </xdr:from>
    <xdr:ext cx="7258050" cy="49053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39</xdr:row>
      <xdr:rowOff>152400</xdr:rowOff>
    </xdr:from>
    <xdr:ext cx="8915400" cy="55816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553075" cy="25908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1495425</xdr:colOff>
      <xdr:row>49</xdr:row>
      <xdr:rowOff>19050</xdr:rowOff>
    </xdr:from>
    <xdr:ext cx="5715000" cy="20764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anmin.chen@shopee.com" id="{d6f3373f-af14-4906-94d2-fc5074e67312}" userId="luanmin.chen@shopee.com" providerId="google-sheets"/>
  <x18tc:person displayName="Deleted user" id="{f634e839-761c-4ce8-8102-ce393630584a}" providerId="google-sheets"/>
  <x18tc:person displayName="peter.nguyen@seamoney.com" id="{8c7da0f5-74fc-41d3-9a6f-2461500d992d}" userId="peter.nguyen@seamoney.com" providerId="google-sheets"/>
  <x18tc:person displayName="sophie.zouss@seamoney.com" id="{2e955d02-ba79-41df-9119-7bea0422c5e5}" userId="sophie.zouss@seamoney.com" providerId="google-sheets"/>
  <x18tc:person displayName="Tu (Bryan) - VN" id="{91e2f2fc-5552-472f-bbd8-4a9cda0adc99}" providerId="google-sheets"/>
  <x18tc:person displayName="Deleted user" id="{b36de0fb-0594-43b8-be2f-aaa764e0727c}" providerId="google-sheets"/>
  <x18tc:person displayName="viola.ding@seamoney.com" id="{33a83d16-587a-42e8-8a58-6b6dfeee10e1}" userId="viola.ding@seamoney.com" providerId="google-sheets"/>
  <x18tc:person displayName="tu.ledinh@shopeepay.com" id="{a6ec5fe3-49a8-49f9-bd25-b53464466643}" userId="tu.ledinh@shopeepay.com" providerId="google-sheets"/>
  <x18tc:person displayName="Deleted user" id="{0dd6f322-f4f1-492b-b2fb-1bdd933378f3}" providerId="google-sheets"/>
  <x18tc:person displayName="Deleted user" id="{aad1d09b-c2ae-4df6-a73a-53f396a1aa3e}" providerId="google-sheets"/>
  <x18tc:person displayName="philip.huynh@seamoney.com" id="{aebfaa9a-dfe6-4a40-8563-22e14349cb80}" userId="philip.huynh@seamoney.com" providerId="google-sheets"/>
  <x18tc:person displayName="Deleted user" id="{ba929b2e-012a-40a4-981a-269c65306cf1}" providerId="google-sheets"/>
  <x18tc:person displayName="thien.nguyenduc@shopeepay.com" id="{49779aa1-2b5a-4b89-9b16-007bb303a156}" userId="thien.nguyenduc@shopeepay.com" providerId="google-sheets"/>
  <x18tc:person displayName="toan.levinh@shopeepay.com" id="{7b959722-3c12-43fa-a647-2b6e578131b8}" userId="toan.levinh@shopeepay.com" providerId="google-sheets"/>
  <x18tc:person displayName="yuan.yin@seamoney.com" id="{94dd10c4-4407-42e3-b4fe-eae68fccd108}" userId="yuan.yin@seamoney.com" providerId="google-sheets"/>
  <x18tc:person displayName="Viola Ding" id="{960faf15-3610-4f06-b70d-3c458a73a656}" providerId="google-sheets"/>
  <x18tc:person displayName="Shengqun Zhang" id="{fde2b313-f489-497f-bd3a-918b7b8d5132}" providerId="google-sheets"/>
  <x18tc:person displayName="elise.vu@shopeepay.com" id="{28214ac1-fc55-4366-84da-4c11da9af239}" userId="elise.vu@shopeepay.com" providerId="google-sheets"/>
  <x18tc:person displayName="Deleted user" id="{ea0e35d7-e1c9-4642-92ad-bdc321e8782b}" providerId="google-sheets"/>
  <x18tc:person displayName="arthur.karya@seamoney.com" id="{aef4d251-b481-41a2-9def-3234d294ca1b}" userId="arthur.karya@seamoney.com" providerId="google-sheets"/>
  <x18tc:person displayName="darren.teohs@seamoney.com" id="{5e69148d-d9ce-4b0e-b02a-0678de3155f5}" userId="darren.teohs@seamoney.com" providerId="google-sheets"/>
  <x18tc:person displayName="thanhbinh.le@shopeepay.com" id="{120315da-6bb8-4946-91ec-a92d9f2020e0}" userId="thanhbinh.le@shopeepay.com" providerId="google-sheets"/>
  <x18tc:person displayName="jiaxue.gao@seamoney.com" id="{706ad7e2-29ff-4b96-8d2b-1223845696a9}" userId="jiaxue.gao@seamoney.com" providerId="google-sheets"/>
  <x18tc:person displayName="yusheng.kuai@shopee.com" id="{3875804e-beca-4b0a-9417-d6f6d17c49c7}" userId="yusheng.kuai@shopee.com" providerId="google-sheets"/>
  <x18tc:person displayName="Deleted user" id="{4dd655dc-8c55-423e-be31-a6498bc1dd6b}" providerId="google-sheets"/>
  <x18tc:person displayName="Deleted user" id="{6a488cbd-4d4f-45b3-baa7-6d39fc010c1f}" providerId="google-sheets"/>
  <x18tc:person displayName="dat.thanhnguyen@shopeepay.com" id="{35a6f6e5-72ff-4b2f-8605-a40b14daada4}" userId="dat.thanhnguyen@shopeepay.com" providerId="google-sheets"/>
  <x18tc:person displayName="Deleted user" id="{ba9d1224-1718-456a-9baa-5dbe8897b275}" providerId="google-sheets"/>
  <x18tc:person displayName="Peter Nguyen" id="{b616ef84-d126-4915-9612-96d0390d444d}" providerId="google-sheets"/>
  <x18tc:person displayName="Lin Junbo" id="{b028e1c9-6f5e-4144-a416-5f0be2e182ef}" providerId="google-sheets"/>
  <x18tc:person displayName="Echo Luo" id="{333f79c5-331e-4362-aa16-eb502d4b9518}" providerId="google-sheets"/>
  <x18tc:person displayName="Nikita Lin Xi" id="{4426a5a5-4edd-4b69-871a-cb75381bb8f3}" providerId="google-sheets"/>
  <x18tc:person displayName="Hong Pham" id="{b4e1bc22-f258-41bc-abe4-be4de17f1583}" providerId="google-sheets"/>
  <x18tc:person displayName="echo.luo@seamoney.com" id="{6ea89f58-01d4-430d-ac8f-03fb142c74cd}" userId="echo.luo@seamoney.com" providerId="google-sheets"/>
  <x18tc:person displayName="Thien Nguyen" id="{523eac73-fb1a-460c-8d82-505eee4d9e00}" providerId="google-sheets"/>
  <x18tc:person displayName="haowen.deng@seamoney.com" id="{f1165eac-c254-4feb-b06f-adfc3ddab566}" userId="haowen.deng@seamoney.com" providerId="google-sheets"/>
  <x18tc:person displayName="Arthur Bentus Karya" id="{a1fdb206-9023-47ba-9535-d09e3b715899}" providerId="google-sheets"/>
  <x18tc:person displayName="Binh Le - VN" id="{3a43eaea-ef55-4d9e-89ca-6f64d1d9b2ce}" providerId="google-sheets"/>
  <x18tc:person displayName="houzhen.lu@shopee.com" id="{71f5c6f3-878f-49c2-b739-0ac29c844b70}" userId="houzhen.lu@shopee.com" providerId="google-sheets"/>
  <x18tc:person displayName="zhibiao.li@shopee.com" id="{556e0bea-b069-4746-9581-22b7fa786844}" userId="zhibiao.li@shopee.com" providerId="google-sheets"/>
  <x18tc:person displayName="yijing.chen@shopee.com" id="{e0550e9f-0dc3-48ea-bfe7-6ae0a0ebc0d8}" userId="yijing.chen@shopee.com" providerId="google-sheets"/>
  <x18tc:person displayName="william.wuwx@seamoney.com" id="{5244c3b7-dde9-4d2b-a72e-c45d89ad32c8}" userId="william.wuwx@seamone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9-02T06:42:13.00" personId="{ba929b2e-012a-40a4-981a-269c65306cf1}" id="{f75fa3d1-1764-4ea1-92d5-2692139ac414}" done="0">
    <x18tc:text xml:space="preserve">@thien.nguyenduc@shopeepay.com @tu.ledinh@shopeepay.com what's the expected value here. 
cc: @haowen.deng@seamoney.com</x18tc:text>
    <x18tc:mentions>
      <x18tc:mention mentionpersonId="{49779aa1-2b5a-4b89-9b16-007bb303a156}" mentionId="{c06a3d14-5825-442e-b271-c3eadba552e9}" startIndex="0" length="30"/>
      <x18tc:mention mentionpersonId="{a6ec5fe3-49a8-49f9-bd25-b53464466643}" mentionId="{60b3a348-ac3e-4c2f-8b40-f4b24feb56df}" startIndex="31" length="24"/>
      <x18tc:mention mentionpersonId="{f1165eac-c254-4feb-b06f-adfc3ddab566}" mentionId="{181f5106-d753-4a9e-9994-f66139f9ffea}" startIndex="94" length="25"/>
    </x18tc:mentions>
  </x18tc:threadedComment>
  <x18tc:threadedComment ref="A1" dT="2022-11-21T08:49:28.00" personId="{91e2f2fc-5552-472f-bbd8-4a9cda0adc99}" id="{7e76628f-3043-4e00-b1a4-fb3cec905bbc}" done="0">
    <x18tc:text xml:space="preserve">no need</x18tc:text>
  </x18tc:threadedComment>
  <x18tc:threadedComment ref="A1" dT="2022-11-21T08:48:32.00" personId="{91e2f2fc-5552-472f-bbd8-4a9cda0adc99}" id="{2e057b8e-5a4f-4c67-a70d-4f80405d1561}" done="0">
    <x18tc:text xml:space="preserve">incorrect example</x18tc:text>
  </x18tc:threadedComment>
  <x18tc:threadedComment ref="A1" dT="2022-11-21T08:49:55.00" personId="{91e2f2fc-5552-472f-bbd8-4a9cda0adc99}" id="{9fb75253-9b36-44f4-b24d-a8e25fd5820f}" done="1">
    <x18tc:text xml:space="preserve">no need to seperate to 2 cases</x18tc:text>
  </x18tc:threadedComment>
  <x18tc:threadedComment ref="A1" dT="2024-09-02T07:55:54.00" personId="{b36de0fb-0594-43b8-be2f-aaa764e0727c}" id="{5f605775-dc3d-4c42-b5a9-47b207884ec7}" done="0">
    <x18tc:text xml:space="preserve">0: success
1: Internal failed?
2: no user info?
3: not finish activation?
any other errorCode/errorDesc needed?</x18tc:text>
  </x18tc:threadedComment>
  <x18tc:threadedComment ref="A1" dT="2024-08-30T06:53:49.00" personId="{b36de0fb-0594-43b8-be2f-aaa764e0727c}" id="{5f23fd26-ad73-4122-bc8c-f3ffd0bcc93f}" done="0">
    <x18tc:text xml:space="preserve">O means can send "" ?</x18tc:text>
  </x18tc:threadedComment>
  <x18tc:threadedComment ref="A1" dT="2024-09-02T06:42:46.00" personId="{ba929b2e-012a-40a4-981a-269c65306cf1}" id="{d327bc3d-5cb2-4645-b3f1-18ef0c05ff39}" parentId="{5f23fd26-ad73-4122-bc8c-f3ffd0bcc93f}">
    <x18tc:text xml:space="preserve">Yes as per what haowen says. if this are O then we can just send empty? 
@thien.nguyenduc@shopeepay.com @tu.ledinh@shopeepay.com</x18tc:text>
    <x18tc:mentions>
      <x18tc:mention mentionpersonId="{49779aa1-2b5a-4b89-9b16-007bb303a156}" mentionId="{e8c15e0b-5d95-4f32-8770-5be61b26c487}" startIndex="74" length="30"/>
      <x18tc:mention mentionpersonId="{a6ec5fe3-49a8-49f9-bd25-b53464466643}" mentionId="{f2634849-17d4-492a-9dc8-e5e0f5938e06}" startIndex="105" length="24"/>
    </x18tc:mentions>
  </x18tc:threadedComment>
  <x18tc:threadedComment ref="A1" dT="2024-08-30T06:46:45.00" personId="{b36de0fb-0594-43b8-be2f-aaa764e0727c}" id="{db1ac65b-656a-4936-9b6f-5ee6075b8bca}" done="0">
    <x18tc:text xml:space="preserve">should be MPS rather than MSP?</x18tc:text>
  </x18tc:threadedComment>
  <x18tc:threadedComment ref="B28" dT="2024-08-30T03:04:10.00" personId="{91e2f2fc-5552-472f-bbd8-4a9cda0adc99}" id="{5ff38d5e-76a8-4b0b-82f0-a459effa7c44}" done="0">
    <x18tc:text xml:space="preserve">@thien.nguyenduc@shopeepay.com @haowen.deng@seamoney.com added this one for NFC projects
Assigned to </x18tc:text>
    <x18tc:mentions>
      <x18tc:mention mentionpersonId="{49779aa1-2b5a-4b89-9b16-007bb303a156}" mentionId="{a8357926-d0d7-4bcc-910d-c2acc4b24fc5}" startIndex="0" length="30"/>
      <x18tc:mention mentionpersonId="{f1165eac-c254-4feb-b06f-adfc3ddab566}" mentionId="{f325ee91-7103-4472-90e1-8c7ed100177a}" startIndex="31"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2-11-21T08:47:51.00" personId="{91e2f2fc-5552-472f-bbd8-4a9cda0adc99}" id="{e4575ff5-a210-4840-8c8d-b9611d726787}" done="1">
    <x18tc:text xml:space="preserve">example?</x18tc:text>
  </x18tc:threadedComment>
  <x18tc:threadedComment ref="B7" dT="2022-11-21T08:47:30.00" personId="{91e2f2fc-5552-472f-bbd8-4a9cda0adc99}" id="{f6e03579-6ba3-41f5-8b5b-74e30fb1fb86}" done="1">
    <x18tc:text xml:space="preserve">@dat.thanhnguyen@shopeepay.com OR userinput FAIL OTP max 5 times
Assigned to </x18tc:text>
    <x18tc:mentions>
      <x18tc:mention mentionpersonId="{35a6f6e5-72ff-4b2f-8605-a40b14daada4}" mentionId="{56b09237-adf3-44a7-aad5-3dcf13893669}" startIndex="0" length="30"/>
    </x18tc:mentions>
  </x18tc:threadedComment>
  <x18tc:threadedComment ref="F3" dT="2022-11-21T08:46:40.00" personId="{91e2f2fc-5552-472f-bbd8-4a9cda0adc99}" id="{4383dfe6-2c0d-494c-a551-40a22eaaa1d8}" done="1">
    <x18tc:text xml:space="preserve">Missing action: user input OTP @dat.thanhnguyen@shopeepay.com
Assigned to </x18tc:text>
    <x18tc:mentions>
      <x18tc:mention mentionpersonId="{35a6f6e5-72ff-4b2f-8605-a40b14daada4}" mentionId="{eb3382c0-421e-4cb8-8cba-a608c86f086e}" startIndex="31" length="30"/>
    </x18tc:mentions>
  </x18tc:threadedComment>
  <x18tc:threadedComment ref="D4" dT="2022-11-21T08:45:49.00" personId="{91e2f2fc-5552-472f-bbd8-4a9cda0adc99}" id="{4c1bbdb9-a3b3-4c49-8c36-8bc4e07bf1d5}" done="1">
    <x18tc:text xml:space="preserve">@dat.thanhnguyen@shopeepay.com example in note is note correct, should be same tracenumber and link landingpage
Assigned to </x18tc:text>
    <x18tc:mentions>
      <x18tc:mention mentionpersonId="{35a6f6e5-72ff-4b2f-8605-a40b14daada4}" mentionId="{601d780d-fa29-4162-b31c-00ca68847b26}" startIndex="0" length="30"/>
    </x18tc:mentions>
  </x18tc:threadedComment>
  <x18tc:threadedComment ref="A13" dT="2022-11-21T08:49:22.00" personId="{91e2f2fc-5552-472f-bbd8-4a9cda0adc99}" id="{65868a0a-55fa-4c4b-aaa3-2256924845e2}" done="1">
    <x18tc:text xml:space="preserve">no need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4" dT="2022-03-21T10:09:17.00" personId="{a1fdb206-9023-47ba-9535-d09e3b715899}" id="{53aaaf2c-efea-4cc5-8844-2ee8fe767fe4}" done="0">
    <x18tc:text xml:space="preserve">Does that mean customer need to resubmit the repayment transaction? @thanhbinh.le@shopeepay.com cc @viola.ding@seamoney.com</x18tc:text>
    <x18tc:mentions>
      <x18tc:mention mentionpersonId="{120315da-6bb8-4946-91ec-a92d9f2020e0}" mentionId="{af75f86b-f8b4-4801-b4d5-9aaec498f1b1}" startIndex="68" length="27"/>
      <x18tc:mention mentionpersonId="{33a83d16-587a-42e8-8a58-6b6dfeee10e1}" mentionId="{d1e10b3b-946d-413c-a746-977a9946910c}" startIndex="99" length="24"/>
    </x18tc:mentions>
  </x18tc:threadedComment>
  <x18tc:threadedComment ref="E74" dT="2022-03-22T10:54:48.00" personId="{3a43eaea-ef55-4d9e-89ca-6f64d1d9b2ce}" id="{eb4ebc9a-462c-43b5-9f37-737dddc458e6}" parentId="{53aaaf2c-efea-4cc5-8844-2ee8fe767fe4}">
    <x18tc:text xml:space="preserve">no, our system can auto-retry it by creating new transaction with new trace number/transaction ID</x18tc:text>
  </x18tc:threadedComment>
  <x18tc:threadedComment ref="E54" dT="2022-03-21T10:08:45.00" personId="{a1fdb206-9023-47ba-9535-d09e3b715899}" id="{44e54f32-1e58-493a-94c6-40fa268d5c68}" done="0">
    <x18tc:text xml:space="preserve">Does that mean customer need to retry the checkout? @thanhbinh.le@shopeepay.com cc @viola.ding@seamoney.com</x18tc:text>
    <x18tc:mentions>
      <x18tc:mention mentionpersonId="{120315da-6bb8-4946-91ec-a92d9f2020e0}" mentionId="{b5c2e19d-2747-4d0a-9478-f92389f8edb5}" startIndex="52" length="27"/>
      <x18tc:mention mentionpersonId="{33a83d16-587a-42e8-8a58-6b6dfeee10e1}" mentionId="{ddb56057-9f0f-4c44-a31b-a47110569914}" startIndex="83" length="24"/>
    </x18tc:mentions>
  </x18tc:threadedComment>
  <x18tc:threadedComment ref="E54" dT="2022-03-22T10:54:21.00" personId="{3a43eaea-ef55-4d9e-89ca-6f64d1d9b2ce}" id="{fc4e4822-1cc2-49f2-8b95-9b027f3de58c}" parentId="{44e54f32-1e58-493a-94c6-40fa268d5c68}">
    <x18tc:text xml:space="preserve">no, our system can auto-fix it by auto-retry with a new trace number/transaction ID</x18tc:text>
  </x18tc:threadedComment>
  <x18tc:threadedComment ref="E54" dT="2022-03-29T11:40:51.00" personId="{b616ef84-d126-4915-9612-96d0390d444d}" id="{a476541e-dddb-4463-ba26-96a6e6e48069}" parentId="{44e54f32-1e58-493a-94c6-40fa268d5c68}">
    <x18tc:text xml:space="preserve">will system auto retry automatically after transaction failed? how long should customers usually have to wait before manually retrying again?</x18tc:text>
  </x18tc:threadedComment>
  <x18tc:threadedComment ref="E54" dT="2022-03-29T11:41:37.00" personId="{b616ef84-d126-4915-9612-96d0390d444d}" id="{d954776f-4dfc-4cc3-84fd-aef5e4019b74}" parentId="{44e54f32-1e58-493a-94c6-40fa268d5c68}">
    <x18tc:text xml:space="preserve">if auto retry usually is automatic, then customers dont need to see front end message as payment will be successful?</x18tc:text>
  </x18tc:threadedComment>
  <x18tc:threadedComment ref="E54" dT="2022-04-05T06:31:46.00" personId="{a1fdb206-9023-47ba-9535-d09e3b715899}" id="{c69bec0a-0c2f-4580-bf1a-5f20137f4b3a}" parentId="{44e54f32-1e58-493a-94c6-40fa268d5c68}">
    <x18tc:text xml:space="preserve">Summarising from group chat
@jiaxue.gao@seamoney.com @echo.luo@seamoney.com system will automatically retry 
HYD-81-134 will trigger offline report 
HYD-81-001 is retry with new request ID
HYD-81-126 is retry with old request ID 
No handling on front end
cc @peter.nguyen@seamoney.com</x18tc:text>
    <x18tc:mentions>
      <x18tc:mention mentionpersonId="{706ad7e2-29ff-4b96-8d2b-1223845696a9}" mentionId="{d741d4f9-c534-4ef6-afde-c7615593bb33}" startIndex="28" length="24"/>
      <x18tc:mention mentionpersonId="{6ea89f58-01d4-430d-ac8f-03fb142c74cd}" mentionId="{d82ef800-26ec-4040-9867-2c36df9e29f5}" startIndex="53" length="22"/>
      <x18tc:mention mentionpersonId="{8c7da0f5-74fc-41d3-9a6f-2461500d992d}" mentionId="{52b0d3b6-0ba5-4725-bb38-f09654aeb3f5}" startIndex="258" length="26"/>
    </x18tc:mentions>
  </x18tc:threadedComment>
  <x18tc:threadedComment ref="E54" dT="2022-04-05T06:40:07.00" personId="{333f79c5-331e-4362-aa16-eb502d4b9518}" id="{a7ad54da-6a1f-4eb9-b36d-604739cf0f4c}" parentId="{44e54f32-1e58-493a-94c6-40fa268d5c68}">
    <x18tc:text xml:space="preserve">@yuan.yin@seamoney.com can help check and follow up here?</x18tc:text>
    <x18tc:mentions>
      <x18tc:mention mentionpersonId="{94dd10c4-4407-42e3-b4fe-eae68fccd108}" mentionId="{004b8c6b-3a03-4740-819f-425e36c1d013}" startIndex="0" length="22"/>
    </x18tc:mentions>
  </x18tc:threadedComment>
  <x18tc:threadedComment ref="E54" dT="2022-04-06T06:41:51.00" personId="{ea0e35d7-e1c9-4642-92ad-bdc321e8782b}" id="{a8697185-f6b4-4e9c-908a-2a8ca02b53d3}" parentId="{44e54f32-1e58-493a-94c6-40fa268d5c68}">
    <x18tc:text xml:space="preserve">checked and aligned.  @thanhbinh.le@shopeepay.com can help to noted down this inside the API doc?</x18tc:text>
    <x18tc:mentions>
      <x18tc:mention mentionpersonId="{120315da-6bb8-4946-91ec-a92d9f2020e0}" mentionId="{647360ea-4161-4705-ab60-81e39f472153}" startIndex="22" length="27"/>
    </x18tc:mentions>
  </x18tc:threadedComment>
  <x18tc:threadedComment ref="D23" dT="2022-03-18T12:31:26.00" personId="{960faf15-3610-4f06-b70d-3c458a73a656}" id="{8e0561ee-1e9c-4dd9-9094-39e094c336cb}" done="0">
    <x18tc:text xml:space="preserve">@thanhbinh.le@shopeepay.com can provide when it will hit the error codes for the list from HY-81-103 to 81-115 please? We wonder how bank can check actually. Need the reason for FE customer information</x18tc:text>
    <x18tc:mentions>
      <x18tc:mention mentionpersonId="{120315da-6bb8-4946-91ec-a92d9f2020e0}" mentionId="{fd7b2f36-4231-49a5-bd51-651be0dcdc04}" startIndex="0" length="27"/>
    </x18tc:mentions>
  </x18tc:threadedComment>
  <x18tc:threadedComment ref="D23" dT="2022-03-18T15:19:37.00" personId="{3a43eaea-ef55-4d9e-89ca-6f64d1d9b2ce}" id="{ac2b0973-fcc1-407c-99fc-9f580fdfbbc2}" parentId="{8e0561ee-1e9c-4dd9-9094-39e094c336cb}">
    <x18tc:text xml:space="preserve">only when we pass them thing like name with number, or special character, or the name only has 1 word - for VN, people name would at least has 2 words. I think this error would never occur as long as our FE logic handling it properly.</x18tc:text>
  </x18tc:threadedComment>
  <x18tc:threadedComment ref="D23" dT="2022-03-21T02:25:49.00" personId="{960faf15-3610-4f06-b70d-3c458a73a656}" id="{978ba6da-cdaf-4b79-9295-d9acbd84c774}" parentId="{8e0561ee-1e9c-4dd9-9094-39e094c336cb}">
    <x18tc:text xml:space="preserve">@arthur.karya@seamoney.com @peter.nguyen@seamoney.com think the code from 103 to 115 shall all be AY02 system issue message based on Binh's feedback</x18tc:text>
    <x18tc:mentions>
      <x18tc:mention mentionpersonId="{aef4d251-b481-41a2-9def-3234d294ca1b}" mentionId="{61acac38-4c62-49a2-b47b-523d1bd02415}" startIndex="0" length="26"/>
      <x18tc:mention mentionpersonId="{8c7da0f5-74fc-41d3-9a6f-2461500d992d}" mentionId="{53d6d545-5ab7-4a9a-bc0d-ac7eb2a410c6}" startIndex="27" length="26"/>
    </x18tc:mentions>
  </x18tc:threadedComment>
  <x18tc:threadedComment ref="D23" dT="2022-03-21T09:10:26.00" personId="{a1fdb206-9023-47ba-9535-d09e3b715899}" id="{693d1c51-3c05-4730-bd9e-18f661573195}" parentId="{8e0561ee-1e9c-4dd9-9094-39e094c336cb}">
    <x18tc:text xml:space="preserve">129, 101 and 102 are also system issue, they can be grouped together with 103-115.</x18tc:text>
  </x18tc:threadedComment>
  <x18tc:threadedComment ref="D23" dT="2022-03-29T11:15:37.00" personId="{b616ef84-d126-4915-9612-96d0390d444d}" id="{851f2fb2-3156-47c4-a468-d20be73ba339}" parentId="{8e0561ee-1e9c-4dd9-9094-39e094c336cb}">
    <x18tc:text xml:space="preserve">101-115 and 129 has been changed to AY02</x18tc:text>
  </x18tc:threadedComment>
  <x18tc:threadedComment ref="N23" dT="2022-03-18T12:27:12.00" personId="{960faf15-3610-4f06-b70d-3c458a73a656}" id="{cd3d6b0b-2325-4a6e-be3a-eed00bda22e7}" done="1">
    <x18tc:text xml:space="preserve">I think this code will not happen, as we don't ask customer to submit email in our application but pass shopee's record and not pass if none. If this happens, shall be a bug. Just put general system issue message and ask customers to retry</x18tc:text>
  </x18tc:threadedComment>
  <x18tc:threadedComment ref="N23" dT="2022-03-18T15:17:03.00" personId="{3a43eaea-ef55-4d9e-89ca-6f64d1d9b2ce}" id="{488ecc99-4413-448d-921c-9e73fa9aa7db}" parentId="{cd3d6b0b-2325-4a6e-be3a-eed00bda22e7}">
    <x18tc:text xml:space="preserve">ya</x18tc:text>
  </x18tc:threadedComment>
  <x18tc:threadedComment ref="N23" dT="2022-03-29T11:09:54.00" personId="{b616ef84-d126-4915-9612-96d0390d444d}" id="{f04957fb-5b4f-40b3-9a8f-30667660b72d}" parentId="{cd3d6b0b-2325-4a6e-be3a-eed00bda22e7}">
    <x18tc:text xml:space="preserve">will remove message</x18tc:text>
  </x18tc:threadedComment>
  <x18tc:threadedComment ref="E12" dT="2022-03-21T09:54:39.00" personId="{a1fdb206-9023-47ba-9535-d09e3b715899}" id="{a6532787-5253-4b3f-8750-7bb42626008a}" done="0">
    <x18tc:text xml:space="preserve">What do you think about the following option @viola.ding@seamoney.com 
We have 2 options
1. Pending approval
if TPB approves, we will reject
If TPB reject, we will approve
2. "TPB freeze"
We approve upfront. If TPB approves, we freeze the account</x18tc:text>
    <x18tc:mentions>
      <x18tc:mention mentionpersonId="{33a83d16-587a-42e8-8a58-6b6dfeee10e1}" mentionId="{962626b4-7976-4481-9b6a-7089f8400b2d}" startIndex="45" length="24"/>
    </x18tc:mentions>
  </x18tc:threadedComment>
  <x18tc:threadedComment ref="E12" dT="2022-03-21T10:04:42.00" personId="{960faf15-3610-4f06-b70d-3c458a73a656}" id="{9e2df1d7-4baf-42f4-9da0-01761d00332e}" parentId="{a6532787-5253-4b3f-8750-7bb42626008a}">
    <x18tc:text xml:space="preserve">we can't wait TPB to feedback in the same flow actually as it takes time for TPB to register a card, so there can only reject customer in the same application</x18tc:text>
  </x18tc:threadedComment>
  <x18tc:threadedComment ref="E12" dT="2022-03-21T10:22:35.00" personId="{a1fdb206-9023-47ba-9535-d09e3b715899}" id="{93ac3c11-1d8f-499a-a695-968c95c0b011}" parentId="{a6532787-5253-4b3f-8750-7bb42626008a}">
    <x18tc:text xml:space="preserve">Can we check it out of the flow for phase 2? The cost benefit depends on how much overlap there is between the target customer</x18tc:text>
  </x18tc:threadedComment>
  <x18tc:threadedComment ref="E12" dT="2022-03-21T10:28:49.00" personId="{960faf15-3610-4f06-b70d-3c458a73a656}" id="{89c02efa-7c54-481d-b05d-af2136563c31}" parentId="{a6532787-5253-4b3f-8750-7bb42626008a}">
    <x18tc:text xml:space="preserve">Yes, sth to improve but mainly depends on if bank side can upgrade their API or flow actually</x18tc:text>
  </x18tc:threadedComment>
  <x18tc:threadedComment ref="N24" dT="2022-03-18T12:27:30.00" personId="{960faf15-3610-4f06-b70d-3c458a73a656}" id="{6b6c1988-f43f-4e66-aa1e-bc9406b8738b}" done="1">
    <x18tc:text xml:space="preserve">Similar mechanism as email</x18tc:text>
  </x18tc:threadedComment>
  <x18tc:threadedComment ref="N24" dT="2022-03-18T15:17:08.00" personId="{3a43eaea-ef55-4d9e-89ca-6f64d1d9b2ce}" id="{8b41b8cf-8ffc-4a22-8504-84a0b93a9e5e}" parentId="{6b6c1988-f43f-4e66-aa1e-bc9406b8738b}">
    <x18tc:text xml:space="preserve">ya</x18tc:text>
  </x18tc:threadedComment>
  <x18tc:threadedComment ref="N24" dT="2022-03-29T11:09:46.00" personId="{b616ef84-d126-4915-9612-96d0390d444d}" id="{a88facc4-3335-4f64-8191-5e0b26be311c}" parentId="{6b6c1988-f43f-4e66-aa1e-bc9406b8738b}">
    <x18tc:text xml:space="preserve">ok will remove message</x18tc:text>
  </x18tc:threadedComment>
  <x18tc:threadedComment ref="C17" dT="2022-10-13T10:49:30.00" personId="{0dd6f322-f4f1-492b-b2fb-1bdd933378f3}" id="{80312a74-3ef3-4c7d-b943-62b6c86fa919}" done="0">
    <x18tc:text xml:space="preserve">@tu.ledinh@shopeepay.com "processing" typo</x18tc:text>
    <x18tc:mentions>
      <x18tc:mention mentionpersonId="{a6ec5fe3-49a8-49f9-bd25-b53464466643}" mentionId="{f8f07b39-e1a9-473b-b0cf-76a13ec9df82}" startIndex="0" length="24"/>
    </x18tc:mentions>
  </x18tc:threadedComment>
  <x18tc:threadedComment ref="L10" dT="2022-03-10T05:07:39.00" personId="{aad1d09b-c2ae-4df6-a73a-53f396a1aa3e}" id="{cf4f3040-7e80-44eb-a4d1-6b221783ab53}" done="0">
    <x18tc:text xml:space="preserve">@viola.ding@seamoney.com what's your view on this? Do we want to instruct user to check directly with TPB? also, if we customerise this page , how it is going to work for future partners?
Assigned to viola.ding@seamoney.com</x18tc:text>
    <x18tc:mentions>
      <x18tc:mention mentionpersonId="{33a83d16-587a-42e8-8a58-6b6dfeee10e1}" mentionId="{2580434b-4618-4792-af39-7d4ffde33d98}" startIndex="0" length="24"/>
    </x18tc:mentions>
  </x18tc:threadedComment>
  <x18tc:threadedComment ref="L10" dT="2022-03-10T05:10:18.00" personId="{aad1d09b-c2ae-4df6-a73a-53f396a1aa3e}" id="{bf5b4ded-b4d8-4704-813a-89d124bb9897}" parentId="{cf4f3040-7e80-44eb-a4d1-6b221783ab53}">
    <x18tc:text xml:space="preserve">What Binh meant was - this customer could be an existing CASA customer with TPB, but registered with old IC. Now he applies SPL with new IC.</x18tc:text>
  </x18tc:threadedComment>
  <x18tc:threadedComment ref="L10" dT="2022-03-10T05:18:24.00" personId="{960faf15-3610-4f06-b70d-3c458a73a656}" id="{d044f923-d860-49a9-a793-7048c5fdaa20}" parentId="{cf4f3040-7e80-44eb-a4d1-6b221783ab53}">
    <x18tc:text xml:space="preserve">I think TPB said it's only credit card customer that they can't handle and credit card customer # is small. We directly reject customer. No need to check with bank, no matter how bank can't handle in phase 1 anyway</x18tc:text>
  </x18tc:threadedComment>
  <x18tc:threadedComment ref="L10" dT="2022-03-10T05:19:20.00" personId="{960faf15-3610-4f06-b70d-3c458a73a656}" id="{07ec2016-2f3e-4cd5-8ac1-37dc08d9eed2}" parentId="{cf4f3040-7e80-44eb-a4d1-6b221783ab53}">
    <x18tc:text xml:space="preserve">I'll ask risk to exclude all tpb credit card customer on Shopee in whitelist cc @elise.vu@shopeepay.com</x18tc:text>
    <x18tc:mentions>
      <x18tc:mention mentionpersonId="{28214ac1-fc55-4366-84da-4c11da9af239}" mentionId="{1b724dc0-85f9-4c0f-8c9c-4c32980b5665}" startIndex="80" length="23"/>
    </x18tc:mentions>
  </x18tc:threadedComment>
  <x18tc:threadedComment ref="L10" dT="2022-03-10T06:20:17.00" personId="{960faf15-3610-4f06-b70d-3c458a73a656}" id="{50705478-57f6-4c58-86c2-5999902f495f}" parentId="{cf4f3040-7e80-44eb-a4d1-6b221783ab53}">
    <x18tc:text xml:space="preserve">@thanhbinh.le@shopeepay.com @elise.vu@shopeepay.com but for the old ID different from new ID cases, as we only accept new ID, when bank is checking against old ID, the customer can do nothing really. I'll suggest not to check old ID for this case.... If bank add new ID in their file and it's duplication at bank side, still rejection. So better not to check old ID is existing at bank side in this case, just check the credit bureau is fine
Reassigned to thanhbinh.le@shopeepay.com</x18tc:text>
    <x18tc:mentions>
      <x18tc:mention mentionpersonId="{120315da-6bb8-4946-91ec-a92d9f2020e0}" mentionId="{b8ed49f6-2099-4298-b077-d3318b7e11b6}" startIndex="0" length="27"/>
      <x18tc:mention mentionpersonId="{28214ac1-fc55-4366-84da-4c11da9af239}" mentionId="{6f3d40c3-b222-463e-adfb-fa95642a2b56}" startIndex="28" length="23"/>
    </x18tc:mentions>
  </x18tc:threadedComment>
  <x18tc:threadedComment ref="L10" dT="2022-03-11T11:44:35.00" personId="{3a43eaea-ef55-4d9e-89ca-6f64d1d9b2ce}" id="{82d7103f-bceb-4223-a107-eafafa3e3bd7}" parentId="{cf4f3040-7e80-44eb-a4d1-6b221783ab53}">
    <x18tc:text xml:space="preserve">@elise.vu@shopeepay.com so from Viola suggestion, I guess you need to re-deal with the bank side then. So in case the phone number existed in their data but the IC number is different due to old IC number vs new IC number ==&gt; the bank should not reject the customer application like this.</x18tc:text>
    <x18tc:mentions>
      <x18tc:mention mentionpersonId="{28214ac1-fc55-4366-84da-4c11da9af239}" mentionId="{db9f854a-2a64-444d-8196-4612b5a8ccfe}" startIndex="0" length="23"/>
    </x18tc:mentions>
  </x18tc:threadedComment>
  <x18tc:threadedComment ref="L10" dT="2022-03-30T07:17:01.00" personId="{a1fdb206-9023-47ba-9535-d09e3b715899}" id="{a19f6fec-7c5a-44b4-ba17-b9df015467af}" parentId="{cf4f3040-7e80-44eb-a4d1-6b221783ab53}">
    <x18tc:text xml:space="preserve">To put into consolidated list of question/request</x18tc:text>
  </x18tc:threadedComment>
  <x18tc:threadedComment ref="C50" dT="2022-03-21T07:53:57.00" personId="{a1fdb206-9023-47ba-9535-d09e3b715899}" id="{1d1b42fc-8bfb-4551-8067-26ea899b606d}" done="0">
    <x18tc:text xml:space="preserve">What is this scenario @thanhbinh.le@shopeepay.com ? Is it if 
- blank
- negative
- other currency
cc @peter.nguyen@seamoney.com</x18tc:text>
    <x18tc:mentions>
      <x18tc:mention mentionpersonId="{120315da-6bb8-4946-91ec-a92d9f2020e0}" mentionId="{f0957573-795f-44b3-94f7-8630d0d918e7}" startIndex="22" length="27"/>
      <x18tc:mention mentionpersonId="{8c7da0f5-74fc-41d3-9a6f-2461500d992d}" mentionId="{b2b79750-1925-42ea-8489-e0ca55a7cca2}" startIndex="101" length="26"/>
    </x18tc:mentions>
  </x18tc:threadedComment>
  <x18tc:threadedComment ref="C50" dT="2022-03-21T09:19:15.00" personId="{3a43eaea-ef55-4d9e-89ca-6f64d1d9b2ce}" id="{67211704-0a96-4eaf-b36d-031d7c05d422}" parentId="{1d1b42fc-8bfb-4551-8067-26ea899b606d}">
    <x18tc:text xml:space="preserve">ya, blank &amp; negative &amp; invalid format (text)</x18tc:text>
  </x18tc:threadedComment>
  <x18tc:threadedComment ref="C50" dT="2022-03-29T11:25:28.00" personId="{b616ef84-d126-4915-9612-96d0390d444d}" id="{5f030f4b-bcba-497d-9eb4-4b455b0fd2f2}" parentId="{1d1b42fc-8bfb-4551-8067-26ea899b606d}">
    <x18tc:text xml:space="preserve">is this when customers attempt to use spaylater to purchase an order worth $0 or is not in vn đồng?</x18tc:text>
  </x18tc:threadedComment>
  <x18tc:threadedComment ref="I3" dT="2022-03-16T07:25:05.00" personId="{aad1d09b-c2ae-4df6-a73a-53f396a1aa3e}" id="{c648aa3f-938c-4092-83b7-31d0c299b929}" done="1">
    <x18tc:text xml:space="preserve">直接透传还是funding包装一层 @yuan.yin@seamoney.com</x18tc:text>
    <x18tc:mentions>
      <x18tc:mention mentionpersonId="{94dd10c4-4407-42e3-b4fe-eae68fccd108}" mentionId="{8b1c38a5-b258-46dd-a769-03a75add1f47}" startIndex="18" length="22"/>
    </x18tc:mentions>
  </x18tc:threadedComment>
  <x18tc:threadedComment ref="D10" dT="2022-03-18T04:37:25.00" personId="{a1fdb206-9023-47ba-9535-d09e3b715899}" id="{4ebe6d76-6cf2-48b0-8993-14e0952565f7}" done="0">
    <x18tc:text xml:space="preserve">Hi @thanhbinh.le@shopeepay.com , if customer doesn't provide the old ID, and if the combination of phone + IC number doesn't match, how will TPB know if that is their existing customer?</x18tc:text>
    <x18tc:mentions>
      <x18tc:mention mentionpersonId="{120315da-6bb8-4946-91ec-a92d9f2020e0}" mentionId="{36efd44e-6429-4647-bf60-ce157ba55c57}" startIndex="3" length="27"/>
    </x18tc:mentions>
  </x18tc:threadedComment>
  <x18tc:threadedComment ref="D10" dT="2022-03-18T11:59:18.00" personId="{3a43eaea-ef55-4d9e-89ca-6f64d1d9b2ce}" id="{411dab3b-d659-451c-931e-4b35d934b6ef}" parentId="{4ebe6d76-6cf2-48b0-8993-14e0952565f7}">
    <x18tc:text xml:space="preserve">yes, they would not know in that case. So there's a chance that customer register old IC with the bank, but they use new IC + same phone to register with us.</x18tc:text>
  </x18tc:threadedComment>
  <x18tc:threadedComment ref="D10" dT="2022-03-21T09:28:27.00" personId="{a1fdb206-9023-47ba-9535-d09e3b715899}" id="{ad0d12d4-7b2e-401a-a1b0-6c36d5dfb1ba}" parentId="{4ebe6d76-6cf2-48b0-8993-14e0952565f7}">
    <x18tc:text xml:space="preserve">oh so the phone is the linkage here. okay got it</x18tc:text>
  </x18tc:threadedComment>
  <x18tc:threadedComment ref="D10" dT="2022-03-30T08:59:45.00" personId="{960faf15-3610-4f06-b70d-3c458a73a656}" id="{ab9bf795-4603-4e93-a78e-7e4921fc25ef}" parentId="{4ebe6d76-6cf2-48b0-8993-14e0952565f7}">
    <x18tc:text xml:space="preserve">@elise.vu@shopeepay.com @toan.levinh@shopeepay.com to help</x18tc:text>
    <x18tc:mentions>
      <x18tc:mention mentionpersonId="{28214ac1-fc55-4366-84da-4c11da9af239}" mentionId="{cce42fbd-e350-4934-b3b3-42a4cd0d5f68}" startIndex="0" length="23"/>
      <x18tc:mention mentionpersonId="{7b959722-3c12-43fa-a647-2b6e578131b8}" mentionId="{f3f85c80-8a36-4d45-b2f9-d0a273a35df5}" startIndex="24" length="26"/>
    </x18tc:mentions>
  </x18tc:threadedComment>
  <x18tc:threadedComment ref="B37" dT="2023-03-21T09:58:37.00" personId="{4dd655dc-8c55-423e-be31-a6498bc1dd6b}" id="{f08a292d-00bd-48bd-b824-f91d01103076}" done="0">
    <x18tc:text xml:space="preserve">exist？</x18tc:text>
  </x18tc:threadedComment>
  <x18tc:threadedComment ref="C48" dT="2022-03-21T07:52:40.00" personId="{a1fdb206-9023-47ba-9535-d09e3b715899}" id="{cda2bb77-eeee-494e-a820-80c47358ee5c}" done="0">
    <x18tc:text xml:space="preserve">Is this is where the Dpp is neither TRUE or FALSE @thanhbinh.le@shopeepay.com ?</x18tc:text>
    <x18tc:mentions>
      <x18tc:mention mentionpersonId="{120315da-6bb8-4946-91ec-a92d9f2020e0}" mentionId="{7c4df55d-1cf6-4cbe-8336-52bd46c189a5}" startIndex="50" length="27"/>
    </x18tc:mentions>
  </x18tc:threadedComment>
  <x18tc:threadedComment ref="C48" dT="2022-03-21T09:18:53.00" personId="{3a43eaea-ef55-4d9e-89ca-6f64d1d9b2ce}" id="{6215cc38-919b-4877-bdab-b906ee126aea}" parentId="{cda2bb77-eeee-494e-a820-80c47358ee5c}">
    <x18tc:text xml:space="preserve">it's when we're passing an invalid dppID. For dppID, there are 2 fields - one is the flag (TRUE/FALSE), the other is to indicate the installment option/cyle.</x18tc:text>
  </x18tc:threadedComment>
  <x18tc:threadedComment ref="C48" dT="2022-03-29T11:22:16.00" personId="{b616ef84-d126-4915-9612-96d0390d444d}" id="{455b801d-1a83-4422-b67b-1f4a6c074a0c}" parentId="{cda2bb77-eeee-494e-a820-80c47358ee5c}">
    <x18tc:text xml:space="preserve">if user retry after this error message, will they be okay to checkout? 
is there anything on the customer that needs to be informed?</x18tc:text>
  </x18tc:threadedComment>
  <x18tc:threadedComment ref="D9" dT="2023-04-28T02:45:21.00" personId="{ba9d1224-1718-456a-9baa-5dbe8897b275}" id="{24771808-8adb-4ea4-a7e7-54674d76871b}" done="0">
    <x18tc:text xml:space="preserve">May I check if this number belongs to us or the bank? @tu.ledinh@shopeepay.com
Assigned to tu.ledinh@shopeepay.com</x18tc:text>
    <x18tc:mentions>
      <x18tc:mention mentionpersonId="{a6ec5fe3-49a8-49f9-bd25-b53464466643}" mentionId="{027408a7-870d-40e4-9d13-76086c22f3f3}" startIndex="54" length="24"/>
    </x18tc:mentions>
  </x18tc:threadedComment>
  <x18tc:threadedComment ref="D9" dT="2023-04-28T03:41:27.00" personId="{91e2f2fc-5552-472f-bbd8-4a9cda0adc99}" id="{14f92c22-88d3-4005-81db-baa2492e4340}" parentId="{24771808-8adb-4ea4-a7e7-54674d76871b}">
    <x18tc:text xml:space="preserve">belong to bank</x18tc:text>
  </x18tc:threadedComment>
  <x18tc:threadedComment ref="D9" dT="2023-04-28T03:41:54.00" personId="{91e2f2fc-5552-472f-bbd8-4a9cda0adc99}" id="{2d5aed6a-ed91-49c2-8c12-47055445079d}" parentId="{24771808-8adb-4ea4-a7e7-54674d76871b}">
    <x18tc:text xml:space="preserve">but we didn't display it in the FE</x18tc:text>
  </x18tc:threadedComment>
  <x18tc:threadedComment ref="D9" dT="2023-04-28T03:42:11.00" personId="{91e2f2fc-5552-472f-bbd8-4a9cda0adc99}" id="{b101a492-023b-4323-8bc6-9c1563ecad65}" parentId="{24771808-8adb-4ea4-a7e7-54674d76871b}">
    <x18tc:text xml:space="preserve">it's just a standrard decription from bank API</x18tc:text>
  </x18tc:threadedComment>
  <x18tc:threadedComment ref="B19" dT="2022-08-08T10:19:21.00" personId="{960faf15-3610-4f06-b70d-3c458a73a656}" id="{ac3bb30d-a64f-490b-b354-e2fdd263bd4b}" done="0">
    <x18tc:text xml:space="preserve">@yijing.chen@shopee.com @luanmin.chen@shopee.com check if the error is due to funding missed configuration
Assigned to yijing.chen@shopee.com</x18tc:text>
    <x18tc:mentions>
      <x18tc:mention mentionpersonId="{e0550e9f-0dc3-48ea-bfe7-6ae0a0ebc0d8}" mentionId="{b3a4de17-a87f-4e8f-8f33-93c141127e4c}" startIndex="0" length="23"/>
      <x18tc:mention mentionpersonId="{d6f3373f-af14-4906-94d2-fc5074e67312}" mentionId="{37f7669f-0ad5-4ab4-a0ad-62fa02615c20}" startIndex="24" length="24"/>
    </x18tc:mentions>
  </x18tc:threadedComment>
  <x18tc:threadedComment ref="J3" dT="2022-03-10T07:50:54.00" personId="{aad1d09b-c2ae-4df6-a73a-53f396a1aa3e}" id="{690991f6-488a-4f3e-b90f-84c7d2ecf82f}" done="1">
    <x18tc:text xml:space="preserve">@viola.ding@seamoney.com
Assigned to viola.ding@seamoney.com</x18tc:text>
    <x18tc:mentions>
      <x18tc:mention mentionpersonId="{33a83d16-587a-42e8-8a58-6b6dfeee10e1}" mentionId="{14f957ed-866d-4fcd-9554-667e726d6676}" startIndex="0" length="24"/>
    </x18tc:mentions>
  </x18tc:threadedComment>
  <x18tc:threadedComment ref="M3" dT="2022-03-10T07:57:51.00" personId="{960faf15-3610-4f06-b70d-3c458a73a656}" id="{39e40f18-367a-426a-aeef-2fe9116743f2}" done="0">
    <x18tc:text xml:space="preserve">Viola to fill in</x18tc:text>
  </x18tc:threadedComment>
  <x18tc:threadedComment ref="D13" dT="2022-03-18T06:38:34.00" personId="{a1fdb206-9023-47ba-9535-d09e3b715899}" id="{cb388298-826a-435d-be91-4fb75f4c1c8a}" done="1">
    <x18tc:text xml:space="preserve">customer identification number, an ID tagged to a bank customer created during account opening @peter.nguyen@seamoney.com</x18tc:text>
    <x18tc:mentions>
      <x18tc:mention mentionpersonId="{8c7da0f5-74fc-41d3-9a6f-2461500d992d}" mentionId="{b3015757-7d1e-4131-b761-f4b0347b3002}" startIndex="95" length="26"/>
    </x18tc:mentions>
  </x18tc:threadedComment>
  <x18tc:threadedComment ref="B1" dT="2022-03-21T09:24:46.00" personId="{a1fdb206-9023-47ba-9535-d09e3b715899}" id="{592ae0c2-0b76-4296-abb9-8420fe5433f3}" done="0">
    <x18tc:text xml:space="preserve">Retry with the same trace number --&gt; SPL will retry to TPB
Need to retry with a new trace number --&gt; Customer has to retry application/checkout/repayment?
Is this what it means @thanhbinh.le@shopeepay.com 
cc @viola.ding@seamoney.com</x18tc:text>
    <x18tc:mentions>
      <x18tc:mention mentionpersonId="{120315da-6bb8-4946-91ec-a92d9f2020e0}" mentionId="{44e7557e-3c3b-4887-9f67-3953a774d850}" startIndex="178" length="27"/>
      <x18tc:mention mentionpersonId="{33a83d16-587a-42e8-8a58-6b6dfeee10e1}" mentionId="{06aa52bd-8765-4a08-a564-1d708beda933}" startIndex="210" length="24"/>
    </x18tc:mentions>
  </x18tc:threadedComment>
  <x18tc:threadedComment ref="B1" dT="2022-03-22T10:55:36.00" personId="{3a43eaea-ef55-4d9e-89ca-6f64d1d9b2ce}" id="{2d7a8fe5-940f-466f-9d22-997b7ed5b45c}" parentId="{592ae0c2-0b76-4296-abb9-8420fe5433f3}">
    <x18tc:text xml:space="preserve">1st one = correct
2nd one = nah, our system can auto-retry</x18tc:text>
  </x18tc:threadedComment>
  <x18tc:threadedComment ref="B1" dT="2022-03-23T09:27:37.00" personId="{a1fdb206-9023-47ba-9535-d09e3b715899}" id="{5b004f05-8c11-49b7-ae26-92bf5a7db5d0}" parentId="{592ae0c2-0b76-4296-abb9-8420fe5433f3}">
    <x18tc:text xml:space="preserve">okay then, no action is needed from customer for timeout?</x18tc:text>
  </x18tc:threadedComment>
  <x18tc:threadedComment ref="B1" dT="2022-03-23T09:52:18.00" personId="{3a43eaea-ef55-4d9e-89ca-6f64d1d9b2ce}" id="{ffb0832c-a378-4f7e-8c35-740b6d982ff4}" parentId="{592ae0c2-0b76-4296-abb9-8420fe5433f3}">
    <x18tc:text xml:space="preserve">ya, in FE we can display successful txn to customer I think.</x18tc:text>
  </x18tc:threadedComment>
  <x18tc:threadedComment ref="B36" dT="2023-05-18T11:43:18.00" personId="{91e2f2fc-5552-472f-bbd8-4a9cda0adc99}" id="{ea7fd999-60c0-43ad-87ea-40d654d446d4}" done="0">
    <x18tc:text xml:space="preserve">Bank changed from HYD-81-201 to HYD-81-701 due to duplicate with another partner on 18-May-2023, but should be okay because Funding is handing the max length already</x18tc:text>
  </x18tc:threadedComment>
  <x18tc:threadedComment ref="N3" dT="2022-03-10T08:07:59.00" personId="{960faf15-3610-4f06-b70d-3c458a73a656}" id="{e873cc1a-9948-4294-b878-11793ca558f4}" done="0">
    <x18tc:text xml:space="preserve">@arthur.karya@seamoney.com can review and propose here
Assigned to arthur.karya@seamoney.com</x18tc:text>
    <x18tc:mentions>
      <x18tc:mention mentionpersonId="{aef4d251-b481-41a2-9def-3234d294ca1b}" mentionId="{6daa7704-da96-449b-b15d-37a690f7a93c}" startIndex="0" length="26"/>
    </x18tc:mentions>
  </x18tc:threadedComment>
  <x18tc:threadedComment ref="N3" dT="2022-03-11T07:05:08.00" personId="{960faf15-3610-4f06-b70d-3c458a73a656}" id="{4e6f33b3-ea84-463c-bd2a-3b88c59e5cfe}" parentId="{e873cc1a-9948-4294-b878-11793ca558f4}">
    <x18tc:text xml:space="preserve">I filled in the code, while same codes shall associate with same FE display message</x18tc:text>
  </x18tc:threadedComment>
  <x18tc:threadedComment ref="N3" dT="2022-03-11T08:50:32.00" personId="{a1fdb206-9023-47ba-9535-d09e3b715899}" id="{e401c3a6-0c84-4b0e-a3c0-0d3e5580a6db}" parentId="{e873cc1a-9948-4294-b878-11793ca558f4}">
    <x18tc:text xml:space="preserve">What are the relations between the code here and the previous code from https://docs.google.com/spreadsheets/d/1-6m7aFy1QJfOhkVn73-Ur2UPrdz5so1r/edit#gid=962436923 ?</x18tc:text>
    <x18tc:extLst>
      <ext uri="{F7C98A9C-CBB3-438F-8F68-D28B6AF4A901}">
        <xltc2:checksum/>
        <xltc2:hyperlink startIndex="72" length="91" url="https://docs.google.com/spreadsheets/d/1-6m7aFy1QJfOhkVn73-Ur2UPrdz5so1r/edit#gid=962436923"/>
      </ext>
    </x18tc:extLst>
  </x18tc:threadedComment>
  <x18tc:threadedComment ref="N3" dT="2022-03-11T09:02:43.00" personId="{960faf15-3610-4f06-b70d-3c458a73a656}" id="{4af803b6-c9d8-4e17-ae43-c0369587488a}" parentId="{e873cc1a-9948-4294-b878-11793ca558f4}">
    <x18tc:text xml:space="preserve">I think it's just the same? Can see the code mapping b/w the bank returned code, it's the same number @sophie.zouss@seamoney.com @thanhbinh.le@shopeepay.com kindly confirm</x18tc:text>
    <x18tc:mentions>
      <x18tc:mention mentionpersonId="{2e955d02-ba79-41df-9119-7bea0422c5e5}" mentionId="{9259e8fa-48c6-4ec4-aba8-fd6de54a1f70}" startIndex="102" length="26"/>
      <x18tc:mention mentionpersonId="{120315da-6bb8-4946-91ec-a92d9f2020e0}" mentionId="{bbc40134-fc55-4efe-874d-0b46dd79cf59}" startIndex="129" length="27"/>
    </x18tc:mentions>
  </x18tc:threadedComment>
  <x18tc:threadedComment ref="N3" dT="2022-03-11T09:03:34.00" personId="{960faf15-3610-4f06-b70d-3c458a73a656}" id="{114c54df-cf5a-46c8-bd29-eee540714114}" parentId="{e873cc1a-9948-4294-b878-11793ca558f4}">
    <x18tc:text xml:space="preserve">The rejection code I input is the code at our side, bank side code is at column B</x18tc:text>
  </x18tc:threadedComment>
  <x18tc:threadedComment ref="N3" dT="2022-03-11T11:46:51.00" personId="{3a43eaea-ef55-4d9e-89ca-6f64d1d9b2ce}" id="{608cc4e7-3451-4b0e-b53c-197fe9de3122}" parentId="{e873cc1a-9948-4294-b878-11793ca558f4}">
    <x18tc:text xml:space="preserve">ya, they are the same. I move it here for easier working.</x18tc:text>
  </x18tc:threadedComment>
  <x18tc:threadedComment ref="D54" dT="2022-03-21T07:58:07.00" personId="{a1fdb206-9023-47ba-9535-d09e3b715899}" id="{29b39dbf-2fb1-4531-baac-2ca40d2756e2}" done="0">
    <x18tc:text xml:space="preserve">is this for general with no specific reason @thanhbinh.le@shopeepay.com 
cc @peter.nguyen@seamoney.com</x18tc:text>
    <x18tc:mentions>
      <x18tc:mention mentionpersonId="{120315da-6bb8-4946-91ec-a92d9f2020e0}" mentionId="{303582c7-c2a2-4d78-bc51-05aae314500e}" startIndex="44" length="27"/>
      <x18tc:mention mentionpersonId="{8c7da0f5-74fc-41d3-9a6f-2461500d992d}" mentionId="{7b36b78d-49a3-4fec-9d85-eddde86ebac7}" startIndex="76" length="26"/>
    </x18tc:mentions>
  </x18tc:threadedComment>
  <x18tc:threadedComment ref="D54" dT="2022-03-22T10:53:57.00" personId="{3a43eaea-ef55-4d9e-89ca-6f64d1d9b2ce}" id="{f3f270ec-39dd-4aac-9dc8-5a933974e74f}" parentId="{29b39dbf-2fb1-4531-baac-2ca40d2756e2}">
    <x18tc:text xml:space="preserve">ya, like their system error but confirm that it's failed so we can retry</x18tc:text>
  </x18tc:threadedComment>
  <x18tc:threadedComment ref="D53" dT="2022-03-21T07:59:20.00" personId="{a1fdb206-9023-47ba-9535-d09e3b715899}" id="{a186ac1c-7eca-4842-9783-18198cd37e80}" done="0">
    <x18tc:text xml:space="preserve">Is this for 
- customer inactivity on disbursement page
- server disconnected
@thanhbinh.le@shopeepay.com ?
cc @peter.nguyen@seamoney.com</x18tc:text>
    <x18tc:mentions>
      <x18tc:mention mentionpersonId="{120315da-6bb8-4946-91ec-a92d9f2020e0}" mentionId="{2f7753ef-3f12-4787-94d4-de5f55423717}" startIndex="78" length="27"/>
      <x18tc:mention mentionpersonId="{8c7da0f5-74fc-41d3-9a6f-2461500d992d}" mentionId="{97f416e2-164e-48a6-8a8e-b55a6623e9c0}" startIndex="112" length="26"/>
    </x18tc:mentions>
  </x18tc:threadedComment>
  <x18tc:threadedComment ref="D53" dT="2022-03-22T10:53:34.00" personId="{3a43eaea-ef55-4d9e-89ca-6f64d1d9b2ce}" id="{69d3ff73-f7f7-45ab-a771-5e863d08e69e}" parentId="{a186ac1c-7eca-4842-9783-18198cd37e80}">
    <x18tc:text xml:space="preserve">it's happening when they have internal timeout issue (between their gateway &amp; their CORE). So they would not know the final transaction status until the next day (batch run finish).
For this case, we would need to proceed with the offline processing.</x18tc:text>
  </x18tc:threadedComment>
  <x18tc:threadedComment ref="D53" dT="2022-03-23T09:27:12.00" personId="{a1fdb206-9023-47ba-9535-d09e3b715899}" id="{01cbc804-caa6-4965-ad9b-9133f8a5001e}" parentId="{a186ac1c-7eca-4842-9783-18198cd37e80}">
    <x18tc:text xml:space="preserve">so means no action needed to be done on customer side?</x18tc:text>
  </x18tc:threadedComment>
  <x18tc:threadedComment ref="D53" dT="2022-03-23T09:52:27.00" personId="{3a43eaea-ef55-4d9e-89ca-6f64d1d9b2ce}" id="{f4ae4091-759c-4f12-9b7b-04f2266ab5a5}" parentId="{a186ac1c-7eca-4842-9783-18198cd37e80}">
    <x18tc:text xml:space="preserve">ya, in FE we can display successful txn to customer I think.</x18tc:text>
  </x18tc:threadedComment>
  <x18tc:threadedComment ref="D35" dT="2022-03-18T09:50:37.00" personId="{b616ef84-d126-4915-9612-96d0390d444d}" id="{fd846753-2e67-443e-b5b7-f1334e5a2e17}" done="0">
    <x18tc:text xml:space="preserve">@arthur.karya@seamoney.com 
can explain this a bit more? is this issue from Shopee?</x18tc:text>
    <x18tc:mentions>
      <x18tc:mention mentionpersonId="{aef4d251-b481-41a2-9def-3234d294ca1b}" mentionId="{ba7401fb-3ba7-4dc9-bf8b-3aefa4bbae7d}" startIndex="0" length="26"/>
    </x18tc:mentions>
  </x18tc:threadedComment>
  <x18tc:threadedComment ref="D35" dT="2022-03-18T10:10:56.00" personId="{a1fdb206-9023-47ba-9535-d09e3b715899}" id="{d9120834-bcb1-4ef3-982f-a324a51b1147}" parentId="{fd846753-2e67-443e-b5b7-f1334e5a2e17}">
    <x18tc:text xml:space="preserve">from Shopee when credit limit is higher than accepted by TPB, or if the amount is negative, or if the amount is blank</x18tc:text>
  </x18tc:threadedComment>
  <x18tc:threadedComment ref="F29" dT="2022-03-18T09:23:29.00" personId="{b616ef84-d126-4915-9612-96d0390d444d}" id="{f12e3428-b264-445c-b1bb-96f3354dcf20}" done="1">
    <x18tc:text xml:space="preserve">@arthur.karya@seamoney.com 
customers select gender from drop down menu during activation. therefore, is only time this error can arise when customer inputs female, but in IC upload, it says male, for example? 
not sure if want to be sensitive to authentic users who identify as different gender after ic card issuance.
or, should be concise that all info, including gender must match IC in order to be approved?</x18tc:text>
    <x18tc:mentions>
      <x18tc:mention mentionpersonId="{aef4d251-b481-41a2-9def-3234d294ca1b}" mentionId="{0e12b2d7-590d-4d27-9224-d78a20b679da}" startIndex="0" length="26"/>
    </x18tc:mentions>
  </x18tc:threadedComment>
  <x18tc:threadedComment ref="M10" dT="2022-03-18T08:01:04.00" personId="{b616ef84-d126-4915-9612-96d0390d444d}" id="{2052078c-5bd8-44bb-a36a-751767c67b7e}" done="0">
    <x18tc:text xml:space="preserve">logic:
A-&gt;issue from tpbank side 
B-&gt;issue from shopee side
C-&gt;issue from customer
_N## -&gt; customer cannot reapply 
_Y## -&gt; customer can reapply</x18tc:text>
  </x18tc:threadedComment>
  <x18tc:threadedComment ref="M10" dT="2022-03-18T08:08:14.00" personId="{b616ef84-d126-4915-9612-96d0390d444d}" id="{c98bf3dd-6375-4326-b898-24251f322804}" parentId="{2052078c-5bd8-44bb-a36a-751767c67b7e}">
    <x18tc:text xml:space="preserve">cc @arthur.karya@seamoney.com</x18tc:text>
    <x18tc:mentions>
      <x18tc:mention mentionpersonId="{aef4d251-b481-41a2-9def-3234d294ca1b}" mentionId="{137d74ce-98be-4866-8977-144ed0ad1c5a}" startIndex="3" length="26"/>
    </x18tc:mentions>
  </x18tc:threadedComment>
  <x18tc:threadedComment ref="L50" dT="2022-03-11T08:41:33.00" personId="{a1fdb206-9023-47ba-9535-d09e3b715899}" id="{5536b1c3-cd38-444e-bfdb-a707952cf870}" done="0">
    <x18tc:text xml:space="preserve">Hi @thanhbinh.le@shopeepay.com , what kind of scenario is this? Something like zero amount?</x18tc:text>
    <x18tc:mentions>
      <x18tc:mention mentionpersonId="{120315da-6bb8-4946-91ec-a92d9f2020e0}" mentionId="{ebbc0133-01ee-4929-ab27-0228608d198f}" startIndex="3" length="27"/>
    </x18tc:mentions>
  </x18tc:threadedComment>
  <x18tc:threadedComment ref="L50" dT="2022-03-11T11:45:20.00" personId="{3a43eaea-ef55-4d9e-89ca-6f64d1d9b2ce}" id="{35aa6f19-3331-40f8-8675-4e7335a4567a}" parentId="{5536b1c3-cd38-444e-bfdb-a707952cf870}">
    <x18tc:text xml:space="preserve">ya, &lt; zero amount, or amount with text characters</x18tc:text>
  </x18tc:threadedComment>
  <x18tc:threadedComment ref="L42" dT="2022-03-11T08:40:57.00" personId="{a1fdb206-9023-47ba-9535-d09e3b715899}" id="{dfc0c261-25bf-4700-8a34-89a13e16a3b6}" done="0">
    <x18tc:text xml:space="preserve">Hi @thanhbinh.le@shopeepay.com , Is this an edge cases if API is not working properly?</x18tc:text>
    <x18tc:mentions>
      <x18tc:mention mentionpersonId="{120315da-6bb8-4946-91ec-a92d9f2020e0}" mentionId="{c227d440-886b-4706-9586-92fc77b31862}" startIndex="3" length="27"/>
    </x18tc:mentions>
  </x18tc:threadedComment>
  <x18tc:threadedComment ref="L42" dT="2022-03-11T11:45:01.00" personId="{3a43eaea-ef55-4d9e-89ca-6f64d1d9b2ce}" id="{4ea0df84-3c45-4630-bb96-23d40023d247}" parentId="{dfc0c261-25bf-4700-8a34-89a13e16a3b6}">
    <x18tc:text xml:space="preserve">nah, its only when we are sending API call with missing compulsory fields.</x18tc:text>
  </x18tc:threadedComment>
  <x18tc:threadedComment ref="L51" dT="2022-03-11T08:41:54.00" personId="{a1fdb206-9023-47ba-9535-d09e3b715899}" id="{f50cd1c0-1d7f-4474-9f85-67857f140c69}" done="0">
    <x18tc:text xml:space="preserve">Hi @thanhbinh.le@shopeepay.com , can explain how this happens?</x18tc:text>
    <x18tc:mentions>
      <x18tc:mention mentionpersonId="{120315da-6bb8-4946-91ec-a92d9f2020e0}" mentionId="{6bd6221f-f772-4f94-bca8-82c6ff69ec67}" startIndex="3" length="27"/>
    </x18tc:mentions>
  </x18tc:threadedComment>
  <x18tc:threadedComment ref="L51" dT="2022-03-11T11:46:25.00" personId="{3a43eaea-ef55-4d9e-89ca-6f64d1d9b2ce}" id="{4903203f-4aee-4a73-901e-196af5f866f4}" parentId="{f50cd1c0-1d7f-4474-9f85-67857f140c69}">
    <x18tc:text xml:space="preserve">it's like our system send in a request with a completely different timezone. They only accept if the transaction time is few mins different compared to their server time.
i.e. now the current time is 18:45:00, their server time is 18:45:05. They would reject if we send in a request wih transaction time = 19:00:00.</x18tc:text>
  </x18tc:threadedComment>
  <x18tc:threadedComment ref="A10" dT="2022-03-28T08:39:35.00" personId="{a1fdb206-9023-47ba-9535-d09e3b715899}" id="{5bac1f1b-629d-41c5-80b9-e07b0371c91c}" done="1">
    <x18tc:text xml:space="preserve">@thanhbinh.le@shopeepay.com , is there a guide to determine in which scenario customer has to retry ?
cc @peter.nguyen@seamoney.com</x18tc:text>
    <x18tc:mentions>
      <x18tc:mention mentionpersonId="{120315da-6bb8-4946-91ec-a92d9f2020e0}" mentionId="{a93a1140-ff37-4bd3-ab32-156e4eba7eae}" startIndex="0" length="27"/>
      <x18tc:mention mentionpersonId="{8c7da0f5-74fc-41d3-9a6f-2461500d992d}" mentionId="{b986a55e-1e46-4669-8088-2f2d8a4715db}" startIndex="105" length="26"/>
    </x18tc:mentions>
  </x18tc:threadedComment>
  <x18tc:threadedComment ref="A10" dT="2022-03-29T10:51:42.00" personId="{3a43eaea-ef55-4d9e-89ca-6f64d1d9b2ce}" id="{e58f1e76-fc3f-4b59-9fc3-2890f9ab0c33}" parentId="{5bac1f1b-629d-41c5-80b9-e07b0371c91c}">
    <x18tc:text xml:space="preserve">can refer to the suggested action tab. The one with blank data = can ask customer to re-look at their input data/retry later</x18tc:text>
  </x18tc:threadedComment>
  <x18tc:threadedComment ref="N11" dT="2022-03-15T10:52:59.00" personId="{b616ef84-d126-4915-9612-96d0390d444d}" id="{817eba19-f1ee-4e20-b044-25f8af56da7d}" done="1">
    <x18tc:text xml:space="preserve">a bit too long. need to do 3-4 sentences max</x18tc:text>
  </x18tc:threadedComment>
  <x18tc:threadedComment ref="D11" dT="2022-03-14T11:31:08.00" personId="{a1fdb206-9023-47ba-9535-d09e3b715899}" id="{e8d591ec-b997-40fc-8674-7ff2268cd536}" done="0">
    <x18tc:text xml:space="preserve">Is it possible to separate risk and technology/business reason? As it may affect how we convey the message to customer and how we keep track of the rejection @viola.ding@seamoney.com</x18tc:text>
    <x18tc:mentions>
      <x18tc:mention mentionpersonId="{33a83d16-587a-42e8-8a58-6b6dfeee10e1}" mentionId="{88dbd38e-4f8c-49be-a04e-7fc835e95607}" startIndex="158" length="24"/>
    </x18tc:mentions>
  </x18tc:threadedComment>
  <x18tc:threadedComment ref="D11" dT="2022-03-14T12:30:01.00" personId="{960faf15-3610-4f06-b70d-3c458a73a656}" id="{09f663e3-35f6-4a63-9bda-2e6bfaa8dfd7}" parentId="{e8d591ec-b997-40fc-8674-7ff2268cd536}">
    <x18tc:text xml:space="preserve">@thanhbinh.le@shopeepay.com it depends on if bank side can send different codes, seek Binh's help to confirm</x18tc:text>
    <x18tc:mentions>
      <x18tc:mention mentionpersonId="{120315da-6bb8-4946-91ec-a92d9f2020e0}" mentionId="{d8a138b8-240c-41f0-8e1f-fe5b2040dfd6}" startIndex="0" length="27"/>
    </x18tc:mentions>
  </x18tc:threadedComment>
  <x18tc:threadedComment ref="D11" dT="2022-03-30T07:16:33.00" personId="{a1fdb206-9023-47ba-9535-d09e3b715899}" id="{2717d74c-3d1a-441d-a1bd-1eb0679301c7}" parentId="{e8d591ec-b997-40fc-8674-7ff2268cd536}">
    <x18tc:text xml:space="preserve">To put into the consolidated list of question/request</x18tc:text>
  </x18tc:threadedComment>
  <x18tc:threadedComment ref="D11" dT="2022-03-30T09:00:27.00" personId="{960faf15-3610-4f06-b70d-3c458a73a656}" id="{92ea3543-5914-4151-98c0-e0b05bc5c32f}" parentId="{e8d591ec-b997-40fc-8674-7ff2268cd536}">
    <x18tc:text xml:space="preserve">@elise.vu@shopeepay.com @toan.levinh@shopeepay.com to help</x18tc:text>
    <x18tc:mentions>
      <x18tc:mention mentionpersonId="{28214ac1-fc55-4366-84da-4c11da9af239}" mentionId="{172ee6b0-7c27-4188-995c-768ad96e9bea}" startIndex="0" length="23"/>
      <x18tc:mention mentionpersonId="{7b959722-3c12-43fa-a647-2b6e578131b8}" mentionId="{a5983cf6-9dff-4e97-aec6-db2ecb5306a3}" startIndex="24" length="26"/>
    </x18tc:mentions>
  </x18tc:threadedComment>
  <x18tc:threadedComment ref="K11" dT="2022-03-28T02:51:08.00" personId="{f634e839-761c-4ce8-8102-ce393630584a}" id="{d44ba38f-e2a9-4ea5-9a02-3d7598ca336d}" done="0">
    <x18tc:text xml:space="preserve">@thanhbinh.le@shopeepay.com @viola.ding@seamoney.com @arthur.karya@seamoney.com</x18tc:text>
    <x18tc:mentions>
      <x18tc:mention mentionpersonId="{120315da-6bb8-4946-91ec-a92d9f2020e0}" mentionId="{07711f2e-89b0-4710-b861-cf830adf260d}" startIndex="0" length="27"/>
      <x18tc:mention mentionpersonId="{33a83d16-587a-42e8-8a58-6b6dfeee10e1}" mentionId="{d45a0b7a-d238-444f-bd9c-ab08cef0223e}" startIndex="28" length="24"/>
      <x18tc:mention mentionpersonId="{aef4d251-b481-41a2-9def-3234d294ca1b}" mentionId="{88c39b92-b11f-43c5-9967-c34efe02a6ca}" startIndex="53" length="26"/>
    </x18tc:mentions>
  </x18tc:threadedComment>
  <x18tc:threadedComment ref="K11" dT="2022-03-28T03:06:56.00" personId="{3a43eaea-ef55-4d9e-89ca-6f64d1d9b2ce}" id="{d8b344a9-1e1a-442b-999c-74b18b6c994b}" parentId="{d44ba38f-e2a9-4ea5-9a02-3d7598ca336d}">
    <x18tc:text xml:space="preserve">cannot, since they're blacklisted/having bad debt already</x18tc:text>
  </x18tc:threadedComment>
  <x18tc:threadedComment ref="E13" dT="2022-03-30T07:42:42.00" personId="{a1fdb206-9023-47ba-9535-d09e3b715899}" id="{0f32c1c0-7834-48e2-b59d-ea95dc1dfd66}" done="0">
    <x18tc:text xml:space="preserve">@thanhbinh.le@shopeepay.com to check
1.  if 5 mins is really a technical requirement. 
2. Will all rejection code need to wait for 5 mins?
CC @houzhen.lu@shopee.com 
@jiaxue.gao@seamoney.com 
@viola.ding@seamoney.com</x18tc:text>
    <x18tc:mentions>
      <x18tc:mention mentionpersonId="{120315da-6bb8-4946-91ec-a92d9f2020e0}" mentionId="{ecc49e90-246a-47c2-a00f-22753921cdeb}" startIndex="0" length="27"/>
      <x18tc:mention mentionpersonId="{71f5c6f3-878f-49c2-b739-0ac29c844b70}" mentionId="{132514c8-83eb-4a85-a2b7-9811e3c71df9}" startIndex="142" length="22"/>
      <x18tc:mention mentionpersonId="{706ad7e2-29ff-4b96-8d2b-1223845696a9}" mentionId="{e7d26eb7-0df1-4ef9-a9c9-20562f27fe6a}" startIndex="166" length="24"/>
      <x18tc:mention mentionpersonId="{33a83d16-587a-42e8-8a58-6b6dfeee10e1}" mentionId="{a72d6070-9fdf-4948-ab94-5f70c0c1afcb}" startIndex="192" length="24"/>
    </x18tc:mentions>
  </x18tc:threadedComment>
  <x18tc:threadedComment ref="N10" dT="2022-03-30T06:09:36.00" personId="{960faf15-3610-4f06-b70d-3c458a73a656}" id="{0936e698-2de8-446e-95a1-2bb1635470ec}" done="0">
    <x18tc:text xml:space="preserve">added one first in case TPB is not able to waive the checking</x18tc:text>
  </x18tc:threadedComment>
  <x18tc:threadedComment ref="F13" dT="2022-03-30T07:29:49.00" personId="{a1fdb206-9023-47ba-9535-d09e3b715899}" id="{3f2e4898-0aaf-493c-bd50-8b94c68eaf0e}" done="0">
    <x18tc:text xml:space="preserve">Suggestion
1. Popup==&gt;Click "Okay"==&gt;Resubmit application API
2. Popup==&gt;Retry/Refill application from OCR==&gt;Personal &amp; Additional Info==&gt;Redo Liveliness Check==&gt;Submit application API
3. Popup==&gt;Check application but no need to redo KYC and LC==&gt;submit application API.
So far, 
AY01 will go to option 2 (have to wait 5 mins, cust likely will exit flow and restart application)
AY02 will go to option 1 ( is considered due to the error code happening is unlikely and the easiest)
@houzhen.lu@shopee.com 
@thanhbinh.le@shopeepay.com 
@jiaxue.gao@seamoney.com 
@viola.ding@seamoney.com 
cc
@elise.vu@shopeepay.com 
@peter.nguyen@seamoney.com</x18tc:text>
    <x18tc:mentions>
      <x18tc:mention mentionpersonId="{71f5c6f3-878f-49c2-b739-0ac29c844b70}" mentionId="{07c1dc70-98f1-4542-9887-977a9d2a1e2e}" startIndex="481" length="22"/>
      <x18tc:mention mentionpersonId="{120315da-6bb8-4946-91ec-a92d9f2020e0}" mentionId="{b1a0b66d-8630-42d9-ae2a-56a25f720b8d}" startIndex="505" length="27"/>
      <x18tc:mention mentionpersonId="{706ad7e2-29ff-4b96-8d2b-1223845696a9}" mentionId="{919965ef-8d42-4fdd-997c-d0241ed1b146}" startIndex="534" length="24"/>
      <x18tc:mention mentionpersonId="{33a83d16-587a-42e8-8a58-6b6dfeee10e1}" mentionId="{6cba6a2d-e63a-4d82-8b33-9d10755f3d1b}" startIndex="560" length="24"/>
      <x18tc:mention mentionpersonId="{28214ac1-fc55-4366-84da-4c11da9af239}" mentionId="{34921744-075f-47e1-8a6a-296fa602201b}" startIndex="589" length="23"/>
      <x18tc:mention mentionpersonId="{8c7da0f5-74fc-41d3-9a6f-2461500d992d}" mentionId="{58e6a429-2917-4c5e-95e2-9036da3100a8}" startIndex="614" length="26"/>
    </x18tc:mentions>
  </x18tc:threadedComment>
  <x18tc:threadedComment ref="F13" dT="2022-03-30T09:03:25.00" personId="{960faf15-3610-4f06-b70d-3c458a73a656}" id="{610b85c4-7064-48fa-8e62-2b17516b0937}" parentId="{3f2e4898-0aaf-493c-bd50-8b94c68eaf0e}">
    <x18tc:text xml:space="preserve">@elise.vu@shopeepay.com @toan.levinh@shopeepay.com</x18tc:text>
    <x18tc:mentions>
      <x18tc:mention mentionpersonId="{28214ac1-fc55-4366-84da-4c11da9af239}" mentionId="{154b7e5a-1ede-4374-b90a-048a03c5f6f6}" startIndex="0" length="23"/>
      <x18tc:mention mentionpersonId="{7b959722-3c12-43fa-a647-2b6e578131b8}" mentionId="{9dc900f2-cba9-423e-a2c6-2801e38a4696}" startIndex="24" length="26"/>
    </x18tc:mentions>
  </x18tc:threadedComment>
  <x18tc:threadedComment ref="F13" dT="2022-03-30T09:44:43.00" personId="{960faf15-3610-4f06-b70d-3c458a73a656}" id="{d8cff770-1b0b-4c88-b088-0f12399d2598}" parentId="{3f2e4898-0aaf-493c-bd50-8b94c68eaf0e}">
    <x18tc:text xml:space="preserve">all combine to AY02 for system error codes first now, regardless of waiting time</x18tc:text>
  </x18tc:threadedComment>
  <x18tc:threadedComment ref="F54" dT="2023-05-16T07:28:49.00" personId="{ba9d1224-1718-456a-9baa-5dbe8897b275}" id="{c40cd5f7-2797-4d6f-8d97-99ccfb24a98a}" done="0">
    <x18tc:text xml:space="preserve">HYD-81-001 mapped to two different UC Code. Suggest to treat it as a server error scenario 
@tu.ledinh@shopeepay.com
Assigned to tu.ledinh@shopeepay.com</x18tc:text>
    <x18tc:mentions>
      <x18tc:mention mentionpersonId="{a6ec5fe3-49a8-49f9-bd25-b53464466643}" mentionId="{e9501f1a-b07f-40ef-8c25-a423fd2f5d2c}" startIndex="93"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 dT="2023-10-04T04:55:09.00" personId="{ba929b2e-012a-40a4-981a-269c65306cf1}" id="{0a254311-4c7e-4ee3-8d68-785cde45f150}" done="0">
    <x18tc:text xml:space="preserve">These "not yet handled" cases. Does that mean if we received such cases we treat it as end status and returned CN02 back to upstream @tu.ledinh@shopeepay.com</x18tc:text>
    <x18tc:mentions>
      <x18tc:mention mentionpersonId="{a6ec5fe3-49a8-49f9-bd25-b53464466643}" mentionId="{0900a35b-fafd-46f0-987f-876ce8db7081}" startIndex="133" length="24"/>
    </x18tc:mentions>
  </x18tc:threadedComment>
  <x18tc:threadedComment ref="F10" dT="2023-10-04T04:55:20.00" personId="{ba929b2e-012a-40a4-981a-269c65306cf1}" id="{00869576-f7d3-4cf0-b464-71105c23a1bb}" parentId="{0a254311-4c7e-4ee3-8d68-785cde45f150}">
    <x18tc:text xml:space="preserve">Do we need to perform "over 5s, no retry, BE auto send Card Application API as normal to avoid block the user"?</x18tc:text>
  </x18tc:threadedComment>
  <x18tc:threadedComment ref="F10" dT="2023-10-04T07:13:00.00" personId="{91e2f2fc-5552-472f-bbd8-4a9cda0adc99}" id="{4de462c9-d041-41e2-afce-3aa82e27626a}" parentId="{0a254311-4c7e-4ee3-8d68-785cde45f150}">
    <x18tc:text xml:space="preserve">Do we need to perform "over 5s, no retry, BE auto send Card Application API as normal to avoid block the user"? ==&gt; no need because these HYD means TPB rejected, no need to send Card Application over anymore, can directly return CN01 back to upstream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 dT="2022-03-15T01:36:33.00" personId="{6a488cbd-4d4f-45b3-baa7-6d39fc010c1f}" id="{57c29806-bad2-496e-b95e-a455e5381fa8}" done="1">
    <x18tc:text xml:space="preserve">this body should contain client_id and client_secret filed</x18tc:text>
  </x18tc:threadedComment>
  <x18tc:threadedComment ref="A10" dT="2022-03-15T07:15:09.00" personId="{3a43eaea-ef55-4d9e-89ca-6f64d1d9b2ce}" id="{6e670135-7113-46ed-809d-982f574007b8}" parentId="{57c29806-bad2-496e-b95e-a455e5381fa8}">
    <x18tc:text xml:space="preserve">added~</x18tc:text>
  </x18tc:threadedComment>
  <x18tc:threadedComment ref="A25" dT="2022-03-15T01:41:38.00" personId="{6a488cbd-4d4f-45b3-baa7-6d39fc010c1f}" id="{2af0bfc3-1ecb-4ceb-b9cf-20ddde12da64}" done="1">
    <x18tc:text xml:space="preserve">how long the token will expire if we get access_token?</x18tc:text>
  </x18tc:threadedComment>
  <x18tc:threadedComment ref="A25" dT="2022-03-15T07:11:31.00" personId="{3a43eaea-ef55-4d9e-89ca-6f64d1d9b2ce}" id="{1067e692-c74e-46ec-a8b6-ca9564010f3a}" parentId="{2af0bfc3-1ecb-4ceb-b9cf-20ddde12da64}">
    <x18tc:text xml:space="preserve">there's a field expires_in which reflect the token expiration</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4-06-13T08:40:24.00" personId="{91e2f2fc-5552-472f-bbd8-4a9cda0adc99}" id="{76994b1f-474e-4203-95b5-ddb2ca2087d9}" done="0">
    <x18tc:text xml:space="preserve">@darren.teohs@seamoney.com pls take a look here
Assigned to </x18tc:text>
    <x18tc:mentions>
      <x18tc:mention mentionpersonId="{5e69148d-d9ce-4b0e-b02a-0678de3155f5}" mentionId="{f8a351bc-a299-4dcf-b8e9-9c6b3e05ed0f}" startIndex="0" length="26"/>
    </x18tc:mentions>
  </x18tc:threadedComment>
  <x18tc:threadedComment ref="A3" dT="2024-06-13T08:46:20.00" personId="{ba929b2e-012a-40a4-981a-269c65306cf1}" id="{babfc664-8564-4d44-9fb4-0e2652a04065}" parentId="{76994b1f-474e-4203-95b5-ddb2ca2087d9}">
    <x18tc:text xml:space="preserve">got it thanks!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5" dT="2023-03-08T08:38:08.00" personId="{4dd655dc-8c55-423e-be31-a6498bc1dd6b}" id="{64f5b418-e790-4bf9-b7b1-ac50479f6813}" done="0">
    <x18tc:text xml:space="preserve">what and where</x18tc:text>
  </x18tc:threadedComment>
  <x18tc:threadedComment ref="A25" dT="2023-03-09T09:01:48.00" personId="{4dd655dc-8c55-423e-be31-a6498bc1dd6b}" id="{ce1dec98-cef4-4627-8ce5-19287d418a70}" parentId="{64f5b418-e790-4bf9-b7b1-ac50479f6813}">
    <x18tc:text xml:space="preserve">funding handle</x18tc:text>
  </x18tc:threadedComment>
  <x18tc:threadedComment ref="A26" dT="2023-03-08T08:38:25.00" personId="{4dd655dc-8c55-423e-be31-a6498bc1dd6b}" id="{82928b52-abce-421f-ad8a-adb02baa46e7}" done="1">
    <x18tc:text xml:space="preserve">where</x18tc:text>
  </x18tc:threadedComment>
  <x18tc:threadedComment ref="A26" dT="2023-03-08T08:39:27.00" personId="{4dd655dc-8c55-423e-be31-a6498bc1dd6b}" id="{95b33692-6155-4f2f-a833-5b2d27c15d8e}" parentId="{82928b52-abce-421f-ad8a-adb02baa46e7}">
    <x18tc:text xml:space="preserve">difference bewteern key and id</x18tc:text>
  </x18tc:threadedComment>
  <x18tc:threadedComment ref="A27" dT="2023-03-08T08:38:31.00" personId="{4dd655dc-8c55-423e-be31-a6498bc1dd6b}" id="{cd2c1e20-6881-43ba-af9b-aea770362169}" done="0">
    <x18tc:text xml:space="preserve">where</x18tc:text>
  </x18tc:threadedComment>
  <x18tc:threadedComment ref="D48" dT="2023-05-02T07:21:12.00" personId="{ba9d1224-1718-456a-9baa-5dbe8897b275}" id="{ca431c06-6d3c-4ec9-b3e3-bde245bf7f16}" done="0">
    <x18tc:text xml:space="preserve">Is it necessary to use CN23, 24,25. I feel CN00 covers all these scenes. @tu.ledinh@shopeepay.com
Assigned to tu.ledinh@shopeepay.com</x18tc:text>
    <x18tc:mentions>
      <x18tc:mention mentionpersonId="{a6ec5fe3-49a8-49f9-bd25-b53464466643}" mentionId="{af6d30b3-216d-49f0-8086-21205bbd082d}" startIndex="73" length="24"/>
    </x18tc:mentions>
  </x18tc:threadedComment>
  <x18tc:threadedComment ref="D48" dT="2023-05-05T10:08:10.00" personId="{91e2f2fc-5552-472f-bbd8-4a9cda0adc99}" id="{27a60ebe-305b-484d-8686-3ebdcd1cbad6}" parentId="{ca431c06-6d3c-4ec9-b3e3-bde245bf7f16}">
    <x18tc:text xml:space="preserve">explained to you offline, due to the UI and Users next action</x18tc:text>
  </x18tc:threadedComment>
  <x18tc:threadedComment ref="D49" dT="2023-04-28T05:29:54.00" personId="{ba9d1224-1718-456a-9baa-5dbe8897b275}" id="{d41892ac-5cc7-4b0a-b6cf-0c69245d6c1e}" done="0">
    <x18tc:text xml:space="preserve">kindly update here as well @tu.ledinh@shopeepay.com</x18tc:text>
    <x18tc:mentions>
      <x18tc:mention mentionpersonId="{a6ec5fe3-49a8-49f9-bd25-b53464466643}" mentionId="{b87aa32e-ca5a-4d5b-be8e-280bab3f92f1}" startIndex="27" length="24"/>
    </x18tc:mentions>
  </x18tc:threadedComment>
  <x18tc:threadedComment ref="D49" dT="2023-04-28T08:45:03.00" personId="{91e2f2fc-5552-472f-bbd8-4a9cda0adc99}" id="{cf39b47a-a722-4438-ab51-60b1b2e191d4}" parentId="{d41892ac-5cc7-4b0a-b6cf-0c69245d6c1e}">
    <x18tc:text xml:space="preserve">Updated</x18tc:text>
  </x18tc:threadedComment>
  <x18tc:threadedComment ref="D48" dT="2023-04-28T02:30:10.00" personId="{ba9d1224-1718-456a-9baa-5dbe8897b275}" id="{0f944ece-797f-45b9-bd3b-1e39dfa3d322}" done="1">
    <x18tc:text xml:space="preserve">Below sample show DIF_PHONE instead of DIFF_PHONE (2 'F's). Kindly review the spec @tu.ledinh@shopeepay.com</x18tc:text>
    <x18tc:mentions>
      <x18tc:mention mentionpersonId="{a6ec5fe3-49a8-49f9-bd25-b53464466643}" mentionId="{f2ec1515-1e84-4a53-98c4-0d93cb735a69}" startIndex="83" length="24"/>
    </x18tc:mentions>
  </x18tc:threadedComment>
  <x18tc:threadedComment ref="D48" dT="2023-04-28T03:39:44.00" personId="{91e2f2fc-5552-472f-bbd8-4a9cda0adc99}" id="{1280c792-8add-4645-b319-34f83182c394}" parentId="{0f944ece-797f-45b9-bd3b-1e39dfa3d322}">
    <x18tc:text xml:space="preserve">Confirmed with bank, 1 F @william.wuwx@seamoney.com sorry for the mismatch</x18tc:text>
    <x18tc:mentions>
      <x18tc:mention mentionpersonId="{5244c3b7-dde9-4d2b-a72e-c45d89ad32c8}" mentionId="{8a8ac5f8-112c-4df1-8812-b060b3bbf064}" startIndex="25" length="26"/>
    </x18tc:mentions>
  </x18tc:threadedComment>
  <x18tc:threadedComment ref="D50" dT="2023-04-26T07:50:06.00" personId="{ba9d1224-1718-456a-9baa-5dbe8897b275}" id="{d0777018-c063-4064-89c9-925e0b47f46e}" done="0">
    <x18tc:text xml:space="preserve">Sorry, what's the value of this errorCode &amp; errorDesc?</x18tc:text>
  </x18tc:threadedComment>
  <x18tc:threadedComment ref="D50" dT="2023-04-26T09:37:08.00" personId="{91e2f2fc-5552-472f-bbd8-4a9cda0adc99}" id="{883584f2-6adc-4121-aeb3-00af2c7f78ff}" parentId="{d0777018-c063-4064-89c9-925e0b47f46e}">
    <x18tc:text xml:space="preserve">only 2 cases 
00 - Success  
&lt;&gt;!00 - Fail</x18tc:text>
  </x18tc:threadedComment>
  <x18tc:threadedComment ref="B43" dT="2023-03-08T08:48:54.00" personId="{4dd655dc-8c55-423e-be31-a6498bc1dd6b}" id="{d19dac1f-4c7c-4a54-a42d-87edcae5c3f4}" done="1">
    <x18tc:text xml:space="preserve">what</x18tc:text>
  </x18tc:threadedComment>
  <x18tc:threadedComment ref="D15" dT="2023-03-08T08:35:25.00" personId="{4dd655dc-8c55-423e-be31-a6498bc1dd6b}" id="{69fc3942-73ee-4fb3-a9eb-91234722ab66}" done="0">
    <x18tc:text xml:space="preserve">where is two values</x18tc:text>
  </x18tc:threadedComment>
  <x18tc:threadedComment ref="A16" dT="2023-03-08T08:35:33.00" personId="{4dd655dc-8c55-423e-be31-a6498bc1dd6b}" id="{d5d91028-3fa0-4ea0-aead-c13b8b03f3b7}" done="0">
    <x18tc:text xml:space="preserve">what is this</x18tc:text>
  </x18tc:threadedComment>
  <x18tc:threadedComment ref="A16" dT="2023-03-09T08:59:09.00" personId="{4dd655dc-8c55-423e-be31-a6498bc1dd6b}" id="{bc4620ee-310d-4f4b-ba23-a98b3fd37fa7}" parentId="{d5d91028-3fa0-4ea0-aead-c13b8b03f3b7}">
    <x18tc:text xml:space="preserve">shopee content type json</x18tc:text>
  </x18tc:threadedComment>
  <x18tc:threadedComment ref="A16" dT="2023-03-09T08:59:25.00" personId="{4dd655dc-8c55-423e-be31-a6498bc1dd6b}" id="{a2211565-6793-4040-b7a1-bc7be06e4311}" parentId="{d5d91028-3fa0-4ea0-aead-c13b8b03f3b7}">
    <x18tc:text xml:space="preserve">-H 'Content-Type: application/json'</x18tc:text>
  </x18tc:threadedComment>
  <x18tc:threadedComment ref="A17" dT="2023-03-08T08:36:42.00" personId="{4dd655dc-8c55-423e-be31-a6498bc1dd6b}" id="{0564aef2-1c67-4666-b276-16cc113de99a}" done="0">
    <x18tc:text xml:space="preserve">auto increment?</x18tc:text>
  </x18tc:threadedComment>
  <x18tc:threadedComment ref="A18" dT="2023-03-08T08:36:58.00" personId="{4dd655dc-8c55-423e-be31-a6498bc1dd6b}" id="{a99514d0-3147-4b04-a90e-8f6cdf778997}" done="0">
    <x18tc:text xml:space="preserve">where</x18tc:text>
  </x18tc:threadedComment>
  <x18tc:threadedComment ref="A19" dT="2023-03-08T08:37:21.00" personId="{4dd655dc-8c55-423e-be31-a6498bc1dd6b}" id="{459db013-3b4f-42ca-92ba-3d3ec8283bde}" done="0">
    <x18tc:text xml:space="preserve">the time we request?</x18tc:text>
  </x18tc:threadedComment>
  <x18tc:threadedComment ref="A24" dT="2023-03-08T08:37:48.00" personId="{4dd655dc-8c55-423e-be31-a6498bc1dd6b}" id="{685925e8-ea43-45a0-95da-93010f408710}" done="0">
    <x18tc:text xml:space="preserve">why the request body is provided by TPB</x18tc:text>
  </x18tc:threadedComment>
  <x18tc:threadedComment ref="A24" dT="2023-03-09T09:01:25.00" personId="{4dd655dc-8c55-423e-be31-a6498bc1dd6b}" id="{3184e9b6-f8d7-449d-b1ff-c187dfb3e648}" parentId="{685925e8-ea43-45a0-95da-93010f408710}">
    <x18tc:text xml:space="preserve">api name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2" dT="2024-10-18T07:51:27.00" personId="{b36de0fb-0594-43b8-be2f-aaa764e0727c}" id="{ef85e5b6-be67-4846-95a1-cc5cafd273fd}" done="0">
    <x18tc:text xml:space="preserve">@thien.nguyenduc@shopeepay.com update the logic for NFC 2.b</x18tc:text>
    <x18tc:mentions>
      <x18tc:mention mentionpersonId="{49779aa1-2b5a-4b89-9b16-007bb303a156}" mentionId="{71507640-6ad6-4367-bad2-e4fefc4ac8a2}" startIndex="0" length="30"/>
    </x18tc:mentions>
  </x18tc:threadedComment>
  <x18tc:threadedComment ref="C70" dT="2023-12-05T09:01:55.00" personId="{b028e1c9-6f5e-4144-a416-5f0be2e182ef}" id="{a8fe4da8-b73d-4dce-8428-07b80db18ddf}" done="0">
    <x18tc:text xml:space="preserve">固定十九位流水号，不校验</x18tc:text>
  </x18tc:threadedComment>
  <x18tc:threadedComment ref="A19" dT="2022-03-15T01:33:07.00" personId="{6a488cbd-4d4f-45b3-baa7-6d39fc010c1f}" id="{3c4ab877-46c4-4479-9edd-029cbb2a7443}" done="0">
    <x18tc:text xml:space="preserve">would bank check this param?</x18tc:text>
  </x18tc:threadedComment>
  <x18tc:threadedComment ref="A19" dT="2022-03-15T07:15:15.00" personId="{3a43eaea-ef55-4d9e-89ca-6f64d1d9b2ce}" id="{ab03ede7-debf-4c71-8ed2-2dab04f6709c}" parentId="{3c4ab877-46c4-4479-9edd-029cbb2a7443}">
    <x18tc:text xml:space="preserve">yes</x18tc:text>
  </x18tc:threadedComment>
  <x18tc:threadedComment ref="F47" dT="2023-10-04T06:27:36.00" personId="{ba929b2e-012a-40a4-981a-269c65306cf1}" id="{0f36f48a-c2d5-4574-8761-664656e68a8c}" done="1">
    <x18tc:text xml:space="preserve">@tu.ledinh@shopeepay.com can check this "^[A-Z0-9._%+]+@[A-Z0-9.]+\\.[A-Z]{2,6}$" 
Does this mean that the email cannot contain these characters or the format "^[A-Z0-9._%+]+"@[A-Z0-9.]+\\."[A-Z]{2,6}$" or is this how it's being grouped? 
If it's the latter, should we just have a group of characters to omit?</x18tc:text>
    <x18tc:mentions>
      <x18tc:mention mentionpersonId="{a6ec5fe3-49a8-49f9-bd25-b53464466643}" mentionId="{de7a8576-0c9b-4ded-98f0-d8c16912c77d}" startIndex="0" length="24"/>
    </x18tc:mentions>
  </x18tc:threadedComment>
  <x18tc:threadedComment ref="F71" dT="2022-03-18T08:25:39.00" personId="{aad1d09b-c2ae-4df6-a73a-53f396a1aa3e}" id="{e867176d-b8e8-4310-a2ea-dc78d125c40c}" done="0">
    <x18tc:text xml:space="preserve">@thanhbinh.le@shopeepay.com we only collect IC front &amp; back, LC steady + movement. So we won't send them selfie images. cc @houzhen.lu@shopee.com @jiaxue.gao@seamoney.com
Assigned to thanhbinh.le@shopeepay.com</x18tc:text>
    <x18tc:mentions>
      <x18tc:mention mentionpersonId="{120315da-6bb8-4946-91ec-a92d9f2020e0}" mentionId="{f744caf7-4fe2-4465-963d-6a5a978a71bc}" startIndex="0" length="27"/>
      <x18tc:mention mentionpersonId="{71f5c6f3-878f-49c2-b739-0ac29c844b70}" mentionId="{731dc17c-651d-4e7c-81e8-4af4d06ae64c}" startIndex="123" length="22"/>
      <x18tc:mention mentionpersonId="{706ad7e2-29ff-4b96-8d2b-1223845696a9}" mentionId="{449aad2f-1aa4-43bf-8ec3-428e30d97a66}" startIndex="146" length="24"/>
    </x18tc:mentions>
  </x18tc:threadedComment>
  <x18tc:threadedComment ref="F71" dT="2022-03-18T12:00:33.00" personId="{3a43eaea-ef55-4d9e-89ca-6f64d1d9b2ce}" id="{6c0c73c4-fc99-4720-8a0c-61875b2bddcb}" parentId="{e867176d-b8e8-4310-a2ea-dc78d125c40c}">
    <x18tc:text xml:space="preserve">I think it's mandatory that they need to collect at least 1 selfie picture :( can add 1 there? =S</x18tc:text>
  </x18tc:threadedComment>
  <x18tc:threadedComment ref="F71" dT="2022-03-18T12:18:34.00" personId="{960faf15-3610-4f06-b70d-3c458a73a656}" id="{90c334e0-0b9c-4a6a-87ed-b36b158da593}" parentId="{e867176d-b8e8-4310-a2ea-dc78d125c40c}">
    <x18tc:text xml:space="preserve">Is LC steady the selfie pic actually?</x18tc:text>
  </x18tc:threadedComment>
  <x18tc:threadedComment ref="F71" dT="2022-03-22T11:38:53.00" personId="{960faf15-3610-4f06-b70d-3c458a73a656}" id="{6a972e4e-fd17-4b02-a8f2-8ed8ba3ce32f}" parentId="{e867176d-b8e8-4310-a2ea-dc78d125c40c}">
    <x18tc:text xml:space="preserve">@jiaxue.gao@seamoney.com @yusheng.kuai@shopee.com</x18tc:text>
    <x18tc:mentions>
      <x18tc:mention mentionpersonId="{706ad7e2-29ff-4b96-8d2b-1223845696a9}" mentionId="{78db04ba-c1ab-4d9c-bb0d-b4f9b76a3ef4}" startIndex="0" length="24"/>
      <x18tc:mention mentionpersonId="{3875804e-beca-4b0a-9417-d6f6d17c49c7}" mentionId="{bda736b6-edf3-43ce-90d2-4ada85bba66f}" startIndex="25" length="24"/>
    </x18tc:mentions>
  </x18tc:threadedComment>
  <x18tc:threadedComment ref="C24" dT="2023-12-04T08:07:55.00" personId="{fde2b313-f489-497f-bd3a-918b7b8d5132}" id="{656d8305-5416-4640-8fc2-8772b5be88b6}" done="0">
    <x18tc:text xml:space="preserve">常量不用check</x18tc:text>
  </x18tc:threadedComment>
  <x18tc:threadedComment ref="B47" dT="2022-03-18T08:17:24.00" personId="{aad1d09b-c2ae-4df6-a73a-53f396a1aa3e}" id="{c1a39832-cf18-4788-a090-09ffb8d5b9fc}" done="0">
    <x18tc:text xml:space="preserve">@thanhbinh.le@shopeepay.com @elise.vu@shopeepay.com is this filed optional? it was optional in the old API spec.
Assigned to thanhbinh.le@shopeepay.com</x18tc:text>
    <x18tc:mentions>
      <x18tc:mention mentionpersonId="{120315da-6bb8-4946-91ec-a92d9f2020e0}" mentionId="{0ddbf820-1a92-46f8-a82a-534fbebf4532}" startIndex="0" length="27"/>
      <x18tc:mention mentionpersonId="{28214ac1-fc55-4366-84da-4c11da9af239}" mentionId="{2b1f49dc-d6a1-4bf1-b3c6-fb88b9b88a45}" startIndex="28" length="23"/>
    </x18tc:mentions>
  </x18tc:threadedComment>
  <x18tc:threadedComment ref="B47" dT="2022-03-18T12:06:24.00" personId="{3a43eaea-ef55-4d9e-89ca-6f64d1d9b2ce}" id="{794c0981-fcf7-4f43-a9e7-7b64d3582ec0}" parentId="{c1a39832-cf18-4788-a090-09ffb8d5b9fc}">
    <x18tc:text xml:space="preserve">in the latest tech soec, it's still mandatory. @elise.vu@shopeepay.com think need to get back to bank side on Monday &gt;.&lt;
Reassigned to elise.vu@shopeepay.com</x18tc:text>
    <x18tc:mentions>
      <x18tc:mention mentionpersonId="{28214ac1-fc55-4366-84da-4c11da9af239}" mentionId="{afe5fc8d-e934-483e-8ab2-fb0ff65b110b}" startIndex="47" length="23"/>
    </x18tc:mentions>
  </x18tc:threadedComment>
  <x18tc:threadedComment ref="C25" dT="2023-12-04T08:07:58.00" personId="{fde2b313-f489-497f-bd3a-918b7b8d5132}" id="{620fd754-be55-46a5-a656-6b518dd501bf}" done="0">
    <x18tc:text xml:space="preserve">常量不用check</x18tc:text>
  </x18tc:threadedComment>
  <x18tc:threadedComment ref="K1" dT="2022-03-18T07:06:12.00" personId="{aad1d09b-c2ae-4df6-a73a-53f396a1aa3e}" id="{b3fd7fa7-ba60-43d1-9cbf-c4044bafd5fa}" done="1">
    <x18tc:text xml:space="preserve">@thanhbinh.le@shopeepay.com pls rmb to follow up on this yah. cc @houzhen.lu@shopee.com
Assigned to thanhbinh.le@shopeepay.com</x18tc:text>
    <x18tc:mentions>
      <x18tc:mention mentionpersonId="{120315da-6bb8-4946-91ec-a92d9f2020e0}" mentionId="{ed111390-dd63-4343-8f26-d900aa1cbfc0}" startIndex="0" length="27"/>
      <x18tc:mention mentionpersonId="{71f5c6f3-878f-49c2-b739-0ac29c844b70}" mentionId="{22d44e76-7332-4463-84b6-6e56bba1a307}" startIndex="65" length="22"/>
    </x18tc:mentions>
  </x18tc:threadedComment>
  <x18tc:threadedComment ref="K1" dT="2022-03-18T12:07:23.00" personId="{3a43eaea-ef55-4d9e-89ca-6f64d1d9b2ce}" id="{25be8251-4216-42a2-a24d-af046687c797}" parentId="{b3fd7fa7-ba60-43d1-9cbf-c4044bafd5fa}">
    <x18tc:text xml:space="preserve">added~</x18tc:text>
  </x18tc:threadedComment>
  <x18tc:threadedComment ref="K1" dT="2022-03-28T02:56:02.00" personId="{f634e839-761c-4ce8-8102-ce393630584a}" id="{35973efa-b5ed-437b-ac58-0b26f184bce2}" parentId="{b3fd7fa7-ba60-43d1-9cbf-c4044bafd5fa}">
    <x18tc:text xml:space="preserve">@thanhbinh.le@shopeepay.com  
what's the diff btw Contract number &amp; contractFileName? 
is it the same Field?</x18tc:text>
    <x18tc:mentions>
      <x18tc:mention mentionpersonId="{120315da-6bb8-4946-91ec-a92d9f2020e0}" mentionId="{79ad4472-bb8c-491a-b07e-56bef4731abc}" startIndex="0" length="27"/>
    </x18tc:mentions>
  </x18tc:threadedComment>
  <x18tc:threadedComment ref="K1" dT="2022-03-28T03:06:33.00" personId="{3a43eaea-ef55-4d9e-89ca-6f64d1d9b2ce}" id="{6ec76aa2-d352-4137-bad4-ab34083d5d4d}" parentId="{b3fd7fa7-ba60-43d1-9cbf-c4044bafd5fa}">
    <x18tc:text xml:space="preserve">contract number = the field being used in the contract file itself (the .pdf file)
contractFileName = the actual name of the .pdf file that we gonna put in sFTP for the bank to grab</x18tc:text>
  </x18tc:threadedComment>
  <x18tc:threadedComment ref="B48" dT="2022-03-18T08:19:14.00" personId="{aad1d09b-c2ae-4df6-a73a-53f396a1aa3e}" id="{17093122-6cbf-451c-9992-0f5c77be1c0b}" done="0">
    <x18tc:text xml:space="preserve">@thanhbinh.le@shopeepay.com @elise.vu@shopeepay.com is this filed optional? it was optional in the old API spec.
Assigned to thanhbinh.le@shopeepay.com</x18tc:text>
    <x18tc:mentions>
      <x18tc:mention mentionpersonId="{120315da-6bb8-4946-91ec-a92d9f2020e0}" mentionId="{ceca036d-5d0f-4cbe-a69e-8b04d51e0529}" startIndex="0" length="27"/>
      <x18tc:mention mentionpersonId="{28214ac1-fc55-4366-84da-4c11da9af239}" mentionId="{486d9788-b0f5-4e6f-9528-37c5b567187a}" startIndex="28" length="23"/>
    </x18tc:mentions>
  </x18tc:threadedComment>
  <x18tc:threadedComment ref="B48" dT="2022-03-18T12:05:52.00" personId="{3a43eaea-ef55-4d9e-89ca-6f64d1d9b2ce}" id="{204682b9-80f7-4bd9-8cfd-d4cda2ad4206}" parentId="{17093122-6cbf-451c-9992-0f5c77be1c0b}">
    <x18tc:text xml:space="preserve">it's still mandatory in their latest spec... may need @elise.vu@shopeepay.com help to revise with them again +__+
Reassigned to elise.vu@shopeepay.com</x18tc:text>
    <x18tc:mentions>
      <x18tc:mention mentionpersonId="{28214ac1-fc55-4366-84da-4c11da9af239}" mentionId="{2f8c1c08-9b75-436b-8126-e781fc483804}" startIndex="54" length="23"/>
    </x18tc:mentions>
  </x18tc:threadedComment>
  <x18tc:threadedComment ref="C27" dT="2023-12-04T08:08:23.00" personId="{fde2b313-f489-497f-bd3a-918b7b8d5132}" id="{fee0a64d-763f-489c-8735-e5859d2e4953}" done="0">
    <x18tc:text xml:space="preserve">常量不用check</x18tc:text>
  </x18tc:threadedComment>
  <x18tc:threadedComment ref="F72" dT="2024-03-22T03:48:55.00" personId="{ba929b2e-012a-40a4-981a-269c65306cf1}" id="{0d2de16e-791c-4cbc-96e9-5ede1135fb6a}" done="0">
    <x18tc:text xml:space="preserve">@tu.ledinh@shopeepay.com As discussed during the call at the current phase it will just be CURRENT or NEW. 
Can help to confirm how we should handle if we receive fields such that are &lt;&gt;CURRENT/NEW. How we should handle it, or we just pass on any value. 
@echo.luo@seamoney.com</x18tc:text>
    <x18tc:mentions>
      <x18tc:mention mentionpersonId="{a6ec5fe3-49a8-49f9-bd25-b53464466643}" mentionId="{c74a4d69-b484-4a47-8602-5cd8b52ee2c7}" startIndex="0" length="24"/>
      <x18tc:mention mentionpersonId="{6ea89f58-01d4-430d-ac8f-03fb142c74cd}" mentionId="{42d73c97-c8e9-4705-ae4d-b984fae4ced8}" startIndex="257" length="22"/>
    </x18tc:mentions>
  </x18tc:threadedComment>
  <x18tc:threadedComment ref="F72" dT="2024-03-25T11:30:02.00" personId="{91e2f2fc-5552-472f-bbd8-4a9cda0adc99}" id="{500f489a-bcc5-4a0e-973d-bd0fa2cfbda7}" parentId="{0d2de16e-791c-4cbc-96e9-5ede1135fb6a}">
    <x18tc:text xml:space="preserve">just pass on any value, bank will receive, funding should not do any validation because bank will not have any validation, thanks</x18tc:text>
  </x18tc:threadedComment>
  <x18tc:threadedComment ref="C34" dT="2023-12-04T08:10:08.00" personId="{fde2b313-f489-497f-bd3a-918b7b8d5132}" id="{ef1f7d5f-da53-43d9-8a83-b2bf49a23ad7}" done="0">
    <x18tc:text xml:space="preserve">固定格式可以不用check</x18tc:text>
  </x18tc:threadedComment>
  <x18tc:threadedComment ref="E80" dT="2024-11-08T10:26:30.00" personId="{b36de0fb-0594-43b8-be2f-aaa764e0727c}" id="{74cbdde0-e1fc-4b0f-bb61-9b785ccddef8}" done="0">
    <x18tc:text xml:space="preserve">@tu.ledinh@shopeepay.com @thien.nguyenduc@shopeepay.com will bank still send this field in the response after the OTP feature go live?</x18tc:text>
    <x18tc:mentions>
      <x18tc:mention mentionpersonId="{a6ec5fe3-49a8-49f9-bd25-b53464466643}" mentionId="{fca4c8f7-0c8a-4ed4-8bb3-ee8060793a7b}" startIndex="0" length="24"/>
      <x18tc:mention mentionpersonId="{49779aa1-2b5a-4b89-9b16-007bb303a156}" mentionId="{18f7b85e-597b-414b-92f3-cb947c2a747c}" startIndex="25" length="30"/>
    </x18tc:mentions>
  </x18tc:threadedComment>
  <x18tc:threadedComment ref="E80" dT="2024-11-11T04:16:40.00" personId="{523eac73-fb1a-460c-8d82-505eee4d9e00}" id="{3c5ef68d-341a-4c0a-8df0-b27ff3b44fda}" parentId="{74cbdde0-e1fc-4b0f-bb61-9b785ccddef8}">
    <x18tc:text xml:space="preserve">@haowen.deng@seamoney.com no send this field after OTP feature go-live</x18tc:text>
    <x18tc:mentions>
      <x18tc:mention mentionpersonId="{f1165eac-c254-4feb-b06f-adfc3ddab566}" mentionId="{5df912f4-848d-4b5b-b3e4-0798c45c35d1}" startIndex="0" length="25"/>
    </x18tc:mentions>
  </x18tc:threadedComment>
  <x18tc:threadedComment ref="E80" dT="2024-11-11T04:32:50.00" personId="{b36de0fb-0594-43b8-be2f-aaa764e0727c}" id="{dd6207dd-16e0-41c2-9df9-26c2989c7aba}" parentId="{74cbdde0-e1fc-4b0f-bb61-9b785ccddef8}">
    <x18tc:text xml:space="preserve">meaning this field will be removed from the response?</x18tc:text>
  </x18tc:threadedComment>
  <x18tc:threadedComment ref="E80" dT="2024-11-11T06:28:45.00" personId="{523eac73-fb1a-460c-8d82-505eee4d9e00}" id="{61cae426-663c-4c2b-a819-5698a4e7fee5}" parentId="{74cbdde0-e1fc-4b0f-bb61-9b785ccddef8}">
    <x18tc:text xml:space="preserve">yes @haowen.deng@seamoney.com , because now Shopee will control OTP LDP</x18tc:text>
    <x18tc:mentions>
      <x18tc:mention mentionpersonId="{f1165eac-c254-4feb-b06f-adfc3ddab566}" mentionId="{b62b3b45-080e-4e78-944d-8a645f988175}" startIndex="4" length="25"/>
    </x18tc:mentions>
  </x18tc:threadedComment>
  <x18tc:threadedComment ref="E80" dT="2024-11-11T06:38:53.00" personId="{b36de0fb-0594-43b8-be2f-aaa764e0727c}" id="{cb10d551-17b3-4c57-80c2-7000c5ac164c}" parentId="{74cbdde0-e1fc-4b0f-bb61-9b785ccddef8}">
    <x18tc:text xml:space="preserve">will bank remove this field for a while after we validate the otp at shopee side has no issue then phase out?</x18tc:text>
  </x18tc:threadedComment>
  <x18tc:threadedComment ref="E80" dT="2024-11-11T07:00:09.00" personId="{523eac73-fb1a-460c-8d82-505eee4d9e00}" id="{6e7f8999-745a-496e-8877-8637308f5ec0}" parentId="{74cbdde0-e1fc-4b0f-bb61-9b785ccddef8}">
    <x18tc:text xml:space="preserve">yes, do you have any concerns for this @haowen.deng@seamoney.com</x18tc:text>
    <x18tc:mentions>
      <x18tc:mention mentionpersonId="{f1165eac-c254-4feb-b06f-adfc3ddab566}" mentionId="{beb449db-4b29-4a1e-abcf-4d266a6596f3}" startIndex="39" length="25"/>
    </x18tc:mentions>
  </x18tc:threadedComment>
  <x18tc:threadedComment ref="E80" dT="2024-11-11T07:11:58.00" personId="{b36de0fb-0594-43b8-be2f-aaa764e0727c}" id="{50256f54-6a45-4ae3-b055-e257f2008b4b}" parentId="{74cbdde0-e1fc-4b0f-bb61-9b785ccddef8}">
    <x18tc:text xml:space="preserve">may need to keep it first. Once validate no issue, then remove later</x18tc:text>
  </x18tc:threadedComment>
  <x18tc:threadedComment ref="E80" dT="2024-11-11T09:13:05.00" personId="{523eac73-fb1a-460c-8d82-505eee4d9e00}" id="{ce07917b-6aca-4b46-aa9f-f51095e31be8}" parentId="{74cbdde0-e1fc-4b0f-bb61-9b785ccddef8}">
    <x18tc:text xml:space="preserve">OK @haowen.deng@seamoney.com</x18tc:text>
    <x18tc:mentions>
      <x18tc:mention mentionpersonId="{f1165eac-c254-4feb-b06f-adfc3ddab566}" mentionId="{9f479956-f852-4484-a62d-33281bbd4d81}" startIndex="3" length="25"/>
    </x18tc:mentions>
  </x18tc:threadedComment>
  <x18tc:threadedComment ref="E80" dT="2024-11-11T09:30:47.00" personId="{b36de0fb-0594-43b8-be2f-aaa764e0727c}" id="{5f7f5fa0-1246-4f59-8949-12e07790fa1e}" parentId="{74cbdde0-e1fc-4b0f-bb61-9b785ccddef8}">
    <x18tc:text xml:space="preserve">if we keep it first, will bank be able to switch back to their link directly when there is any issue?</x18tc:text>
  </x18tc:threadedComment>
  <x18tc:threadedComment ref="E80" dT="2024-11-11T10:20:04.00" personId="{523eac73-fb1a-460c-8d82-505eee4d9e00}" id="{dc6bca06-51a7-4af9-b576-c3d23c66ea24}" parentId="{74cbdde0-e1fc-4b0f-bb61-9b785ccddef8}">
    <x18tc:text xml:space="preserve">i checked again maybe they did not do like that, can not switch back --&gt; so maybe no need to keep that field in response. @haowen.deng@seamoney.com 
How you expected the flow here ?</x18tc:text>
    <x18tc:mentions>
      <x18tc:mention mentionpersonId="{f1165eac-c254-4feb-b06f-adfc3ddab566}" mentionId="{db3adf9d-7a4d-428b-ab33-6c5358073353}" startIndex="122" length="25"/>
    </x18tc:mentions>
  </x18tc:threadedComment>
  <x18tc:threadedComment ref="E80" dT="2024-11-11T10:31:31.00" personId="{b36de0fb-0594-43b8-be2f-aaa764e0727c}" id="{66b433b0-8a9b-4516-ab57-50e23af524f4}" parentId="{74cbdde0-e1fc-4b0f-bb61-9b785ccddef8}">
    <x18tc:text xml:space="preserve">I initially thought we can keep this field. When there is any issue, bank can still send the url in this field. When recover, we can switch back to new otp flow. If bank cannot support switch back, then remove the field is the only choice, correct?</x18tc:text>
  </x18tc:threadedComment>
  <x18tc:threadedComment ref="E80" dT="2025-01-20T07:57:20.00" personId="{ba929b2e-012a-40a4-981a-269c65306cf1}" id="{6cf518b0-1fa4-43e7-b683-276a23a5e73c}" parentId="{74cbdde0-e1fc-4b0f-bb61-9b785ccddef8}">
    <x18tc:text xml:space="preserve">@thien.nguyenduc@shopeepay.com please update this portion, that the URL will be remove after the completion of OTP enhancement~</x18tc:text>
    <x18tc:mentions>
      <x18tc:mention mentionpersonId="{49779aa1-2b5a-4b89-9b16-007bb303a156}" mentionId="{5989d9b8-e5ca-4488-8342-8aa41dc44b0a}" startIndex="0" length="30"/>
    </x18tc:mentions>
  </x18tc:threadedComment>
  <x18tc:threadedComment ref="E80" dT="2025-01-20T08:22:11.00" personId="{523eac73-fb1a-460c-8d82-505eee4d9e00}" id="{0224e352-d442-4c5c-b143-bcbf4cbfe59a}" parentId="{74cbdde0-e1fc-4b0f-bb61-9b785ccddef8}">
    <x18tc:text xml:space="preserve">@darren.teohs@seamoney.com (tentative) bank still keep this field but it will be NULL if we shift 100% to the new OTP flow.</x18tc:text>
    <x18tc:mentions>
      <x18tc:mention mentionpersonId="{5e69148d-d9ce-4b0e-b02a-0678de3155f5}" mentionId="{bf0bc90b-175a-40b7-8548-efb319953fa0}" startIndex="0" length="26"/>
    </x18tc:mentions>
  </x18tc:threadedComment>
  <x18tc:threadedComment ref="E80" dT="2025-01-20T08:33:01.00" personId="{ba929b2e-012a-40a4-981a-269c65306cf1}" id="{9f6312e5-1f5b-4353-877b-95b00d737141}" parentId="{74cbdde0-e1fc-4b0f-bb61-9b785ccddef8}">
    <x18tc:text xml:space="preserve">thanks!</x18tc:text>
  </x18tc:threadedComment>
  <x18tc:threadedComment ref="C36" dT="2023-12-04T08:10:24.00" personId="{fde2b313-f489-497f-bd3a-918b7b8d5132}" id="{b0acaa95-6273-423c-bbc5-38ab698a7a39}" done="0">
    <x18tc:text xml:space="preserve">固定格式可以不用check</x18tc:text>
  </x18tc:threadedComment>
  <x18tc:threadedComment ref="C53" dT="2023-12-05T08:46:57.00" personId="{b028e1c9-6f5e-4144-a416-5f0be2e182ef}" id="{ae8abd1f-f4c2-4208-b208-59ac1557d36e}" done="0">
    <x18tc:text xml:space="preserve">代码默认传"",不校验</x18tc:text>
  </x18tc:threadedComment>
  <x18tc:threadedComment ref="C52" dT="2023-12-05T08:46:48.00" personId="{b028e1c9-6f5e-4144-a416-5f0be2e182ef}" id="{89cd820c-6633-4a31-b31b-1d8c8107ccfa}" done="0">
    <x18tc:text xml:space="preserve">代码默认传"",不校验</x18tc:text>
  </x18tc:threadedComment>
  <x18tc:threadedComment ref="A59" dT="2022-03-18T09:21:30.00" personId="{aad1d09b-c2ae-4df6-a73a-53f396a1aa3e}" id="{ec59a5db-f4f1-43f7-ad2c-ebc649275f32}" done="0">
    <x18tc:text xml:space="preserve">@thanhbinh.le@shopeepay.com @elise.vu@shopeepay.com are these emergency contact name + relation fields mandatory? or only phone number is mandatory?
Assigned to thanhbinh.le@shopeepay.com</x18tc:text>
    <x18tc:mentions>
      <x18tc:mention mentionpersonId="{120315da-6bb8-4946-91ec-a92d9f2020e0}" mentionId="{a7688e92-fd38-4d88-aab8-a204cf4073d2}" startIndex="0" length="27"/>
      <x18tc:mention mentionpersonId="{28214ac1-fc55-4366-84da-4c11da9af239}" mentionId="{dbc0e0b0-be3c-489d-9a1e-a491a4360799}" startIndex="28" length="23"/>
    </x18tc:mentions>
  </x18tc:threadedComment>
  <x18tc:threadedComment ref="A59" dT="2022-03-18T12:04:33.00" personId="{3a43eaea-ef55-4d9e-89ca-6f64d1d9b2ce}" id="{9cb06db1-7c24-441d-a1ee-3aea95a0205e}" parentId="{ec59a5db-f4f1-43f7-ad2c-ebc649275f32}">
    <x18tc:text xml:space="preserve">it's optional for both the name, relation + phone number.</x18tc:text>
  </x18tc:threadedComment>
  <x18tc:threadedComment ref="C54" dT="2023-12-05T08:47:23.00" personId="{b028e1c9-6f5e-4144-a416-5f0be2e182ef}" id="{3877cc11-f85b-4ac7-b179-d4e735373a73}" done="0">
    <x18tc:text xml:space="preserve">代码默认传"",不校验</x18tc:text>
  </x18tc:threadedComment>
  <x18tc:threadedComment ref="C37" dT="2023-12-04T08:10:26.00" personId="{fde2b313-f489-497f-bd3a-918b7b8d5132}" id="{f30a3973-a9a2-4592-a6ef-16c728322fbc}" done="0">
    <x18tc:text xml:space="preserve">固定格式可以不用check</x18tc:text>
  </x18tc:threadedComment>
  <x18tc:threadedComment ref="C35" dT="2023-12-04T08:10:43.00" personId="{fde2b313-f489-497f-bd3a-918b7b8d5132}" id="{803a8b01-4a58-4518-90fc-e6819c14a45a}" done="0">
    <x18tc:text xml:space="preserve">常量不用check</x18tc:text>
  </x18tc:threadedComment>
  <x18tc:threadedComment ref="A47" dT="2022-03-28T08:09:41.00" personId="{f634e839-761c-4ce8-8102-ce393630584a}" id="{63b25d07-9920-4ca2-b47b-110c618ee056}" done="0">
    <x18tc:text xml:space="preserve">Email / Job字段，按 optional 处理
1-Email： 如果shopee查到了，就传给Funding
2-Job：没有搜集，应该都是空值</x18tc:text>
  </x18tc:threadedComment>
  <x18tc:threadedComment ref="B59" dT="2022-03-28T08:10:18.00" personId="{f634e839-761c-4ce8-8102-ce393630584a}" id="{e3e5fe9f-89e3-4506-8127-4acfafba7c9a}" done="0">
    <x18tc:text xml:space="preserve">EC相关字段，接口要求是Optional；
但激活流程我们已经收集了，有就传给funding</x18tc:text>
  </x18tc:threadedComment>
  <x18tc:threadedComment ref="C58" dT="2023-12-05T08:47:42.00" personId="{b028e1c9-6f5e-4144-a416-5f0be2e182ef}" id="{b78450d3-3773-4a3e-aee7-ec69388ca0c3}" done="0">
    <x18tc:text xml:space="preserve">代码默认传"",不校验</x18tc:text>
  </x18tc:threadedComment>
  <x18tc:threadedComment ref="C68" dT="2023-12-05T08:58:56.00" personId="{b028e1c9-6f5e-4144-a416-5f0be2e182ef}" id="{7c0e8a8a-a389-4ce1-a5e7-5d735054f601}" done="0">
    <x18tc:text xml:space="preserve">代码默认传"",不校验</x18tc:text>
  </x18tc:threadedComment>
  <x18tc:threadedComment ref="C50" dT="2023-12-05T08:46:36.00" personId="{b028e1c9-6f5e-4144-a416-5f0be2e182ef}" id="{3e3d072b-d8f9-404a-b447-13ecd8d165da}" done="0">
    <x18tc:text xml:space="preserve">代码默认传"",不校验</x18tc:text>
  </x18tc:threadedComment>
  <x18tc:threadedComment ref="C67" dT="2023-12-05T08:58:47.00" personId="{b028e1c9-6f5e-4144-a416-5f0be2e182ef}" id="{603d67c6-630a-4d60-acb4-3f96a303a582}" done="0">
    <x18tc:text xml:space="preserve">代码默认传"",不校验</x18tc:text>
  </x18tc:threadedComment>
  <x18tc:threadedComment ref="C49" dT="2023-12-05T08:46:29.00" personId="{b028e1c9-6f5e-4144-a416-5f0be2e182ef}" id="{7310c513-9e5c-4ada-9b18-956297cddb3a}" done="0">
    <x18tc:text xml:space="preserve">代码默认传"",不校验</x18tc:text>
  </x18tc:threadedComment>
  <x18tc:threadedComment ref="C65" dT="2023-12-05T08:59:13.00" personId="{b028e1c9-6f5e-4144-a416-5f0be2e182ef}" id="{b7d837a2-c9b3-4471-9f4f-b0140c604c8f}" done="0">
    <x18tc:text xml:space="preserve">apollo固定配置，不校验</x18tc:text>
  </x18tc:threadedComment>
  <x18tc:threadedComment ref="C51" dT="2023-12-05T08:46:42.00" personId="{b028e1c9-6f5e-4144-a416-5f0be2e182ef}" id="{bdafb01c-a15f-4812-9973-a3b7b9caffdb}" done="0">
    <x18tc:text xml:space="preserve">代码默认传"",不校验</x18tc:text>
  </x18tc:threadedComment>
  <x18tc:threadedComment ref="C69" dT="2023-12-05T09:00:52.00" personId="{b028e1c9-6f5e-4144-a416-5f0be2e182ef}" id="{c6278262-23a5-40d2-b856-435f4baeeded}" done="0">
    <x18tc:text xml:space="preserve">apollo固定配置，不校验</x18tc:text>
  </x18tc:threadedComment>
  <x18tc:threadedComment ref="C66" dT="2023-12-05T09:00:28.00" personId="{b028e1c9-6f5e-4144-a416-5f0be2e182ef}" id="{ba3b2b7a-c33f-4326-82ae-4094e3293d04}" done="0">
    <x18tc:text xml:space="preserve">固定为unknown或者2/3位利率，不校验</x18tc:text>
  </x18tc:threadedComment>
  <x18tc:threadedComment ref="C56" dT="2023-12-05T08:47:35.00" personId="{b028e1c9-6f5e-4144-a416-5f0be2e182ef}" id="{127972b6-e421-433c-9361-0cb14de705e2}" done="0">
    <x18tc:text xml:space="preserve">代码默认传"",不校验</x18tc:text>
  </x18tc:threadedComment>
  <x18tc:threadedComment ref="H47" dT="2023-12-22T11:05:58.00" personId="{91e2f2fc-5552-472f-bbd8-4a9cda0adc99}" id="{aa606783-f2db-4b82-aa3b-decbcbbe6578}" done="0">
    <x18tc:text xml:space="preserve">@darren.teohs@seamoney.com noted here
Assigned to </x18tc:text>
    <x18tc:mentions>
      <x18tc:mention mentionpersonId="{5e69148d-d9ce-4b0e-b02a-0678de3155f5}" mentionId="{d6ae27d6-81e6-4768-b62a-6627b185d5d5}" startIndex="0" length="26"/>
    </x18tc:mentions>
  </x18tc:threadedComment>
  <x18tc:threadedComment ref="C55" dT="2023-12-05T08:47:31.00" personId="{b028e1c9-6f5e-4144-a416-5f0be2e182ef}" id="{b9f07df6-1150-4fa3-9517-8584d55808fa}" done="0">
    <x18tc:text xml:space="preserve">代码默认传"",不校验</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8" dT="2024-11-07T08:00:53.00" personId="{b36de0fb-0594-43b8-be2f-aaa764e0727c}" id="{10e420f3-36e8-4e1a-a3e2-a98103b9b357}" done="0">
    <x18tc:text xml:space="preserve">@thien.nguyenduc@shopeepay.com no need to be the same as cardApplication transactionKey, right?</x18tc:text>
    <x18tc:mentions>
      <x18tc:mention mentionpersonId="{49779aa1-2b5a-4b89-9b16-007bb303a156}" mentionId="{6dcd3cf8-08f4-4bb7-96bc-dfb049b25fe6}" startIndex="0" length="30"/>
    </x18tc:mentions>
  </x18tc:threadedComment>
  <x18tc:threadedComment ref="E18" dT="2024-11-07T08:14:10.00" personId="{523eac73-fb1a-460c-8d82-505eee4d9e00}" id="{6cb5a3e5-ab3f-4938-8350-29d8915ec0a5}" parentId="{10e420f3-36e8-4e1a-a3e2-a98103b9b357}">
    <x18tc:text xml:space="preserve">no need.</x18tc:text>
  </x18tc:threadedComment>
  <x18tc:threadedComment ref="D9" dT="2024-11-07T07:23:15.00" personId="{b36de0fb-0594-43b8-be2f-aaa764e0727c}" id="{90677c88-dc4e-4c5d-a604-18849c4ae88f}" done="0">
    <x18tc:text xml:space="preserve">@thien.nguyenduc@shopeepay.com help to add length</x18tc:text>
    <x18tc:mentions>
      <x18tc:mention mentionpersonId="{49779aa1-2b5a-4b89-9b16-007bb303a156}" mentionId="{83a8f272-f47a-4984-97f2-4acde1ad376a}" startIndex="0" length="30"/>
    </x18tc:mentions>
  </x18tc:threadedComment>
  <x18tc:threadedComment ref="D9" dT="2024-11-07T07:37:23.00" personId="{523eac73-fb1a-460c-8d82-505eee4d9e00}" id="{09fcfd35-c606-4137-b64a-8b06cfdd3bf6}" parentId="{90677c88-dc4e-4c5d-a604-18849c4ae88f}">
    <x18tc:text xml:space="preserve">@haowen.deng@seamoney.com it's the same as other APIs. I just add some fields</x18tc:text>
    <x18tc:mentions>
      <x18tc:mention mentionpersonId="{f1165eac-c254-4feb-b06f-adfc3ddab566}" mentionId="{9700bef0-cd9c-4bd9-b72f-087b4e381252}" startIndex="0" length="25"/>
    </x18tc:mentions>
  </x18tc:threadedComment>
  <x18tc:threadedComment ref="E53" dT="2024-11-08T04:03:46.00" personId="{b36de0fb-0594-43b8-be2f-aaa764e0727c}" id="{3d3c9c9a-57c6-43da-9ec2-412b477a3e5e}" done="0">
    <x18tc:text xml:space="preserve">@thien.nguyenduc@shopeepay.com need to be same as sendOTP transactionKey?</x18tc:text>
    <x18tc:mentions>
      <x18tc:mention mentionpersonId="{49779aa1-2b5a-4b89-9b16-007bb303a156}" mentionId="{b3193c20-29fe-4bfa-a858-6efa1f86f326}" startIndex="0" length="30"/>
    </x18tc:mentions>
  </x18tc:threadedComment>
  <x18tc:threadedComment ref="E53" dT="2024-11-11T07:43:00.00" personId="{523eac73-fb1a-460c-8d82-505eee4d9e00}" id="{0914e6b0-1c16-4dec-8b37-0eec5fb2d711}" parentId="{3d3c9c9a-57c6-43da-9ec2-412b477a3e5e}">
    <x18tc:text xml:space="preserve">no need @haowen.deng@seamoney.com . I think just let dev do handling the same as other APIs for username / checksum / transactionKey</x18tc:text>
    <x18tc:mentions>
      <x18tc:mention mentionpersonId="{f1165eac-c254-4feb-b06f-adfc3ddab566}" mentionId="{81e79555-73e7-4691-b8c5-bf83ce1c52d8}" startIndex="8" length="25"/>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8" dT="2022-11-24T10:10:50.00" personId="{0dd6f322-f4f1-492b-b2fb-1bdd933378f3}" id="{58fc6ba9-a968-4ac7-adec-65f2f6df138d}" done="0">
    <x18tc:text xml:space="preserve">So handling for REJECTED would be the same with handling for DEACTIVE &amp; FAIL (mapped to CN20).
Cc: @tu.ledinh@shopeepay.com</x18tc:text>
    <x18tc:mentions>
      <x18tc:mention mentionpersonId="{a6ec5fe3-49a8-49f9-bd25-b53464466643}" mentionId="{15188845-8915-4f4e-a809-97f1e9aa6188}" startIndex="99" length="24"/>
    </x18tc:mentions>
  </x18tc:threadedComment>
  <x18tc:threadedComment ref="B35" dT="2022-03-15T01:38:20.00" personId="{6a488cbd-4d4f-45b3-baa7-6d39fc010c1f}" id="{9712eaef-9b80-4cba-aded-963699d9312e}" done="0">
    <x18tc:text xml:space="preserve">this filed may be some wrong, bank will response us cardToken instead of phoneNumber</x18tc:text>
  </x18tc:threadedComment>
  <x18tc:threadedComment ref="B35" dT="2022-03-15T07:16:45.00" personId="{3a43eaea-ef55-4d9e-89ca-6f64d1d9b2ce}" id="{32b8af64-84f9-404a-8a59-f93a63daa141}" parentId="{9712eaef-9b80-4cba-aded-963699d9312e}">
    <x18tc:text xml:space="preserve">updated~</x18tc:text>
  </x18tc:threadedComment>
  <x18tc:threadedComment ref="E38" dT="2024-03-22T03:45:58.00" personId="{333f79c5-331e-4362-aa16-eb502d4b9518}" id="{51c2f3c0-5a0b-4b69-95ab-c9ccd0e6e12f}" done="0">
    <x18tc:text xml:space="preserve">@tu.ledinh@shopeepay.com which one is for credit bureau change ah?
Assigned to tu.ledinh@shopeepay.com</x18tc:text>
    <x18tc:mentions>
      <x18tc:mention mentionpersonId="{a6ec5fe3-49a8-49f9-bd25-b53464466643}" mentionId="{4ad67168-112a-49c2-adf1-72dbdb37deac}" startIndex="0" length="24"/>
    </x18tc:mentions>
  </x18tc:threadedComment>
  <x18tc:threadedComment ref="E38" dT="2024-03-25T11:29:19.00" personId="{91e2f2fc-5552-472f-bbd8-4a9cda0adc99}" id="{b6e0dd98-a0d0-464f-9439-ce0a63d1a67b}" parentId="{51c2f3c0-5a0b-4b69-95ab-c9ccd0e6e12f}">
    <x18tc:text xml:space="preserve">No change for the Inquiry Application status @darren.teohs@seamoney.com
Reassigned to </x18tc:text>
    <x18tc:mentions>
      <x18tc:mention mentionpersonId="{5e69148d-d9ce-4b0e-b02a-0678de3155f5}" mentionId="{4c3a8141-b222-4625-af19-cd9ceb3a5f67}" startIndex="45" length="26"/>
    </x18tc:mentions>
  </x18tc:threadedComment>
  <x18tc:threadedComment ref="A25" dT="2022-03-18T09:34:45.00" personId="{aad1d09b-c2ae-4df6-a73a-53f396a1aa3e}" id="{9a0f315b-74fa-40b6-b4ae-66f49af88328}" done="0">
    <x18tc:text xml:space="preserve">@thanhbinh.le@shopeepay.com</x18tc:text>
    <x18tc:mentions>
      <x18tc:mention mentionpersonId="{120315da-6bb8-4946-91ec-a92d9f2020e0}" mentionId="{b6c49a38-139e-45cb-8008-d51b774fdd4e}" startIndex="0" length="27"/>
    </x18tc:mentions>
  </x18tc:threadedComment>
  <x18tc:threadedComment ref="A25" dT="2022-03-18T12:01:49.00" personId="{3a43eaea-ef55-4d9e-89ca-6f64d1d9b2ce}" id="{c6e1b34d-ca68-4a0d-9149-d705727f6f84}" parentId="{9a0f315b-74fa-40b6-b4ae-66f49af88328}">
    <x18tc:text xml:space="preserve">added~</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8" dT="2024-07-17T02:50:48.00" personId="{b36de0fb-0594-43b8-be2f-aaa764e0727c}" id="{f760a3a3-46f1-48e3-93f5-15f4b8a7e2b0}" done="0">
    <x18tc:text xml:space="preserve">@thien.nguyenduc@shopeepay.com requestTime refers to user trigger the OTP time, or TPB request this OTP result API time?
Assigned to thien.nguyenduc@shopeepay.com</x18tc:text>
    <x18tc:mentions>
      <x18tc:mention mentionpersonId="{49779aa1-2b5a-4b89-9b16-007bb303a156}" mentionId="{dafbffd9-11b3-4de7-8114-0489fde2439d}" startIndex="0" length="30"/>
    </x18tc:mentions>
  </x18tc:threadedComment>
  <x18tc:threadedComment ref="B22" dT="2022-03-10T03:48:19.00" personId="{aad1d09b-c2ae-4df6-a73a-53f396a1aa3e}" id="{3a438d22-cc03-4fac-b93c-8a52161528e9}" done="0">
    <x18tc:text xml:space="preserve">6&amp;7 should be part of 4.1? @thanhbinh.le@shopeepay.com
Assigned to thanhbinh.le@shopeepay.com</x18tc:text>
    <x18tc:mentions>
      <x18tc:mention mentionpersonId="{120315da-6bb8-4946-91ec-a92d9f2020e0}" mentionId="{0f81ffb4-3b57-44ff-b247-b3418e87be6f}" startIndex="27" length="27"/>
    </x18tc:mentions>
  </x18tc:threadedComment>
  <x18tc:threadedComment ref="B22" dT="2022-03-10T04:34:48.00" personId="{3a43eaea-ef55-4d9e-89ca-6f64d1d9b2ce}" id="{5c0cd607-fc94-44e9-ab5e-2c0a6286e16b}" parentId="{3a438d22-cc03-4fac-b93c-8a52161528e9}">
    <x18tc:text xml:space="preserve">updated~</x18tc:text>
  </x18tc:threadedComment>
  <x18tc:threadedComment ref="E29" dT="2022-03-30T08:01:35.00" personId="{a1fdb206-9023-47ba-9535-d09e3b715899}" id="{c43272f8-f41d-4030-a7da-d448ea17d6ea}" done="0">
    <x18tc:text xml:space="preserve">Will TPB provide this in phase 1?
@thanhbinh.le@shopeepay.com 
@viola.ding@seamoney.com</x18tc:text>
    <x18tc:mentions>
      <x18tc:mention mentionpersonId="{120315da-6bb8-4946-91ec-a92d9f2020e0}" mentionId="{ef28b7c6-2250-4879-8559-72d67b8ad073}" startIndex="34" length="27"/>
      <x18tc:mention mentionpersonId="{33a83d16-587a-42e8-8a58-6b6dfeee10e1}" mentionId="{f61073af-75da-4c04-a5e7-e462acc23073}" startIndex="63" length="24"/>
    </x18tc:mentions>
  </x18tc:threadedComment>
  <x18tc:threadedComment ref="E29" dT="2022-03-30T08:16:00.00" personId="{3a43eaea-ef55-4d9e-89ca-6f64d1d9b2ce}" id="{7ee9712b-108a-47e8-b69a-ff7048814dff}" parentId="{c43272f8-f41d-4030-a7da-d448ea17d6ea}">
    <x18tc:text xml:space="preserve">ya not, so only simple one - success &amp; failed</x18tc:text>
  </x18tc:threadedComment>
  <x18tc:threadedComment ref="E29" dT="2022-03-30T09:05:36.00" personId="{a1fdb206-9023-47ba-9535-d09e3b715899}" id="{2b05d0c0-3e23-4fc6-aa9b-23b403e56a11}" parentId="{c43272f8-f41d-4030-a7da-d448ea17d6ea}">
    <x18tc:text xml:space="preserve">Will risk require explanation on OTP @houzhen.lu@shopee.com ?</x18tc:text>
    <x18tc:mentions>
      <x18tc:mention mentionpersonId="{71f5c6f3-878f-49c2-b739-0ac29c844b70}" mentionId="{80fced77-49b2-4146-86f3-36370adf4284}" startIndex="37" length="22"/>
    </x18tc:mentions>
  </x18tc:threadedComment>
  <x18tc:threadedComment ref="E29" dT="2022-03-31T09:54:33.00" personId="{960faf15-3610-4f06-b70d-3c458a73a656}" id="{9f486b36-444f-41a9-bc66-fa123d3f7eff}" parentId="{c43272f8-f41d-4030-a7da-d448ea17d6ea}">
    <x18tc:text xml:space="preserve">@arthur.karya@seamoney.com FE message one for success &amp; one for failure are required cc @yijing.chen@shopee.com @houzhen.lu@shopee.com offline confirmed to me, kindly notify @yijing.chen@shopee.com when we provided~</x18tc:text>
    <x18tc:mentions>
      <x18tc:mention mentionpersonId="{aef4d251-b481-41a2-9def-3234d294ca1b}" mentionId="{8f307aa1-63d7-4bbb-8d9a-7ac9d9066f23}" startIndex="0" length="26"/>
      <x18tc:mention mentionpersonId="{e0550e9f-0dc3-48ea-bfe7-6ae0a0ebc0d8}" mentionId="{0aef60c8-644c-4580-9d46-ca7f6a6a4edc}" startIndex="88" length="23"/>
      <x18tc:mention mentionpersonId="{71f5c6f3-878f-49c2-b739-0ac29c844b70}" mentionId="{f5d01ea7-bfb2-49b1-8ec8-9481fb44df8e}" startIndex="112" length="22"/>
      <x18tc:mention mentionpersonId="{e0550e9f-0dc3-48ea-bfe7-6ae0a0ebc0d8}" mentionId="{8bc82c3f-4b78-4b77-9182-f1c2b35de294}" startIndex="174" length="23"/>
    </x18tc:mentions>
  </x18tc:threadedComment>
  <x18tc:threadedComment ref="E29" dT="2022-04-04T02:49:09.00" personId="{a1fdb206-9023-47ba-9535-d09e3b715899}" id="{30674874-b63c-45d8-a3bf-34bd2591f948}" parentId="{c43272f8-f41d-4030-a7da-d448ea17d6ea}">
    <x18tc:text xml:space="preserve">After a discussion with @thanhbinh.le@shopeepay.com , 
We proposed some scenario and flow. Most of the scenario can use existing design and created PN in https://www.figma.com/file/mp0xjsuXCIy4dxfuXvl1mN/%5BVN%5D-SPaylater?node-id=1%3A2 
https://docs.google.com/spreadsheets/d/1FIbuiF5if_NynzGnlDNQot4iNXSaec9SjA7NGek7frM/edit#gid=0
While @peter.nguyen@seamoney.com can draft one new pop-up for OTP error message
@jiaxue.gao@seamoney.com 
@yijing.chen@shopee.com 
Happy case: OTP page ==&gt; success==&gt; application is approved in principle, soft approval existing UI ==&gt; successful PN
Pending case: OTP Page==&gt;success==&gt;pending pre-screening==&gt;existing pending UI==&gt;success/failure PN
Technical failure case: OTP Page==&gt;wrong OTP/expired OTP/cancel button==&gt;new pop-up==&gt; call bank API again ==&gt;OTP Page==&gt;Scenario 1-4
Rejection failure case: OTP Page==&gt;business/risk rejection by TPB==&gt;existing rejection page
Timeout case: OTP Page==&gt;no callback==&gt;application is approved in principle (existing UI)==&gt;auto-fix==&gt;call again==&gt;OTP Page==&gt;Scenario 2-3</x18tc:text>
    <x18tc:mentions>
      <x18tc:mention mentionpersonId="{120315da-6bb8-4946-91ec-a92d9f2020e0}" mentionId="{c0599873-3184-4693-b308-13cca1dc8d9d}" startIndex="24" length="27"/>
      <x18tc:mention mentionpersonId="{8c7da0f5-74fc-41d3-9a6f-2461500d992d}" mentionId="{e4a2a724-4db2-4a21-81b4-6ca31accb131}" startIndex="341" length="26"/>
      <x18tc:mention mentionpersonId="{706ad7e2-29ff-4b96-8d2b-1223845696a9}" mentionId="{a363cf69-2cb1-444a-baa2-3039177d6f66}" startIndex="415" length="24"/>
      <x18tc:mention mentionpersonId="{e0550e9f-0dc3-48ea-bfe7-6ae0a0ebc0d8}" mentionId="{e21ab3ff-8e8a-4ba9-af69-00cbf0341b51}" startIndex="441" length="23"/>
    </x18tc:mentions>
    <x18tc:extLst>
      <ext uri="{F7C98A9C-CBB3-438F-8F68-D28B6AF4A901}">
        <xltc2:checksum/>
        <xltc2:hyperlink startIndex="154" length="83" url="https://www.figma.com/file/mp0xjsuXCIy4dxfuXvl1mN/%5BVN%5D-SPaylater?node-id=1%3A2 "/>
        <xltc2:hyperlink startIndex="239" length="94" url="https://docs.google.com/spreadsheets/d/1FIbuiF5if_NynzGnlDNQot4iNXSaec9SjA7NGek7frM/edit#gid=0"/>
      </ext>
    </x18tc:extLst>
  </x18tc:threadedComment>
  <x18tc:threadedComment ref="E29" dT="2022-04-04T04:41:30.00" personId="{b616ef84-d126-4915-9612-96d0390d444d}" id="{285cc2d2-f71e-4651-8196-00a30163422e}" parentId="{c43272f8-f41d-4030-a7da-d448ea17d6ea}">
    <x18tc:text xml:space="preserve">error code proposal:
The OTP entered is invalid or has timed out. Please click OK below to reattempt OTP submission with our partnered bank.</x18tc:text>
  </x18tc:threadedComment>
  <x18tc:threadedComment ref="E29" dT="2022-04-06T06:20:53.00" personId="{960faf15-3610-4f06-b70d-3c458a73a656}" id="{1b39e8fa-0a1d-4441-8a80-7bffde2b436a}" parentId="{c43272f8-f41d-4030-a7da-d448ea17d6ea}">
    <x18tc:text xml:space="preserve">@yijing.chen@shopee.com</x18tc:text>
    <x18tc:mentions>
      <x18tc:mention mentionpersonId="{e0550e9f-0dc3-48ea-bfe7-6ae0a0ebc0d8}" mentionId="{f63aa878-2a4d-45dd-93e9-ed7c50ddca1f}" startIndex="0" length="23"/>
    </x18tc:mentions>
  </x18tc:threadedComment>
  <x18tc:threadedComment ref="B4" dT="2022-03-15T01:46:55.00" personId="{6a488cbd-4d4f-45b3-baa7-6d39fc010c1f}" id="{f8508154-091a-4f3d-a107-8b6f2f8f3302}" done="0">
    <x18tc:text xml:space="preserve">if we not receive callback from bank , can bank continue callback us? if can? what times will  they callback and what is the time interval between twice callback ?</x18tc:text>
  </x18tc:threadedComment>
  <x18tc:threadedComment ref="B4" dT="2022-03-15T07:19:38.00" personId="{3a43eaea-ef55-4d9e-89ca-6f64d1d9b2ce}" id="{ff99512c-6291-48af-9a5c-60ea6d57fcc1}" parentId="{f8508154-091a-4f3d-a107-8b6f2f8f3302}">
    <x18tc:text xml:space="preserve">they will retry up 1 more time - 1 mins later. The retry frequency can adjust later.</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8" dT="2024-07-17T03:03:08.00" personId="{b36de0fb-0594-43b8-be2f-aaa764e0727c}" id="{241e37c7-160a-4227-b58f-7c2cf56ed1f6}" done="0">
    <x18tc:text xml:space="preserve">@thien.nguyenduc@shopeepay.com requestTime refers to UC trigger the card application API time, or TPB request this callback API time?
Assigned to thien.nguyenduc@shopeepay.com</x18tc:text>
    <x18tc:mentions>
      <x18tc:mention mentionpersonId="{49779aa1-2b5a-4b89-9b16-007bb303a156}" mentionId="{b965af88-ddee-436f-87fc-35760fdc0779}" startIndex="0" length="30"/>
    </x18tc:mentions>
  </x18tc:threadedComment>
  <x18tc:threadedComment ref="B18" dT="2024-07-19T04:35:19.00" personId="{523eac73-fb1a-460c-8d82-505eee4d9e00}" id="{4ba9f1ac-bba0-4a51-85f4-df6d3173e49a}" parentId="{241e37c7-160a-4227-b58f-7c2cf56ed1f6}">
    <x18tc:text xml:space="preserve">@haowen.deng@seamoney.com like other API, requestTime is actual time when TPBank callback to Shopee.
Reassigned to </x18tc:text>
    <x18tc:mentions>
      <x18tc:mention mentionpersonId="{f1165eac-c254-4feb-b06f-adfc3ddab566}" mentionId="{2e21eb99-1638-48da-ad66-1f961c1909b6}" startIndex="0" length="25"/>
    </x18tc:mentions>
  </x18tc:threadedComment>
  <x18tc:threadedComment ref="C28" dT="2024-12-11T08:40:47.00" personId="{ba929b2e-012a-40a4-981a-269c65306cf1}" id="{8730f78e-3e0d-4040-af2e-970a3dd732b3}" done="0">
    <x18tc:text xml:space="preserve">this can't be optional? bank got to give a bill date?
@thien.nguyenduc@shopeepay.com</x18tc:text>
    <x18tc:mentions>
      <x18tc:mention mentionpersonId="{49779aa1-2b5a-4b89-9b16-007bb303a156}" mentionId="{85a89c49-418b-4c2b-840e-40ed53e64b61}" startIndex="54" length="30"/>
    </x18tc:mentions>
  </x18tc:threadedComment>
  <x18tc:threadedComment ref="C28" dT="2024-12-11T08:50:09.00" personId="{523eac73-fb1a-460c-8d82-505eee4d9e00}" id="{9a6328cb-6421-42f7-8d28-277bed2fe83e}" parentId="{8730f78e-3e0d-4040-af2e-970a3dd732b3}">
    <x18tc:text xml:space="preserve">@darren.teohs@seamoney.com @tu.ledinh@shopeepay.com 
+ if bank final callback card application REJECt, there is no value for billDate.
+ Only bank final callback applicaiton SUCCESS, bank open account then bank will return value. Currently, there is 2 value = 14 or 24.
+ If bank final callback SUCCESS but no info or not one of 2 mentioned value. Shopee will let user go with old billing date = 24.</x18tc:text>
    <x18tc:mentions>
      <x18tc:mention mentionpersonId="{5e69148d-d9ce-4b0e-b02a-0678de3155f5}" mentionId="{b44fe981-6c5f-4f15-9f67-bb8a6c828b64}" startIndex="0" length="26"/>
      <x18tc:mention mentionpersonId="{a6ec5fe3-49a8-49f9-bd25-b53464466643}" mentionId="{715b6f82-bbc3-4588-be29-5a433d598514}" startIndex="27" length="24"/>
    </x18tc:mentions>
  </x18tc:threadedComment>
  <x18tc:threadedComment ref="B22" dT="2022-03-18T08:34:34.00" personId="{aad1d09b-c2ae-4df6-a73a-53f396a1aa3e}" id="{12f0e209-b0a7-49ad-a2a0-3a979d3dc232}" done="0">
    <x18tc:text xml:space="preserve">@thanhbinh.le@shopeepay.com Can I confirm this card token will be the unique ID for each customer at TPB side and it won't change after user onboard? We see this token number will be used in the payment and repayment API subsequently. So want to make sure it is unique for each user. cc @houzhen.lu@shopee.com @jiaxue.gao@seamoney.com
Assigned to thanhbinh.le@shopeepay.com</x18tc:text>
    <x18tc:mentions>
      <x18tc:mention mentionpersonId="{120315da-6bb8-4946-91ec-a92d9f2020e0}" mentionId="{8bb6771c-09dc-415b-b49c-65ef2f072a47}" startIndex="0" length="27"/>
      <x18tc:mention mentionpersonId="{71f5c6f3-878f-49c2-b739-0ac29c844b70}" mentionId="{faeec78f-6c1b-4d85-98a3-c14a927c74e0}" startIndex="287" length="22"/>
      <x18tc:mention mentionpersonId="{706ad7e2-29ff-4b96-8d2b-1223845696a9}" mentionId="{ff2ab3ce-9be9-4d21-b94e-3f26722bafd1}" startIndex="310" length="24"/>
    </x18tc:mentions>
  </x18tc:threadedComment>
  <x18tc:threadedComment ref="B22" dT="2022-03-18T11:59:57.00" personId="{3a43eaea-ef55-4d9e-89ca-6f64d1d9b2ce}" id="{fe201ba8-c39e-4072-b683-9eb6c740e7ae}" parentId="{12f0e209-b0a7-49ad-a2a0-3a979d3dc232}">
    <x18tc:text xml:space="preserve">yes, it's unique for each customer.</x18tc:text>
  </x18tc:threadedComment>
  <x18tc:threadedComment ref="F43" dT="2023-05-03T02:01:11.00" personId="{ba9d1224-1718-456a-9baa-5dbe8897b275}" id="{ae018822-c0dc-4979-923a-7f36654707e1}" done="0">
    <x18tc:text xml:space="preserve">Why this scenario (BANK Blacklist), we are still allowing user to retry? @tu.ledinh@shopeepay.com
Assigned to tu.ledinh@shopeepay.com</x18tc:text>
    <x18tc:mentions>
      <x18tc:mention mentionpersonId="{a6ec5fe3-49a8-49f9-bd25-b53464466643}" mentionId="{9569eab9-6b6d-40ed-ba12-1f1392b4a1fc}" startIndex="73" length="24"/>
    </x18tc:mentions>
  </x18tc:threadedComment>
  <x18tc:threadedComment ref="F43" dT="2023-05-05T10:10:00.00" personId="{91e2f2fc-5552-472f-bbd8-4a9cda0adc99}" id="{5c8b07f7-adb2-472f-8a46-8e9b7574b89f}" parentId="{ae018822-c0dc-4979-923a-7f36654707e1}">
    <x18tc:text xml:space="preserve">we allow to retry after long cool down, to allow user have the change to routing to another bank</x18tc:text>
  </x18tc:threadedComment>
  <x18tc:threadedComment ref="E48" dT="2023-05-03T02:02:27.00" personId="{ba9d1224-1718-456a-9baa-5dbe8897b275}" id="{43213154-eb07-43fc-b539-85685109a40f}" done="0">
    <x18tc:text xml:space="preserve">CN23 is used when CIF not match right? @tu.ledinh@shopeepay.com Also this case we shouldn't allow user to activate again?
Assigned to tu.ledinh@shopeepay.com</x18tc:text>
    <x18tc:mentions>
      <x18tc:mention mentionpersonId="{a6ec5fe3-49a8-49f9-bd25-b53464466643}" mentionId="{305e2a80-ba1c-423a-9395-79c1d7622fea}" startIndex="39" length="24"/>
    </x18tc:mentions>
  </x18tc:threadedComment>
  <x18tc:threadedComment ref="E48" dT="2023-05-05T09:02:16.00" personId="{91e2f2fc-5552-472f-bbd8-4a9cda0adc99}" id="{d69f7e41-e68c-4c92-80ff-df91d63b4cb8}" parentId="{43213154-eb07-43fc-b539-85685109a40f}">
    <x18tc:text xml:space="preserve">Yes</x18tc:text>
  </x18tc:threadedComment>
  <x18tc:threadedComment ref="E28" dT="2024-12-12T08:08:00.00" personId="{ba929b2e-012a-40a4-981a-269c65306cf1}" id="{623c1291-b378-4faf-a535-08b3c13ad2b9}" done="0">
    <x18tc:text xml:space="preserve">@tu.ledinh@shopeepay.com @thien.nguyenduc@shopeepay.com can check if this is expected here
1 total reaction
Tu (Bryan) - VN reacted with 👍 at 2024-12-12 08:34 AM</x18tc:text>
    <x18tc:mentions>
      <x18tc:mention mentionpersonId="{a6ec5fe3-49a8-49f9-bd25-b53464466643}" mentionId="{2422c82c-70a1-42e4-81c4-84e568fe74f0}" startIndex="0" length="24"/>
      <x18tc:mention mentionpersonId="{49779aa1-2b5a-4b89-9b16-007bb303a156}" mentionId="{a123d3e3-9abc-47fa-a0dc-eeb8f229fce4}" startIndex="25" length="30"/>
    </x18tc:mentions>
  </x18tc:threadedComment>
  <x18tc:threadedComment ref="E28" dT="2024-12-12T09:52:29.00" personId="{523eac73-fb1a-460c-8d82-505eee4d9e00}" id="{1a367a91-9f24-43c8-9643-9ac3ff799d5f}" parentId="{623c1291-b378-4faf-a535-08b3c13ad2b9}">
    <x18tc:text xml:space="preserve">Noted. seems OK @darren.teohs@seamoney.com</x18tc:text>
    <x18tc:mentions>
      <x18tc:mention mentionpersonId="{5e69148d-d9ce-4b0e-b02a-0678de3155f5}" mentionId="{ad543589-740e-4d65-9068-525d1aad122d}" startIndex="16" length="26"/>
    </x18tc:mentions>
  </x18tc:threadedComment>
  <x18tc:threadedComment ref="D27" dT="2024-04-16T15:17:15.00" personId="{4426a5a5-4edd-4b69-871a-cb75381bb8f3}" id="{8c4a097b-ae33-4148-8604-874287bf0ccd}" done="0">
    <x18tc:text xml:space="preserve">@tu.ledinh@shopeepay.com hi bryan, may I seek your help to understand a bit more on the bank's handling when we have the 2nd UW = reject, i.e how we shall interpret this no. 11 field "finalscoreing flag"
so for example: 
if the bank might have approved the users but the bank gets the shopee result in &lt;tab 4.4&gt; that shopee final UW result is REJECTED,  I assume this finalscoring flag will be = Y and if so, what would be the rcode ? 
thank you~
Assigned to tu.ledinh@shopeepay.com</x18tc:text>
    <x18tc:mentions>
      <x18tc:mention mentionpersonId="{a6ec5fe3-49a8-49f9-bd25-b53464466643}" mentionId="{da1cf6d5-c819-4679-9eca-16137ee7911c}" startIndex="0" length="24"/>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6" dT="2023-03-09T05:10:54.00" personId="{ba9d1224-1718-456a-9baa-5dbe8897b275}" id="{137c51ab-0ad1-4fd8-99b7-93ce1fc471e9}" done="1">
    <x18tc:text xml:space="preserve">This description does not match column B, please revise @tu.ledinh@shopeepay.com
Assigned to tu.ledinh@shopeepay.com</x18tc:text>
    <x18tc:mentions>
      <x18tc:mention mentionpersonId="{a6ec5fe3-49a8-49f9-bd25-b53464466643}" mentionId="{23fb4674-1542-442a-b321-f12bfbeeb6a7}" startIndex="56" length="24"/>
    </x18tc:mentions>
  </x18tc:threadedComment>
  <x18tc:threadedComment ref="D26" dT="2023-03-09T06:28:16.00" personId="{91e2f2fc-5552-472f-bbd8-4a9cda0adc99}" id="{dc9172b4-f9f6-4779-a90a-7672572aaabc}" parentId="{137c51ab-0ad1-4fd8-99b7-93ce1fc471e9}">
    <x18tc:text xml:space="preserve">It's just an example from the current log, Funding can decide the API params</x18tc:text>
  </x18tc:threadedComment>
  <x18tc:threadedComment ref="A29" dT="2023-03-09T05:13:24.00" personId="{ba9d1224-1718-456a-9baa-5dbe8897b275}" id="{5207b517-0c0b-44a9-a5f9-548589df0fdc}" done="1">
    <x18tc:text xml:space="preserve">This is shopee RS body?</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8" dT="2024-07-17T06:13:16.00" personId="{b36de0fb-0594-43b8-be2f-aaa764e0727c}" id="{af57cd99-71ac-47dc-90cf-728b476fb7ea}" done="0">
    <x18tc:text xml:space="preserve">@thien.nguyenduc@shopeepay.com requestTime refers to what time?</x18tc:text>
    <x18tc:mentions>
      <x18tc:mention mentionpersonId="{49779aa1-2b5a-4b89-9b16-007bb303a156}" mentionId="{1a7b336c-2849-4690-a4ba-656ab709a43b}" startIndex="0" length="30"/>
    </x18tc:mentions>
  </x18tc:threadedComment>
  <x18tc:threadedComment ref="B18" dT="2024-07-17T08:05:25.00" personId="{523eac73-fb1a-460c-8d82-505eee4d9e00}" id="{ef62624f-12d0-4126-9ed9-deec70740d9d}" parentId="{af57cd99-71ac-47dc-90cf-728b476fb7ea}">
    <x18tc:text xml:space="preserve">@haowen.deng@seamoney.com Processing time at bank side</x18tc:text>
    <x18tc:mentions>
      <x18tc:mention mentionpersonId="{f1165eac-c254-4feb-b06f-adfc3ddab566}" mentionId="{32ad7402-a8f7-439c-9598-3a1b65b9b0af}" startIndex="0" length="25"/>
    </x18tc:mentions>
  </x18tc:threadedComment>
  <x18tc:threadedComment ref="B18" dT="2024-07-17T08:34:47.00" personId="{b36de0fb-0594-43b8-be2f-aaa764e0727c}" id="{dfddd5c3-380a-4a89-9f22-967861071682}" parentId="{af57cd99-71ac-47dc-90cf-728b476fb7ea}">
    <x18tc:text xml:space="preserve">processing time ≠ bank callback time, correct?</x18tc:text>
  </x18tc:threadedComment>
  <x18tc:threadedComment ref="B18" dT="2024-07-17T09:14:13.00" personId="{523eac73-fb1a-460c-8d82-505eee4d9e00}" id="{043c8cd6-5451-4463-afbe-dc7d04803607}" parentId="{af57cd99-71ac-47dc-90cf-728b476fb7ea}">
    <x18tc:text xml:space="preserve">@haowen.deng@seamoney.com yah just double check with bank. So this is bank callback time for score 1
cc: @tu.ledinh@shopeepay.com</x18tc:text>
    <x18tc:mentions>
      <x18tc:mention mentionpersonId="{f1165eac-c254-4feb-b06f-adfc3ddab566}" mentionId="{7f48cd82-2fdc-4f6e-990f-bf18c9f2d080}" startIndex="0" length="25"/>
      <x18tc:mention mentionpersonId="{a6ec5fe3-49a8-49f9-bd25-b53464466643}" mentionId="{0d74aa57-1db2-4046-aef4-2e61f28af02a}" startIndex="105" length="24"/>
    </x18tc:mentions>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 dT="2024-04-03T08:22:31.00" personId="{ba929b2e-012a-40a4-981a-269c65306cf1}" id="{4a2c5044-fa61-4369-b195-0c5f574b8819}" done="1">
    <x18tc:text xml:space="preserve">@tu.ledinh@shopeepay.com What is this vendor code? is it a fixed value: SHOPEE?</x18tc:text>
    <x18tc:mentions>
      <x18tc:mention mentionpersonId="{a6ec5fe3-49a8-49f9-bd25-b53464466643}" mentionId="{0b110f72-97c5-4579-a29a-740d540e6140}" startIndex="0" length="24"/>
    </x18tc:mentions>
  </x18tc:threadedComment>
  <x18tc:threadedComment ref="D24" dT="2024-04-03T16:36:46.00" personId="{91e2f2fc-5552-472f-bbd8-4a9cda0adc99}" id="{0a5d6999-77e3-40b4-9747-41c2a3bcf5d6}" parentId="{4a2c5044-fa61-4369-b195-0c5f574b8819}">
    <x18tc:text xml:space="preserve">yes</x18tc:text>
  </x18tc:threadedComment>
  <x18tc:threadedComment ref="E23" dT="2024-03-22T06:21:15.00" personId="{ba929b2e-012a-40a4-981a-269c65306cf1}" id="{e36b6405-cee3-4cc2-9b77-30f3bd42850f}" done="0">
    <x18tc:text xml:space="preserve">Can confirm what's the information to put here: apiid and servicecode? 
@tu.ledinh@shopeepay.com</x18tc:text>
    <x18tc:mentions>
      <x18tc:mention mentionpersonId="{a6ec5fe3-49a8-49f9-bd25-b53464466643}" mentionId="{1d3d7d10-fdb2-49f2-8bc7-08a612e38316}" startIndex="73" length="24"/>
    </x18tc:mentions>
  </x18tc:threadedComment>
  <x18tc:threadedComment ref="E23" dT="2024-03-25T11:20:22.00" personId="{91e2f2fc-5552-472f-bbd8-4a9cda0adc99}" id="{2ff46133-5b5d-40a1-98e0-b0f11ac0e9a6}" parentId="{e36b6405-cee3-4cc2-9b77-30f3bd42850f}">
    <x18tc:text xml:space="preserve">this is api id, similar to INSTANTCARD_INFO (Card Application)</x18tc:text>
  </x18tc:threadedComment>
  <x18tc:threadedComment ref="E23" dT="2024-05-13T04:09:36.00" personId="{523eac73-fb1a-460c-8d82-505eee4d9e00}" id="{12e379e9-025c-4ce3-84bd-f3bb2025e8e1}" parentId="{e36b6405-cee3-4cc2-9b77-30f3bd42850f}">
    <x18tc:text xml:space="preserve">@darren.teohs@seamoney.com updated value 
cc: @tu.ledinh@shopeepay.com</x18tc:text>
    <x18tc:mentions>
      <x18tc:mention mentionpersonId="{5e69148d-d9ce-4b0e-b02a-0678de3155f5}" mentionId="{f44aea9c-ceb1-415c-8e24-004ffd49ef4b}" startIndex="0" length="26"/>
      <x18tc:mention mentionpersonId="{a6ec5fe3-49a8-49f9-bd25-b53464466643}" mentionId="{1fc7c53e-3f07-4ba6-aac0-96c500bb7dd2}" startIndex="46" length="24"/>
    </x18tc:mentions>
  </x18tc:threadedComment>
  <x18tc:threadedComment ref="B45" dT="2024-07-17T06:18:20.00" personId="{b36de0fb-0594-43b8-be2f-aaa764e0727c}" id="{c3f9542f-5008-421b-9cbb-8eedcade7c42}" done="0">
    <x18tc:text xml:space="preserve">@thien.nguyenduc@shopeepay.com what is this time?</x18tc:text>
    <x18tc:mentions>
      <x18tc:mention mentionpersonId="{49779aa1-2b5a-4b89-9b16-007bb303a156}" mentionId="{027512e4-24d7-4055-a357-52a7464f1efc}" startIndex="0" length="30"/>
    </x18tc:mentions>
  </x18tc:threadedComment>
  <x18tc:threadedComment ref="B45" dT="2024-07-18T03:23:33.00" personId="{523eac73-fb1a-460c-8d82-505eee4d9e00}" id="{8321da26-bac2-4625-adf9-e80cba2b9824}" parentId="{c3f9542f-5008-421b-9cbb-8eedcade7c42}">
    <x18tc:text xml:space="preserve">@haowen.deng@seamoney.com The time it takes for internal system of bank to receive the final result of the transaction
Maybe needed for bank side</x18tc:text>
    <x18tc:mentions>
      <x18tc:mention mentionpersonId="{f1165eac-c254-4feb-b06f-adfc3ddab566}" mentionId="{2296fa6b-d057-47c6-82f5-2a385b4911de}" startIndex="0" length="25"/>
    </x18tc:mentions>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2" dT="2024-10-16T06:19:17.00" personId="{b36de0fb-0594-43b8-be2f-aaa764e0727c}" id="{b538ff50-9ef5-418f-80dc-7f82c192a2b4}" done="0">
    <x18tc:text xml:space="preserve">missing error code handling here</x18tc:text>
  </x18tc:threadedComment>
  <x18tc:threadedComment ref="D24" dT="2024-10-18T09:56:45.00" personId="{b36de0fb-0594-43b8-be2f-aaa764e0727c}" id="{8f909211-bb24-4479-9768-c771523e1f91}" done="0">
    <x18tc:text xml:space="preserve">RequestId in UserActiveLender table</x18tc:text>
  </x18tc:threadedComment>
  <x18tc:threadedComment ref="D24" dT="2024-10-18T10:55:23.00" personId="{ba9d1224-1718-456a-9baa-5dbe8897b275}" id="{572478e8-c543-46c6-8242-f53caa94e89b}" parentId="{8f909211-bb24-4479-9768-c771523e1f91}">
    <x18tc:text xml:space="preserve">how to link? Is it by credit user id, account id, request_id ...</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4-10-18T10:03:38.00" personId="{b36de0fb-0594-43b8-be2f-aaa764e0727c}" id="{d05b7c7f-820b-4d61-b768-f4a94dd1e6c3}" done="0">
    <x18tc:text xml:space="preserve">RequestId in UserActiveLender table</x18tc:text>
  </x18tc:threadedComment>
  <x18tc:threadedComment ref="E24" dT="2024-09-06T08:27:05.00" personId="{523eac73-fb1a-460c-8d82-505eee4d9e00}" id="{c4063a29-b0cd-499e-b564-3ac287cf55dd}" done="0">
    <x18tc:text xml:space="preserve">@haowen.deng@seamoney.com can double check if I miss any codes. 
cc: @tu.ledinh@shopeepay.com
Assigned to </x18tc:text>
    <x18tc:mentions>
      <x18tc:mention mentionpersonId="{f1165eac-c254-4feb-b06f-adfc3ddab566}" mentionId="{ef9940e6-4cc0-413f-acaa-ca94e7c97ccf}" startIndex="0" length="25"/>
      <x18tc:mention mentionpersonId="{a6ec5fe3-49a8-49f9-bd25-b53464466643}" mentionId="{d26a5c27-c223-435e-bcd1-06ad83c2c091}" startIndex="69" length="24"/>
    </x18tc:mentions>
  </x18tc:threadedComment>
  <x18tc:threadedComment ref="C22" dT="2024-08-30T06:34:30.00" personId="{b36de0fb-0594-43b8-be2f-aaa764e0727c}" id="{45200bbf-8ad9-4886-967d-8668f0b285b0}" done="0">
    <x18tc:text xml:space="preserve">@thien.nguyenduc@shopeepay.com adding length</x18tc:text>
    <x18tc:mentions>
      <x18tc:mention mentionpersonId="{49779aa1-2b5a-4b89-9b16-007bb303a156}" mentionId="{975069b1-f049-4e12-b189-abb4370190d8}" startIndex="0" length="30"/>
    </x18tc:mentions>
  </x18tc:threadedComment>
  <x18tc:threadedComment ref="A21" dT="2024-08-30T06:32:07.00" personId="{b36de0fb-0594-43b8-be2f-aaa764e0727c}" id="{10699df4-4798-438c-a002-ab180c01f342}" done="1">
    <x18tc:text xml:space="preserve">@thien.nguyenduc@shopeepay.com should this be response?</x18tc:text>
    <x18tc:mentions>
      <x18tc:mention mentionpersonId="{49779aa1-2b5a-4b89-9b16-007bb303a156}" mentionId="{03d252df-0eb9-4c35-9aa9-d53935e5ed44}" startIndex="0" length="30"/>
    </x18tc:mentions>
  </x18tc:threadedComment>
  <x18tc:threadedComment ref="A21" dT="2024-08-30T06:48:07.00" personId="{523eac73-fb1a-460c-8d82-505eee4d9e00}" id="{b76e1fe9-7d88-4e09-bf28-dea248d7657d}" parentId="{10699df4-4798-438c-a002-ab180c01f342}">
    <x18tc:text xml:space="preserve">yes boss</x18tc:text>
  </x18tc:threadedComment>
  <x18tc:threadedComment ref="E23" dT="2024-09-06T09:15:43.00" personId="{b36de0fb-0594-43b8-be2f-aaa764e0727c}" id="{a71db788-6907-41a0-bdcf-fbb927fda801}" done="0">
    <x18tc:text xml:space="preserve">same value in bank request body
because there is a chance that bank request a wrong tracenumber</x18tc:text>
  </x18tc:threadedComment>
  <x18tc:threadedComment ref="F25" dT="2024-09-06T09:22:40.00" personId="{b36de0fb-0594-43b8-be2f-aaa764e0727c}" id="{377cc26e-9cc3-458e-bc1a-7f8272949428}" done="0">
    <x18tc:text xml:space="preserve">case 01,02,03 - pass ""</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3" dT="2022-03-15T08:04:44.00" personId="{aad1d09b-c2ae-4df6-a73a-53f396a1aa3e}" id="{207ee286-6330-49ac-9b2a-5da50d535de0}" done="0">
    <x18tc:text xml:space="preserve">@thanhbinh.le@shopeepay.com which txnID do we put here - trace number or batch transaction ID? (FYI - I updated "installment" to "installment fee" to avoid confusion.)
Assigned to thanhbinh.le@shopeepay.com</x18tc:text>
    <x18tc:mentions>
      <x18tc:mention mentionpersonId="{120315da-6bb8-4946-91ec-a92d9f2020e0}" mentionId="{5b8f3922-8cce-4c3e-9084-0b362143c5b7}" startIndex="0" length="27"/>
    </x18tc:mentions>
  </x18tc:threadedComment>
  <x18tc:threadedComment ref="E33" dT="2022-03-15T08:24:23.00" personId="{3a43eaea-ef55-4d9e-89ca-6f64d1d9b2ce}" id="{f0274981-3737-4e24-9c6f-7b7d1990c2e7}" parentId="{207ee286-6330-49ac-9b2a-5da50d535de0}">
    <x18tc:text xml:space="preserve">the traceNumber of the Prinicipal txn</x18tc:text>
  </x18tc:threadedComment>
  <x18tc:threadedComment ref="E31" dT="2022-04-26T07:33:39.00" personId="{ea0e35d7-e1c9-4642-92ad-bdc321e8782b}" id="{5e3611a5-296c-4152-80db-3903fcc6ed15}" done="0">
    <x18tc:text xml:space="preserve">will default put as "SHOPEE" @thanhbinh.le@shopeepay.com
Assigned to thanhbinh.le@shopeepay.com</x18tc:text>
    <x18tc:mentions>
      <x18tc:mention mentionpersonId="{120315da-6bb8-4946-91ec-a92d9f2020e0}" mentionId="{c1525c7f-23c1-4239-a488-b0784e5592aa}" startIndex="29" length="27"/>
    </x18tc:mentions>
  </x18tc:threadedComment>
  <x18tc:threadedComment ref="E31" dT="2022-05-17T03:34:25.00" personId="{3a43eaea-ef55-4d9e-89ca-6f64d1d9b2ce}" id="{67ff45df-9b7a-4fa5-83fa-3f79cf74e030}" parentId="{5e3611a5-296c-4152-80db-3903fcc6ed15}">
    <x18tc:text xml:space="preserve">ok</x18tc:text>
  </x18tc:threadedComment>
  <x18tc:threadedComment ref="A33" dT="2022-05-16T07:46:40.00" personId="{6a488cbd-4d4f-45b3-baa7-6d39fc010c1f}" id="{829b2436-cc3e-4e81-b919-3f38df5004c7}" done="0">
    <x18tc:text xml:space="preserve">should be requestBody.transactions.principalTxnId?</x18tc:text>
  </x18tc:threadedComment>
  <x18tc:threadedComment ref="A33" dT="2022-05-17T03:34:55.00" personId="{3a43eaea-ef55-4d9e-89ca-6f64d1d9b2ce}" id="{94747adb-1217-4468-ae26-d613753d7b40}" parentId="{829b2436-cc3e-4e81-b919-3f38df5004c7}">
    <x18tc:text xml:space="preserve">updated~</x18tc:text>
  </x18tc:threadedComment>
  <x18tc:threadedComment ref="A32" dT="2022-05-16T07:47:09.00" personId="{6a488cbd-4d4f-45b3-baa7-6d39fc010c1f}" id="{e7eb0801-8ada-40c8-9604-6c96686a563f}" done="0">
    <x18tc:text xml:space="preserve">should be requestBody.transactions.TransactionTypeFlag</x18tc:text>
  </x18tc:threadedComment>
  <x18tc:threadedComment ref="A32" dT="2022-05-17T03:34:42.00" personId="{3a43eaea-ef55-4d9e-89ca-6f64d1d9b2ce}" id="{1cb88a42-ca02-4d47-bb8f-c61fcac10029}" parentId="{e7eb0801-8ada-40c8-9604-6c96686a563f}">
    <x18tc:text xml:space="preserve">updated, thank you</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4" dT="2022-05-16T07:14:52.00" personId="{6a488cbd-4d4f-45b3-baa7-6d39fc010c1f}" id="{0d16f2a0-f678-4566-a785-0bc7eea639d3}" done="0">
    <x18tc:text xml:space="preserve">also status seem to be "SUCCESS" OR "FAIL" , not "APPROVED"</x18tc:text>
  </x18tc:threadedComment>
  <x18tc:threadedComment ref="D34" dT="2022-05-18T10:50:24.00" personId="{3a43eaea-ef55-4d9e-89ca-6f64d1d9b2ce}" id="{87ccffe0-2b1b-4c79-8db1-9b5a8d9c48d2}" parentId="{0d16f2a0-f678-4566-a785-0bc7eea639d3}">
    <x18tc:text xml:space="preserve">done updated @zhibiao.li@shopee.com</x18tc:text>
    <x18tc:mentions>
      <x18tc:mention mentionpersonId="{556e0bea-b069-4746-9581-22b7fa786844}" mentionId="{55d441b3-fe25-40b1-b723-ab94689cb883}" startIndex="13" length="22"/>
    </x18tc:mentions>
  </x18tc:threadedComment>
  <x18tc:threadedComment ref="A24" dT="2022-03-15T01:52:38.00" personId="{6a488cbd-4d4f-45b3-baa7-6d39fc010c1f}" id="{fdc83906-2dfd-4839-aed5-87d1a2bfa6b2}" done="0">
    <x18tc:text xml:space="preserve">what time should we assign it? fromDate must more than the request api time and toDate less than the request Time?</x18tc:text>
  </x18tc:threadedComment>
  <x18tc:threadedComment ref="A24" dT="2022-03-15T07:20:01.00" personId="{3a43eaea-ef55-4d9e-89ca-6f64d1d9b2ce}" id="{c2e42078-cbe0-437a-afd2-cc67d1517d8f}" parentId="{fdc83906-2dfd-4839-aed5-87d1a2bfa6b2}">
    <x18tc:text xml:space="preserve">yes correct.</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7" dT="2022-03-15T01:54:27.00" personId="{6a488cbd-4d4f-45b3-baa7-6d39fc010c1f}" id="{d6fa66b1-aefe-4a73-827a-7efea75b8ad6}" done="0">
    <x18tc:text xml:space="preserve">whats the meaning of this filed? what value should we assign to it.</x18tc:text>
  </x18tc:threadedComment>
  <x18tc:threadedComment ref="A27" dT="2022-03-15T07:20:46.00" personId="{3a43eaea-ef55-4d9e-89ca-6f64d1d9b2ce}" id="{f21f2e8c-a541-479d-8da4-5e0326b13d63}" parentId="{d6fa66b1-aefe-4a73-827a-7efea75b8ad6}">
    <x18tc:text xml:space="preserve">for our use case, can default to 1 since we only allow customer to repay full</x18tc:text>
  </x18tc:threadedComment>
  <x18tc:threadedComment ref="A27" dT="2023-02-02T10:34:30.00" personId="{91e2f2fc-5552-472f-bbd8-4a9cda0adc99}" id="{4ef7f4e4-40ec-4220-af50-23b352d484a7}" parentId="{d6fa66b1-aefe-4a73-827a-7efea75b8ad6}">
    <x18tc:text xml:space="preserve">@william.wuwx@seamoney.com for partial repayment</x18tc:text>
    <x18tc:mentions>
      <x18tc:mention mentionpersonId="{5244c3b7-dde9-4d2b-a72e-c45d89ad32c8}" mentionId="{2735f658-8d40-496c-8284-1f0da52279e8}" startIndex="0" length="26"/>
    </x18tc:mentions>
  </x18tc:threadedComment>
  <x18tc:threadedComment ref="B2" dT="2022-03-15T01:59:18.00" personId="{6a488cbd-4d4f-45b3-baa7-6d39fc010c1f}" id="{b6df16ed-a80d-4882-bff4-1ba24d2a7fc8}" done="0">
    <x18tc:text xml:space="preserve">if we call this api twice using same request because  of  network wrong, will bank detect it and only deduct company bank account once?</x18tc:text>
  </x18tc:threadedComment>
  <x18tc:threadedComment ref="B2" dT="2022-03-15T07:21:50.00" personId="{3a43eaea-ef55-4d9e-89ca-6f64d1d9b2ce}" id="{60d63cd9-1fc2-49e1-a0b0-367a4c4a6802}" parentId="{b6df16ed-a80d-4882-bff4-1ba24d2a7fc8}">
    <x18tc:text xml:space="preserve">yes, they will return duplicate transaction ID. But I think we need to be careful about this &amp; try out in UAT env to make sure.
Currently in bank design, they suggest us to use inquiry txn API - then if the transaction is not found on their side ==&gt; retry with a new transaction ID.</x18tc:text>
  </x18tc:threadedComment>
  <x18tc:threadedComment ref="A25" dT="2022-05-16T07:44:48.00" personId="{6a488cbd-4d4f-45b3-baa7-6d39fc010c1f}" id="{0caed6f9-9037-4cb3-aef0-869906e730be}" done="0">
    <x18tc:text xml:space="preserve">should be requestBody.tranTime</x18tc:text>
  </x18tc:threadedComment>
  <x18tc:threadedComment ref="A25" dT="2022-05-18T10:51:24.00" personId="{3a43eaea-ef55-4d9e-89ca-6f64d1d9b2ce}" id="{86755693-4ea8-445c-873e-f8ec98cefb40}" parentId="{0caed6f9-9037-4cb3-aef0-869906e730be}">
    <x18tc:text xml:space="preserve">updated</x18tc:text>
  </x18tc:threadedComment>
  <x18tc:threadedComment ref="A23" dT="2022-03-15T01:53:16.00" personId="{6a488cbd-4d4f-45b3-baa7-6d39fc010c1f}" id="{4ecc6cdf-0863-41c5-844d-26d2bb40094e}" done="0">
    <x18tc:text xml:space="preserve">this filed should be Amount?</x18tc:text>
  </x18tc:threadedComment>
  <x18tc:threadedComment ref="A23" dT="2022-03-15T07:20:20.00" personId="{3a43eaea-ef55-4d9e-89ca-6f64d1d9b2ce}" id="{262c59bc-730a-4869-91fe-9866145c1267}" parentId="{4ecc6cdf-0863-41c5-844d-26d2bb40094e}">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2" dT="2024-06-11T07:10:28.00" personId="{ba929b2e-012a-40a4-981a-269c65306cf1}" id="{70b8b47b-b5be-4dd3-8b21-fe192f9b9c5f}" done="0">
    <x18tc:text xml:space="preserve">@tu.ledinh@shopeepay.com can include what is the expected error handling here for failed?</x18tc:text>
    <x18tc:mentions>
      <x18tc:mention mentionpersonId="{a6ec5fe3-49a8-49f9-bd25-b53464466643}" mentionId="{94ac72d9-5508-4526-8289-f66cbdf57dde}" startIndex="0" length="24"/>
    </x18tc:mentions>
  </x18tc:threadedComment>
  <x18tc:threadedComment ref="D62" dT="2024-06-11T07:28:04.00" personId="{91e2f2fc-5552-472f-bbd8-4a9cda0adc99}" id="{f3c8e9b4-6319-41a7-8413-7345d55e21fd}" parentId="{70b8b47b-b5be-4dd3-8b21-fe192f9b9c5f}">
    <x18tc:text xml:space="preserve">write down in VN Funding Error Code</x18tc:text>
  </x18tc:threadedComment>
  <x18tc:threadedComment ref="D35" dT="2024-06-11T09:09:59.00" personId="{ba929b2e-012a-40a4-981a-269c65306cf1}" id="{517c6bed-5ff9-431a-a8ba-03027440ef2d}" done="0">
    <x18tc:text xml:space="preserve">Bank will always give us a batch id under all circumstances? should we be the one generating the batchid under the body to send to bank? 
if not how are we going to map the form to a batchid to inquiry?</x18tc:text>
  </x18tc:threadedComment>
  <x18tc:threadedComment ref="D35" dT="2024-06-11T09:10:05.00" personId="{ba929b2e-012a-40a4-981a-269c65306cf1}" id="{0067de3c-0664-4551-83b2-4cba2430003a}" parentId="{517c6bed-5ff9-431a-a8ba-03027440ef2d}">
    <x18tc:text xml:space="preserve">@tu.ledinh@shopeepay.com</x18tc:text>
    <x18tc:mentions>
      <x18tc:mention mentionpersonId="{a6ec5fe3-49a8-49f9-bd25-b53464466643}" mentionId="{4d290bfd-d42e-4ac6-b152-b73438655fc9}" startIndex="0" length="24"/>
    </x18tc:mentions>
  </x18tc:threadedComment>
  <x18tc:threadedComment ref="D35" dT="2024-06-11T11:05:10.00" personId="{91e2f2fc-5552-472f-bbd8-4a9cda0adc99}" id="{f780442b-4148-4e1b-b693-6934aa8eff2a}" parentId="{517c6bed-5ff9-431a-a8ba-03027440ef2d}">
    <x18tc:text xml:space="preserve">batchId will be generated from our side once submit file via API, this one they will response what value they receive from us, once we inquiry, we will use inquiry from our side to inquiry as the key</x18tc:text>
  </x18tc:threadedComment>
  <x18tc:threadedComment ref="D35" dT="2024-06-20T03:21:20.00" personId="{ba929b2e-012a-40a4-981a-269c65306cf1}" id="{69e24a80-7efa-4789-a382-ad6ccfa13fc8}" parentId="{517c6bed-5ff9-431a-a8ba-03027440ef2d}">
    <x18tc:text xml:space="preserve">but is not in the response body of the API</x18tc:text>
  </x18tc:threadedComment>
  <x18tc:threadedComment ref="C104" dT="2024-06-04T08:58:29.00" personId="{ba9d1224-1718-456a-9baa-5dbe8897b275}" id="{f0aa911e-1b3e-4e28-97f6-67364c115faa}" done="0">
    <x18tc:text xml:space="preserve">This means we could either inquiry individual repay, or the entire batch depends on what trace number we pass them right? what if the batch is still processing, what status they will revert? @thien.nguyenduc@shopeepay.com @tu.ledinh@shopeepay.com
Assigned to thien.nguyenduc@shopeepay.com</x18tc:text>
    <x18tc:mentions>
      <x18tc:mention mentionpersonId="{49779aa1-2b5a-4b89-9b16-007bb303a156}" mentionId="{df62fe63-6109-4661-9245-3899ec133dd1}" startIndex="191" length="30"/>
      <x18tc:mention mentionpersonId="{a6ec5fe3-49a8-49f9-bd25-b53464466643}" mentionId="{4e82bfa8-bd10-4ea0-999b-911fc787b77a}" startIndex="222" length="24"/>
    </x18tc:mentions>
  </x18tc:threadedComment>
  <x18tc:threadedComment ref="C104" dT="2024-06-04T10:43:47.00" personId="{91e2f2fc-5552-472f-bbd8-4a9cda0adc99}" id="{5098da1a-5f9a-443a-865c-2de22b2186f4}" parentId="{f0aa911e-1b3e-4e28-97f6-67364c115faa}">
    <x18tc:text xml:space="preserve">this is inquiry batch status</x18tc:text>
  </x18tc:threadedComment>
  <x18tc:threadedComment ref="A43" dT="2024-05-27T10:00:10.00" personId="{ba929b2e-012a-40a4-981a-269c65306cf1}" id="{95e1d5c8-20d5-4efc-aed2-3cfc8eb3ed4c}" done="0">
    <x18tc:text xml:space="preserve">@tu.ledinh@shopeepay.com can update here~</x18tc:text>
    <x18tc:mentions>
      <x18tc:mention mentionpersonId="{a6ec5fe3-49a8-49f9-bd25-b53464466643}" mentionId="{119ae0d3-b93e-4d83-876c-f5939f2e7d9e}" startIndex="0" length="24"/>
    </x18tc:mentions>
  </x18tc:threadedComment>
  <x18tc:threadedComment ref="E26" dT="2024-05-27T09:21:22.00" personId="{333f79c5-331e-4362-aa16-eb502d4b9518}" id="{2cd4332d-a022-452c-bc89-bc59355eda08}" done="0">
    <x18tc:text xml:space="preserve">@tu.ledinh@shopeepay.com how to name the file here?</x18tc:text>
    <x18tc:mentions>
      <x18tc:mention mentionpersonId="{a6ec5fe3-49a8-49f9-bd25-b53464466643}" mentionId="{de5c3e4e-1942-4350-a392-123486c9a71a}" startIndex="0" length="24"/>
    </x18tc:mentions>
  </x18tc:threadedComment>
  <x18tc:threadedComment ref="E26" dT="2024-06-04T03:31:28.00" personId="{91e2f2fc-5552-472f-bbd8-4a9cda0adc99}" id="{a495a7f9-bb87-4e16-a449-2cc1f3976632}" parentId="{2cd4332d-a022-452c-bc89-bc59355eda08}">
    <x18tc:text xml:space="preserve">updated in the FRF</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5" dT="2022-05-16T07:14:07.00" personId="{6a488cbd-4d4f-45b3-baa7-6d39fc010c1f}" id="{bde1f61b-8a31-4674-9d29-d043fb34b12f}" done="0">
    <x18tc:text xml:space="preserve">seem status will be "SUCCESS" OR "FAIL" , need to check with bank</x18tc:text>
  </x18tc:threadedComment>
  <x18tc:threadedComment ref="D35" dT="2022-05-18T10:51:52.00" personId="{3a43eaea-ef55-4d9e-89ca-6f64d1d9b2ce}" id="{6b8f0da6-cca7-47de-a394-c0abef8b5b4f}" parentId="{bde1f61b-8a31-4674-9d29-d043fb34b12f}">
    <x18tc:text xml:space="preserve">done updated @zhibiao.li@shopee.com</x18tc:text>
    <x18tc:mentions>
      <x18tc:mention mentionpersonId="{556e0bea-b069-4746-9581-22b7fa786844}" mentionId="{5b1996f0-c3a1-473e-a9a4-535b35637d19}" startIndex="13" length="22"/>
    </x18tc:mentions>
  </x18tc:threadedComment>
  <x18tc:threadedComment ref="D35" dT="2022-09-09T06:41:00.00" personId="{0dd6f322-f4f1-492b-b2fb-1bdd933378f3}" id="{bd8521b1-4a87-43e8-a840-04a8cc474f5d}" parentId="{bde1f61b-8a31-4674-9d29-d043fb34b12f}">
    <x18tc:text xml:space="preserve">@thanhbinh.le@shopeepay.com this one also has 
TIMEOUT (added 29.Aug.2022): timeout in CORE bank, need to handle manually
Right?</x18tc:text>
    <x18tc:mentions>
      <x18tc:mention mentionpersonId="{120315da-6bb8-4946-91ec-a92d9f2020e0}" mentionId="{79a36e44-062b-4630-998a-eaf8391bf952}" startIndex="0" length="27"/>
    </x18tc:mentions>
  </x18tc:threadedComment>
  <x18tc:threadedComment ref="D35" dT="2022-09-12T09:45:22.00" personId="{91e2f2fc-5552-472f-bbd8-4a9cda0adc99}" id="{5487c1b3-546d-44f1-b9d8-e9bf74b40e94}" parentId="{bde1f61b-8a31-4674-9d29-d043fb34b12f}">
    <x18tc:text xml:space="preserve">Added cc @thanhbinh.le@shopeepay.com</x18tc:text>
    <x18tc:mentions>
      <x18tc:mention mentionpersonId="{120315da-6bb8-4946-91ec-a92d9f2020e0}" mentionId="{a82b145b-b866-411e-86ab-bbaed8641450}" startIndex="9" length="27"/>
    </x18tc:mentions>
  </x18tc:threadedComment>
  <x18tc:threadedComment ref="D35" dT="2022-09-12T16:04:25.00" personId="{3a43eaea-ef55-4d9e-89ca-6f64d1d9b2ce}" id="{ca9a8b92-7043-4aae-992f-ce59a8149365}" parentId="{bde1f61b-8a31-4674-9d29-d043fb34b12f}">
    <x18tc:text xml:space="preserve">@philip.huynh@seamoney.com ya, Bryan is working on an official FRF to highlight these new status to regional team. For now, it's okay to treat them as unknown status.</x18tc:text>
    <x18tc:mentions>
      <x18tc:mention mentionpersonId="{aebfaa9a-dfe6-4a40-8563-22e14349cb80}" mentionId="{77619870-5ef3-487a-bc36-f3b8f1a7d4b4}" startIndex="0" length="26"/>
    </x18tc:mentions>
  </x18tc:threadedComment>
  <x18tc:threadedComment ref="D35" dT="2022-09-12T16:24:17.00" personId="{0dd6f322-f4f1-492b-b2fb-1bdd933378f3}" id="{8aecef32-828c-4e78-acd0-d8f4496d0442}" parentId="{bde1f61b-8a31-4674-9d29-d043fb34b12f}">
    <x18tc:text xml:space="preserve">https://docs.google.com/document/d/1PTFeq6ghMmE76Zo12x-wpKCY6kG701Z2zZyPlROr0GQ/edit#
This? Think we received already.👍👍👍</x18tc:text>
    <x18tc:extLst>
      <ext uri="{F7C98A9C-CBB3-438F-8F68-D28B6AF4A901}">
        <xltc2:checksum/>
        <xltc2:hyperlink startIndex="0" length="85" url="https://docs.google.com/document/d/1PTFeq6ghMmE76Zo12x-wpKCY6kG701Z2zZyPlROr0GQ/edit#"/>
      </ext>
    </x18tc:extLst>
  </x18tc:threadedComment>
  <x18tc:threadedComment ref="D35" dT="2022-09-12T16:35:11.00" personId="{91e2f2fc-5552-472f-bbd8-4a9cda0adc99}" id="{761ba7e7-6bce-46f4-94fc-6f699be0c8f2}" parentId="{bde1f61b-8a31-4674-9d29-d043fb34b12f}">
    <x18tc:text xml:space="preserve">Yes. that's one</x18tc:text>
  </x18tc:threadedComment>
  <x18tc:threadedComment ref="D35" dT="2022-09-12T16:35:22.00" personId="{91e2f2fc-5552-472f-bbd8-4a9cda0adc99}" id="{72849ecf-abb4-4210-9ab2-f26d13263207}" parentId="{bde1f61b-8a31-4674-9d29-d043fb34b12f}">
    <x18tc:text xml:space="preserve">can go through in the meeting tmr</x18tc:text>
  </x18tc:threadedComment>
  <x18tc:threadedComment ref="B31" dT="2022-05-16T07:41:37.00" personId="{6a488cbd-4d4f-45b3-baa7-6d39fc010c1f}" id="{2dc9e903-0d9e-45fb-9fde-faf6b0f30efd}" done="0">
    <x18tc:text xml:space="preserve">should be transaction instead of transactions?</x18tc:text>
  </x18tc:threadedComment>
  <x18tc:threadedComment ref="B31" dT="2025-12-10T04:01:32.00" personId="{b4e1bc22-f258-41bc-abe4-be4de17f1583}" id="{a7d33d88-3070-4ab0-a634-c852683f69e0}" parentId="{2dc9e903-0d9e-45fb-9fde-faf6b0f30efd}">
    <x18tc:text xml:space="preserve">should be transactions</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5" dT="2023-10-16T08:42:41.00" personId="{ba929b2e-012a-40a4-981a-269c65306cf1}" id="{a85219f3-bce0-493a-a295-80e49ef08c36}" done="0">
    <x18tc:text xml:space="preserve">@tu.ledinh@shopeepay.com to provide screenshot on this</x18tc:text>
    <x18tc:mentions>
      <x18tc:mention mentionpersonId="{a6ec5fe3-49a8-49f9-bd25-b53464466643}" mentionId="{5cfd241f-8439-40bf-99d1-b33f9ffb6e17}" startIndex="0" length="24"/>
    </x18tc:mentions>
  </x18tc:threadedComment>
  <x18tc:threadedComment ref="C34" dT="2023-05-15T03:22:22.00" personId="{4dd655dc-8c55-423e-be31-a6498bc1dd6b}" id="{f2055732-be84-4369-afa4-3c62de42d45a}" done="0">
    <x18tc:text xml:space="preserve">that part needs handle is removing in front of Shopee's UI.
what do you mean</x18tc:text>
  </x18tc:threadedComment>
  <x18tc:threadedComment ref="C34" dT="2023-05-16T07:39:50.00" personId="{91e2f2fc-5552-472f-bbd8-4a9cda0adc99}" id="{1c9cff34-9d32-4e16-a893-b8759d3dcc7d}" parentId="{f2055732-be84-4369-afa4-3c62de42d45a}">
    <x18tc:text xml:space="preserve">can skip it</x18tc:text>
  </x18tc:threadedComment>
  <x18tc:threadedComment ref="C37" dT="2023-08-11T03:00:46.00" personId="{91e2f2fc-5552-472f-bbd8-4a9cda0adc99}" id="{e2ae54c1-15ed-40f4-91e0-23b558bbe6a0}" done="0">
    <x18tc:text xml:space="preserve">@darren.teohs@seamoney.com kindly help me add some more characters in the special list, TPB has just added in, thanks bro
Assigned to </x18tc:text>
    <x18tc:mentions>
      <x18tc:mention mentionpersonId="{5e69148d-d9ce-4b0e-b02a-0678de3155f5}" mentionId="{42005475-343b-4e63-ad40-5d91c097d818}" startIndex="0" length="26"/>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anhhong.pham@shopeepay.com" TargetMode="External"/><Relationship Id="rId20" Type="http://schemas.openxmlformats.org/officeDocument/2006/relationships/hyperlink" Target="mailto:tu.ledinh@shopeepay.com" TargetMode="External"/><Relationship Id="rId42" Type="http://schemas.openxmlformats.org/officeDocument/2006/relationships/vmlDrawing" Target="../drawings/vmlDrawing1.vml"/><Relationship Id="rId41" Type="http://schemas.openxmlformats.org/officeDocument/2006/relationships/drawing" Target="../drawings/drawing1.xml"/><Relationship Id="rId22" Type="http://schemas.openxmlformats.org/officeDocument/2006/relationships/hyperlink" Target="mailto:tu.ledinh@shopeepay.com" TargetMode="External"/><Relationship Id="rId21" Type="http://schemas.openxmlformats.org/officeDocument/2006/relationships/hyperlink" Target="mailto:tu.ledinh@shopeepay.com" TargetMode="External"/><Relationship Id="rId24" Type="http://schemas.openxmlformats.org/officeDocument/2006/relationships/hyperlink" Target="mailto:thien.nguyenduc@shopeepay.com" TargetMode="External"/><Relationship Id="rId23" Type="http://schemas.openxmlformats.org/officeDocument/2006/relationships/hyperlink" Target="mailto:thien.nguyenduc@shopeepay.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tu.ledinh@shopeepay.com" TargetMode="External"/><Relationship Id="rId9" Type="http://schemas.openxmlformats.org/officeDocument/2006/relationships/hyperlink" Target="https://docs.google.com/document/d/16t2390szBTKo-SmeeLJ9Jbk1L319UHV8/edit?usp=sharing&amp;ouid=101637175805643843127&amp;rtpof=true&amp;sd=true" TargetMode="External"/><Relationship Id="rId26" Type="http://schemas.openxmlformats.org/officeDocument/2006/relationships/hyperlink" Target="mailto:tu.ledinh@shopeepay.com" TargetMode="External"/><Relationship Id="rId25" Type="http://schemas.openxmlformats.org/officeDocument/2006/relationships/hyperlink" Target="mailto:thien.nguyenduc@shopeepay.com" TargetMode="External"/><Relationship Id="rId28" Type="http://schemas.openxmlformats.org/officeDocument/2006/relationships/hyperlink" Target="mailto:tu.ledinh@shopeepay.com" TargetMode="External"/><Relationship Id="rId27" Type="http://schemas.openxmlformats.org/officeDocument/2006/relationships/hyperlink" Target="mailto:tu.ledinh@shopeepay.com" TargetMode="External"/><Relationship Id="rId5" Type="http://schemas.openxmlformats.org/officeDocument/2006/relationships/hyperlink" Target="https://docs.google.com/document/d/1qA0TOhV6fIzeADXJV2rEnNprKlz17oic/edit?usp=sharing&amp;ouid=101637175805643843127&amp;rtpof=true&amp;sd=true" TargetMode="External"/><Relationship Id="rId6" Type="http://schemas.openxmlformats.org/officeDocument/2006/relationships/hyperlink" Target="mailto:tu.ledinh@shopeepay.com" TargetMode="External"/><Relationship Id="rId29" Type="http://schemas.openxmlformats.org/officeDocument/2006/relationships/hyperlink" Target="mailto:thien.nguyenduc@shopeepay.com" TargetMode="External"/><Relationship Id="rId7" Type="http://schemas.openxmlformats.org/officeDocument/2006/relationships/hyperlink" Target="https://docs.google.com/document/d/1ysI-Ws9RNDhbgjO29SVSpXD97Jr3CKTM/edit?usp=sharing&amp;ouid=101637175805643843127&amp;rtpof=true&amp;sd=true" TargetMode="External"/><Relationship Id="rId8" Type="http://schemas.openxmlformats.org/officeDocument/2006/relationships/hyperlink" Target="mailto:tu.ledinh@shopeepay.com" TargetMode="External"/><Relationship Id="rId31" Type="http://schemas.openxmlformats.org/officeDocument/2006/relationships/hyperlink" Target="mailto:thien.nguyenduc@shopeepay.com" TargetMode="External"/><Relationship Id="rId30" Type="http://schemas.openxmlformats.org/officeDocument/2006/relationships/hyperlink" Target="mailto:tu.ledinh@shopeepay.com" TargetMode="External"/><Relationship Id="rId11" Type="http://schemas.openxmlformats.org/officeDocument/2006/relationships/hyperlink" Target="https://docs.google.com/document/d/149uqNJmKZwdil7MHDVrYc1ODifEb9sV6/edit?usp=sharing&amp;ouid=101637175805643843127&amp;rtpof=true&amp;sd=true" TargetMode="External"/><Relationship Id="rId33" Type="http://schemas.openxmlformats.org/officeDocument/2006/relationships/hyperlink" Target="mailto:thien.nguyenduc@shopeepay.com" TargetMode="External"/><Relationship Id="rId10" Type="http://schemas.openxmlformats.org/officeDocument/2006/relationships/hyperlink" Target="mailto:tu.ledinh@shopeepay.com" TargetMode="External"/><Relationship Id="rId32" Type="http://schemas.openxmlformats.org/officeDocument/2006/relationships/hyperlink" Target="mailto:tu.ledinh@shopeepay.com" TargetMode="External"/><Relationship Id="rId13" Type="http://schemas.openxmlformats.org/officeDocument/2006/relationships/hyperlink" Target="https://docs.google.com/document/d/1Iqyj3KxsCqHafQJ1gbihXHpuOlqF2mR3/edit?usp=sharing&amp;ouid=101637175805643843127&amp;rtpof=true&amp;sd=true" TargetMode="External"/><Relationship Id="rId35" Type="http://schemas.openxmlformats.org/officeDocument/2006/relationships/hyperlink" Target="mailto:thien.nguyenduc@shopeepay.com" TargetMode="External"/><Relationship Id="rId12" Type="http://schemas.openxmlformats.org/officeDocument/2006/relationships/hyperlink" Target="mailto:tu.ledinh@shopeepay.com" TargetMode="External"/><Relationship Id="rId34" Type="http://schemas.openxmlformats.org/officeDocument/2006/relationships/hyperlink" Target="mailto:thien.nguyenduc@shopeepay.com" TargetMode="External"/><Relationship Id="rId15" Type="http://schemas.openxmlformats.org/officeDocument/2006/relationships/hyperlink" Target="mailto:tu.ledinh@shopeepay.com" TargetMode="External"/><Relationship Id="rId37" Type="http://schemas.openxmlformats.org/officeDocument/2006/relationships/hyperlink" Target="mailto:anhhong.pham@shopeepay.com" TargetMode="External"/><Relationship Id="rId14" Type="http://schemas.openxmlformats.org/officeDocument/2006/relationships/hyperlink" Target="mailto:tu.ledinh@shopeepay.com" TargetMode="External"/><Relationship Id="rId36" Type="http://schemas.openxmlformats.org/officeDocument/2006/relationships/hyperlink" Target="mailto:thien.nguyenduc@shopeepay.com" TargetMode="External"/><Relationship Id="rId17" Type="http://schemas.openxmlformats.org/officeDocument/2006/relationships/hyperlink" Target="mailto:tu.ledinh@shopeepay.com" TargetMode="External"/><Relationship Id="rId39" Type="http://schemas.openxmlformats.org/officeDocument/2006/relationships/hyperlink" Target="mailto:anhhong.pham@shopeepay.com" TargetMode="External"/><Relationship Id="rId16" Type="http://schemas.openxmlformats.org/officeDocument/2006/relationships/hyperlink" Target="mailto:tu.ledinh@shopeepay.com" TargetMode="External"/><Relationship Id="rId38" Type="http://schemas.openxmlformats.org/officeDocument/2006/relationships/hyperlink" Target="mailto:anhhong.pham@shopeepay.com" TargetMode="External"/><Relationship Id="rId19" Type="http://schemas.openxmlformats.org/officeDocument/2006/relationships/hyperlink" Target="mailto:tu.ledinh@shopeepay.com" TargetMode="External"/><Relationship Id="rId18" Type="http://schemas.openxmlformats.org/officeDocument/2006/relationships/hyperlink" Target="https://docs.google.com/document/d/1z4BcUNicsw_bai3sW5bSnWmFRxrobz_A3JutyR_Axmg/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app.diagrams.net/"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sandboxapi.tpb.vn:9303/tpb/public/api/oauth2/token2" TargetMode="External"/><Relationship Id="rId22" Type="http://schemas.openxmlformats.org/officeDocument/2006/relationships/hyperlink" Target="mailto:shengqun.zhang@shopee.com" TargetMode="External"/><Relationship Id="rId21" Type="http://schemas.openxmlformats.org/officeDocument/2006/relationships/hyperlink" Target="http://api.tpb.vn/" TargetMode="External"/><Relationship Id="rId24" Type="http://schemas.openxmlformats.org/officeDocument/2006/relationships/hyperlink" Target="http://external-api.tpb.vn/" TargetMode="External"/><Relationship Id="rId23" Type="http://schemas.openxmlformats.org/officeDocument/2006/relationships/hyperlink" Target="http://api2.tpb.vn/" TargetMode="External"/><Relationship Id="rId1" Type="http://schemas.openxmlformats.org/officeDocument/2006/relationships/comments" Target="../comments3.xml"/><Relationship Id="rId2" Type="http://schemas.openxmlformats.org/officeDocument/2006/relationships/hyperlink" Target="https://uc-h5.test.scredit.vn/prescreening/spl" TargetMode="External"/><Relationship Id="rId3" Type="http://schemas.openxmlformats.org/officeDocument/2006/relationships/hyperlink" Target="https://sandboxapi.tpb.vn:9303/tpb/public/xsale/v1/xsalesit" TargetMode="External"/><Relationship Id="rId4" Type="http://schemas.openxmlformats.org/officeDocument/2006/relationships/hyperlink" Target="https://uc-h5.uat.scredit.vn/prescreening/spl" TargetMode="External"/><Relationship Id="rId9" Type="http://schemas.openxmlformats.org/officeDocument/2006/relationships/hyperlink" Target="https://funding-proxy-env3.test.scredit.vn/tpb/card_payment" TargetMode="External"/><Relationship Id="rId26" Type="http://schemas.openxmlformats.org/officeDocument/2006/relationships/hyperlink" Target="http://api.tpb.vn/" TargetMode="External"/><Relationship Id="rId25" Type="http://schemas.openxmlformats.org/officeDocument/2006/relationships/hyperlink" Target="http://api.tpb.vn/" TargetMode="External"/><Relationship Id="rId28" Type="http://schemas.openxmlformats.org/officeDocument/2006/relationships/hyperlink" Target="https://urldefense.proofpoint.com/v2/url?u=https-3A__funding-2Dproxy.scredit.vn_tpb_card-5Fapplication&amp;d=DwMFaQ&amp;c=R1GFtfTqKXCFH-lgEPXWwic6stQkW4U7uVq33mt-crw&amp;r=gwV1g4j98gz41DWzDMpdQ-7feVbcZoXDQEXAIaUvfcg&amp;m=8vaJC9Z_IiDuMCXgd7j8bjQNH0Sc49KIMNYL_tKIKGQHuzuQ9jrLLYaSgrJXx04S&amp;s=so81jWmdEcKGhqYgTARN2XYDGSN--k7epPVB_S4bNBs&amp;e=" TargetMode="External"/><Relationship Id="rId27" Type="http://schemas.openxmlformats.org/officeDocument/2006/relationships/hyperlink" Target="https://urldefense.proofpoint.com/v2/url?u=https-3A__funding-2Dproxy.scredit.vn_tpb_otp&amp;d=DwMFaQ&amp;c=R1GFtfTqKXCFH-lgEPXWwic6stQkW4U7uVq33mt-crw&amp;r=gwV1g4j98gz41DWzDMpdQ-7feVbcZoXDQEXAIaUvfcg&amp;m=8vaJC9Z_IiDuMCXgd7j8bjQNH0Sc49KIMNYL_tKIKGQHuzuQ9jrLLYaSgrJXx04S&amp;s=n17wAc2BO3Qj-Whvl7joRLuDWOKwEatRLnO_LXCGNjA&amp;e=" TargetMode="External"/><Relationship Id="rId5" Type="http://schemas.openxmlformats.org/officeDocument/2006/relationships/hyperlink" Target="https://sandboxapi.tpb.vn:9303/tpb/public/api/oauth2/token2" TargetMode="External"/><Relationship Id="rId6" Type="http://schemas.openxmlformats.org/officeDocument/2006/relationships/hyperlink" Target="https://uc-h5.scredit.vn/prescreening/spl" TargetMode="External"/><Relationship Id="rId29" Type="http://schemas.openxmlformats.org/officeDocument/2006/relationships/hyperlink" Target="https://urldefense.proofpoint.com/v2/url?u=https-3A__funding-2Dproxy.scredit.vn_tpb_card-5Fpayment&amp;d=DwMFaQ&amp;c=R1GFtfTqKXCFH-lgEPXWwic6stQkW4U7uVq33mt-crw&amp;r=gwV1g4j98gz41DWzDMpdQ-7feVbcZoXDQEXAIaUvfcg&amp;m=8vaJC9Z_IiDuMCXgd7j8bjQNH0Sc49KIMNYL_tKIKGQHuzuQ9jrLLYaSgrJXx04S&amp;s=nRf99qaIVcdrbK0FpZ-TYwEWTxa7hL3ddntcZJcF0qI&amp;e=" TargetMode="External"/><Relationship Id="rId7" Type="http://schemas.openxmlformats.org/officeDocument/2006/relationships/hyperlink" Target="https://funding-proxy-env3.test.scredit.vn/tpb/otp" TargetMode="External"/><Relationship Id="rId8" Type="http://schemas.openxmlformats.org/officeDocument/2006/relationships/hyperlink" Target="https://funding-proxy-env3.test.scredit.vn/tpb/card_application" TargetMode="External"/><Relationship Id="rId31" Type="http://schemas.openxmlformats.org/officeDocument/2006/relationships/hyperlink" Target="https://urldefense.proofpoint.com/v2/url?u=https-3A__api.tpb.vn_tpb_partner_api_oauth2_token&amp;d=DwMFaQ&amp;c=R1GFtfTqKXCFH-lgEPXWwic6stQkW4U7uVq33mt-crw&amp;r=gwV1g4j98gz41DWzDMpdQ-7feVbcZoXDQEXAIaUvfcg&amp;m=pDqTbDYJQlfgeduaLjYGdxodLr-QFB2ngFh5-vi0IsBKapNm50cjIiL2J1QHk7vy&amp;s=-siYyF_9Jjy51JsPKHDuM7TITKehapk3CZst5hu7WXc&amp;e=" TargetMode="External"/><Relationship Id="rId30" Type="http://schemas.openxmlformats.org/officeDocument/2006/relationships/hyperlink" Target="https://urldefense.proofpoint.com/v2/url?u=https-3A__api.tpb.vn_tpb_partner_xsale_v1_xsaletransaction&amp;d=DwMFaQ&amp;c=R1GFtfTqKXCFH-lgEPXWwic6stQkW4U7uVq33mt-crw&amp;r=gwV1g4j98gz41DWzDMpdQ-7feVbcZoXDQEXAIaUvfcg&amp;m=pDqTbDYJQlfgeduaLjYGdxodLr-QFB2ngFh5-vi0IsBKapNm50cjIiL2J1QHk7vy&amp;s=j078v19pY3p2Or8r4AcCAilyX-cCCclxevubo67QCjs&amp;e=" TargetMode="External"/><Relationship Id="rId11" Type="http://schemas.openxmlformats.org/officeDocument/2006/relationships/hyperlink" Target="https://funding-proxy-env3.test.scredit.vn/tpb/notify_fraud" TargetMode="External"/><Relationship Id="rId33" Type="http://schemas.openxmlformats.org/officeDocument/2006/relationships/hyperlink" Target="http://funding-proxy-tpb.scredit.vn/" TargetMode="External"/><Relationship Id="rId10" Type="http://schemas.openxmlformats.org/officeDocument/2006/relationships/hyperlink" Target="https://sandboxapi.tpb.vn:9304/tpb/public/xsale/v1/xsaletransaction" TargetMode="External"/><Relationship Id="rId32" Type="http://schemas.openxmlformats.org/officeDocument/2006/relationships/hyperlink" Target="http://api2.tpb.vn/" TargetMode="External"/><Relationship Id="rId13" Type="http://schemas.openxmlformats.org/officeDocument/2006/relationships/hyperlink" Target="https://funding-proxy.test.scredit.vn/tpb/image_file" TargetMode="External"/><Relationship Id="rId35" Type="http://schemas.openxmlformats.org/officeDocument/2006/relationships/hyperlink" Target="http://funding-proxy-tpb.scredit.vn/" TargetMode="External"/><Relationship Id="rId12" Type="http://schemas.openxmlformats.org/officeDocument/2006/relationships/hyperlink" Target="https://sandboxapi.tpb.vn:9304/tpb/public/api/oauth2/token2" TargetMode="External"/><Relationship Id="rId34" Type="http://schemas.openxmlformats.org/officeDocument/2006/relationships/hyperlink" Target="http://api2.tpb.vn/" TargetMode="External"/><Relationship Id="rId15" Type="http://schemas.openxmlformats.org/officeDocument/2006/relationships/hyperlink" Target="https://drive.google.com/drive/folders/1q-TT18GgBzv16bjKq_IwTEk0CNuTieAe?usp=sharing" TargetMode="External"/><Relationship Id="rId37" Type="http://schemas.openxmlformats.org/officeDocument/2006/relationships/vmlDrawing" Target="../drawings/vmlDrawing3.vml"/><Relationship Id="rId14" Type="http://schemas.openxmlformats.org/officeDocument/2006/relationships/hyperlink" Target="https://funding-proxy.test.scredit.vn/tpb/score" TargetMode="External"/><Relationship Id="rId36" Type="http://schemas.openxmlformats.org/officeDocument/2006/relationships/drawing" Target="../drawings/drawing4.xml"/><Relationship Id="rId17" Type="http://schemas.openxmlformats.org/officeDocument/2006/relationships/hyperlink" Target="http://sftp-pub-funding.scredit.vn/" TargetMode="External"/><Relationship Id="rId16" Type="http://schemas.openxmlformats.org/officeDocument/2006/relationships/hyperlink" Target="https://sandboxapi.tpb.vn:9303/tpb/partner/xsale/v1/xsaletransaction" TargetMode="External"/><Relationship Id="rId19" Type="http://schemas.openxmlformats.org/officeDocument/2006/relationships/hyperlink" Target="https://sandboxapi.tpb.vn:9303/tpb/partner/api/oauth2/token" TargetMode="External"/><Relationship Id="rId18" Type="http://schemas.openxmlformats.org/officeDocument/2006/relationships/hyperlink" Target="https://sandboxapi.tpb.vn:9303/tpb/public/xsale/v1/xsaletransaction"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Ycv6biN3SLG8L2jtxq42z_hWiYiMFmJZKZ1iOwV_Nik/edit" TargetMode="External"/><Relationship Id="rId5" Type="http://schemas.openxmlformats.org/officeDocument/2006/relationships/drawing" Target="../drawings/drawing6.xml"/><Relationship Id="rId6"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sandboxapi.tpb.vn:9303/tpb/public/api/oauth2/token2" TargetMode="External"/><Relationship Id="rId5" Type="http://schemas.openxmlformats.org/officeDocument/2006/relationships/drawing" Target="../drawings/drawing9.xml"/><Relationship Id="rId6"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jwt.io/" TargetMode="External"/><Relationship Id="rId5" Type="http://schemas.openxmlformats.org/officeDocument/2006/relationships/drawing" Target="../drawings/drawing10.xml"/><Relationship Id="rId6"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sandboxapi.tpb.vn:9303/tpb/public/xsale/v1/xsaletransaction" TargetMode="External"/><Relationship Id="rId5" Type="http://schemas.openxmlformats.org/officeDocument/2006/relationships/drawing" Target="../drawings/drawing11.xml"/><Relationship Id="rId6"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mailto:thien.nguyenduc@shopeepay.com" TargetMode="External"/><Relationship Id="rId9" Type="http://schemas.openxmlformats.org/officeDocument/2006/relationships/vmlDrawing" Target="../drawings/vmlDrawing9.vml"/><Relationship Id="rId5" Type="http://schemas.openxmlformats.org/officeDocument/2006/relationships/hyperlink" Target="mailto:thien.nguyenduc@shopeepay.com" TargetMode="External"/><Relationship Id="rId6" Type="http://schemas.openxmlformats.org/officeDocument/2006/relationships/hyperlink" Target="https://docs.google.com/spreadsheets/d/1Ycv6biN3SLG8L2jtxq42z_hWiYiMFmJZKZ1iOwV_Nik/edit?gid=1196710738" TargetMode="External"/><Relationship Id="rId7" Type="http://schemas.openxmlformats.org/officeDocument/2006/relationships/hyperlink" Target="https://docs.google.com/spreadsheets/d/1Ycv6biN3SLG8L2jtxq42z_hWiYiMFmJZKZ1iOwV_Nik/edit?gid=1196710738"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externaluat-api.tpb.vn/forwarder-presentation-service/v1/forward" TargetMode="External"/><Relationship Id="rId9" Type="http://schemas.openxmlformats.org/officeDocument/2006/relationships/drawing" Target="../drawings/drawing13.xml"/><Relationship Id="rId5" Type="http://schemas.openxmlformats.org/officeDocument/2006/relationships/hyperlink" Target="https://docs.google.com/spreadsheets/d/1Ycv6biN3SLG8L2jtxq42z_hWiYiMFmJZKZ1iOwV_Nik/edit" TargetMode="External"/><Relationship Id="rId6" Type="http://schemas.openxmlformats.org/officeDocument/2006/relationships/hyperlink" Target="https://docs.google.com/spreadsheets/d/1Ycv6biN3SLG8L2jtxq42z_hWiYiMFmJZKZ1iOwV_Nik/edit" TargetMode="External"/><Relationship Id="rId7" Type="http://schemas.openxmlformats.org/officeDocument/2006/relationships/hyperlink" Target="https://externaluat-api.tpb.vn/forwarder-presentation-service/v1/forward" TargetMode="External"/><Relationship Id="rId8" Type="http://schemas.openxmlformats.org/officeDocument/2006/relationships/hyperlink" Target="https://docs.google.com/spreadsheets/d/1Ycv6biN3SLG8L2jtxq42z_hWiYiMFmJZKZ1iOwV_Nik/edit" TargetMode="External"/><Relationship Id="rId10"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mailto:thien.nguyenduc@shopeepay.com" TargetMode="External"/><Relationship Id="rId5" Type="http://schemas.openxmlformats.org/officeDocument/2006/relationships/hyperlink" Target="mailto:thien.nguyenduc@shopeepay.com" TargetMode="External"/><Relationship Id="rId6" Type="http://schemas.openxmlformats.org/officeDocument/2006/relationships/drawing" Target="../drawings/drawing14.xml"/><Relationship Id="rId7"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6.xml"/><Relationship Id="rId5"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mailto:thien.nguyenduc@shopeepay.com" TargetMode="External"/><Relationship Id="rId9" Type="http://schemas.openxmlformats.org/officeDocument/2006/relationships/vmlDrawing" Target="../drawings/vmlDrawing13.vml"/><Relationship Id="rId5" Type="http://schemas.openxmlformats.org/officeDocument/2006/relationships/hyperlink" Target="mailto:thien.nguyenduc@shopeepay.com" TargetMode="External"/><Relationship Id="rId6" Type="http://schemas.openxmlformats.org/officeDocument/2006/relationships/hyperlink" Target="mailto:thien.nguyenduc@shopeepay.com" TargetMode="External"/><Relationship Id="rId7" Type="http://schemas.openxmlformats.org/officeDocument/2006/relationships/hyperlink" Target="mailto:thien.nguyenduc@shopeepay.com"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s://funding-proxy.uat.scredit.vn/tpb/image_file" TargetMode="External"/><Relationship Id="rId5" Type="http://schemas.openxmlformats.org/officeDocument/2006/relationships/drawing" Target="../drawings/drawing18.xml"/><Relationship Id="rId6"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https://funding-proxy.test.scredit.vn/tpb/score" TargetMode="External"/><Relationship Id="rId5" Type="http://schemas.openxmlformats.org/officeDocument/2006/relationships/hyperlink" Target="https://funding-proxy.test.scredit.vn/tpb/score" TargetMode="External"/><Relationship Id="rId6" Type="http://schemas.openxmlformats.org/officeDocument/2006/relationships/hyperlink" Target="https://funding-proxy.test.scredit.vn/tpb/score" TargetMode="External"/><Relationship Id="rId7" Type="http://schemas.openxmlformats.org/officeDocument/2006/relationships/drawing" Target="../drawings/drawing19.xml"/><Relationship Id="rId8"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s://docs.google.com/spreadsheets/d/1Ycv6biN3SLG8L2jtxq42z_hWiYiMFmJZKZ1iOwV_Nik/edit" TargetMode="External"/><Relationship Id="rId5" Type="http://schemas.openxmlformats.org/officeDocument/2006/relationships/hyperlink" Target="https://docs.google.com/spreadsheets/d/1Ycv6biN3SLG8L2jtxq42z_hWiYiMFmJZKZ1iOwV_Nik/edit" TargetMode="External"/><Relationship Id="rId6" Type="http://schemas.openxmlformats.org/officeDocument/2006/relationships/hyperlink" Target="https://docs.google.com/spreadsheets/d/1Ycv6biN3SLG8L2jtxq42z_hWiYiMFmJZKZ1iOwV_Nik/edit" TargetMode="External"/><Relationship Id="rId7" Type="http://schemas.openxmlformats.org/officeDocument/2006/relationships/drawing" Target="../drawings/drawing20.xml"/><Relationship Id="rId8"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hyperlink" Target="https://docs.google.com/spreadsheets/d/1Ycv6biN3SLG8L2jtxq42z_hWiYiMFmJZKZ1iOwV_Nik/edit?gid=0" TargetMode="External"/><Relationship Id="rId5" Type="http://schemas.openxmlformats.org/officeDocument/2006/relationships/drawing" Target="../drawings/drawing21.xml"/><Relationship Id="rId6" Type="http://schemas.openxmlformats.org/officeDocument/2006/relationships/vmlDrawing" Target="../drawings/vmlDrawing17.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hyperlink" Target="https://funding-proxy.test.scredit.vn/tpb/nfc" TargetMode="External"/><Relationship Id="rId5" Type="http://schemas.openxmlformats.org/officeDocument/2006/relationships/hyperlink" Target="https://funding-proxy.scredit.vn/tpb/XXX" TargetMode="External"/><Relationship Id="rId6" Type="http://schemas.openxmlformats.org/officeDocument/2006/relationships/hyperlink" Target="https://funding-proxy.uat.scredit.vn/tpb/nfc" TargetMode="External"/><Relationship Id="rId7" Type="http://schemas.openxmlformats.org/officeDocument/2006/relationships/drawing" Target="../drawings/drawing22.xml"/><Relationship Id="rId8" Type="http://schemas.openxmlformats.org/officeDocument/2006/relationships/vmlDrawing" Target="../drawings/vmlDrawing18.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mailto:tu.ledinh@shopeepay.com" TargetMode="External"/><Relationship Id="rId5" Type="http://schemas.openxmlformats.org/officeDocument/2006/relationships/drawing" Target="../drawings/drawing23.xml"/><Relationship Id="rId6" Type="http://schemas.openxmlformats.org/officeDocument/2006/relationships/vmlDrawing" Target="../drawings/vmlDrawing19.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25.xml"/><Relationship Id="rId5" Type="http://schemas.openxmlformats.org/officeDocument/2006/relationships/vmlDrawing" Target="../drawings/vmlDrawing20.vml"/></Relationships>
</file>

<file path=xl/worksheets/_rels/sheet26.xml.rels><?xml version="1.0" encoding="UTF-8" standalone="yes"?><Relationships xmlns="http://schemas.openxmlformats.org/package/2006/relationships"><Relationship Id="rId1" Type="http://schemas.openxmlformats.org/officeDocument/2006/relationships/hyperlink" Target="https://externaluat-api.tpb.vn/forwarder-presentation-service/v1/forward" TargetMode="External"/><Relationship Id="rId2" Type="http://schemas.openxmlformats.org/officeDocument/2006/relationships/hyperlink" Target="https://docs.google.com/spreadsheets/d/1Ycv6biN3SLG8L2jtxq42z_hWiYiMFmJZKZ1iOwV_Nik/edit" TargetMode="External"/><Relationship Id="rId3" Type="http://schemas.openxmlformats.org/officeDocument/2006/relationships/hyperlink" Target="https://docs.google.com/spreadsheets/d/1Ycv6biN3SLG8L2jtxq42z_hWiYiMFmJZKZ1iOwV_Nik/edit"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externaluat-api.tpb.vn/forwarder-presentation-service/v1/forward"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externaluat-api.tpb.vn/forwarder-presentation-service/v1/forward" TargetMode="External"/><Relationship Id="rId2" Type="http://schemas.openxmlformats.org/officeDocument/2006/relationships/hyperlink" Target="https://docs.google.com/spreadsheets/d/1Ycv6biN3SLG8L2jtxq42z_hWiYiMFmJZKZ1iOwV_Nik/edit" TargetMode="External"/><Relationship Id="rId3" Type="http://schemas.openxmlformats.org/officeDocument/2006/relationships/hyperlink" Target="https://docs.google.com/spreadsheets/d/1Ycv6biN3SLG8L2jtxq42z_hWiYiMFmJZKZ1iOwV_Nik/edit"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hyperlink" Target="https://docs.google.com/document/d/1z4BcUNicsw_bai3sW5bSnWmFRxrobz_A3JutyR_Axmg/edit" TargetMode="External"/><Relationship Id="rId5" Type="http://schemas.openxmlformats.org/officeDocument/2006/relationships/drawing" Target="../drawings/drawing30.xml"/><Relationship Id="rId6"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1" Type="http://schemas.openxmlformats.org/officeDocument/2006/relationships/hyperlink" Target="https://externaluat-api.tpb.vn/forwarder-presentation-service/v1/forward" TargetMode="External"/><Relationship Id="rId2" Type="http://schemas.openxmlformats.org/officeDocument/2006/relationships/hyperlink" Target="https://docs.google.com/spreadsheets/d/1Ycv6biN3SLG8L2jtxq42z_hWiYiMFmJZKZ1iOwV_Nik/edit?gid=0" TargetMode="External"/><Relationship Id="rId3" Type="http://schemas.openxmlformats.org/officeDocument/2006/relationships/hyperlink" Target="https://docs.google.com/spreadsheets/d/1Ycv6biN3SLG8L2jtxq42z_hWiYiMFmJZKZ1iOwV_Nik/edit?gid=0" TargetMode="External"/><Relationship Id="rId4" Type="http://schemas.openxmlformats.org/officeDocument/2006/relationships/hyperlink" Target="https://docs.google.com/spreadsheets/d/1Ycv6biN3SLG8L2jtxq42z_hWiYiMFmJZKZ1iOwV_Nik/edit?gid=0" TargetMode="External"/><Relationship Id="rId5"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externaluat-api.tpb.vn/forwarder-presentation-service/v1/forward" TargetMode="External"/><Relationship Id="rId2" Type="http://schemas.openxmlformats.org/officeDocument/2006/relationships/hyperlink" Target="https://docs.google.com/spreadsheets/d/1Ycv6biN3SLG8L2jtxq42z_hWiYiMFmJZKZ1iOwV_Nik/edit?gid=0" TargetMode="External"/><Relationship Id="rId3" Type="http://schemas.openxmlformats.org/officeDocument/2006/relationships/hyperlink" Target="https://docs.google.com/spreadsheets/d/1Ycv6biN3SLG8L2jtxq42z_hWiYiMFmJZKZ1iOwV_Nik/edit?gid=0" TargetMode="External"/><Relationship Id="rId4" Type="http://schemas.openxmlformats.org/officeDocument/2006/relationships/hyperlink" Target="https://docs.google.com/spreadsheets/d/1Ycv6biN3SLG8L2jtxq42z_hWiYiMFmJZKZ1iOwV_Nik/edit?gid=0" TargetMode="External"/><Relationship Id="rId5" Type="http://schemas.openxmlformats.org/officeDocument/2006/relationships/hyperlink" Target="https://docs.google.com/spreadsheets/d/1Ycv6biN3SLG8L2jtxq42z_hWiYiMFmJZKZ1iOwV_Nik/edit?gid=0" TargetMode="External"/><Relationship Id="rId6"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hyperlink" Target="https://docs.google.com/spreadsheets/d/1I25yhBaWg9MEFBVDj9EvwcWwrOCa1Y99M0xJOW7lu6g/edit?usp=sharing" TargetMode="External"/><Relationship Id="rId9" Type="http://schemas.openxmlformats.org/officeDocument/2006/relationships/hyperlink" Target="https://docs.google.com/spreadsheets/d/1Ycv6biN3SLG8L2jtxq42z_hWiYiMFmJZKZ1iOwV_Nik/edit" TargetMode="External"/><Relationship Id="rId5" Type="http://schemas.openxmlformats.org/officeDocument/2006/relationships/hyperlink" Target="https://docs.google.com/spreadsheets/d/1Ycv6biN3SLG8L2jtxq42z_hWiYiMFmJZKZ1iOwV_Nik/edit" TargetMode="External"/><Relationship Id="rId6" Type="http://schemas.openxmlformats.org/officeDocument/2006/relationships/hyperlink" Target="https://docs.google.com/spreadsheets/d/1Ycv6biN3SLG8L2jtxq42z_hWiYiMFmJZKZ1iOwV_Nik/edit" TargetMode="External"/><Relationship Id="rId7" Type="http://schemas.openxmlformats.org/officeDocument/2006/relationships/hyperlink" Target="https://funding-proxy.scredit.vn/tpb/batch_repayment" TargetMode="External"/><Relationship Id="rId8" Type="http://schemas.openxmlformats.org/officeDocument/2006/relationships/hyperlink" Target="https://externaluat-api.tpb.vn/forwarder-presentation-service/v1/forward" TargetMode="External"/><Relationship Id="rId11" Type="http://schemas.openxmlformats.org/officeDocument/2006/relationships/drawing" Target="../drawings/drawing33.xml"/><Relationship Id="rId10" Type="http://schemas.openxmlformats.org/officeDocument/2006/relationships/hyperlink" Target="https://docs.google.com/spreadsheets/d/1Ycv6biN3SLG8L2jtxq42z_hWiYiMFmJZKZ1iOwV_Nik/edit" TargetMode="External"/><Relationship Id="rId12" Type="http://schemas.openxmlformats.org/officeDocument/2006/relationships/vmlDrawing" Target="../drawings/vmlDrawing22.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34.xml"/><Relationship Id="rId5" Type="http://schemas.openxmlformats.org/officeDocument/2006/relationships/vmlDrawing" Target="../drawings/vmlDrawing23.v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hyperlink" Target="about:blank" TargetMode="External"/><Relationship Id="rId5" Type="http://schemas.openxmlformats.org/officeDocument/2006/relationships/hyperlink" Target="https://graphemica.com/%EF%BF%BC" TargetMode="External"/><Relationship Id="rId6" Type="http://schemas.openxmlformats.org/officeDocument/2006/relationships/drawing" Target="../drawings/drawing38.xml"/><Relationship Id="rId7" Type="http://schemas.openxmlformats.org/officeDocument/2006/relationships/vmlDrawing" Target="../drawings/vmlDrawing24.v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20" Type="http://schemas.openxmlformats.org/officeDocument/2006/relationships/hyperlink" Target="https://confluence.shopee.io/pages/viewpage.action?pageId=894902497" TargetMode="External"/><Relationship Id="rId22" Type="http://schemas.openxmlformats.org/officeDocument/2006/relationships/hyperlink" Target="https://confluence.shopee.io/pages/viewpage.action?pageId=894902497" TargetMode="External"/><Relationship Id="rId21" Type="http://schemas.openxmlformats.org/officeDocument/2006/relationships/hyperlink" Target="https://confluence.shopee.io/pages/viewpage.action?pageId=894902497" TargetMode="External"/><Relationship Id="rId24" Type="http://schemas.openxmlformats.org/officeDocument/2006/relationships/hyperlink" Target="https://confluence.shopee.io/pages/viewpage.action?pageId=894902497" TargetMode="External"/><Relationship Id="rId23" Type="http://schemas.openxmlformats.org/officeDocument/2006/relationships/hyperlink" Target="https://confluence.shopee.io/pages/viewpage.action?pageId=894902497" TargetMode="External"/><Relationship Id="rId1" Type="http://schemas.openxmlformats.org/officeDocument/2006/relationships/comments" Target="../comments25.xml"/><Relationship Id="rId2" Type="http://schemas.openxmlformats.org/officeDocument/2006/relationships/hyperlink" Target="https://confluence.shopee.io/pages/viewpage.action?pageId=894902497" TargetMode="External"/><Relationship Id="rId3" Type="http://schemas.openxmlformats.org/officeDocument/2006/relationships/hyperlink" Target="https://confluence.shopee.io/pages/viewpage.action?pageId=894902497" TargetMode="External"/><Relationship Id="rId4" Type="http://schemas.openxmlformats.org/officeDocument/2006/relationships/hyperlink" Target="https://confluence.shopee.io/pages/viewpage.action?pageId=894902497" TargetMode="External"/><Relationship Id="rId9" Type="http://schemas.openxmlformats.org/officeDocument/2006/relationships/hyperlink" Target="https://confluence.shopee.io/display/SK/%5BVN+SPL%5D+Enhancing+activation+flow+after+receiving+TPB+rejection+code" TargetMode="External"/><Relationship Id="rId26" Type="http://schemas.openxmlformats.org/officeDocument/2006/relationships/hyperlink" Target="https://confluence.shopee.io/pages/viewpage.action?pageId=894902497" TargetMode="External"/><Relationship Id="rId25" Type="http://schemas.openxmlformats.org/officeDocument/2006/relationships/hyperlink" Target="https://confluence.shopee.io/pages/viewpage.action?pageId=894902497" TargetMode="External"/><Relationship Id="rId28" Type="http://schemas.openxmlformats.org/officeDocument/2006/relationships/drawing" Target="../drawings/drawing40.xml"/><Relationship Id="rId27" Type="http://schemas.openxmlformats.org/officeDocument/2006/relationships/hyperlink" Target="https://confluence.shopee.io/pages/viewpage.action?pageId=894902497" TargetMode="External"/><Relationship Id="rId5" Type="http://schemas.openxmlformats.org/officeDocument/2006/relationships/hyperlink" Target="https://confluence.shopee.io/pages/viewpage.action?pageId=894902497" TargetMode="External"/><Relationship Id="rId6" Type="http://schemas.openxmlformats.org/officeDocument/2006/relationships/hyperlink" Target="https://confluence.shopee.io/pages/viewpage.action?pageId=894902497" TargetMode="External"/><Relationship Id="rId29" Type="http://schemas.openxmlformats.org/officeDocument/2006/relationships/vmlDrawing" Target="../drawings/vmlDrawing25.vml"/><Relationship Id="rId7" Type="http://schemas.openxmlformats.org/officeDocument/2006/relationships/hyperlink" Target="https://confluence.shopee.io/display/SK/%5BVN+SPL%5D+Enhancing+activation+flow+after+receiving+TPB+rejection+code" TargetMode="External"/><Relationship Id="rId8" Type="http://schemas.openxmlformats.org/officeDocument/2006/relationships/hyperlink" Target="https://confluence.shopee.io/display/SK/%5BVN+SPL%5D+Enhancing+activation+flow+after+receiving+TPB+rejection+code" TargetMode="External"/><Relationship Id="rId11" Type="http://schemas.openxmlformats.org/officeDocument/2006/relationships/hyperlink" Target="https://confluence.shopee.io/display/SK/%5BVN+SPL%5D+Enhancing+activation+flow+after+receiving+TPB+rejection+code" TargetMode="External"/><Relationship Id="rId10" Type="http://schemas.openxmlformats.org/officeDocument/2006/relationships/hyperlink" Target="https://confluence.shopee.io/display/SK/%5BVN+SPL%5D+Enhancing+activation+flow+after+receiving+TPB+rejection+code" TargetMode="External"/><Relationship Id="rId13" Type="http://schemas.openxmlformats.org/officeDocument/2006/relationships/hyperlink" Target="https://confluence.shopee.io/display/SK/%5BVN%5D%5BSPL%5DHandle+new+rCode+from+TPB%3A+r11%2C+r12%2C+r13" TargetMode="External"/><Relationship Id="rId12" Type="http://schemas.openxmlformats.org/officeDocument/2006/relationships/hyperlink" Target="https://confluence.shopee.io/display/SK/%5BVN+SPL%5D+Enhancing+activation+flow+after+receiving+TPB+rejection+code" TargetMode="External"/><Relationship Id="rId15" Type="http://schemas.openxmlformats.org/officeDocument/2006/relationships/hyperlink" Target="https://docs.google.com/document/d/1UTE6MyWzsuRzbpIup5JisbOywLANuzGCXD4eAE-luoY/edit" TargetMode="External"/><Relationship Id="rId14" Type="http://schemas.openxmlformats.org/officeDocument/2006/relationships/hyperlink" Target="https://docs.google.com/document/d/1UTE6MyWzsuRzbpIup5JisbOywLANuzGCXD4eAE-luoY/edit" TargetMode="External"/><Relationship Id="rId17" Type="http://schemas.openxmlformats.org/officeDocument/2006/relationships/hyperlink" Target="https://confluence.shopee.io/pages/viewpage.action?pageId=894902497" TargetMode="External"/><Relationship Id="rId16" Type="http://schemas.openxmlformats.org/officeDocument/2006/relationships/hyperlink" Target="https://confluence.shopee.io/pages/viewpage.action?pageId=894902497" TargetMode="External"/><Relationship Id="rId19" Type="http://schemas.openxmlformats.org/officeDocument/2006/relationships/hyperlink" Target="https://confluence.shopee.io/pages/viewpage.action?pageId=894902497" TargetMode="External"/><Relationship Id="rId18" Type="http://schemas.openxmlformats.org/officeDocument/2006/relationships/hyperlink" Target="https://confluence.shopee.io/pages/viewpage.action?pageId=89490249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38"/>
    <col customWidth="1" min="3" max="3" width="35.0"/>
    <col customWidth="1" min="6" max="6" width="2.38"/>
    <col customWidth="1" min="7" max="7" width="1.88"/>
    <col customWidth="1" min="8" max="8" width="1.38"/>
    <col customWidth="1" hidden="1" min="12" max="12" width="8.0"/>
    <col customWidth="1" hidden="1" min="13" max="13" width="10.5"/>
    <col customWidth="1" hidden="1" min="14" max="14" width="30.38"/>
    <col customWidth="1" hidden="1" min="15" max="15" width="59.13"/>
  </cols>
  <sheetData>
    <row r="1">
      <c r="A1" s="1" t="s">
        <v>0</v>
      </c>
      <c r="B1" s="2">
        <v>45975.0</v>
      </c>
      <c r="I1" s="3"/>
      <c r="M1" s="4"/>
    </row>
    <row r="2">
      <c r="I2" s="3"/>
      <c r="M2" s="4"/>
    </row>
    <row r="3">
      <c r="I3" s="3"/>
      <c r="M3" s="4"/>
    </row>
    <row r="4">
      <c r="A4" s="5" t="s">
        <v>1</v>
      </c>
      <c r="I4" s="3"/>
      <c r="M4" s="4"/>
    </row>
    <row r="5">
      <c r="A5" s="6" t="s">
        <v>2</v>
      </c>
      <c r="B5" s="7" t="s">
        <v>3</v>
      </c>
      <c r="C5" s="8"/>
      <c r="D5" s="8"/>
      <c r="E5" s="8"/>
      <c r="F5" s="8"/>
      <c r="G5" s="8"/>
      <c r="H5" s="9"/>
      <c r="I5" s="10" t="s">
        <v>4</v>
      </c>
      <c r="L5" s="11" t="s">
        <v>5</v>
      </c>
      <c r="M5" s="11" t="s">
        <v>6</v>
      </c>
      <c r="N5" s="11" t="s">
        <v>7</v>
      </c>
      <c r="O5" s="11" t="s">
        <v>8</v>
      </c>
    </row>
    <row r="6">
      <c r="A6" s="12" t="s">
        <v>9</v>
      </c>
      <c r="B6" s="13" t="s">
        <v>10</v>
      </c>
      <c r="C6" s="8"/>
      <c r="D6" s="8"/>
      <c r="E6" s="8"/>
      <c r="F6" s="8"/>
      <c r="G6" s="8"/>
      <c r="H6" s="9"/>
      <c r="I6" s="14" t="s">
        <v>11</v>
      </c>
      <c r="L6" s="15">
        <v>1.0</v>
      </c>
      <c r="M6" s="16" t="s">
        <v>12</v>
      </c>
      <c r="N6" s="17" t="s">
        <v>13</v>
      </c>
      <c r="O6" s="18" t="s">
        <v>14</v>
      </c>
    </row>
    <row r="7">
      <c r="A7" s="12" t="s">
        <v>15</v>
      </c>
      <c r="B7" s="13" t="s">
        <v>16</v>
      </c>
      <c r="C7" s="8"/>
      <c r="D7" s="8"/>
      <c r="E7" s="8"/>
      <c r="F7" s="8"/>
      <c r="G7" s="8"/>
      <c r="H7" s="9"/>
      <c r="I7" s="14" t="s">
        <v>11</v>
      </c>
      <c r="L7" s="15">
        <v>2.0</v>
      </c>
      <c r="M7" s="16" t="s">
        <v>17</v>
      </c>
      <c r="N7" s="17" t="s">
        <v>18</v>
      </c>
      <c r="O7" s="18" t="s">
        <v>19</v>
      </c>
    </row>
    <row r="8">
      <c r="A8" s="19">
        <v>44979.0</v>
      </c>
      <c r="B8" s="13" t="s">
        <v>20</v>
      </c>
      <c r="C8" s="8"/>
      <c r="D8" s="8"/>
      <c r="E8" s="8"/>
      <c r="F8" s="8"/>
      <c r="G8" s="8"/>
      <c r="H8" s="9"/>
      <c r="I8" s="14" t="s">
        <v>11</v>
      </c>
      <c r="L8" s="15">
        <v>3.0</v>
      </c>
      <c r="M8" s="16" t="s">
        <v>21</v>
      </c>
      <c r="N8" s="17" t="s">
        <v>22</v>
      </c>
      <c r="O8" s="20" t="s">
        <v>23</v>
      </c>
    </row>
    <row r="9">
      <c r="A9" s="19">
        <v>44991.0</v>
      </c>
      <c r="B9" s="13" t="s">
        <v>24</v>
      </c>
      <c r="C9" s="8"/>
      <c r="D9" s="8"/>
      <c r="E9" s="8"/>
      <c r="F9" s="8"/>
      <c r="G9" s="8"/>
      <c r="H9" s="9"/>
      <c r="I9" s="14" t="s">
        <v>11</v>
      </c>
      <c r="L9" s="15">
        <v>4.0</v>
      </c>
      <c r="M9" s="16" t="s">
        <v>25</v>
      </c>
      <c r="N9" s="17" t="s">
        <v>26</v>
      </c>
      <c r="O9" s="20" t="s">
        <v>27</v>
      </c>
    </row>
    <row r="10">
      <c r="A10" s="19">
        <v>45008.0</v>
      </c>
      <c r="B10" s="13" t="s">
        <v>28</v>
      </c>
      <c r="C10" s="8"/>
      <c r="D10" s="8"/>
      <c r="E10" s="8"/>
      <c r="F10" s="8"/>
      <c r="G10" s="8"/>
      <c r="H10" s="9"/>
      <c r="I10" s="14" t="s">
        <v>11</v>
      </c>
      <c r="L10" s="21"/>
      <c r="M10" s="16" t="s">
        <v>29</v>
      </c>
      <c r="N10" s="17" t="s">
        <v>30</v>
      </c>
      <c r="O10" s="18" t="s">
        <v>31</v>
      </c>
    </row>
    <row r="11">
      <c r="A11" s="22">
        <v>45019.0</v>
      </c>
      <c r="B11" s="13" t="s">
        <v>32</v>
      </c>
      <c r="C11" s="8"/>
      <c r="D11" s="8"/>
      <c r="E11" s="8"/>
      <c r="F11" s="8"/>
      <c r="G11" s="8"/>
      <c r="H11" s="9"/>
      <c r="I11" s="14" t="s">
        <v>11</v>
      </c>
      <c r="L11" s="21"/>
      <c r="M11" s="16" t="s">
        <v>33</v>
      </c>
      <c r="N11" s="23"/>
      <c r="O11" s="23"/>
    </row>
    <row r="12">
      <c r="A12" s="22">
        <v>45029.0</v>
      </c>
      <c r="B12" s="13" t="s">
        <v>34</v>
      </c>
      <c r="C12" s="8"/>
      <c r="D12" s="8"/>
      <c r="E12" s="8"/>
      <c r="F12" s="8"/>
      <c r="G12" s="8"/>
      <c r="H12" s="9"/>
      <c r="I12" s="14" t="s">
        <v>11</v>
      </c>
      <c r="L12" s="21"/>
      <c r="M12" s="24"/>
      <c r="N12" s="23"/>
      <c r="O12" s="23"/>
    </row>
    <row r="13">
      <c r="A13" s="19">
        <v>45162.0</v>
      </c>
      <c r="B13" s="13" t="s">
        <v>35</v>
      </c>
      <c r="C13" s="8"/>
      <c r="D13" s="8"/>
      <c r="E13" s="8"/>
      <c r="F13" s="8"/>
      <c r="G13" s="8"/>
      <c r="H13" s="9"/>
      <c r="I13" s="14" t="s">
        <v>11</v>
      </c>
      <c r="L13" s="21"/>
      <c r="M13" s="24"/>
      <c r="N13" s="23"/>
      <c r="O13" s="23"/>
    </row>
    <row r="14">
      <c r="A14" s="19">
        <v>45194.0</v>
      </c>
      <c r="B14" s="13" t="s">
        <v>36</v>
      </c>
      <c r="C14" s="8"/>
      <c r="D14" s="8"/>
      <c r="E14" s="8"/>
      <c r="F14" s="8"/>
      <c r="G14" s="8"/>
      <c r="H14" s="9"/>
      <c r="I14" s="14" t="s">
        <v>11</v>
      </c>
      <c r="L14" s="21"/>
      <c r="M14" s="24"/>
      <c r="N14" s="23"/>
      <c r="O14" s="23"/>
    </row>
    <row r="15">
      <c r="A15" s="25">
        <v>45271.0</v>
      </c>
      <c r="B15" s="26" t="s">
        <v>37</v>
      </c>
      <c r="C15" s="8"/>
      <c r="D15" s="8"/>
      <c r="E15" s="8"/>
      <c r="F15" s="8"/>
      <c r="G15" s="8"/>
      <c r="H15" s="9"/>
      <c r="I15" s="14" t="s">
        <v>11</v>
      </c>
      <c r="M15" s="4"/>
    </row>
    <row r="16">
      <c r="A16" s="25">
        <v>45302.0</v>
      </c>
      <c r="B16" s="13" t="s">
        <v>38</v>
      </c>
      <c r="C16" s="8"/>
      <c r="D16" s="8"/>
      <c r="E16" s="8"/>
      <c r="F16" s="8"/>
      <c r="G16" s="8"/>
      <c r="H16" s="9"/>
      <c r="I16" s="14" t="s">
        <v>11</v>
      </c>
      <c r="M16" s="4"/>
    </row>
    <row r="17">
      <c r="A17" s="25">
        <v>45362.0</v>
      </c>
      <c r="B17" s="27" t="s">
        <v>39</v>
      </c>
      <c r="C17" s="8"/>
      <c r="D17" s="8"/>
      <c r="E17" s="8"/>
      <c r="F17" s="8"/>
      <c r="G17" s="8"/>
      <c r="H17" s="9"/>
      <c r="I17" s="14" t="s">
        <v>11</v>
      </c>
      <c r="M17" s="4"/>
    </row>
    <row r="18">
      <c r="A18" s="25">
        <v>45366.0</v>
      </c>
      <c r="B18" s="28" t="s">
        <v>40</v>
      </c>
      <c r="C18" s="8"/>
      <c r="D18" s="8"/>
      <c r="E18" s="8"/>
      <c r="F18" s="8"/>
      <c r="G18" s="8"/>
      <c r="H18" s="9"/>
      <c r="I18" s="14" t="s">
        <v>11</v>
      </c>
      <c r="M18" s="4"/>
    </row>
    <row r="19">
      <c r="A19" s="29">
        <v>45386.0</v>
      </c>
      <c r="B19" s="30" t="s">
        <v>41</v>
      </c>
      <c r="C19" s="8"/>
      <c r="D19" s="8"/>
      <c r="E19" s="8"/>
      <c r="F19" s="8"/>
      <c r="G19" s="8"/>
      <c r="H19" s="9"/>
      <c r="I19" s="14" t="s">
        <v>42</v>
      </c>
      <c r="M19" s="4"/>
    </row>
    <row r="20">
      <c r="A20" s="22">
        <v>45434.0</v>
      </c>
      <c r="B20" s="13" t="s">
        <v>43</v>
      </c>
      <c r="C20" s="8"/>
      <c r="D20" s="8"/>
      <c r="E20" s="8"/>
      <c r="F20" s="8"/>
      <c r="G20" s="8"/>
      <c r="H20" s="9"/>
      <c r="I20" s="14" t="s">
        <v>42</v>
      </c>
      <c r="M20" s="4"/>
    </row>
    <row r="21">
      <c r="A21" s="22">
        <v>45439.0</v>
      </c>
      <c r="B21" s="13" t="s">
        <v>44</v>
      </c>
      <c r="C21" s="8"/>
      <c r="D21" s="8"/>
      <c r="E21" s="8"/>
      <c r="F21" s="8"/>
      <c r="G21" s="8"/>
      <c r="H21" s="9"/>
      <c r="I21" s="14" t="s">
        <v>42</v>
      </c>
      <c r="M21" s="4"/>
    </row>
    <row r="22">
      <c r="A22" s="22">
        <v>45439.0</v>
      </c>
      <c r="B22" s="13" t="s">
        <v>45</v>
      </c>
      <c r="C22" s="8"/>
      <c r="D22" s="8"/>
      <c r="E22" s="8"/>
      <c r="F22" s="8"/>
      <c r="G22" s="8"/>
      <c r="H22" s="9"/>
      <c r="I22" s="14" t="s">
        <v>11</v>
      </c>
      <c r="M22" s="4"/>
    </row>
    <row r="23">
      <c r="A23" s="22">
        <v>45447.0</v>
      </c>
      <c r="B23" s="13" t="s">
        <v>46</v>
      </c>
      <c r="C23" s="8"/>
      <c r="D23" s="8"/>
      <c r="E23" s="8"/>
      <c r="F23" s="8"/>
      <c r="G23" s="8"/>
      <c r="H23" s="9"/>
      <c r="I23" s="14" t="s">
        <v>11</v>
      </c>
      <c r="M23" s="4"/>
    </row>
    <row r="24">
      <c r="A24" s="22">
        <v>45447.0</v>
      </c>
      <c r="B24" s="13" t="s">
        <v>47</v>
      </c>
      <c r="C24" s="8"/>
      <c r="D24" s="8"/>
      <c r="E24" s="8"/>
      <c r="F24" s="8"/>
      <c r="G24" s="8"/>
      <c r="H24" s="9"/>
      <c r="I24" s="14" t="s">
        <v>11</v>
      </c>
      <c r="M24" s="4"/>
    </row>
    <row r="25">
      <c r="A25" s="22">
        <v>45447.0</v>
      </c>
      <c r="B25" s="13" t="s">
        <v>43</v>
      </c>
      <c r="C25" s="8"/>
      <c r="D25" s="8"/>
      <c r="E25" s="8"/>
      <c r="F25" s="8"/>
      <c r="G25" s="8"/>
      <c r="H25" s="9"/>
      <c r="I25" s="14" t="s">
        <v>42</v>
      </c>
      <c r="M25" s="4"/>
    </row>
    <row r="26">
      <c r="A26" s="22">
        <v>45455.0</v>
      </c>
      <c r="B26" s="13" t="s">
        <v>48</v>
      </c>
      <c r="C26" s="8"/>
      <c r="D26" s="8"/>
      <c r="E26" s="8"/>
      <c r="F26" s="8"/>
      <c r="G26" s="8"/>
      <c r="H26" s="9"/>
      <c r="I26" s="14" t="s">
        <v>11</v>
      </c>
      <c r="M26" s="4"/>
    </row>
    <row r="27">
      <c r="A27" s="22">
        <v>45504.0</v>
      </c>
      <c r="B27" s="13" t="s">
        <v>49</v>
      </c>
      <c r="C27" s="8"/>
      <c r="D27" s="8"/>
      <c r="E27" s="8"/>
      <c r="F27" s="8"/>
      <c r="G27" s="8"/>
      <c r="H27" s="9"/>
      <c r="I27" s="14" t="s">
        <v>42</v>
      </c>
      <c r="M27" s="4"/>
    </row>
    <row r="28">
      <c r="A28" s="22">
        <v>45534.0</v>
      </c>
      <c r="B28" s="27" t="s">
        <v>50</v>
      </c>
      <c r="C28" s="8"/>
      <c r="D28" s="8"/>
      <c r="E28" s="8"/>
      <c r="F28" s="8"/>
      <c r="G28" s="8"/>
      <c r="H28" s="9"/>
      <c r="I28" s="14" t="s">
        <v>51</v>
      </c>
      <c r="M28" s="4"/>
    </row>
    <row r="29">
      <c r="A29" s="22">
        <v>45581.0</v>
      </c>
      <c r="B29" s="27" t="s">
        <v>52</v>
      </c>
      <c r="C29" s="8"/>
      <c r="D29" s="8"/>
      <c r="E29" s="8"/>
      <c r="F29" s="8"/>
      <c r="G29" s="8"/>
      <c r="H29" s="9"/>
      <c r="I29" s="14" t="s">
        <v>42</v>
      </c>
      <c r="M29" s="4"/>
    </row>
    <row r="30">
      <c r="A30" s="22">
        <v>45603.0</v>
      </c>
      <c r="B30" s="27" t="s">
        <v>53</v>
      </c>
      <c r="C30" s="8"/>
      <c r="D30" s="8"/>
      <c r="E30" s="8"/>
      <c r="F30" s="8"/>
      <c r="G30" s="8"/>
      <c r="H30" s="9"/>
      <c r="I30" s="14" t="s">
        <v>42</v>
      </c>
      <c r="M30" s="4"/>
    </row>
    <row r="31">
      <c r="A31" s="22">
        <v>45662.0</v>
      </c>
      <c r="B31" s="27" t="s">
        <v>54</v>
      </c>
      <c r="C31" s="8"/>
      <c r="D31" s="8"/>
      <c r="E31" s="8"/>
      <c r="F31" s="8"/>
      <c r="G31" s="8"/>
      <c r="H31" s="9"/>
      <c r="I31" s="14" t="s">
        <v>42</v>
      </c>
      <c r="M31" s="4"/>
    </row>
    <row r="32">
      <c r="A32" s="31">
        <v>45813.0</v>
      </c>
      <c r="B32" s="32" t="s">
        <v>55</v>
      </c>
      <c r="C32" s="8"/>
      <c r="D32" s="8"/>
      <c r="E32" s="8"/>
      <c r="F32" s="8"/>
      <c r="G32" s="8"/>
      <c r="H32" s="9"/>
      <c r="I32" s="33" t="s">
        <v>42</v>
      </c>
      <c r="J32" s="34"/>
      <c r="K32" s="34"/>
      <c r="L32" s="34"/>
      <c r="M32" s="35"/>
      <c r="N32" s="34"/>
      <c r="O32" s="34"/>
      <c r="P32" s="34"/>
      <c r="Q32" s="34"/>
      <c r="R32" s="34"/>
      <c r="S32" s="34"/>
      <c r="T32" s="34"/>
      <c r="U32" s="34"/>
      <c r="V32" s="34"/>
      <c r="W32" s="34"/>
      <c r="X32" s="34"/>
      <c r="Y32" s="34"/>
      <c r="Z32" s="34"/>
      <c r="AA32" s="34"/>
    </row>
    <row r="33" ht="18.75" customHeight="1">
      <c r="A33" s="36">
        <v>45919.0</v>
      </c>
      <c r="B33" s="37" t="s">
        <v>56</v>
      </c>
      <c r="C33" s="8"/>
      <c r="D33" s="8"/>
      <c r="E33" s="8"/>
      <c r="F33" s="8"/>
      <c r="G33" s="8"/>
      <c r="H33" s="9"/>
      <c r="I33" s="38" t="s">
        <v>57</v>
      </c>
      <c r="M33" s="4"/>
    </row>
    <row r="34" ht="18.75" customHeight="1">
      <c r="A34" s="39">
        <v>45947.0</v>
      </c>
      <c r="B34" s="40" t="s">
        <v>58</v>
      </c>
      <c r="C34" s="8"/>
      <c r="D34" s="8"/>
      <c r="E34" s="8"/>
      <c r="F34" s="8"/>
      <c r="G34" s="8"/>
      <c r="H34" s="9"/>
      <c r="I34" s="41" t="s">
        <v>57</v>
      </c>
      <c r="M34" s="4"/>
    </row>
    <row r="35" ht="18.75" customHeight="1">
      <c r="A35" s="42">
        <v>45953.0</v>
      </c>
      <c r="B35" s="43" t="s">
        <v>59</v>
      </c>
      <c r="C35" s="8"/>
      <c r="D35" s="8"/>
      <c r="E35" s="8"/>
      <c r="F35" s="8"/>
      <c r="G35" s="8"/>
      <c r="H35" s="9"/>
      <c r="I35" s="44" t="s">
        <v>57</v>
      </c>
      <c r="M35" s="4"/>
    </row>
    <row r="36">
      <c r="A36" s="45" t="s">
        <v>60</v>
      </c>
      <c r="B36" s="46" t="s">
        <v>61</v>
      </c>
      <c r="C36" s="8"/>
      <c r="D36" s="8"/>
      <c r="E36" s="8"/>
      <c r="F36" s="8"/>
      <c r="G36" s="8"/>
      <c r="H36" s="9"/>
      <c r="I36" s="47" t="s">
        <v>57</v>
      </c>
      <c r="M36" s="4"/>
    </row>
    <row r="37">
      <c r="A37" s="48"/>
      <c r="I37" s="3"/>
      <c r="M37" s="4"/>
    </row>
    <row r="38">
      <c r="A38" s="48"/>
      <c r="I38" s="3"/>
      <c r="M38" s="4"/>
    </row>
    <row r="39">
      <c r="A39" s="48"/>
      <c r="I39" s="3"/>
      <c r="M39" s="4"/>
    </row>
    <row r="40">
      <c r="A40" s="49"/>
      <c r="I40" s="3"/>
      <c r="M40" s="4"/>
    </row>
    <row r="41">
      <c r="A41" s="49" t="s">
        <v>62</v>
      </c>
      <c r="I41" s="3"/>
      <c r="M41" s="4"/>
    </row>
    <row r="42">
      <c r="A42" s="5"/>
      <c r="I42" s="3"/>
      <c r="M42" s="4"/>
    </row>
    <row r="43">
      <c r="A43" s="50" t="s">
        <v>63</v>
      </c>
      <c r="B43" s="50" t="s">
        <v>64</v>
      </c>
      <c r="C43" s="50" t="s">
        <v>65</v>
      </c>
      <c r="D43" s="50" t="s">
        <v>66</v>
      </c>
      <c r="I43" s="3"/>
      <c r="M43" s="4"/>
    </row>
    <row r="44">
      <c r="A44" s="1" t="s">
        <v>67</v>
      </c>
      <c r="B44" s="1" t="s">
        <v>68</v>
      </c>
      <c r="C44" s="1" t="s">
        <v>69</v>
      </c>
      <c r="D44" s="51" t="s">
        <v>70</v>
      </c>
      <c r="E44" s="4"/>
      <c r="I44" s="3"/>
      <c r="M44" s="4"/>
    </row>
    <row r="45">
      <c r="A45" s="1" t="s">
        <v>71</v>
      </c>
      <c r="B45" s="1" t="s">
        <v>68</v>
      </c>
      <c r="C45" s="1" t="s">
        <v>72</v>
      </c>
      <c r="D45" s="51" t="s">
        <v>70</v>
      </c>
      <c r="I45" s="3"/>
      <c r="M45" s="4"/>
    </row>
    <row r="46">
      <c r="A46" s="1" t="s">
        <v>73</v>
      </c>
      <c r="B46" s="1" t="s">
        <v>68</v>
      </c>
      <c r="C46" s="1" t="s">
        <v>69</v>
      </c>
      <c r="D46" s="51" t="s">
        <v>70</v>
      </c>
      <c r="I46" s="3"/>
      <c r="M46" s="4"/>
    </row>
    <row r="47">
      <c r="A47" s="1" t="s">
        <v>74</v>
      </c>
      <c r="B47" s="1" t="s">
        <v>68</v>
      </c>
      <c r="C47" s="1" t="s">
        <v>69</v>
      </c>
      <c r="D47" s="52" t="s">
        <v>75</v>
      </c>
      <c r="I47" s="3"/>
      <c r="M47" s="4"/>
    </row>
    <row r="48">
      <c r="A48" s="53" t="s">
        <v>76</v>
      </c>
      <c r="B48" s="53" t="s">
        <v>77</v>
      </c>
      <c r="C48" s="1" t="s">
        <v>78</v>
      </c>
      <c r="D48" s="52" t="s">
        <v>75</v>
      </c>
      <c r="I48" s="3"/>
      <c r="M48" s="4"/>
    </row>
    <row r="49">
      <c r="A49" s="53" t="s">
        <v>79</v>
      </c>
      <c r="B49" s="53" t="s">
        <v>77</v>
      </c>
      <c r="C49" s="1" t="s">
        <v>78</v>
      </c>
      <c r="D49" s="51" t="s">
        <v>70</v>
      </c>
      <c r="I49" s="3"/>
      <c r="M49" s="4"/>
    </row>
    <row r="50">
      <c r="A50" s="1" t="s">
        <v>80</v>
      </c>
      <c r="B50" s="1" t="s">
        <v>68</v>
      </c>
      <c r="C50" s="1" t="s">
        <v>69</v>
      </c>
      <c r="D50" s="52" t="s">
        <v>75</v>
      </c>
      <c r="I50" s="3"/>
      <c r="M50" s="4"/>
    </row>
    <row r="51">
      <c r="A51" s="1" t="s">
        <v>81</v>
      </c>
      <c r="B51" s="1" t="s">
        <v>68</v>
      </c>
      <c r="C51" s="1" t="s">
        <v>69</v>
      </c>
      <c r="D51" s="51" t="s">
        <v>70</v>
      </c>
      <c r="I51" s="3"/>
      <c r="M51" s="4"/>
    </row>
    <row r="52">
      <c r="A52" s="1" t="s">
        <v>82</v>
      </c>
      <c r="B52" s="1" t="s">
        <v>68</v>
      </c>
      <c r="C52" s="1" t="s">
        <v>72</v>
      </c>
      <c r="D52" s="52" t="s">
        <v>75</v>
      </c>
      <c r="I52" s="3"/>
      <c r="M52" s="4"/>
    </row>
    <row r="53">
      <c r="A53" s="1" t="s">
        <v>83</v>
      </c>
      <c r="B53" s="1" t="s">
        <v>68</v>
      </c>
      <c r="C53" s="1" t="s">
        <v>69</v>
      </c>
      <c r="D53" s="51" t="s">
        <v>70</v>
      </c>
      <c r="I53" s="3"/>
      <c r="M53" s="4"/>
    </row>
    <row r="54">
      <c r="A54" s="1" t="s">
        <v>84</v>
      </c>
      <c r="B54" s="1" t="s">
        <v>68</v>
      </c>
      <c r="C54" s="1" t="s">
        <v>69</v>
      </c>
      <c r="D54" s="52" t="s">
        <v>75</v>
      </c>
      <c r="I54" s="3"/>
      <c r="M54" s="4"/>
    </row>
    <row r="55">
      <c r="A55" s="1" t="s">
        <v>85</v>
      </c>
      <c r="B55" s="1" t="s">
        <v>68</v>
      </c>
      <c r="C55" s="1" t="s">
        <v>69</v>
      </c>
      <c r="D55" s="51" t="s">
        <v>70</v>
      </c>
      <c r="I55" s="3"/>
      <c r="M55" s="4"/>
    </row>
    <row r="56">
      <c r="A56" s="1" t="s">
        <v>86</v>
      </c>
      <c r="B56" s="1" t="s">
        <v>68</v>
      </c>
      <c r="C56" s="1" t="s">
        <v>69</v>
      </c>
      <c r="D56" s="51" t="s">
        <v>70</v>
      </c>
      <c r="I56" s="3"/>
      <c r="M56" s="4"/>
    </row>
    <row r="57">
      <c r="A57" s="1" t="s">
        <v>87</v>
      </c>
      <c r="B57" s="1" t="s">
        <v>68</v>
      </c>
      <c r="C57" s="1" t="s">
        <v>69</v>
      </c>
      <c r="D57" s="51" t="s">
        <v>70</v>
      </c>
      <c r="I57" s="3"/>
      <c r="M57" s="4"/>
    </row>
    <row r="58">
      <c r="A58" s="53" t="s">
        <v>88</v>
      </c>
      <c r="B58" s="53" t="s">
        <v>77</v>
      </c>
      <c r="C58" s="1" t="s">
        <v>78</v>
      </c>
      <c r="D58" s="51" t="s">
        <v>70</v>
      </c>
      <c r="I58" s="3"/>
      <c r="M58" s="4"/>
    </row>
    <row r="59">
      <c r="A59" s="53" t="s">
        <v>89</v>
      </c>
      <c r="B59" s="53" t="s">
        <v>77</v>
      </c>
      <c r="C59" s="1" t="s">
        <v>78</v>
      </c>
      <c r="D59" s="52" t="s">
        <v>75</v>
      </c>
      <c r="I59" s="3"/>
      <c r="M59" s="4"/>
    </row>
    <row r="60">
      <c r="A60" s="53" t="s">
        <v>90</v>
      </c>
      <c r="B60" s="53" t="s">
        <v>77</v>
      </c>
      <c r="C60" s="1" t="s">
        <v>78</v>
      </c>
      <c r="D60" s="51" t="s">
        <v>70</v>
      </c>
      <c r="I60" s="3"/>
      <c r="M60" s="4"/>
    </row>
    <row r="61">
      <c r="A61" s="1" t="s">
        <v>91</v>
      </c>
      <c r="B61" s="1" t="s">
        <v>92</v>
      </c>
      <c r="C61" s="54"/>
      <c r="D61" s="54"/>
      <c r="I61" s="3"/>
      <c r="M61" s="4"/>
    </row>
    <row r="62">
      <c r="A62" s="1" t="s">
        <v>93</v>
      </c>
      <c r="B62" s="1" t="s">
        <v>94</v>
      </c>
      <c r="C62" s="54"/>
      <c r="D62" s="54"/>
      <c r="I62" s="3"/>
      <c r="M62" s="4"/>
    </row>
    <row r="63">
      <c r="A63" s="1" t="s">
        <v>95</v>
      </c>
      <c r="B63" s="1" t="s">
        <v>94</v>
      </c>
      <c r="C63" s="54"/>
      <c r="D63" s="54"/>
      <c r="I63" s="3"/>
      <c r="M63" s="4"/>
    </row>
    <row r="64">
      <c r="A64" s="53" t="s">
        <v>96</v>
      </c>
      <c r="B64" s="53" t="s">
        <v>77</v>
      </c>
      <c r="C64" s="1" t="s">
        <v>78</v>
      </c>
      <c r="D64" s="51" t="s">
        <v>70</v>
      </c>
      <c r="I64" s="3"/>
      <c r="M64" s="4"/>
    </row>
    <row r="65">
      <c r="A65" s="53" t="s">
        <v>97</v>
      </c>
      <c r="B65" s="53" t="s">
        <v>77</v>
      </c>
      <c r="C65" s="1" t="s">
        <v>78</v>
      </c>
      <c r="D65" s="51" t="s">
        <v>70</v>
      </c>
      <c r="I65" s="3"/>
      <c r="M65" s="4"/>
    </row>
    <row r="66">
      <c r="I66" s="3"/>
      <c r="M66" s="4"/>
    </row>
    <row r="67">
      <c r="I67" s="3"/>
      <c r="M67" s="4"/>
    </row>
    <row r="68">
      <c r="I68" s="3"/>
      <c r="M68" s="4"/>
    </row>
    <row r="69">
      <c r="A69" s="49" t="s">
        <v>98</v>
      </c>
      <c r="I69" s="3"/>
      <c r="M69" s="4"/>
    </row>
    <row r="70">
      <c r="I70" s="3"/>
      <c r="M70" s="4"/>
    </row>
    <row r="71">
      <c r="I71" s="3"/>
      <c r="M71" s="4"/>
    </row>
    <row r="72">
      <c r="I72" s="3"/>
      <c r="M72" s="4"/>
    </row>
    <row r="73">
      <c r="I73" s="3"/>
      <c r="M73" s="4"/>
    </row>
    <row r="74">
      <c r="I74" s="3"/>
      <c r="M74" s="4"/>
    </row>
    <row r="75">
      <c r="I75" s="3"/>
      <c r="M75" s="4"/>
    </row>
    <row r="76">
      <c r="I76" s="3"/>
      <c r="M76" s="4"/>
    </row>
    <row r="77">
      <c r="I77" s="3"/>
      <c r="M77" s="4"/>
    </row>
    <row r="78">
      <c r="I78" s="3"/>
      <c r="M78" s="4"/>
    </row>
    <row r="79">
      <c r="I79" s="3"/>
      <c r="M79" s="4"/>
    </row>
    <row r="80">
      <c r="I80" s="3"/>
      <c r="M80" s="4"/>
    </row>
    <row r="81">
      <c r="I81" s="3"/>
      <c r="M81" s="4"/>
    </row>
    <row r="82">
      <c r="I82" s="3"/>
      <c r="M82" s="4"/>
    </row>
    <row r="83">
      <c r="I83" s="3"/>
      <c r="M83" s="4"/>
    </row>
    <row r="84">
      <c r="I84" s="3"/>
      <c r="M84" s="4"/>
    </row>
    <row r="85">
      <c r="I85" s="3"/>
      <c r="M85" s="4"/>
    </row>
    <row r="86">
      <c r="I86" s="3"/>
      <c r="M86" s="4"/>
    </row>
    <row r="87">
      <c r="I87" s="3"/>
      <c r="M87" s="4"/>
    </row>
    <row r="88">
      <c r="I88" s="3"/>
      <c r="M88" s="4"/>
    </row>
    <row r="89">
      <c r="I89" s="3"/>
      <c r="M89" s="4"/>
    </row>
    <row r="90">
      <c r="I90" s="3"/>
      <c r="M90" s="4"/>
    </row>
    <row r="91">
      <c r="I91" s="3"/>
      <c r="M91" s="4"/>
    </row>
    <row r="92">
      <c r="I92" s="3"/>
      <c r="M92" s="4"/>
    </row>
    <row r="93">
      <c r="I93" s="3"/>
      <c r="M93" s="4"/>
    </row>
    <row r="94">
      <c r="I94" s="3"/>
      <c r="M94" s="4"/>
    </row>
    <row r="95">
      <c r="I95" s="3"/>
      <c r="M95" s="4"/>
    </row>
    <row r="96">
      <c r="I96" s="3"/>
      <c r="M96" s="4"/>
    </row>
    <row r="97">
      <c r="I97" s="3"/>
      <c r="M97" s="4"/>
    </row>
    <row r="98">
      <c r="I98" s="3"/>
      <c r="M98" s="4"/>
    </row>
    <row r="99">
      <c r="I99" s="3"/>
      <c r="M99" s="4"/>
    </row>
    <row r="100">
      <c r="I100" s="3"/>
      <c r="M100" s="4"/>
    </row>
    <row r="101">
      <c r="I101" s="3"/>
      <c r="M101" s="4"/>
    </row>
    <row r="102">
      <c r="I102" s="3"/>
      <c r="M102" s="4"/>
    </row>
    <row r="103">
      <c r="I103" s="3"/>
      <c r="M103" s="4"/>
    </row>
    <row r="104">
      <c r="I104" s="3"/>
      <c r="M104" s="4"/>
    </row>
    <row r="105">
      <c r="I105" s="3"/>
      <c r="M105" s="4"/>
    </row>
    <row r="106">
      <c r="I106" s="3"/>
      <c r="M106" s="4"/>
    </row>
    <row r="107">
      <c r="I107" s="3"/>
      <c r="M107" s="4"/>
    </row>
    <row r="108">
      <c r="I108" s="3"/>
      <c r="M108" s="4"/>
    </row>
    <row r="109">
      <c r="I109" s="3"/>
      <c r="M109" s="4"/>
    </row>
    <row r="110">
      <c r="I110" s="3"/>
      <c r="M110" s="4"/>
    </row>
    <row r="111">
      <c r="I111" s="3"/>
      <c r="M111" s="4"/>
    </row>
    <row r="112">
      <c r="I112" s="3"/>
      <c r="M112" s="4"/>
    </row>
    <row r="113">
      <c r="I113" s="3"/>
      <c r="M113" s="4"/>
    </row>
    <row r="114">
      <c r="I114" s="3"/>
      <c r="M114" s="4"/>
    </row>
    <row r="115">
      <c r="I115" s="3"/>
      <c r="M115" s="4"/>
    </row>
    <row r="116">
      <c r="I116" s="3"/>
      <c r="M116" s="4"/>
    </row>
    <row r="117">
      <c r="I117" s="3"/>
      <c r="M117" s="4"/>
    </row>
    <row r="118">
      <c r="I118" s="3"/>
      <c r="M118" s="4"/>
    </row>
    <row r="119">
      <c r="I119" s="3"/>
      <c r="M119" s="4"/>
    </row>
    <row r="120">
      <c r="I120" s="3"/>
      <c r="M120" s="4"/>
    </row>
    <row r="121">
      <c r="I121" s="3"/>
      <c r="M121" s="4"/>
    </row>
    <row r="122">
      <c r="I122" s="3"/>
      <c r="M122" s="4"/>
    </row>
    <row r="123">
      <c r="I123" s="3"/>
      <c r="M123" s="4"/>
    </row>
    <row r="124">
      <c r="I124" s="3"/>
      <c r="M124" s="4"/>
    </row>
    <row r="125">
      <c r="I125" s="3"/>
      <c r="M125" s="4"/>
    </row>
    <row r="126">
      <c r="I126" s="3"/>
      <c r="M126" s="4"/>
    </row>
    <row r="127">
      <c r="I127" s="3"/>
      <c r="M127" s="4"/>
    </row>
    <row r="128">
      <c r="I128" s="3"/>
      <c r="M128" s="4"/>
    </row>
    <row r="129">
      <c r="I129" s="3"/>
      <c r="M129" s="4"/>
    </row>
    <row r="130">
      <c r="I130" s="3"/>
      <c r="M130" s="4"/>
    </row>
    <row r="131">
      <c r="I131" s="3"/>
      <c r="M131" s="4"/>
    </row>
    <row r="132">
      <c r="I132" s="3"/>
      <c r="M132" s="4"/>
    </row>
    <row r="133">
      <c r="I133" s="3"/>
      <c r="M133" s="4"/>
    </row>
    <row r="134">
      <c r="I134" s="3"/>
      <c r="M134" s="4"/>
    </row>
    <row r="135">
      <c r="I135" s="3"/>
      <c r="M135" s="4"/>
    </row>
    <row r="136">
      <c r="I136" s="3"/>
      <c r="M136" s="4"/>
    </row>
    <row r="137">
      <c r="I137" s="3"/>
      <c r="M137" s="4"/>
    </row>
    <row r="138">
      <c r="I138" s="3"/>
      <c r="M138" s="4"/>
    </row>
    <row r="139">
      <c r="I139" s="3"/>
      <c r="M139" s="4"/>
    </row>
    <row r="140">
      <c r="I140" s="3"/>
      <c r="M140" s="4"/>
    </row>
    <row r="141">
      <c r="I141" s="3"/>
      <c r="M141" s="4"/>
    </row>
    <row r="142">
      <c r="I142" s="3"/>
      <c r="M142" s="4"/>
    </row>
    <row r="143">
      <c r="I143" s="3"/>
      <c r="M143" s="4"/>
    </row>
    <row r="144">
      <c r="I144" s="3"/>
      <c r="M144" s="4"/>
    </row>
    <row r="145">
      <c r="I145" s="3"/>
      <c r="M145" s="4"/>
    </row>
    <row r="146">
      <c r="I146" s="3"/>
      <c r="M146" s="4"/>
    </row>
    <row r="147">
      <c r="I147" s="3"/>
      <c r="M147" s="4"/>
    </row>
    <row r="148">
      <c r="I148" s="3"/>
      <c r="M148" s="4"/>
    </row>
    <row r="149">
      <c r="I149" s="3"/>
      <c r="M149" s="4"/>
    </row>
    <row r="150">
      <c r="I150" s="3"/>
      <c r="M150" s="4"/>
    </row>
    <row r="151">
      <c r="I151" s="3"/>
      <c r="M151" s="4"/>
    </row>
    <row r="152">
      <c r="I152" s="3"/>
      <c r="M152" s="4"/>
    </row>
    <row r="153">
      <c r="I153" s="3"/>
      <c r="M153" s="4"/>
    </row>
    <row r="154">
      <c r="I154" s="3"/>
      <c r="M154" s="4"/>
    </row>
    <row r="155">
      <c r="I155" s="3"/>
      <c r="M155" s="4"/>
    </row>
    <row r="156">
      <c r="I156" s="3"/>
      <c r="M156" s="4"/>
    </row>
    <row r="157">
      <c r="I157" s="3"/>
      <c r="M157" s="4"/>
    </row>
    <row r="158">
      <c r="I158" s="3"/>
      <c r="M158" s="4"/>
    </row>
    <row r="159">
      <c r="I159" s="3"/>
      <c r="M159" s="4"/>
    </row>
    <row r="160">
      <c r="I160" s="3"/>
      <c r="M160" s="4"/>
    </row>
    <row r="161">
      <c r="I161" s="3"/>
      <c r="M161" s="4"/>
    </row>
    <row r="162">
      <c r="I162" s="3"/>
      <c r="M162" s="4"/>
    </row>
    <row r="163">
      <c r="I163" s="3"/>
      <c r="M163" s="4"/>
    </row>
    <row r="164">
      <c r="I164" s="3"/>
      <c r="M164" s="4"/>
    </row>
    <row r="165">
      <c r="I165" s="3"/>
      <c r="M165" s="4"/>
    </row>
    <row r="166">
      <c r="I166" s="3"/>
      <c r="M166" s="4"/>
    </row>
    <row r="167">
      <c r="I167" s="3"/>
      <c r="M167" s="4"/>
    </row>
    <row r="168">
      <c r="I168" s="3"/>
      <c r="M168" s="4"/>
    </row>
    <row r="169">
      <c r="I169" s="3"/>
      <c r="M169" s="4"/>
    </row>
    <row r="170">
      <c r="I170" s="3"/>
      <c r="M170" s="4"/>
    </row>
    <row r="171">
      <c r="I171" s="3"/>
      <c r="M171" s="4"/>
    </row>
    <row r="172">
      <c r="I172" s="3"/>
      <c r="M172" s="4"/>
    </row>
    <row r="173">
      <c r="I173" s="3"/>
      <c r="M173" s="4"/>
    </row>
    <row r="174">
      <c r="I174" s="3"/>
      <c r="M174" s="4"/>
    </row>
    <row r="175">
      <c r="I175" s="3"/>
      <c r="M175" s="4"/>
    </row>
    <row r="176">
      <c r="I176" s="3"/>
      <c r="M176" s="4"/>
    </row>
    <row r="177">
      <c r="I177" s="3"/>
      <c r="M177" s="4"/>
    </row>
    <row r="178">
      <c r="I178" s="3"/>
      <c r="M178" s="4"/>
    </row>
    <row r="179">
      <c r="I179" s="3"/>
      <c r="M179" s="4"/>
    </row>
    <row r="180">
      <c r="I180" s="3"/>
      <c r="M180" s="4"/>
    </row>
    <row r="181">
      <c r="I181" s="3"/>
      <c r="M181" s="4"/>
    </row>
    <row r="182">
      <c r="I182" s="3"/>
      <c r="M182" s="4"/>
    </row>
    <row r="183">
      <c r="I183" s="3"/>
      <c r="M183" s="4"/>
    </row>
    <row r="184">
      <c r="I184" s="3"/>
      <c r="M184" s="4"/>
    </row>
    <row r="185">
      <c r="I185" s="3"/>
      <c r="M185" s="4"/>
    </row>
    <row r="186">
      <c r="I186" s="3"/>
      <c r="M186" s="4"/>
    </row>
    <row r="187">
      <c r="I187" s="3"/>
      <c r="M187" s="4"/>
    </row>
    <row r="188">
      <c r="I188" s="3"/>
      <c r="M188" s="4"/>
    </row>
    <row r="189">
      <c r="I189" s="3"/>
      <c r="M189" s="4"/>
    </row>
    <row r="190">
      <c r="I190" s="3"/>
      <c r="M190" s="4"/>
    </row>
    <row r="191">
      <c r="I191" s="3"/>
      <c r="M191" s="4"/>
    </row>
    <row r="192">
      <c r="I192" s="3"/>
      <c r="M192" s="4"/>
    </row>
    <row r="193">
      <c r="I193" s="3"/>
      <c r="M193" s="4"/>
    </row>
    <row r="194">
      <c r="I194" s="3"/>
      <c r="M194" s="4"/>
    </row>
    <row r="195">
      <c r="I195" s="3"/>
      <c r="M195" s="4"/>
    </row>
    <row r="196">
      <c r="I196" s="3"/>
      <c r="M196" s="4"/>
    </row>
    <row r="197">
      <c r="I197" s="3"/>
      <c r="M197" s="4"/>
    </row>
    <row r="198">
      <c r="I198" s="3"/>
      <c r="M198" s="4"/>
    </row>
    <row r="199">
      <c r="I199" s="3"/>
      <c r="M199" s="4"/>
    </row>
    <row r="200">
      <c r="I200" s="3"/>
      <c r="M200" s="4"/>
    </row>
    <row r="201">
      <c r="I201" s="3"/>
      <c r="M201" s="4"/>
    </row>
    <row r="202">
      <c r="I202" s="3"/>
      <c r="M202" s="4"/>
    </row>
    <row r="203">
      <c r="I203" s="3"/>
      <c r="M203" s="4"/>
    </row>
    <row r="204">
      <c r="I204" s="3"/>
      <c r="M204" s="4"/>
    </row>
    <row r="205">
      <c r="I205" s="3"/>
      <c r="M205" s="4"/>
    </row>
    <row r="206">
      <c r="I206" s="3"/>
      <c r="M206" s="4"/>
    </row>
    <row r="207">
      <c r="I207" s="3"/>
      <c r="M207" s="4"/>
    </row>
    <row r="208">
      <c r="I208" s="3"/>
      <c r="M208" s="4"/>
    </row>
    <row r="209">
      <c r="I209" s="3"/>
      <c r="M209" s="4"/>
    </row>
    <row r="210">
      <c r="I210" s="3"/>
      <c r="M210" s="4"/>
    </row>
    <row r="211">
      <c r="I211" s="3"/>
      <c r="M211" s="4"/>
    </row>
    <row r="212">
      <c r="I212" s="3"/>
      <c r="M212" s="4"/>
    </row>
    <row r="213">
      <c r="I213" s="3"/>
      <c r="M213" s="4"/>
    </row>
    <row r="214">
      <c r="I214" s="3"/>
      <c r="M214" s="4"/>
    </row>
    <row r="215">
      <c r="I215" s="3"/>
      <c r="M215" s="4"/>
    </row>
    <row r="216">
      <c r="I216" s="3"/>
      <c r="M216" s="4"/>
    </row>
    <row r="217">
      <c r="I217" s="3"/>
      <c r="M217" s="4"/>
    </row>
    <row r="218">
      <c r="I218" s="3"/>
      <c r="M218" s="4"/>
    </row>
    <row r="219">
      <c r="I219" s="3"/>
      <c r="M219" s="4"/>
    </row>
    <row r="220">
      <c r="I220" s="3"/>
      <c r="M220" s="4"/>
    </row>
    <row r="221">
      <c r="I221" s="3"/>
      <c r="M221" s="4"/>
    </row>
    <row r="222">
      <c r="I222" s="3"/>
      <c r="M222" s="4"/>
    </row>
    <row r="223">
      <c r="I223" s="3"/>
      <c r="M223" s="4"/>
    </row>
    <row r="224">
      <c r="I224" s="3"/>
      <c r="M224" s="4"/>
    </row>
    <row r="225">
      <c r="I225" s="3"/>
      <c r="M225" s="4"/>
    </row>
    <row r="226">
      <c r="I226" s="3"/>
      <c r="M226" s="4"/>
    </row>
    <row r="227">
      <c r="I227" s="3"/>
      <c r="M227" s="4"/>
    </row>
    <row r="228">
      <c r="I228" s="3"/>
      <c r="M228" s="4"/>
    </row>
    <row r="229">
      <c r="I229" s="3"/>
      <c r="M229" s="4"/>
    </row>
    <row r="230">
      <c r="I230" s="3"/>
      <c r="M230" s="4"/>
    </row>
    <row r="231">
      <c r="I231" s="3"/>
      <c r="M231" s="4"/>
    </row>
    <row r="232">
      <c r="I232" s="3"/>
      <c r="M232" s="4"/>
    </row>
    <row r="233">
      <c r="I233" s="3"/>
      <c r="M233" s="4"/>
    </row>
    <row r="234">
      <c r="I234" s="3"/>
      <c r="M234" s="4"/>
    </row>
    <row r="235">
      <c r="I235" s="3"/>
      <c r="M235" s="4"/>
    </row>
    <row r="236">
      <c r="I236" s="3"/>
      <c r="M236" s="4"/>
    </row>
    <row r="237">
      <c r="I237" s="3"/>
      <c r="M237" s="4"/>
    </row>
    <row r="238">
      <c r="I238" s="3"/>
      <c r="M238" s="4"/>
    </row>
    <row r="239">
      <c r="I239" s="3"/>
      <c r="M239" s="4"/>
    </row>
    <row r="240">
      <c r="I240" s="3"/>
      <c r="M240" s="4"/>
    </row>
    <row r="241">
      <c r="I241" s="3"/>
      <c r="M241" s="4"/>
    </row>
    <row r="242">
      <c r="I242" s="3"/>
      <c r="M242" s="4"/>
    </row>
    <row r="243">
      <c r="I243" s="3"/>
      <c r="M243" s="4"/>
    </row>
    <row r="244">
      <c r="I244" s="3"/>
      <c r="M244" s="4"/>
    </row>
    <row r="245">
      <c r="I245" s="3"/>
      <c r="M245" s="4"/>
    </row>
    <row r="246">
      <c r="I246" s="3"/>
      <c r="M246" s="4"/>
    </row>
    <row r="247">
      <c r="I247" s="3"/>
      <c r="M247" s="4"/>
    </row>
    <row r="248">
      <c r="I248" s="3"/>
      <c r="M248" s="4"/>
    </row>
    <row r="249">
      <c r="I249" s="3"/>
      <c r="M249" s="4"/>
    </row>
    <row r="250">
      <c r="I250" s="3"/>
      <c r="M250" s="4"/>
    </row>
    <row r="251">
      <c r="I251" s="3"/>
      <c r="M251" s="4"/>
    </row>
    <row r="252">
      <c r="I252" s="3"/>
      <c r="M252" s="4"/>
    </row>
    <row r="253">
      <c r="I253" s="3"/>
      <c r="M253" s="4"/>
    </row>
    <row r="254">
      <c r="I254" s="3"/>
      <c r="M254" s="4"/>
    </row>
    <row r="255">
      <c r="I255" s="3"/>
      <c r="M255" s="4"/>
    </row>
    <row r="256">
      <c r="I256" s="3"/>
      <c r="M256" s="4"/>
    </row>
    <row r="257">
      <c r="I257" s="3"/>
      <c r="M257" s="4"/>
    </row>
    <row r="258">
      <c r="I258" s="3"/>
      <c r="M258" s="4"/>
    </row>
    <row r="259">
      <c r="I259" s="3"/>
      <c r="M259" s="4"/>
    </row>
    <row r="260">
      <c r="I260" s="3"/>
      <c r="M260" s="4"/>
    </row>
    <row r="261">
      <c r="I261" s="3"/>
      <c r="M261" s="4"/>
    </row>
    <row r="262">
      <c r="I262" s="3"/>
      <c r="M262" s="4"/>
    </row>
    <row r="263">
      <c r="I263" s="3"/>
      <c r="M263" s="4"/>
    </row>
    <row r="264">
      <c r="I264" s="3"/>
      <c r="M264" s="4"/>
    </row>
    <row r="265">
      <c r="I265" s="3"/>
      <c r="M265" s="4"/>
    </row>
    <row r="266">
      <c r="I266" s="3"/>
      <c r="M266" s="4"/>
    </row>
    <row r="267">
      <c r="I267" s="3"/>
      <c r="M267" s="4"/>
    </row>
    <row r="268">
      <c r="I268" s="3"/>
      <c r="M268" s="4"/>
    </row>
    <row r="269">
      <c r="I269" s="3"/>
      <c r="M269" s="4"/>
    </row>
    <row r="270">
      <c r="I270" s="3"/>
      <c r="M270" s="4"/>
    </row>
    <row r="271">
      <c r="I271" s="3"/>
      <c r="M271" s="4"/>
    </row>
    <row r="272">
      <c r="I272" s="3"/>
      <c r="M272" s="4"/>
    </row>
    <row r="273">
      <c r="I273" s="3"/>
      <c r="M273" s="4"/>
    </row>
    <row r="274">
      <c r="I274" s="3"/>
      <c r="M274" s="4"/>
    </row>
    <row r="275">
      <c r="I275" s="3"/>
      <c r="M275" s="4"/>
    </row>
    <row r="276">
      <c r="I276" s="3"/>
      <c r="M276" s="4"/>
    </row>
    <row r="277">
      <c r="I277" s="3"/>
      <c r="M277" s="4"/>
    </row>
    <row r="278">
      <c r="I278" s="3"/>
      <c r="M278" s="4"/>
    </row>
    <row r="279">
      <c r="I279" s="3"/>
      <c r="M279" s="4"/>
    </row>
    <row r="280">
      <c r="I280" s="3"/>
      <c r="M280" s="4"/>
    </row>
    <row r="281">
      <c r="I281" s="3"/>
      <c r="M281" s="4"/>
    </row>
    <row r="282">
      <c r="I282" s="3"/>
      <c r="M282" s="4"/>
    </row>
    <row r="283">
      <c r="I283" s="3"/>
      <c r="M283" s="4"/>
    </row>
    <row r="284">
      <c r="I284" s="3"/>
      <c r="M284" s="4"/>
    </row>
    <row r="285">
      <c r="I285" s="3"/>
      <c r="M285" s="4"/>
    </row>
    <row r="286">
      <c r="I286" s="3"/>
      <c r="M286" s="4"/>
    </row>
    <row r="287">
      <c r="I287" s="3"/>
      <c r="M287" s="4"/>
    </row>
    <row r="288">
      <c r="I288" s="3"/>
      <c r="M288" s="4"/>
    </row>
    <row r="289">
      <c r="I289" s="3"/>
      <c r="M289" s="4"/>
    </row>
    <row r="290">
      <c r="I290" s="3"/>
      <c r="M290" s="4"/>
    </row>
    <row r="291">
      <c r="I291" s="3"/>
      <c r="M291" s="4"/>
    </row>
    <row r="292">
      <c r="I292" s="3"/>
      <c r="M292" s="4"/>
    </row>
    <row r="293">
      <c r="I293" s="3"/>
      <c r="M293" s="4"/>
    </row>
    <row r="294">
      <c r="I294" s="3"/>
      <c r="M294" s="4"/>
    </row>
    <row r="295">
      <c r="I295" s="3"/>
      <c r="M295" s="4"/>
    </row>
    <row r="296">
      <c r="I296" s="3"/>
      <c r="M296" s="4"/>
    </row>
    <row r="297">
      <c r="I297" s="3"/>
      <c r="M297" s="4"/>
    </row>
    <row r="298">
      <c r="I298" s="3"/>
      <c r="M298" s="4"/>
    </row>
    <row r="299">
      <c r="I299" s="3"/>
      <c r="M299" s="4"/>
    </row>
    <row r="300">
      <c r="I300" s="3"/>
      <c r="M300" s="4"/>
    </row>
    <row r="301">
      <c r="I301" s="3"/>
      <c r="M301" s="4"/>
    </row>
    <row r="302">
      <c r="I302" s="3"/>
      <c r="M302" s="4"/>
    </row>
    <row r="303">
      <c r="I303" s="3"/>
      <c r="M303" s="4"/>
    </row>
    <row r="304">
      <c r="I304" s="3"/>
      <c r="M304" s="4"/>
    </row>
    <row r="305">
      <c r="I305" s="3"/>
      <c r="M305" s="4"/>
    </row>
    <row r="306">
      <c r="I306" s="3"/>
      <c r="M306" s="4"/>
    </row>
    <row r="307">
      <c r="I307" s="3"/>
      <c r="M307" s="4"/>
    </row>
    <row r="308">
      <c r="I308" s="3"/>
      <c r="M308" s="4"/>
    </row>
    <row r="309">
      <c r="I309" s="3"/>
      <c r="M309" s="4"/>
    </row>
    <row r="310">
      <c r="I310" s="3"/>
      <c r="M310" s="4"/>
    </row>
    <row r="311">
      <c r="I311" s="3"/>
      <c r="M311" s="4"/>
    </row>
    <row r="312">
      <c r="I312" s="3"/>
      <c r="M312" s="4"/>
    </row>
    <row r="313">
      <c r="I313" s="3"/>
      <c r="M313" s="4"/>
    </row>
    <row r="314">
      <c r="I314" s="3"/>
      <c r="M314" s="4"/>
    </row>
    <row r="315">
      <c r="I315" s="3"/>
      <c r="M315" s="4"/>
    </row>
    <row r="316">
      <c r="I316" s="3"/>
      <c r="M316" s="4"/>
    </row>
    <row r="317">
      <c r="I317" s="3"/>
      <c r="M317" s="4"/>
    </row>
    <row r="318">
      <c r="I318" s="3"/>
      <c r="M318" s="4"/>
    </row>
    <row r="319">
      <c r="I319" s="3"/>
      <c r="M319" s="4"/>
    </row>
    <row r="320">
      <c r="I320" s="3"/>
      <c r="M320" s="4"/>
    </row>
    <row r="321">
      <c r="I321" s="3"/>
      <c r="M321" s="4"/>
    </row>
    <row r="322">
      <c r="I322" s="3"/>
      <c r="M322" s="4"/>
    </row>
    <row r="323">
      <c r="I323" s="3"/>
      <c r="M323" s="4"/>
    </row>
    <row r="324">
      <c r="I324" s="3"/>
      <c r="M324" s="4"/>
    </row>
    <row r="325">
      <c r="I325" s="3"/>
      <c r="M325" s="4"/>
    </row>
    <row r="326">
      <c r="I326" s="3"/>
      <c r="M326" s="4"/>
    </row>
    <row r="327">
      <c r="I327" s="3"/>
      <c r="M327" s="4"/>
    </row>
    <row r="328">
      <c r="I328" s="3"/>
      <c r="M328" s="4"/>
    </row>
    <row r="329">
      <c r="I329" s="3"/>
      <c r="M329" s="4"/>
    </row>
    <row r="330">
      <c r="I330" s="3"/>
      <c r="M330" s="4"/>
    </row>
    <row r="331">
      <c r="I331" s="3"/>
      <c r="M331" s="4"/>
    </row>
    <row r="332">
      <c r="I332" s="3"/>
      <c r="M332" s="4"/>
    </row>
    <row r="333">
      <c r="I333" s="3"/>
      <c r="M333" s="4"/>
    </row>
    <row r="334">
      <c r="I334" s="3"/>
      <c r="M334" s="4"/>
    </row>
    <row r="335">
      <c r="I335" s="3"/>
      <c r="M335" s="4"/>
    </row>
    <row r="336">
      <c r="I336" s="3"/>
      <c r="M336" s="4"/>
    </row>
    <row r="337">
      <c r="I337" s="3"/>
      <c r="M337" s="4"/>
    </row>
    <row r="338">
      <c r="I338" s="3"/>
      <c r="M338" s="4"/>
    </row>
    <row r="339">
      <c r="I339" s="3"/>
      <c r="M339" s="4"/>
    </row>
    <row r="340">
      <c r="I340" s="3"/>
      <c r="M340" s="4"/>
    </row>
    <row r="341">
      <c r="I341" s="3"/>
      <c r="M341" s="4"/>
    </row>
    <row r="342">
      <c r="I342" s="3"/>
      <c r="M342" s="4"/>
    </row>
    <row r="343">
      <c r="I343" s="3"/>
      <c r="M343" s="4"/>
    </row>
    <row r="344">
      <c r="I344" s="3"/>
      <c r="M344" s="4"/>
    </row>
    <row r="345">
      <c r="I345" s="3"/>
      <c r="M345" s="4"/>
    </row>
    <row r="346">
      <c r="I346" s="3"/>
      <c r="M346" s="4"/>
    </row>
    <row r="347">
      <c r="I347" s="3"/>
      <c r="M347" s="4"/>
    </row>
    <row r="348">
      <c r="I348" s="3"/>
      <c r="M348" s="4"/>
    </row>
    <row r="349">
      <c r="I349" s="3"/>
      <c r="M349" s="4"/>
    </row>
    <row r="350">
      <c r="I350" s="3"/>
      <c r="M350" s="4"/>
    </row>
    <row r="351">
      <c r="I351" s="3"/>
      <c r="M351" s="4"/>
    </row>
    <row r="352">
      <c r="I352" s="3"/>
      <c r="M352" s="4"/>
    </row>
    <row r="353">
      <c r="I353" s="3"/>
      <c r="M353" s="4"/>
    </row>
    <row r="354">
      <c r="I354" s="3"/>
      <c r="M354" s="4"/>
    </row>
    <row r="355">
      <c r="I355" s="3"/>
      <c r="M355" s="4"/>
    </row>
    <row r="356">
      <c r="I356" s="3"/>
      <c r="M356" s="4"/>
    </row>
    <row r="357">
      <c r="I357" s="3"/>
      <c r="M357" s="4"/>
    </row>
    <row r="358">
      <c r="I358" s="3"/>
      <c r="M358" s="4"/>
    </row>
    <row r="359">
      <c r="I359" s="3"/>
      <c r="M359" s="4"/>
    </row>
    <row r="360">
      <c r="I360" s="3"/>
      <c r="M360" s="4"/>
    </row>
    <row r="361">
      <c r="I361" s="3"/>
      <c r="M361" s="4"/>
    </row>
    <row r="362">
      <c r="I362" s="3"/>
      <c r="M362" s="4"/>
    </row>
    <row r="363">
      <c r="I363" s="3"/>
      <c r="M363" s="4"/>
    </row>
    <row r="364">
      <c r="I364" s="3"/>
      <c r="M364" s="4"/>
    </row>
    <row r="365">
      <c r="I365" s="3"/>
      <c r="M365" s="4"/>
    </row>
    <row r="366">
      <c r="I366" s="3"/>
      <c r="M366" s="4"/>
    </row>
    <row r="367">
      <c r="I367" s="3"/>
      <c r="M367" s="4"/>
    </row>
    <row r="368">
      <c r="I368" s="3"/>
      <c r="M368" s="4"/>
    </row>
    <row r="369">
      <c r="I369" s="3"/>
      <c r="M369" s="4"/>
    </row>
    <row r="370">
      <c r="I370" s="3"/>
      <c r="M370" s="4"/>
    </row>
    <row r="371">
      <c r="I371" s="3"/>
      <c r="M371" s="4"/>
    </row>
    <row r="372">
      <c r="I372" s="3"/>
      <c r="M372" s="4"/>
    </row>
    <row r="373">
      <c r="I373" s="3"/>
      <c r="M373" s="4"/>
    </row>
    <row r="374">
      <c r="I374" s="3"/>
      <c r="M374" s="4"/>
    </row>
    <row r="375">
      <c r="I375" s="3"/>
      <c r="M375" s="4"/>
    </row>
    <row r="376">
      <c r="I376" s="3"/>
      <c r="M376" s="4"/>
    </row>
    <row r="377">
      <c r="I377" s="3"/>
      <c r="M377" s="4"/>
    </row>
    <row r="378">
      <c r="I378" s="3"/>
      <c r="M378" s="4"/>
    </row>
    <row r="379">
      <c r="I379" s="3"/>
      <c r="M379" s="4"/>
    </row>
    <row r="380">
      <c r="I380" s="3"/>
      <c r="M380" s="4"/>
    </row>
    <row r="381">
      <c r="I381" s="3"/>
      <c r="M381" s="4"/>
    </row>
    <row r="382">
      <c r="I382" s="3"/>
      <c r="M382" s="4"/>
    </row>
    <row r="383">
      <c r="I383" s="3"/>
      <c r="M383" s="4"/>
    </row>
    <row r="384">
      <c r="I384" s="3"/>
      <c r="M384" s="4"/>
    </row>
    <row r="385">
      <c r="I385" s="3"/>
      <c r="M385" s="4"/>
    </row>
    <row r="386">
      <c r="I386" s="3"/>
      <c r="M386" s="4"/>
    </row>
    <row r="387">
      <c r="I387" s="3"/>
      <c r="M387" s="4"/>
    </row>
    <row r="388">
      <c r="I388" s="3"/>
      <c r="M388" s="4"/>
    </row>
    <row r="389">
      <c r="I389" s="3"/>
      <c r="M389" s="4"/>
    </row>
    <row r="390">
      <c r="I390" s="3"/>
      <c r="M390" s="4"/>
    </row>
    <row r="391">
      <c r="I391" s="3"/>
      <c r="M391" s="4"/>
    </row>
    <row r="392">
      <c r="I392" s="3"/>
      <c r="M392" s="4"/>
    </row>
    <row r="393">
      <c r="I393" s="3"/>
      <c r="M393" s="4"/>
    </row>
    <row r="394">
      <c r="I394" s="3"/>
      <c r="M394" s="4"/>
    </row>
    <row r="395">
      <c r="I395" s="3"/>
      <c r="M395" s="4"/>
    </row>
    <row r="396">
      <c r="I396" s="3"/>
      <c r="M396" s="4"/>
    </row>
    <row r="397">
      <c r="I397" s="3"/>
      <c r="M397" s="4"/>
    </row>
    <row r="398">
      <c r="I398" s="3"/>
      <c r="M398" s="4"/>
    </row>
    <row r="399">
      <c r="I399" s="3"/>
      <c r="M399" s="4"/>
    </row>
    <row r="400">
      <c r="I400" s="3"/>
      <c r="M400" s="4"/>
    </row>
    <row r="401">
      <c r="I401" s="3"/>
      <c r="M401" s="4"/>
    </row>
    <row r="402">
      <c r="I402" s="3"/>
      <c r="M402" s="4"/>
    </row>
    <row r="403">
      <c r="I403" s="3"/>
      <c r="M403" s="4"/>
    </row>
    <row r="404">
      <c r="I404" s="3"/>
      <c r="M404" s="4"/>
    </row>
    <row r="405">
      <c r="I405" s="3"/>
      <c r="M405" s="4"/>
    </row>
    <row r="406">
      <c r="I406" s="3"/>
      <c r="M406" s="4"/>
    </row>
    <row r="407">
      <c r="I407" s="3"/>
      <c r="M407" s="4"/>
    </row>
    <row r="408">
      <c r="I408" s="3"/>
      <c r="M408" s="4"/>
    </row>
    <row r="409">
      <c r="I409" s="3"/>
      <c r="M409" s="4"/>
    </row>
    <row r="410">
      <c r="I410" s="3"/>
      <c r="M410" s="4"/>
    </row>
    <row r="411">
      <c r="I411" s="3"/>
      <c r="M411" s="4"/>
    </row>
    <row r="412">
      <c r="I412" s="3"/>
      <c r="M412" s="4"/>
    </row>
    <row r="413">
      <c r="I413" s="3"/>
      <c r="M413" s="4"/>
    </row>
    <row r="414">
      <c r="I414" s="3"/>
      <c r="M414" s="4"/>
    </row>
    <row r="415">
      <c r="I415" s="3"/>
      <c r="M415" s="4"/>
    </row>
    <row r="416">
      <c r="I416" s="3"/>
      <c r="M416" s="4"/>
    </row>
    <row r="417">
      <c r="I417" s="3"/>
      <c r="M417" s="4"/>
    </row>
    <row r="418">
      <c r="I418" s="3"/>
      <c r="M418" s="4"/>
    </row>
    <row r="419">
      <c r="I419" s="3"/>
      <c r="M419" s="4"/>
    </row>
    <row r="420">
      <c r="I420" s="3"/>
      <c r="M420" s="4"/>
    </row>
    <row r="421">
      <c r="I421" s="3"/>
      <c r="M421" s="4"/>
    </row>
    <row r="422">
      <c r="I422" s="3"/>
      <c r="M422" s="4"/>
    </row>
    <row r="423">
      <c r="I423" s="3"/>
      <c r="M423" s="4"/>
    </row>
    <row r="424">
      <c r="I424" s="3"/>
      <c r="M424" s="4"/>
    </row>
    <row r="425">
      <c r="I425" s="3"/>
      <c r="M425" s="4"/>
    </row>
    <row r="426">
      <c r="I426" s="3"/>
      <c r="M426" s="4"/>
    </row>
    <row r="427">
      <c r="I427" s="3"/>
      <c r="M427" s="4"/>
    </row>
    <row r="428">
      <c r="I428" s="3"/>
      <c r="M428" s="4"/>
    </row>
    <row r="429">
      <c r="I429" s="3"/>
      <c r="M429" s="4"/>
    </row>
    <row r="430">
      <c r="I430" s="3"/>
      <c r="M430" s="4"/>
    </row>
    <row r="431">
      <c r="I431" s="3"/>
      <c r="M431" s="4"/>
    </row>
    <row r="432">
      <c r="I432" s="3"/>
      <c r="M432" s="4"/>
    </row>
    <row r="433">
      <c r="I433" s="3"/>
      <c r="M433" s="4"/>
    </row>
    <row r="434">
      <c r="I434" s="3"/>
      <c r="M434" s="4"/>
    </row>
    <row r="435">
      <c r="I435" s="3"/>
      <c r="M435" s="4"/>
    </row>
    <row r="436">
      <c r="I436" s="3"/>
      <c r="M436" s="4"/>
    </row>
    <row r="437">
      <c r="I437" s="3"/>
      <c r="M437" s="4"/>
    </row>
    <row r="438">
      <c r="I438" s="3"/>
      <c r="M438" s="4"/>
    </row>
    <row r="439">
      <c r="I439" s="3"/>
      <c r="M439" s="4"/>
    </row>
    <row r="440">
      <c r="I440" s="3"/>
      <c r="M440" s="4"/>
    </row>
    <row r="441">
      <c r="I441" s="3"/>
      <c r="M441" s="4"/>
    </row>
    <row r="442">
      <c r="I442" s="3"/>
      <c r="M442" s="4"/>
    </row>
    <row r="443">
      <c r="I443" s="3"/>
      <c r="M443" s="4"/>
    </row>
    <row r="444">
      <c r="I444" s="3"/>
      <c r="M444" s="4"/>
    </row>
    <row r="445">
      <c r="I445" s="3"/>
      <c r="M445" s="4"/>
    </row>
    <row r="446">
      <c r="I446" s="3"/>
      <c r="M446" s="4"/>
    </row>
    <row r="447">
      <c r="I447" s="3"/>
      <c r="M447" s="4"/>
    </row>
    <row r="448">
      <c r="I448" s="3"/>
      <c r="M448" s="4"/>
    </row>
    <row r="449">
      <c r="I449" s="3"/>
      <c r="M449" s="4"/>
    </row>
    <row r="450">
      <c r="I450" s="3"/>
      <c r="M450" s="4"/>
    </row>
    <row r="451">
      <c r="I451" s="3"/>
      <c r="M451" s="4"/>
    </row>
    <row r="452">
      <c r="I452" s="3"/>
      <c r="M452" s="4"/>
    </row>
    <row r="453">
      <c r="I453" s="3"/>
      <c r="M453" s="4"/>
    </row>
    <row r="454">
      <c r="I454" s="3"/>
      <c r="M454" s="4"/>
    </row>
    <row r="455">
      <c r="I455" s="3"/>
      <c r="M455" s="4"/>
    </row>
    <row r="456">
      <c r="I456" s="3"/>
      <c r="M456" s="4"/>
    </row>
    <row r="457">
      <c r="I457" s="3"/>
      <c r="M457" s="4"/>
    </row>
    <row r="458">
      <c r="I458" s="3"/>
      <c r="M458" s="4"/>
    </row>
    <row r="459">
      <c r="I459" s="3"/>
      <c r="M459" s="4"/>
    </row>
    <row r="460">
      <c r="I460" s="3"/>
      <c r="M460" s="4"/>
    </row>
    <row r="461">
      <c r="I461" s="3"/>
      <c r="M461" s="4"/>
    </row>
    <row r="462">
      <c r="I462" s="3"/>
      <c r="M462" s="4"/>
    </row>
    <row r="463">
      <c r="I463" s="3"/>
      <c r="M463" s="4"/>
    </row>
    <row r="464">
      <c r="I464" s="3"/>
      <c r="M464" s="4"/>
    </row>
    <row r="465">
      <c r="I465" s="3"/>
      <c r="M465" s="4"/>
    </row>
    <row r="466">
      <c r="I466" s="3"/>
      <c r="M466" s="4"/>
    </row>
    <row r="467">
      <c r="I467" s="3"/>
      <c r="M467" s="4"/>
    </row>
    <row r="468">
      <c r="I468" s="3"/>
      <c r="M468" s="4"/>
    </row>
    <row r="469">
      <c r="I469" s="3"/>
      <c r="M469" s="4"/>
    </row>
    <row r="470">
      <c r="I470" s="3"/>
      <c r="M470" s="4"/>
    </row>
    <row r="471">
      <c r="I471" s="3"/>
      <c r="M471" s="4"/>
    </row>
    <row r="472">
      <c r="I472" s="3"/>
      <c r="M472" s="4"/>
    </row>
    <row r="473">
      <c r="I473" s="3"/>
      <c r="M473" s="4"/>
    </row>
    <row r="474">
      <c r="I474" s="3"/>
      <c r="M474" s="4"/>
    </row>
    <row r="475">
      <c r="I475" s="3"/>
      <c r="M475" s="4"/>
    </row>
    <row r="476">
      <c r="I476" s="3"/>
      <c r="M476" s="4"/>
    </row>
    <row r="477">
      <c r="I477" s="3"/>
      <c r="M477" s="4"/>
    </row>
    <row r="478">
      <c r="I478" s="3"/>
      <c r="M478" s="4"/>
    </row>
    <row r="479">
      <c r="I479" s="3"/>
      <c r="M479" s="4"/>
    </row>
    <row r="480">
      <c r="I480" s="3"/>
      <c r="M480" s="4"/>
    </row>
    <row r="481">
      <c r="I481" s="3"/>
      <c r="M481" s="4"/>
    </row>
    <row r="482">
      <c r="I482" s="3"/>
      <c r="M482" s="4"/>
    </row>
    <row r="483">
      <c r="I483" s="3"/>
      <c r="M483" s="4"/>
    </row>
    <row r="484">
      <c r="I484" s="3"/>
      <c r="M484" s="4"/>
    </row>
    <row r="485">
      <c r="I485" s="3"/>
      <c r="M485" s="4"/>
    </row>
    <row r="486">
      <c r="I486" s="3"/>
      <c r="M486" s="4"/>
    </row>
    <row r="487">
      <c r="I487" s="3"/>
      <c r="M487" s="4"/>
    </row>
    <row r="488">
      <c r="I488" s="3"/>
      <c r="M488" s="4"/>
    </row>
    <row r="489">
      <c r="I489" s="3"/>
      <c r="M489" s="4"/>
    </row>
    <row r="490">
      <c r="I490" s="3"/>
      <c r="M490" s="4"/>
    </row>
    <row r="491">
      <c r="I491" s="3"/>
      <c r="M491" s="4"/>
    </row>
    <row r="492">
      <c r="I492" s="3"/>
      <c r="M492" s="4"/>
    </row>
    <row r="493">
      <c r="I493" s="3"/>
      <c r="M493" s="4"/>
    </row>
    <row r="494">
      <c r="I494" s="3"/>
      <c r="M494" s="4"/>
    </row>
    <row r="495">
      <c r="I495" s="3"/>
      <c r="M495" s="4"/>
    </row>
    <row r="496">
      <c r="I496" s="3"/>
      <c r="M496" s="4"/>
    </row>
    <row r="497">
      <c r="I497" s="3"/>
      <c r="M497" s="4"/>
    </row>
    <row r="498">
      <c r="I498" s="3"/>
      <c r="M498" s="4"/>
    </row>
    <row r="499">
      <c r="I499" s="3"/>
      <c r="M499" s="4"/>
    </row>
    <row r="500">
      <c r="I500" s="3"/>
      <c r="M500" s="4"/>
    </row>
    <row r="501">
      <c r="I501" s="3"/>
      <c r="M501" s="4"/>
    </row>
    <row r="502">
      <c r="I502" s="3"/>
      <c r="M502" s="4"/>
    </row>
    <row r="503">
      <c r="I503" s="3"/>
      <c r="M503" s="4"/>
    </row>
    <row r="504">
      <c r="I504" s="3"/>
      <c r="M504" s="4"/>
    </row>
    <row r="505">
      <c r="I505" s="3"/>
      <c r="M505" s="4"/>
    </row>
    <row r="506">
      <c r="I506" s="3"/>
      <c r="M506" s="4"/>
    </row>
    <row r="507">
      <c r="I507" s="3"/>
      <c r="M507" s="4"/>
    </row>
    <row r="508">
      <c r="I508" s="3"/>
      <c r="M508" s="4"/>
    </row>
    <row r="509">
      <c r="I509" s="3"/>
      <c r="M509" s="4"/>
    </row>
    <row r="510">
      <c r="I510" s="3"/>
      <c r="M510" s="4"/>
    </row>
    <row r="511">
      <c r="I511" s="3"/>
      <c r="M511" s="4"/>
    </row>
    <row r="512">
      <c r="I512" s="3"/>
      <c r="M512" s="4"/>
    </row>
    <row r="513">
      <c r="I513" s="3"/>
      <c r="M513" s="4"/>
    </row>
    <row r="514">
      <c r="I514" s="3"/>
      <c r="M514" s="4"/>
    </row>
    <row r="515">
      <c r="I515" s="3"/>
      <c r="M515" s="4"/>
    </row>
    <row r="516">
      <c r="I516" s="3"/>
      <c r="M516" s="4"/>
    </row>
    <row r="517">
      <c r="I517" s="3"/>
      <c r="M517" s="4"/>
    </row>
    <row r="518">
      <c r="I518" s="3"/>
      <c r="M518" s="4"/>
    </row>
    <row r="519">
      <c r="I519" s="3"/>
      <c r="M519" s="4"/>
    </row>
    <row r="520">
      <c r="I520" s="3"/>
      <c r="M520" s="4"/>
    </row>
    <row r="521">
      <c r="I521" s="3"/>
      <c r="M521" s="4"/>
    </row>
    <row r="522">
      <c r="I522" s="3"/>
      <c r="M522" s="4"/>
    </row>
    <row r="523">
      <c r="I523" s="3"/>
      <c r="M523" s="4"/>
    </row>
    <row r="524">
      <c r="I524" s="3"/>
      <c r="M524" s="4"/>
    </row>
    <row r="525">
      <c r="I525" s="3"/>
      <c r="M525" s="4"/>
    </row>
    <row r="526">
      <c r="I526" s="3"/>
      <c r="M526" s="4"/>
    </row>
    <row r="527">
      <c r="I527" s="3"/>
      <c r="M527" s="4"/>
    </row>
    <row r="528">
      <c r="I528" s="3"/>
      <c r="M528" s="4"/>
    </row>
    <row r="529">
      <c r="I529" s="3"/>
      <c r="M529" s="4"/>
    </row>
    <row r="530">
      <c r="I530" s="3"/>
      <c r="M530" s="4"/>
    </row>
    <row r="531">
      <c r="I531" s="3"/>
      <c r="M531" s="4"/>
    </row>
    <row r="532">
      <c r="I532" s="3"/>
      <c r="M532" s="4"/>
    </row>
    <row r="533">
      <c r="I533" s="3"/>
      <c r="M533" s="4"/>
    </row>
    <row r="534">
      <c r="I534" s="3"/>
      <c r="M534" s="4"/>
    </row>
    <row r="535">
      <c r="I535" s="3"/>
      <c r="M535" s="4"/>
    </row>
    <row r="536">
      <c r="I536" s="3"/>
      <c r="M536" s="4"/>
    </row>
    <row r="537">
      <c r="I537" s="3"/>
      <c r="M537" s="4"/>
    </row>
    <row r="538">
      <c r="I538" s="3"/>
      <c r="M538" s="4"/>
    </row>
    <row r="539">
      <c r="I539" s="3"/>
      <c r="M539" s="4"/>
    </row>
    <row r="540">
      <c r="I540" s="3"/>
      <c r="M540" s="4"/>
    </row>
    <row r="541">
      <c r="I541" s="3"/>
      <c r="M541" s="4"/>
    </row>
    <row r="542">
      <c r="I542" s="3"/>
      <c r="M542" s="4"/>
    </row>
    <row r="543">
      <c r="I543" s="3"/>
      <c r="M543" s="4"/>
    </row>
    <row r="544">
      <c r="I544" s="3"/>
      <c r="M544" s="4"/>
    </row>
    <row r="545">
      <c r="I545" s="3"/>
      <c r="M545" s="4"/>
    </row>
    <row r="546">
      <c r="I546" s="3"/>
      <c r="M546" s="4"/>
    </row>
    <row r="547">
      <c r="I547" s="3"/>
      <c r="M547" s="4"/>
    </row>
    <row r="548">
      <c r="I548" s="3"/>
      <c r="M548" s="4"/>
    </row>
    <row r="549">
      <c r="I549" s="3"/>
      <c r="M549" s="4"/>
    </row>
    <row r="550">
      <c r="I550" s="3"/>
      <c r="M550" s="4"/>
    </row>
    <row r="551">
      <c r="I551" s="3"/>
      <c r="M551" s="4"/>
    </row>
    <row r="552">
      <c r="I552" s="3"/>
      <c r="M552" s="4"/>
    </row>
    <row r="553">
      <c r="I553" s="3"/>
      <c r="M553" s="4"/>
    </row>
    <row r="554">
      <c r="I554" s="3"/>
      <c r="M554" s="4"/>
    </row>
    <row r="555">
      <c r="I555" s="3"/>
      <c r="M555" s="4"/>
    </row>
    <row r="556">
      <c r="I556" s="3"/>
      <c r="M556" s="4"/>
    </row>
    <row r="557">
      <c r="I557" s="3"/>
      <c r="M557" s="4"/>
    </row>
    <row r="558">
      <c r="I558" s="3"/>
      <c r="M558" s="4"/>
    </row>
    <row r="559">
      <c r="I559" s="3"/>
      <c r="M559" s="4"/>
    </row>
    <row r="560">
      <c r="I560" s="3"/>
      <c r="M560" s="4"/>
    </row>
    <row r="561">
      <c r="I561" s="3"/>
      <c r="M561" s="4"/>
    </row>
    <row r="562">
      <c r="I562" s="3"/>
      <c r="M562" s="4"/>
    </row>
    <row r="563">
      <c r="I563" s="3"/>
      <c r="M563" s="4"/>
    </row>
    <row r="564">
      <c r="I564" s="3"/>
      <c r="M564" s="4"/>
    </row>
    <row r="565">
      <c r="I565" s="3"/>
      <c r="M565" s="4"/>
    </row>
    <row r="566">
      <c r="I566" s="3"/>
      <c r="M566" s="4"/>
    </row>
    <row r="567">
      <c r="I567" s="3"/>
      <c r="M567" s="4"/>
    </row>
    <row r="568">
      <c r="I568" s="3"/>
      <c r="M568" s="4"/>
    </row>
    <row r="569">
      <c r="I569" s="3"/>
      <c r="M569" s="4"/>
    </row>
    <row r="570">
      <c r="I570" s="3"/>
      <c r="M570" s="4"/>
    </row>
    <row r="571">
      <c r="I571" s="3"/>
      <c r="M571" s="4"/>
    </row>
    <row r="572">
      <c r="I572" s="3"/>
      <c r="M572" s="4"/>
    </row>
    <row r="573">
      <c r="I573" s="3"/>
      <c r="M573" s="4"/>
    </row>
    <row r="574">
      <c r="I574" s="3"/>
      <c r="M574" s="4"/>
    </row>
    <row r="575">
      <c r="I575" s="3"/>
      <c r="M575" s="4"/>
    </row>
    <row r="576">
      <c r="I576" s="3"/>
      <c r="M576" s="4"/>
    </row>
    <row r="577">
      <c r="I577" s="3"/>
      <c r="M577" s="4"/>
    </row>
    <row r="578">
      <c r="I578" s="3"/>
      <c r="M578" s="4"/>
    </row>
    <row r="579">
      <c r="I579" s="3"/>
      <c r="M579" s="4"/>
    </row>
    <row r="580">
      <c r="I580" s="3"/>
      <c r="M580" s="4"/>
    </row>
    <row r="581">
      <c r="I581" s="3"/>
      <c r="M581" s="4"/>
    </row>
    <row r="582">
      <c r="I582" s="3"/>
      <c r="M582" s="4"/>
    </row>
    <row r="583">
      <c r="I583" s="3"/>
      <c r="M583" s="4"/>
    </row>
    <row r="584">
      <c r="I584" s="3"/>
      <c r="M584" s="4"/>
    </row>
    <row r="585">
      <c r="I585" s="3"/>
      <c r="M585" s="4"/>
    </row>
    <row r="586">
      <c r="I586" s="3"/>
      <c r="M586" s="4"/>
    </row>
    <row r="587">
      <c r="I587" s="3"/>
      <c r="M587" s="4"/>
    </row>
    <row r="588">
      <c r="I588" s="3"/>
      <c r="M588" s="4"/>
    </row>
    <row r="589">
      <c r="I589" s="3"/>
      <c r="M589" s="4"/>
    </row>
    <row r="590">
      <c r="I590" s="3"/>
      <c r="M590" s="4"/>
    </row>
    <row r="591">
      <c r="I591" s="3"/>
      <c r="M591" s="4"/>
    </row>
    <row r="592">
      <c r="I592" s="3"/>
      <c r="M592" s="4"/>
    </row>
    <row r="593">
      <c r="I593" s="3"/>
      <c r="M593" s="4"/>
    </row>
    <row r="594">
      <c r="I594" s="3"/>
      <c r="M594" s="4"/>
    </row>
    <row r="595">
      <c r="I595" s="3"/>
      <c r="M595" s="4"/>
    </row>
    <row r="596">
      <c r="I596" s="3"/>
      <c r="M596" s="4"/>
    </row>
    <row r="597">
      <c r="I597" s="3"/>
      <c r="M597" s="4"/>
    </row>
    <row r="598">
      <c r="I598" s="3"/>
      <c r="M598" s="4"/>
    </row>
    <row r="599">
      <c r="I599" s="3"/>
      <c r="M599" s="4"/>
    </row>
    <row r="600">
      <c r="I600" s="3"/>
      <c r="M600" s="4"/>
    </row>
    <row r="601">
      <c r="I601" s="3"/>
      <c r="M601" s="4"/>
    </row>
    <row r="602">
      <c r="I602" s="3"/>
      <c r="M602" s="4"/>
    </row>
    <row r="603">
      <c r="I603" s="3"/>
      <c r="M603" s="4"/>
    </row>
    <row r="604">
      <c r="I604" s="3"/>
      <c r="M604" s="4"/>
    </row>
    <row r="605">
      <c r="I605" s="3"/>
      <c r="M605" s="4"/>
    </row>
    <row r="606">
      <c r="I606" s="3"/>
      <c r="M606" s="4"/>
    </row>
    <row r="607">
      <c r="I607" s="3"/>
      <c r="M607" s="4"/>
    </row>
    <row r="608">
      <c r="I608" s="3"/>
      <c r="M608" s="4"/>
    </row>
    <row r="609">
      <c r="I609" s="3"/>
      <c r="M609" s="4"/>
    </row>
    <row r="610">
      <c r="I610" s="3"/>
      <c r="M610" s="4"/>
    </row>
    <row r="611">
      <c r="I611" s="3"/>
      <c r="M611" s="4"/>
    </row>
    <row r="612">
      <c r="I612" s="3"/>
      <c r="M612" s="4"/>
    </row>
    <row r="613">
      <c r="I613" s="3"/>
      <c r="M613" s="4"/>
    </row>
    <row r="614">
      <c r="I614" s="3"/>
      <c r="M614" s="4"/>
    </row>
    <row r="615">
      <c r="I615" s="3"/>
      <c r="M615" s="4"/>
    </row>
    <row r="616">
      <c r="I616" s="3"/>
      <c r="M616" s="4"/>
    </row>
    <row r="617">
      <c r="I617" s="3"/>
      <c r="M617" s="4"/>
    </row>
    <row r="618">
      <c r="I618" s="3"/>
      <c r="M618" s="4"/>
    </row>
    <row r="619">
      <c r="I619" s="3"/>
      <c r="M619" s="4"/>
    </row>
    <row r="620">
      <c r="I620" s="3"/>
      <c r="M620" s="4"/>
    </row>
    <row r="621">
      <c r="I621" s="3"/>
      <c r="M621" s="4"/>
    </row>
    <row r="622">
      <c r="I622" s="3"/>
      <c r="M622" s="4"/>
    </row>
    <row r="623">
      <c r="I623" s="3"/>
      <c r="M623" s="4"/>
    </row>
    <row r="624">
      <c r="I624" s="3"/>
      <c r="M624" s="4"/>
    </row>
    <row r="625">
      <c r="I625" s="3"/>
      <c r="M625" s="4"/>
    </row>
    <row r="626">
      <c r="I626" s="3"/>
      <c r="M626" s="4"/>
    </row>
    <row r="627">
      <c r="I627" s="3"/>
      <c r="M627" s="4"/>
    </row>
    <row r="628">
      <c r="I628" s="3"/>
      <c r="M628" s="4"/>
    </row>
    <row r="629">
      <c r="I629" s="3"/>
      <c r="M629" s="4"/>
    </row>
    <row r="630">
      <c r="I630" s="3"/>
      <c r="M630" s="4"/>
    </row>
    <row r="631">
      <c r="I631" s="3"/>
      <c r="M631" s="4"/>
    </row>
    <row r="632">
      <c r="I632" s="3"/>
      <c r="M632" s="4"/>
    </row>
    <row r="633">
      <c r="I633" s="3"/>
      <c r="M633" s="4"/>
    </row>
    <row r="634">
      <c r="I634" s="3"/>
      <c r="M634" s="4"/>
    </row>
    <row r="635">
      <c r="I635" s="3"/>
      <c r="M635" s="4"/>
    </row>
    <row r="636">
      <c r="I636" s="3"/>
      <c r="M636" s="4"/>
    </row>
    <row r="637">
      <c r="I637" s="3"/>
      <c r="M637" s="4"/>
    </row>
    <row r="638">
      <c r="I638" s="3"/>
      <c r="M638" s="4"/>
    </row>
    <row r="639">
      <c r="I639" s="3"/>
      <c r="M639" s="4"/>
    </row>
    <row r="640">
      <c r="I640" s="3"/>
      <c r="M640" s="4"/>
    </row>
    <row r="641">
      <c r="I641" s="3"/>
      <c r="M641" s="4"/>
    </row>
    <row r="642">
      <c r="I642" s="3"/>
      <c r="M642" s="4"/>
    </row>
    <row r="643">
      <c r="I643" s="3"/>
      <c r="M643" s="4"/>
    </row>
    <row r="644">
      <c r="I644" s="3"/>
      <c r="M644" s="4"/>
    </row>
    <row r="645">
      <c r="I645" s="3"/>
      <c r="M645" s="4"/>
    </row>
    <row r="646">
      <c r="I646" s="3"/>
      <c r="M646" s="4"/>
    </row>
    <row r="647">
      <c r="I647" s="3"/>
      <c r="M647" s="4"/>
    </row>
    <row r="648">
      <c r="I648" s="3"/>
      <c r="M648" s="4"/>
    </row>
    <row r="649">
      <c r="I649" s="3"/>
      <c r="M649" s="4"/>
    </row>
    <row r="650">
      <c r="I650" s="3"/>
      <c r="M650" s="4"/>
    </row>
    <row r="651">
      <c r="I651" s="3"/>
      <c r="M651" s="4"/>
    </row>
    <row r="652">
      <c r="I652" s="3"/>
      <c r="M652" s="4"/>
    </row>
    <row r="653">
      <c r="I653" s="3"/>
      <c r="M653" s="4"/>
    </row>
    <row r="654">
      <c r="I654" s="3"/>
      <c r="M654" s="4"/>
    </row>
    <row r="655">
      <c r="I655" s="3"/>
      <c r="M655" s="4"/>
    </row>
    <row r="656">
      <c r="I656" s="3"/>
      <c r="M656" s="4"/>
    </row>
    <row r="657">
      <c r="I657" s="3"/>
      <c r="M657" s="4"/>
    </row>
    <row r="658">
      <c r="I658" s="3"/>
      <c r="M658" s="4"/>
    </row>
    <row r="659">
      <c r="I659" s="3"/>
      <c r="M659" s="4"/>
    </row>
    <row r="660">
      <c r="I660" s="3"/>
      <c r="M660" s="4"/>
    </row>
    <row r="661">
      <c r="I661" s="3"/>
      <c r="M661" s="4"/>
    </row>
    <row r="662">
      <c r="I662" s="3"/>
      <c r="M662" s="4"/>
    </row>
    <row r="663">
      <c r="I663" s="3"/>
      <c r="M663" s="4"/>
    </row>
    <row r="664">
      <c r="I664" s="3"/>
      <c r="M664" s="4"/>
    </row>
    <row r="665">
      <c r="I665" s="3"/>
      <c r="M665" s="4"/>
    </row>
    <row r="666">
      <c r="I666" s="3"/>
      <c r="M666" s="4"/>
    </row>
    <row r="667">
      <c r="I667" s="3"/>
      <c r="M667" s="4"/>
    </row>
    <row r="668">
      <c r="I668" s="3"/>
      <c r="M668" s="4"/>
    </row>
    <row r="669">
      <c r="I669" s="3"/>
      <c r="M669" s="4"/>
    </row>
    <row r="670">
      <c r="I670" s="3"/>
      <c r="M670" s="4"/>
    </row>
    <row r="671">
      <c r="I671" s="3"/>
      <c r="M671" s="4"/>
    </row>
    <row r="672">
      <c r="I672" s="3"/>
      <c r="M672" s="4"/>
    </row>
    <row r="673">
      <c r="I673" s="3"/>
      <c r="M673" s="4"/>
    </row>
    <row r="674">
      <c r="I674" s="3"/>
      <c r="M674" s="4"/>
    </row>
    <row r="675">
      <c r="I675" s="3"/>
      <c r="M675" s="4"/>
    </row>
    <row r="676">
      <c r="I676" s="3"/>
      <c r="M676" s="4"/>
    </row>
    <row r="677">
      <c r="I677" s="3"/>
      <c r="M677" s="4"/>
    </row>
    <row r="678">
      <c r="I678" s="3"/>
      <c r="M678" s="4"/>
    </row>
    <row r="679">
      <c r="I679" s="3"/>
      <c r="M679" s="4"/>
    </row>
    <row r="680">
      <c r="I680" s="3"/>
      <c r="M680" s="4"/>
    </row>
    <row r="681">
      <c r="I681" s="3"/>
      <c r="M681" s="4"/>
    </row>
    <row r="682">
      <c r="I682" s="3"/>
      <c r="M682" s="4"/>
    </row>
    <row r="683">
      <c r="I683" s="3"/>
      <c r="M683" s="4"/>
    </row>
    <row r="684">
      <c r="I684" s="3"/>
      <c r="M684" s="4"/>
    </row>
    <row r="685">
      <c r="I685" s="3"/>
      <c r="M685" s="4"/>
    </row>
    <row r="686">
      <c r="I686" s="3"/>
      <c r="M686" s="4"/>
    </row>
    <row r="687">
      <c r="I687" s="3"/>
      <c r="M687" s="4"/>
    </row>
    <row r="688">
      <c r="I688" s="3"/>
      <c r="M688" s="4"/>
    </row>
    <row r="689">
      <c r="I689" s="3"/>
      <c r="M689" s="4"/>
    </row>
    <row r="690">
      <c r="I690" s="3"/>
      <c r="M690" s="4"/>
    </row>
    <row r="691">
      <c r="I691" s="3"/>
      <c r="M691" s="4"/>
    </row>
    <row r="692">
      <c r="I692" s="3"/>
      <c r="M692" s="4"/>
    </row>
    <row r="693">
      <c r="I693" s="3"/>
      <c r="M693" s="4"/>
    </row>
    <row r="694">
      <c r="I694" s="3"/>
      <c r="M694" s="4"/>
    </row>
    <row r="695">
      <c r="I695" s="3"/>
      <c r="M695" s="4"/>
    </row>
    <row r="696">
      <c r="I696" s="3"/>
      <c r="M696" s="4"/>
    </row>
    <row r="697">
      <c r="I697" s="3"/>
      <c r="M697" s="4"/>
    </row>
    <row r="698">
      <c r="I698" s="3"/>
      <c r="M698" s="4"/>
    </row>
    <row r="699">
      <c r="I699" s="3"/>
      <c r="M699" s="4"/>
    </row>
    <row r="700">
      <c r="I700" s="3"/>
      <c r="M700" s="4"/>
    </row>
    <row r="701">
      <c r="I701" s="3"/>
      <c r="M701" s="4"/>
    </row>
    <row r="702">
      <c r="I702" s="3"/>
      <c r="M702" s="4"/>
    </row>
    <row r="703">
      <c r="I703" s="3"/>
      <c r="M703" s="4"/>
    </row>
    <row r="704">
      <c r="I704" s="3"/>
      <c r="M704" s="4"/>
    </row>
    <row r="705">
      <c r="I705" s="3"/>
      <c r="M705" s="4"/>
    </row>
    <row r="706">
      <c r="I706" s="3"/>
      <c r="M706" s="4"/>
    </row>
    <row r="707">
      <c r="I707" s="3"/>
      <c r="M707" s="4"/>
    </row>
    <row r="708">
      <c r="I708" s="3"/>
      <c r="M708" s="4"/>
    </row>
    <row r="709">
      <c r="I709" s="3"/>
      <c r="M709" s="4"/>
    </row>
    <row r="710">
      <c r="I710" s="3"/>
      <c r="M710" s="4"/>
    </row>
    <row r="711">
      <c r="I711" s="3"/>
      <c r="M711" s="4"/>
    </row>
    <row r="712">
      <c r="I712" s="3"/>
      <c r="M712" s="4"/>
    </row>
    <row r="713">
      <c r="I713" s="3"/>
      <c r="M713" s="4"/>
    </row>
    <row r="714">
      <c r="I714" s="3"/>
      <c r="M714" s="4"/>
    </row>
    <row r="715">
      <c r="I715" s="3"/>
      <c r="M715" s="4"/>
    </row>
    <row r="716">
      <c r="I716" s="3"/>
      <c r="M716" s="4"/>
    </row>
    <row r="717">
      <c r="I717" s="3"/>
      <c r="M717" s="4"/>
    </row>
    <row r="718">
      <c r="I718" s="3"/>
      <c r="M718" s="4"/>
    </row>
    <row r="719">
      <c r="I719" s="3"/>
      <c r="M719" s="4"/>
    </row>
    <row r="720">
      <c r="I720" s="3"/>
      <c r="M720" s="4"/>
    </row>
    <row r="721">
      <c r="I721" s="3"/>
      <c r="M721" s="4"/>
    </row>
    <row r="722">
      <c r="I722" s="3"/>
      <c r="M722" s="4"/>
    </row>
    <row r="723">
      <c r="I723" s="3"/>
      <c r="M723" s="4"/>
    </row>
    <row r="724">
      <c r="I724" s="3"/>
      <c r="M724" s="4"/>
    </row>
    <row r="725">
      <c r="I725" s="3"/>
      <c r="M725" s="4"/>
    </row>
    <row r="726">
      <c r="I726" s="3"/>
      <c r="M726" s="4"/>
    </row>
    <row r="727">
      <c r="I727" s="3"/>
      <c r="M727" s="4"/>
    </row>
    <row r="728">
      <c r="I728" s="3"/>
      <c r="M728" s="4"/>
    </row>
    <row r="729">
      <c r="I729" s="3"/>
      <c r="M729" s="4"/>
    </row>
    <row r="730">
      <c r="I730" s="3"/>
      <c r="M730" s="4"/>
    </row>
    <row r="731">
      <c r="I731" s="3"/>
      <c r="M731" s="4"/>
    </row>
    <row r="732">
      <c r="I732" s="3"/>
      <c r="M732" s="4"/>
    </row>
    <row r="733">
      <c r="I733" s="3"/>
      <c r="M733" s="4"/>
    </row>
    <row r="734">
      <c r="I734" s="3"/>
      <c r="M734" s="4"/>
    </row>
    <row r="735">
      <c r="I735" s="3"/>
      <c r="M735" s="4"/>
    </row>
    <row r="736">
      <c r="I736" s="3"/>
      <c r="M736" s="4"/>
    </row>
    <row r="737">
      <c r="I737" s="3"/>
      <c r="M737" s="4"/>
    </row>
    <row r="738">
      <c r="I738" s="3"/>
      <c r="M738" s="4"/>
    </row>
    <row r="739">
      <c r="I739" s="3"/>
      <c r="M739" s="4"/>
    </row>
    <row r="740">
      <c r="I740" s="3"/>
      <c r="M740" s="4"/>
    </row>
    <row r="741">
      <c r="I741" s="3"/>
      <c r="M741" s="4"/>
    </row>
    <row r="742">
      <c r="I742" s="3"/>
      <c r="M742" s="4"/>
    </row>
    <row r="743">
      <c r="I743" s="3"/>
      <c r="M743" s="4"/>
    </row>
    <row r="744">
      <c r="I744" s="3"/>
      <c r="M744" s="4"/>
    </row>
    <row r="745">
      <c r="I745" s="3"/>
      <c r="M745" s="4"/>
    </row>
    <row r="746">
      <c r="I746" s="3"/>
      <c r="M746" s="4"/>
    </row>
    <row r="747">
      <c r="I747" s="3"/>
      <c r="M747" s="4"/>
    </row>
    <row r="748">
      <c r="I748" s="3"/>
      <c r="M748" s="4"/>
    </row>
    <row r="749">
      <c r="I749" s="3"/>
      <c r="M749" s="4"/>
    </row>
    <row r="750">
      <c r="I750" s="3"/>
      <c r="M750" s="4"/>
    </row>
    <row r="751">
      <c r="I751" s="3"/>
      <c r="M751" s="4"/>
    </row>
    <row r="752">
      <c r="I752" s="3"/>
      <c r="M752" s="4"/>
    </row>
    <row r="753">
      <c r="I753" s="3"/>
      <c r="M753" s="4"/>
    </row>
    <row r="754">
      <c r="I754" s="3"/>
      <c r="M754" s="4"/>
    </row>
    <row r="755">
      <c r="I755" s="3"/>
      <c r="M755" s="4"/>
    </row>
    <row r="756">
      <c r="I756" s="3"/>
      <c r="M756" s="4"/>
    </row>
    <row r="757">
      <c r="I757" s="3"/>
      <c r="M757" s="4"/>
    </row>
    <row r="758">
      <c r="I758" s="3"/>
      <c r="M758" s="4"/>
    </row>
    <row r="759">
      <c r="I759" s="3"/>
      <c r="M759" s="4"/>
    </row>
    <row r="760">
      <c r="I760" s="3"/>
      <c r="M760" s="4"/>
    </row>
    <row r="761">
      <c r="I761" s="3"/>
      <c r="M761" s="4"/>
    </row>
    <row r="762">
      <c r="I762" s="3"/>
      <c r="M762" s="4"/>
    </row>
    <row r="763">
      <c r="I763" s="3"/>
      <c r="M763" s="4"/>
    </row>
    <row r="764">
      <c r="I764" s="3"/>
      <c r="M764" s="4"/>
    </row>
    <row r="765">
      <c r="I765" s="3"/>
      <c r="M765" s="4"/>
    </row>
    <row r="766">
      <c r="I766" s="3"/>
      <c r="M766" s="4"/>
    </row>
    <row r="767">
      <c r="I767" s="3"/>
      <c r="M767" s="4"/>
    </row>
    <row r="768">
      <c r="I768" s="3"/>
      <c r="M768" s="4"/>
    </row>
    <row r="769">
      <c r="I769" s="3"/>
      <c r="M769" s="4"/>
    </row>
    <row r="770">
      <c r="I770" s="3"/>
      <c r="M770" s="4"/>
    </row>
    <row r="771">
      <c r="I771" s="3"/>
      <c r="M771" s="4"/>
    </row>
    <row r="772">
      <c r="I772" s="3"/>
      <c r="M772" s="4"/>
    </row>
    <row r="773">
      <c r="I773" s="3"/>
      <c r="M773" s="4"/>
    </row>
    <row r="774">
      <c r="I774" s="3"/>
      <c r="M774" s="4"/>
    </row>
    <row r="775">
      <c r="I775" s="3"/>
      <c r="M775" s="4"/>
    </row>
    <row r="776">
      <c r="I776" s="3"/>
      <c r="M776" s="4"/>
    </row>
    <row r="777">
      <c r="I777" s="3"/>
      <c r="M777" s="4"/>
    </row>
    <row r="778">
      <c r="I778" s="3"/>
      <c r="M778" s="4"/>
    </row>
    <row r="779">
      <c r="I779" s="3"/>
      <c r="M779" s="4"/>
    </row>
    <row r="780">
      <c r="I780" s="3"/>
      <c r="M780" s="4"/>
    </row>
    <row r="781">
      <c r="I781" s="3"/>
      <c r="M781" s="4"/>
    </row>
    <row r="782">
      <c r="I782" s="3"/>
      <c r="M782" s="4"/>
    </row>
    <row r="783">
      <c r="I783" s="3"/>
      <c r="M783" s="4"/>
    </row>
    <row r="784">
      <c r="I784" s="3"/>
      <c r="M784" s="4"/>
    </row>
    <row r="785">
      <c r="I785" s="3"/>
      <c r="M785" s="4"/>
    </row>
    <row r="786">
      <c r="I786" s="3"/>
      <c r="M786" s="4"/>
    </row>
    <row r="787">
      <c r="I787" s="3"/>
      <c r="M787" s="4"/>
    </row>
    <row r="788">
      <c r="I788" s="3"/>
      <c r="M788" s="4"/>
    </row>
    <row r="789">
      <c r="I789" s="3"/>
      <c r="M789" s="4"/>
    </row>
    <row r="790">
      <c r="I790" s="3"/>
      <c r="M790" s="4"/>
    </row>
    <row r="791">
      <c r="I791" s="3"/>
      <c r="M791" s="4"/>
    </row>
    <row r="792">
      <c r="I792" s="3"/>
      <c r="M792" s="4"/>
    </row>
    <row r="793">
      <c r="I793" s="3"/>
      <c r="M793" s="4"/>
    </row>
    <row r="794">
      <c r="I794" s="3"/>
      <c r="M794" s="4"/>
    </row>
    <row r="795">
      <c r="I795" s="3"/>
      <c r="M795" s="4"/>
    </row>
    <row r="796">
      <c r="I796" s="3"/>
      <c r="M796" s="4"/>
    </row>
    <row r="797">
      <c r="I797" s="3"/>
      <c r="M797" s="4"/>
    </row>
    <row r="798">
      <c r="I798" s="3"/>
      <c r="M798" s="4"/>
    </row>
    <row r="799">
      <c r="I799" s="3"/>
      <c r="M799" s="4"/>
    </row>
    <row r="800">
      <c r="I800" s="3"/>
      <c r="M800" s="4"/>
    </row>
    <row r="801">
      <c r="I801" s="3"/>
      <c r="M801" s="4"/>
    </row>
    <row r="802">
      <c r="I802" s="3"/>
      <c r="M802" s="4"/>
    </row>
    <row r="803">
      <c r="I803" s="3"/>
      <c r="M803" s="4"/>
    </row>
    <row r="804">
      <c r="I804" s="3"/>
      <c r="M804" s="4"/>
    </row>
    <row r="805">
      <c r="I805" s="3"/>
      <c r="M805" s="4"/>
    </row>
    <row r="806">
      <c r="I806" s="3"/>
      <c r="M806" s="4"/>
    </row>
    <row r="807">
      <c r="I807" s="3"/>
      <c r="M807" s="4"/>
    </row>
    <row r="808">
      <c r="I808" s="3"/>
      <c r="M808" s="4"/>
    </row>
    <row r="809">
      <c r="I809" s="3"/>
      <c r="M809" s="4"/>
    </row>
    <row r="810">
      <c r="I810" s="3"/>
      <c r="M810" s="4"/>
    </row>
    <row r="811">
      <c r="I811" s="3"/>
      <c r="M811" s="4"/>
    </row>
    <row r="812">
      <c r="I812" s="3"/>
      <c r="M812" s="4"/>
    </row>
    <row r="813">
      <c r="I813" s="3"/>
      <c r="M813" s="4"/>
    </row>
    <row r="814">
      <c r="I814" s="3"/>
      <c r="M814" s="4"/>
    </row>
    <row r="815">
      <c r="I815" s="3"/>
      <c r="M815" s="4"/>
    </row>
    <row r="816">
      <c r="I816" s="3"/>
      <c r="M816" s="4"/>
    </row>
    <row r="817">
      <c r="I817" s="3"/>
      <c r="M817" s="4"/>
    </row>
    <row r="818">
      <c r="I818" s="3"/>
      <c r="M818" s="4"/>
    </row>
    <row r="819">
      <c r="I819" s="3"/>
      <c r="M819" s="4"/>
    </row>
    <row r="820">
      <c r="I820" s="3"/>
      <c r="M820" s="4"/>
    </row>
    <row r="821">
      <c r="I821" s="3"/>
      <c r="M821" s="4"/>
    </row>
    <row r="822">
      <c r="I822" s="3"/>
      <c r="M822" s="4"/>
    </row>
    <row r="823">
      <c r="I823" s="3"/>
      <c r="M823" s="4"/>
    </row>
    <row r="824">
      <c r="I824" s="3"/>
      <c r="M824" s="4"/>
    </row>
    <row r="825">
      <c r="I825" s="3"/>
      <c r="M825" s="4"/>
    </row>
    <row r="826">
      <c r="I826" s="3"/>
      <c r="M826" s="4"/>
    </row>
    <row r="827">
      <c r="I827" s="3"/>
      <c r="M827" s="4"/>
    </row>
    <row r="828">
      <c r="I828" s="3"/>
      <c r="M828" s="4"/>
    </row>
    <row r="829">
      <c r="I829" s="3"/>
      <c r="M829" s="4"/>
    </row>
    <row r="830">
      <c r="I830" s="3"/>
      <c r="M830" s="4"/>
    </row>
    <row r="831">
      <c r="I831" s="3"/>
      <c r="M831" s="4"/>
    </row>
    <row r="832">
      <c r="I832" s="3"/>
      <c r="M832" s="4"/>
    </row>
    <row r="833">
      <c r="I833" s="3"/>
      <c r="M833" s="4"/>
    </row>
    <row r="834">
      <c r="I834" s="3"/>
      <c r="M834" s="4"/>
    </row>
    <row r="835">
      <c r="I835" s="3"/>
      <c r="M835" s="4"/>
    </row>
    <row r="836">
      <c r="I836" s="3"/>
      <c r="M836" s="4"/>
    </row>
    <row r="837">
      <c r="I837" s="3"/>
      <c r="M837" s="4"/>
    </row>
    <row r="838">
      <c r="I838" s="3"/>
      <c r="M838" s="4"/>
    </row>
    <row r="839">
      <c r="I839" s="3"/>
      <c r="M839" s="4"/>
    </row>
    <row r="840">
      <c r="I840" s="3"/>
      <c r="M840" s="4"/>
    </row>
    <row r="841">
      <c r="I841" s="3"/>
      <c r="M841" s="4"/>
    </row>
    <row r="842">
      <c r="I842" s="3"/>
      <c r="M842" s="4"/>
    </row>
    <row r="843">
      <c r="I843" s="3"/>
      <c r="M843" s="4"/>
    </row>
    <row r="844">
      <c r="I844" s="3"/>
      <c r="M844" s="4"/>
    </row>
    <row r="845">
      <c r="I845" s="3"/>
      <c r="M845" s="4"/>
    </row>
    <row r="846">
      <c r="I846" s="3"/>
      <c r="M846" s="4"/>
    </row>
    <row r="847">
      <c r="I847" s="3"/>
      <c r="M847" s="4"/>
    </row>
    <row r="848">
      <c r="I848" s="3"/>
      <c r="M848" s="4"/>
    </row>
    <row r="849">
      <c r="I849" s="3"/>
      <c r="M849" s="4"/>
    </row>
    <row r="850">
      <c r="I850" s="3"/>
      <c r="M850" s="4"/>
    </row>
    <row r="851">
      <c r="I851" s="3"/>
      <c r="M851" s="4"/>
    </row>
    <row r="852">
      <c r="I852" s="3"/>
      <c r="M852" s="4"/>
    </row>
    <row r="853">
      <c r="I853" s="3"/>
      <c r="M853" s="4"/>
    </row>
    <row r="854">
      <c r="I854" s="3"/>
      <c r="M854" s="4"/>
    </row>
    <row r="855">
      <c r="I855" s="3"/>
      <c r="M855" s="4"/>
    </row>
    <row r="856">
      <c r="I856" s="3"/>
      <c r="M856" s="4"/>
    </row>
    <row r="857">
      <c r="I857" s="3"/>
      <c r="M857" s="4"/>
    </row>
    <row r="858">
      <c r="I858" s="3"/>
      <c r="M858" s="4"/>
    </row>
    <row r="859">
      <c r="I859" s="3"/>
      <c r="M859" s="4"/>
    </row>
    <row r="860">
      <c r="I860" s="3"/>
      <c r="M860" s="4"/>
    </row>
    <row r="861">
      <c r="I861" s="3"/>
      <c r="M861" s="4"/>
    </row>
    <row r="862">
      <c r="I862" s="3"/>
      <c r="M862" s="4"/>
    </row>
    <row r="863">
      <c r="I863" s="3"/>
      <c r="M863" s="4"/>
    </row>
    <row r="864">
      <c r="I864" s="3"/>
      <c r="M864" s="4"/>
    </row>
    <row r="865">
      <c r="I865" s="3"/>
      <c r="M865" s="4"/>
    </row>
    <row r="866">
      <c r="I866" s="3"/>
      <c r="M866" s="4"/>
    </row>
    <row r="867">
      <c r="I867" s="3"/>
      <c r="M867" s="4"/>
    </row>
    <row r="868">
      <c r="I868" s="3"/>
      <c r="M868" s="4"/>
    </row>
    <row r="869">
      <c r="I869" s="3"/>
      <c r="M869" s="4"/>
    </row>
    <row r="870">
      <c r="I870" s="3"/>
      <c r="M870" s="4"/>
    </row>
    <row r="871">
      <c r="I871" s="3"/>
      <c r="M871" s="4"/>
    </row>
    <row r="872">
      <c r="I872" s="3"/>
      <c r="M872" s="4"/>
    </row>
    <row r="873">
      <c r="I873" s="3"/>
      <c r="M873" s="4"/>
    </row>
    <row r="874">
      <c r="I874" s="3"/>
      <c r="M874" s="4"/>
    </row>
    <row r="875">
      <c r="I875" s="3"/>
      <c r="M875" s="4"/>
    </row>
    <row r="876">
      <c r="I876" s="3"/>
      <c r="M876" s="4"/>
    </row>
    <row r="877">
      <c r="I877" s="3"/>
      <c r="M877" s="4"/>
    </row>
    <row r="878">
      <c r="I878" s="3"/>
      <c r="M878" s="4"/>
    </row>
    <row r="879">
      <c r="I879" s="3"/>
      <c r="M879" s="4"/>
    </row>
    <row r="880">
      <c r="I880" s="3"/>
      <c r="M880" s="4"/>
    </row>
    <row r="881">
      <c r="I881" s="3"/>
      <c r="M881" s="4"/>
    </row>
    <row r="882">
      <c r="I882" s="3"/>
      <c r="M882" s="4"/>
    </row>
    <row r="883">
      <c r="I883" s="3"/>
      <c r="M883" s="4"/>
    </row>
    <row r="884">
      <c r="I884" s="3"/>
      <c r="M884" s="4"/>
    </row>
    <row r="885">
      <c r="I885" s="3"/>
      <c r="M885" s="4"/>
    </row>
    <row r="886">
      <c r="I886" s="3"/>
      <c r="M886" s="4"/>
    </row>
    <row r="887">
      <c r="I887" s="3"/>
      <c r="M887" s="4"/>
    </row>
    <row r="888">
      <c r="I888" s="3"/>
      <c r="M888" s="4"/>
    </row>
    <row r="889">
      <c r="I889" s="3"/>
      <c r="M889" s="4"/>
    </row>
    <row r="890">
      <c r="I890" s="3"/>
      <c r="M890" s="4"/>
    </row>
    <row r="891">
      <c r="I891" s="3"/>
      <c r="M891" s="4"/>
    </row>
    <row r="892">
      <c r="I892" s="3"/>
      <c r="M892" s="4"/>
    </row>
    <row r="893">
      <c r="I893" s="3"/>
      <c r="M893" s="4"/>
    </row>
    <row r="894">
      <c r="I894" s="3"/>
      <c r="M894" s="4"/>
    </row>
    <row r="895">
      <c r="I895" s="3"/>
      <c r="M895" s="4"/>
    </row>
    <row r="896">
      <c r="I896" s="3"/>
      <c r="M896" s="4"/>
    </row>
    <row r="897">
      <c r="I897" s="3"/>
      <c r="M897" s="4"/>
    </row>
    <row r="898">
      <c r="I898" s="3"/>
      <c r="M898" s="4"/>
    </row>
    <row r="899">
      <c r="I899" s="3"/>
      <c r="M899" s="4"/>
    </row>
    <row r="900">
      <c r="I900" s="3"/>
      <c r="M900" s="4"/>
    </row>
    <row r="901">
      <c r="I901" s="3"/>
      <c r="M901" s="4"/>
    </row>
    <row r="902">
      <c r="I902" s="3"/>
      <c r="M902" s="4"/>
    </row>
    <row r="903">
      <c r="I903" s="3"/>
      <c r="M903" s="4"/>
    </row>
    <row r="904">
      <c r="I904" s="3"/>
      <c r="M904" s="4"/>
    </row>
    <row r="905">
      <c r="I905" s="3"/>
      <c r="M905" s="4"/>
    </row>
    <row r="906">
      <c r="I906" s="3"/>
      <c r="M906" s="4"/>
    </row>
    <row r="907">
      <c r="I907" s="3"/>
      <c r="M907" s="4"/>
    </row>
    <row r="908">
      <c r="I908" s="3"/>
      <c r="M908" s="4"/>
    </row>
    <row r="909">
      <c r="I909" s="3"/>
      <c r="M909" s="4"/>
    </row>
    <row r="910">
      <c r="I910" s="3"/>
      <c r="M910" s="4"/>
    </row>
    <row r="911">
      <c r="I911" s="3"/>
      <c r="M911" s="4"/>
    </row>
    <row r="912">
      <c r="I912" s="3"/>
      <c r="M912" s="4"/>
    </row>
    <row r="913">
      <c r="I913" s="3"/>
      <c r="M913" s="4"/>
    </row>
    <row r="914">
      <c r="I914" s="3"/>
      <c r="M914" s="4"/>
    </row>
    <row r="915">
      <c r="I915" s="3"/>
      <c r="M915" s="4"/>
    </row>
    <row r="916">
      <c r="I916" s="3"/>
      <c r="M916" s="4"/>
    </row>
    <row r="917">
      <c r="I917" s="3"/>
      <c r="M917" s="4"/>
    </row>
    <row r="918">
      <c r="I918" s="3"/>
      <c r="M918" s="4"/>
    </row>
    <row r="919">
      <c r="I919" s="3"/>
      <c r="M919" s="4"/>
    </row>
    <row r="920">
      <c r="I920" s="3"/>
      <c r="M920" s="4"/>
    </row>
    <row r="921">
      <c r="I921" s="3"/>
      <c r="M921" s="4"/>
    </row>
    <row r="922">
      <c r="I922" s="3"/>
      <c r="M922" s="4"/>
    </row>
    <row r="923">
      <c r="I923" s="3"/>
      <c r="M923" s="4"/>
    </row>
    <row r="924">
      <c r="I924" s="3"/>
      <c r="M924" s="4"/>
    </row>
    <row r="925">
      <c r="I925" s="3"/>
      <c r="M925" s="4"/>
    </row>
    <row r="926">
      <c r="I926" s="3"/>
      <c r="M926" s="4"/>
    </row>
    <row r="927">
      <c r="I927" s="3"/>
      <c r="M927" s="4"/>
    </row>
    <row r="928">
      <c r="I928" s="3"/>
      <c r="M928" s="4"/>
    </row>
    <row r="929">
      <c r="I929" s="3"/>
      <c r="M929" s="4"/>
    </row>
    <row r="930">
      <c r="I930" s="3"/>
      <c r="M930" s="4"/>
    </row>
    <row r="931">
      <c r="I931" s="3"/>
      <c r="M931" s="4"/>
    </row>
    <row r="932">
      <c r="I932" s="3"/>
      <c r="M932" s="4"/>
    </row>
    <row r="933">
      <c r="I933" s="3"/>
      <c r="M933" s="4"/>
    </row>
    <row r="934">
      <c r="I934" s="3"/>
      <c r="M934" s="4"/>
    </row>
    <row r="935">
      <c r="I935" s="3"/>
      <c r="M935" s="4"/>
    </row>
    <row r="936">
      <c r="I936" s="3"/>
      <c r="M936" s="4"/>
    </row>
    <row r="937">
      <c r="I937" s="3"/>
      <c r="M937" s="4"/>
    </row>
    <row r="938">
      <c r="I938" s="3"/>
      <c r="M938" s="4"/>
    </row>
    <row r="939">
      <c r="I939" s="3"/>
      <c r="M939" s="4"/>
    </row>
    <row r="940">
      <c r="I940" s="3"/>
      <c r="M940" s="4"/>
    </row>
    <row r="941">
      <c r="I941" s="3"/>
      <c r="M941" s="4"/>
    </row>
    <row r="942">
      <c r="I942" s="3"/>
      <c r="M942" s="4"/>
    </row>
    <row r="943">
      <c r="I943" s="3"/>
      <c r="M943" s="4"/>
    </row>
    <row r="944">
      <c r="I944" s="3"/>
      <c r="M944" s="4"/>
    </row>
    <row r="945">
      <c r="I945" s="3"/>
      <c r="M945" s="4"/>
    </row>
    <row r="946">
      <c r="I946" s="3"/>
      <c r="M946" s="4"/>
    </row>
    <row r="947">
      <c r="I947" s="3"/>
      <c r="M947" s="4"/>
    </row>
    <row r="948">
      <c r="I948" s="3"/>
      <c r="M948" s="4"/>
    </row>
    <row r="949">
      <c r="I949" s="3"/>
      <c r="M949" s="4"/>
    </row>
    <row r="950">
      <c r="I950" s="3"/>
      <c r="M950" s="4"/>
    </row>
    <row r="951">
      <c r="I951" s="3"/>
      <c r="M951" s="4"/>
    </row>
    <row r="952">
      <c r="I952" s="3"/>
      <c r="M952" s="4"/>
    </row>
    <row r="953">
      <c r="I953" s="3"/>
      <c r="M953" s="4"/>
    </row>
    <row r="954">
      <c r="I954" s="3"/>
      <c r="M954" s="4"/>
    </row>
    <row r="955">
      <c r="I955" s="3"/>
      <c r="M955" s="4"/>
    </row>
    <row r="956">
      <c r="I956" s="3"/>
      <c r="M956" s="4"/>
    </row>
    <row r="957">
      <c r="I957" s="3"/>
      <c r="M957" s="4"/>
    </row>
    <row r="958">
      <c r="I958" s="3"/>
      <c r="M958" s="4"/>
    </row>
    <row r="959">
      <c r="I959" s="3"/>
      <c r="M959" s="4"/>
    </row>
    <row r="960">
      <c r="I960" s="3"/>
      <c r="M960" s="4"/>
    </row>
    <row r="961">
      <c r="I961" s="3"/>
      <c r="M961" s="4"/>
    </row>
    <row r="962">
      <c r="I962" s="3"/>
      <c r="M962" s="4"/>
    </row>
    <row r="963">
      <c r="I963" s="3"/>
      <c r="M963" s="4"/>
    </row>
    <row r="964">
      <c r="I964" s="3"/>
      <c r="M964" s="4"/>
    </row>
    <row r="965">
      <c r="I965" s="3"/>
      <c r="M965" s="4"/>
    </row>
    <row r="966">
      <c r="I966" s="3"/>
      <c r="M966" s="4"/>
    </row>
    <row r="967">
      <c r="I967" s="3"/>
      <c r="M967" s="4"/>
    </row>
    <row r="968">
      <c r="I968" s="3"/>
      <c r="M968" s="4"/>
    </row>
    <row r="969">
      <c r="I969" s="3"/>
      <c r="M969" s="4"/>
    </row>
    <row r="970">
      <c r="I970" s="3"/>
      <c r="M970" s="4"/>
    </row>
    <row r="971">
      <c r="I971" s="3"/>
      <c r="M971" s="4"/>
    </row>
    <row r="972">
      <c r="I972" s="3"/>
      <c r="M972" s="4"/>
    </row>
    <row r="973">
      <c r="I973" s="3"/>
      <c r="M973" s="4"/>
    </row>
    <row r="974">
      <c r="I974" s="3"/>
      <c r="M974" s="4"/>
    </row>
    <row r="975">
      <c r="I975" s="3"/>
      <c r="M975" s="4"/>
    </row>
    <row r="976">
      <c r="I976" s="3"/>
      <c r="M976" s="4"/>
    </row>
    <row r="977">
      <c r="I977" s="3"/>
      <c r="M977" s="4"/>
    </row>
    <row r="978">
      <c r="I978" s="3"/>
      <c r="M978" s="4"/>
    </row>
    <row r="979">
      <c r="I979" s="3"/>
      <c r="M979" s="4"/>
    </row>
    <row r="980">
      <c r="I980" s="3"/>
      <c r="M980" s="4"/>
    </row>
    <row r="981">
      <c r="I981" s="3"/>
      <c r="M981" s="4"/>
    </row>
    <row r="982">
      <c r="I982" s="3"/>
      <c r="M982" s="4"/>
    </row>
    <row r="983">
      <c r="I983" s="3"/>
      <c r="M983" s="4"/>
    </row>
    <row r="984">
      <c r="I984" s="3"/>
      <c r="M984" s="4"/>
    </row>
    <row r="985">
      <c r="I985" s="3"/>
      <c r="M985" s="4"/>
    </row>
    <row r="986">
      <c r="I986" s="3"/>
      <c r="M986" s="4"/>
    </row>
    <row r="987">
      <c r="I987" s="3"/>
      <c r="M987" s="4"/>
    </row>
    <row r="988">
      <c r="I988" s="3"/>
      <c r="M988" s="4"/>
    </row>
    <row r="989">
      <c r="I989" s="3"/>
      <c r="M989" s="4"/>
    </row>
    <row r="990">
      <c r="I990" s="3"/>
      <c r="M990" s="4"/>
    </row>
    <row r="991">
      <c r="I991" s="3"/>
      <c r="M991" s="4"/>
    </row>
    <row r="992">
      <c r="I992" s="3"/>
      <c r="M992" s="4"/>
    </row>
    <row r="993">
      <c r="I993" s="3"/>
      <c r="M993" s="4"/>
    </row>
    <row r="994">
      <c r="I994" s="3"/>
      <c r="M994" s="4"/>
    </row>
    <row r="995">
      <c r="I995" s="3"/>
      <c r="M995" s="4"/>
    </row>
    <row r="996">
      <c r="I996" s="3"/>
      <c r="M996" s="4"/>
    </row>
    <row r="997">
      <c r="I997" s="3"/>
      <c r="M997" s="4"/>
    </row>
    <row r="998">
      <c r="I998" s="3"/>
      <c r="M998" s="4"/>
    </row>
    <row r="999">
      <c r="I999" s="3"/>
      <c r="M999" s="4"/>
    </row>
    <row r="1000">
      <c r="I1000" s="3"/>
      <c r="M1000" s="4"/>
    </row>
    <row r="1001">
      <c r="I1001" s="3"/>
      <c r="M1001" s="4"/>
    </row>
    <row r="1002">
      <c r="I1002" s="3"/>
      <c r="M1002" s="4"/>
    </row>
    <row r="1003">
      <c r="I1003" s="3"/>
      <c r="M1003" s="4"/>
    </row>
    <row r="1004">
      <c r="I1004" s="3"/>
      <c r="M1004" s="4"/>
    </row>
    <row r="1005">
      <c r="I1005" s="3"/>
      <c r="M1005" s="4"/>
    </row>
    <row r="1006">
      <c r="I1006" s="3"/>
      <c r="M1006" s="4"/>
    </row>
    <row r="1007">
      <c r="I1007" s="3"/>
      <c r="M1007" s="4"/>
    </row>
    <row r="1008">
      <c r="I1008" s="3"/>
      <c r="M1008" s="4"/>
    </row>
    <row r="1009">
      <c r="I1009" s="3"/>
      <c r="M1009" s="4"/>
    </row>
    <row r="1010">
      <c r="I1010" s="3"/>
      <c r="M1010" s="4"/>
    </row>
    <row r="1011">
      <c r="I1011" s="3"/>
      <c r="M1011" s="4"/>
    </row>
    <row r="1012">
      <c r="I1012" s="3"/>
      <c r="M1012" s="4"/>
    </row>
    <row r="1013">
      <c r="I1013" s="3"/>
      <c r="M1013" s="4"/>
    </row>
    <row r="1014">
      <c r="I1014" s="3"/>
      <c r="M1014" s="4"/>
    </row>
    <row r="1015">
      <c r="I1015" s="3"/>
      <c r="M1015" s="4"/>
    </row>
    <row r="1016">
      <c r="I1016" s="3"/>
      <c r="M1016" s="4"/>
    </row>
    <row r="1017">
      <c r="I1017" s="3"/>
      <c r="M1017" s="4"/>
    </row>
    <row r="1018">
      <c r="I1018" s="3"/>
      <c r="M1018" s="4"/>
    </row>
    <row r="1019">
      <c r="I1019" s="3"/>
      <c r="M1019" s="4"/>
    </row>
    <row r="1020">
      <c r="I1020" s="3"/>
      <c r="M1020" s="4"/>
    </row>
    <row r="1021">
      <c r="I1021" s="3"/>
      <c r="M1021" s="4"/>
    </row>
    <row r="1022">
      <c r="I1022" s="3"/>
      <c r="M1022" s="4"/>
    </row>
    <row r="1023">
      <c r="I1023" s="3"/>
      <c r="M1023" s="4"/>
    </row>
    <row r="1024">
      <c r="I1024" s="3"/>
      <c r="M1024" s="4"/>
    </row>
    <row r="1025">
      <c r="I1025" s="3"/>
      <c r="M1025" s="4"/>
    </row>
    <row r="1026">
      <c r="I1026" s="3"/>
      <c r="M1026" s="4"/>
    </row>
    <row r="1027">
      <c r="I1027" s="3"/>
      <c r="M1027" s="4"/>
    </row>
    <row r="1028">
      <c r="I1028" s="3"/>
      <c r="M1028" s="4"/>
    </row>
    <row r="1029">
      <c r="I1029" s="3"/>
      <c r="M1029" s="4"/>
    </row>
    <row r="1030">
      <c r="I1030" s="3"/>
      <c r="M1030" s="4"/>
    </row>
    <row r="1031">
      <c r="I1031" s="3"/>
      <c r="M1031" s="4"/>
    </row>
    <row r="1032">
      <c r="I1032" s="3"/>
      <c r="M1032" s="4"/>
    </row>
    <row r="1033">
      <c r="I1033" s="3"/>
      <c r="M1033" s="4"/>
    </row>
    <row r="1034">
      <c r="I1034" s="3"/>
      <c r="M1034" s="4"/>
    </row>
    <row r="1035">
      <c r="I1035" s="3"/>
      <c r="M1035" s="4"/>
    </row>
    <row r="1036">
      <c r="I1036" s="3"/>
      <c r="M1036" s="4"/>
    </row>
    <row r="1037">
      <c r="I1037" s="3"/>
      <c r="M1037" s="4"/>
    </row>
    <row r="1038">
      <c r="I1038" s="3"/>
      <c r="M1038" s="4"/>
    </row>
  </sheetData>
  <mergeCells count="32">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33:H33"/>
    <mergeCell ref="B34:H34"/>
    <mergeCell ref="B35:H35"/>
    <mergeCell ref="B36:H36"/>
    <mergeCell ref="B26:H26"/>
    <mergeCell ref="B27:H27"/>
    <mergeCell ref="B28:H28"/>
    <mergeCell ref="B29:H29"/>
    <mergeCell ref="B30:H30"/>
    <mergeCell ref="B31:H31"/>
    <mergeCell ref="B32:H32"/>
  </mergeCells>
  <hyperlinks>
    <hyperlink r:id="rId4" ref="I6"/>
    <hyperlink r:id="rId5" ref="O6"/>
    <hyperlink r:id="rId6" ref="I7"/>
    <hyperlink r:id="rId7" ref="O7"/>
    <hyperlink r:id="rId8" ref="I8"/>
    <hyperlink r:id="rId9" ref="O8"/>
    <hyperlink r:id="rId10" ref="I9"/>
    <hyperlink r:id="rId11" ref="O9"/>
    <hyperlink r:id="rId12" ref="I10"/>
    <hyperlink r:id="rId13" ref="O10"/>
    <hyperlink r:id="rId14" ref="I11"/>
    <hyperlink r:id="rId15" ref="I12"/>
    <hyperlink r:id="rId16" ref="I13"/>
    <hyperlink r:id="rId17" ref="I14"/>
    <hyperlink r:id="rId18" ref="B15"/>
    <hyperlink r:id="rId19" ref="I15"/>
    <hyperlink r:id="rId20" ref="I16"/>
    <hyperlink r:id="rId21" ref="I17"/>
    <hyperlink r:id="rId22" ref="I18"/>
    <hyperlink r:id="rId23" ref="I19"/>
    <hyperlink r:id="rId24" ref="I20"/>
    <hyperlink r:id="rId25" ref="I21"/>
    <hyperlink r:id="rId26" ref="I22"/>
    <hyperlink r:id="rId27" ref="I23"/>
    <hyperlink r:id="rId28" ref="I24"/>
    <hyperlink r:id="rId29" ref="I25"/>
    <hyperlink r:id="rId30" ref="I26"/>
    <hyperlink r:id="rId31" ref="I27"/>
    <hyperlink r:id="rId32" ref="I28"/>
    <hyperlink r:id="rId33" ref="I29"/>
    <hyperlink r:id="rId34" ref="I30"/>
    <hyperlink r:id="rId35" ref="I31"/>
    <hyperlink r:id="rId36" ref="I32"/>
    <hyperlink r:id="rId37" ref="I33"/>
    <hyperlink r:id="rId38" ref="I34"/>
    <hyperlink r:id="rId39" ref="I35"/>
    <hyperlink r:id="rId40" ref="I36"/>
  </hyperlinks>
  <drawing r:id="rId41"/>
  <legacyDrawing r:id="rId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33.25"/>
    <col customWidth="1" min="3" max="4" width="28.75"/>
    <col customWidth="1" min="5" max="5" width="3.0"/>
    <col customWidth="1" min="6" max="9" width="25.75"/>
    <col customWidth="1" min="10" max="13" width="28.75"/>
  </cols>
  <sheetData>
    <row r="1">
      <c r="A1" s="55"/>
      <c r="B1" s="56" t="s">
        <v>99</v>
      </c>
      <c r="C1" s="57" t="s">
        <v>100</v>
      </c>
      <c r="D1" s="58" t="s">
        <v>101</v>
      </c>
      <c r="E1" s="59"/>
      <c r="F1" s="34"/>
      <c r="G1" s="34"/>
      <c r="H1" s="34"/>
      <c r="I1" s="34"/>
      <c r="J1" s="34"/>
      <c r="K1" s="34"/>
      <c r="L1" s="34"/>
      <c r="M1" s="34"/>
    </row>
    <row r="2">
      <c r="A2" s="60"/>
      <c r="B2" s="60"/>
      <c r="C2" s="60"/>
      <c r="D2" s="60"/>
      <c r="E2" s="59"/>
      <c r="F2" s="61" t="s">
        <v>102</v>
      </c>
      <c r="G2" s="34"/>
      <c r="H2" s="34"/>
      <c r="I2" s="34"/>
      <c r="J2" s="34"/>
      <c r="K2" s="34"/>
      <c r="L2" s="34"/>
      <c r="M2" s="34"/>
    </row>
    <row r="3">
      <c r="A3" s="62" t="s">
        <v>103</v>
      </c>
      <c r="B3" s="63"/>
      <c r="C3" s="63"/>
      <c r="D3" s="63"/>
      <c r="E3" s="59"/>
      <c r="F3" s="34"/>
      <c r="G3" s="34"/>
      <c r="H3" s="34"/>
      <c r="I3" s="34"/>
      <c r="J3" s="34"/>
      <c r="K3" s="34"/>
      <c r="L3" s="34"/>
      <c r="M3" s="34"/>
    </row>
    <row r="4" ht="34.5" customHeight="1">
      <c r="A4" s="64" t="s">
        <v>104</v>
      </c>
      <c r="B4" s="65" t="s">
        <v>105</v>
      </c>
      <c r="C4" s="66" t="s">
        <v>106</v>
      </c>
      <c r="D4" s="67" t="s">
        <v>107</v>
      </c>
      <c r="E4" s="68"/>
      <c r="F4" s="69"/>
      <c r="G4" s="69"/>
      <c r="H4" s="69"/>
      <c r="I4" s="70"/>
      <c r="J4" s="69" t="s">
        <v>108</v>
      </c>
      <c r="K4" s="71" t="s">
        <v>109</v>
      </c>
      <c r="L4" s="34"/>
      <c r="M4" s="72" t="s">
        <v>110</v>
      </c>
    </row>
    <row r="5" ht="34.5" customHeight="1">
      <c r="A5" s="73"/>
      <c r="B5" s="73"/>
      <c r="C5" s="73"/>
      <c r="D5" s="73"/>
      <c r="E5" s="68"/>
      <c r="F5" s="69"/>
      <c r="G5" s="69"/>
      <c r="H5" s="69"/>
      <c r="I5" s="69"/>
      <c r="J5" s="69" t="s">
        <v>111</v>
      </c>
      <c r="K5" s="71" t="s">
        <v>109</v>
      </c>
      <c r="L5" s="71" t="s">
        <v>112</v>
      </c>
      <c r="M5" s="72" t="s">
        <v>113</v>
      </c>
    </row>
    <row r="6" ht="34.5" customHeight="1">
      <c r="A6" s="74"/>
      <c r="B6" s="74"/>
      <c r="C6" s="74"/>
      <c r="D6" s="74"/>
      <c r="E6" s="68"/>
      <c r="F6" s="69"/>
      <c r="G6" s="69"/>
      <c r="H6" s="69"/>
      <c r="I6" s="69"/>
      <c r="J6" s="69" t="s">
        <v>114</v>
      </c>
      <c r="K6" s="34"/>
      <c r="L6" s="34"/>
      <c r="M6" s="72" t="s">
        <v>115</v>
      </c>
    </row>
    <row r="7">
      <c r="A7" s="64" t="s">
        <v>116</v>
      </c>
      <c r="B7" s="75" t="s">
        <v>117</v>
      </c>
      <c r="C7" s="76"/>
      <c r="D7" s="67" t="s">
        <v>118</v>
      </c>
      <c r="E7" s="68"/>
      <c r="F7" s="69"/>
      <c r="G7" s="69"/>
      <c r="H7" s="69"/>
      <c r="I7" s="69"/>
      <c r="J7" s="69" t="s">
        <v>119</v>
      </c>
      <c r="K7" s="34"/>
      <c r="L7" s="71" t="s">
        <v>120</v>
      </c>
      <c r="M7" s="72" t="s">
        <v>121</v>
      </c>
    </row>
    <row r="8">
      <c r="A8" s="74"/>
      <c r="B8" s="74"/>
      <c r="C8" s="74"/>
      <c r="D8" s="74"/>
      <c r="E8" s="68"/>
      <c r="F8" s="69"/>
      <c r="G8" s="69"/>
      <c r="H8" s="69"/>
      <c r="I8" s="69"/>
      <c r="J8" s="77" t="s">
        <v>122</v>
      </c>
      <c r="K8" s="71" t="s">
        <v>123</v>
      </c>
      <c r="L8" s="71" t="s">
        <v>124</v>
      </c>
      <c r="M8" s="72" t="s">
        <v>125</v>
      </c>
    </row>
    <row r="9" ht="77.25" customHeight="1">
      <c r="A9" s="78" t="s">
        <v>126</v>
      </c>
      <c r="B9" s="79" t="s">
        <v>127</v>
      </c>
      <c r="C9" s="66" t="s">
        <v>128</v>
      </c>
      <c r="D9" s="67" t="s">
        <v>129</v>
      </c>
      <c r="E9" s="68"/>
      <c r="F9" s="69"/>
      <c r="G9" s="69"/>
      <c r="H9" s="69"/>
      <c r="I9" s="69"/>
      <c r="J9" s="69"/>
      <c r="K9" s="34"/>
      <c r="L9" s="34"/>
      <c r="M9" s="34"/>
    </row>
    <row r="10" ht="66.0" customHeight="1">
      <c r="A10" s="74"/>
      <c r="B10" s="74"/>
      <c r="C10" s="74"/>
      <c r="D10" s="74"/>
      <c r="E10" s="68"/>
      <c r="F10" s="69"/>
      <c r="G10" s="70"/>
      <c r="H10" s="69"/>
      <c r="I10" s="69"/>
      <c r="J10" s="69" t="s">
        <v>130</v>
      </c>
      <c r="K10" s="34"/>
      <c r="L10" s="34"/>
      <c r="M10" s="72" t="s">
        <v>131</v>
      </c>
    </row>
    <row r="11">
      <c r="A11" s="80" t="s">
        <v>132</v>
      </c>
      <c r="B11" s="81" t="s">
        <v>133</v>
      </c>
      <c r="C11" s="82" t="s">
        <v>134</v>
      </c>
      <c r="D11" s="83" t="s">
        <v>135</v>
      </c>
      <c r="E11" s="68"/>
      <c r="F11" s="69"/>
      <c r="G11" s="69"/>
      <c r="H11" s="69"/>
      <c r="I11" s="69"/>
      <c r="J11" s="69" t="s">
        <v>136</v>
      </c>
      <c r="K11" s="71" t="s">
        <v>137</v>
      </c>
      <c r="L11" s="34"/>
      <c r="M11" s="72" t="s">
        <v>138</v>
      </c>
    </row>
    <row r="12" ht="34.5" customHeight="1">
      <c r="A12" s="74"/>
      <c r="B12" s="84"/>
      <c r="C12" s="84"/>
      <c r="D12" s="84"/>
      <c r="E12" s="68"/>
      <c r="F12" s="69"/>
      <c r="G12" s="70"/>
      <c r="H12" s="69"/>
      <c r="I12" s="69"/>
      <c r="J12" s="69" t="s">
        <v>139</v>
      </c>
      <c r="K12" s="71" t="s">
        <v>137</v>
      </c>
      <c r="L12" s="34"/>
      <c r="M12" s="34"/>
    </row>
    <row r="13">
      <c r="A13" s="85" t="s">
        <v>140</v>
      </c>
      <c r="B13" s="86" t="s">
        <v>141</v>
      </c>
      <c r="C13" s="87" t="s">
        <v>142</v>
      </c>
      <c r="D13" s="88" t="s">
        <v>143</v>
      </c>
      <c r="E13" s="68"/>
      <c r="F13" s="69"/>
      <c r="G13" s="69"/>
      <c r="H13" s="69"/>
      <c r="I13" s="69"/>
      <c r="J13" s="69"/>
      <c r="K13" s="34"/>
      <c r="L13" s="34"/>
      <c r="M13" s="34"/>
    </row>
    <row r="14">
      <c r="A14" s="59"/>
      <c r="B14" s="59"/>
      <c r="C14" s="59"/>
      <c r="D14" s="59"/>
      <c r="E14" s="59"/>
      <c r="F14" s="59"/>
      <c r="G14" s="59"/>
      <c r="H14" s="59"/>
      <c r="I14" s="59"/>
      <c r="J14" s="59"/>
      <c r="K14" s="59"/>
      <c r="L14" s="59"/>
      <c r="M14" s="59"/>
    </row>
    <row r="15">
      <c r="A15" s="89" t="s">
        <v>144</v>
      </c>
      <c r="B15" s="63"/>
      <c r="C15" s="63"/>
      <c r="D15" s="63"/>
      <c r="E15" s="59"/>
      <c r="F15" s="34"/>
      <c r="G15" s="34"/>
      <c r="H15" s="34"/>
      <c r="I15" s="34"/>
      <c r="J15" s="34"/>
      <c r="K15" s="34"/>
      <c r="L15" s="34"/>
      <c r="M15" s="34"/>
    </row>
    <row r="16">
      <c r="A16" s="90" t="s">
        <v>145</v>
      </c>
      <c r="B16" s="91" t="s">
        <v>146</v>
      </c>
      <c r="C16" s="92" t="s">
        <v>147</v>
      </c>
      <c r="D16" s="93" t="s">
        <v>148</v>
      </c>
      <c r="E16" s="68"/>
      <c r="F16" s="69"/>
      <c r="G16" s="69"/>
      <c r="H16" s="69"/>
      <c r="I16" s="69"/>
      <c r="J16" s="69" t="s">
        <v>149</v>
      </c>
      <c r="K16" s="34"/>
      <c r="L16" s="34"/>
      <c r="M16" s="72" t="s">
        <v>150</v>
      </c>
    </row>
    <row r="17">
      <c r="A17" s="94" t="s">
        <v>151</v>
      </c>
      <c r="B17" s="86" t="s">
        <v>152</v>
      </c>
      <c r="C17" s="95" t="s">
        <v>153</v>
      </c>
      <c r="D17" s="93" t="s">
        <v>154</v>
      </c>
      <c r="E17" s="68"/>
      <c r="F17" s="69"/>
      <c r="G17" s="69"/>
      <c r="H17" s="69"/>
      <c r="I17" s="69"/>
      <c r="J17" s="69"/>
      <c r="K17" s="34"/>
      <c r="L17" s="34"/>
      <c r="M17" s="34"/>
    </row>
    <row r="18">
      <c r="A18" s="90" t="s">
        <v>155</v>
      </c>
      <c r="B18" s="96" t="s">
        <v>156</v>
      </c>
      <c r="C18" s="95" t="s">
        <v>157</v>
      </c>
      <c r="D18" s="93" t="s">
        <v>158</v>
      </c>
      <c r="E18" s="68"/>
      <c r="F18" s="69"/>
      <c r="G18" s="69"/>
      <c r="H18" s="69"/>
      <c r="I18" s="69"/>
      <c r="J18" s="69" t="s">
        <v>139</v>
      </c>
      <c r="K18" s="34"/>
      <c r="L18" s="34"/>
      <c r="M18" s="72" t="s">
        <v>159</v>
      </c>
    </row>
    <row r="19">
      <c r="A19" s="90" t="s">
        <v>160</v>
      </c>
      <c r="B19" s="91" t="s">
        <v>161</v>
      </c>
      <c r="C19" s="95"/>
      <c r="D19" s="93" t="s">
        <v>158</v>
      </c>
      <c r="E19" s="68"/>
      <c r="F19" s="69"/>
      <c r="G19" s="69"/>
      <c r="H19" s="69"/>
      <c r="I19" s="69"/>
      <c r="J19" s="69" t="s">
        <v>162</v>
      </c>
      <c r="K19" s="34"/>
      <c r="L19" s="34"/>
      <c r="M19" s="34"/>
    </row>
    <row r="20">
      <c r="A20" s="94" t="s">
        <v>163</v>
      </c>
      <c r="B20" s="86" t="s">
        <v>164</v>
      </c>
      <c r="C20" s="95"/>
      <c r="D20" s="93" t="s">
        <v>158</v>
      </c>
      <c r="E20" s="68"/>
      <c r="F20" s="69"/>
      <c r="G20" s="69"/>
      <c r="H20" s="69"/>
      <c r="I20" s="69"/>
      <c r="J20" s="69"/>
      <c r="K20" s="34"/>
      <c r="L20" s="34"/>
      <c r="M20" s="34"/>
    </row>
    <row r="21">
      <c r="A21" s="90" t="s">
        <v>165</v>
      </c>
      <c r="B21" s="91"/>
      <c r="C21" s="95"/>
      <c r="D21" s="93" t="s">
        <v>158</v>
      </c>
      <c r="E21" s="68"/>
      <c r="F21" s="69"/>
      <c r="G21" s="69"/>
      <c r="H21" s="69"/>
      <c r="I21" s="69"/>
      <c r="J21" s="69"/>
      <c r="K21" s="34"/>
      <c r="L21" s="34"/>
      <c r="M21" s="34"/>
    </row>
    <row r="22">
      <c r="A22" s="59"/>
      <c r="B22" s="59"/>
      <c r="C22" s="59"/>
      <c r="D22" s="59"/>
      <c r="E22" s="59"/>
      <c r="F22" s="59"/>
      <c r="G22" s="59"/>
      <c r="H22" s="59"/>
      <c r="I22" s="59"/>
      <c r="J22" s="59"/>
      <c r="K22" s="59"/>
      <c r="L22" s="59"/>
      <c r="M22" s="59"/>
    </row>
    <row r="23">
      <c r="A23" s="97" t="s">
        <v>86</v>
      </c>
      <c r="E23" s="59"/>
      <c r="F23" s="34"/>
      <c r="G23" s="34"/>
      <c r="H23" s="34"/>
      <c r="I23" s="34"/>
      <c r="J23" s="34"/>
      <c r="K23" s="34"/>
      <c r="L23" s="34"/>
      <c r="M23" s="34"/>
    </row>
    <row r="24">
      <c r="A24" s="98" t="s">
        <v>166</v>
      </c>
      <c r="B24" s="99" t="s">
        <v>167</v>
      </c>
      <c r="C24" s="100" t="s">
        <v>168</v>
      </c>
      <c r="D24" s="101" t="s">
        <v>169</v>
      </c>
      <c r="E24" s="68"/>
      <c r="F24" s="69"/>
      <c r="G24" s="69"/>
      <c r="H24" s="69"/>
      <c r="I24" s="69"/>
      <c r="J24" s="69" t="s">
        <v>170</v>
      </c>
      <c r="K24" s="34"/>
      <c r="L24" s="34"/>
      <c r="M24" s="72" t="s">
        <v>171</v>
      </c>
    </row>
    <row r="25">
      <c r="A25" s="102" t="s">
        <v>172</v>
      </c>
      <c r="B25" s="102" t="s">
        <v>173</v>
      </c>
      <c r="C25" s="100"/>
      <c r="D25" s="103" t="s">
        <v>174</v>
      </c>
      <c r="E25" s="104"/>
      <c r="F25" s="105"/>
      <c r="G25" s="105"/>
      <c r="H25" s="105"/>
      <c r="I25" s="105"/>
      <c r="J25" s="105" t="s">
        <v>175</v>
      </c>
      <c r="K25" s="34"/>
      <c r="L25" s="34"/>
      <c r="M25" s="34"/>
    </row>
    <row r="26">
      <c r="A26" s="98" t="s">
        <v>176</v>
      </c>
      <c r="B26" s="106" t="s">
        <v>177</v>
      </c>
      <c r="C26" s="100" t="s">
        <v>178</v>
      </c>
      <c r="D26" s="101" t="s">
        <v>179</v>
      </c>
      <c r="E26" s="68"/>
      <c r="F26" s="69"/>
      <c r="G26" s="69"/>
      <c r="H26" s="69"/>
      <c r="I26" s="69"/>
      <c r="J26" s="69" t="s">
        <v>139</v>
      </c>
      <c r="K26" s="34"/>
      <c r="L26" s="34"/>
      <c r="M26" s="34"/>
    </row>
    <row r="27">
      <c r="A27" s="107" t="s">
        <v>180</v>
      </c>
      <c r="B27" s="75" t="s">
        <v>181</v>
      </c>
      <c r="C27" s="108"/>
      <c r="D27" s="109" t="s">
        <v>174</v>
      </c>
      <c r="E27" s="68"/>
      <c r="F27" s="69"/>
      <c r="G27" s="69"/>
      <c r="H27" s="69"/>
      <c r="I27" s="69"/>
      <c r="J27" s="69" t="s">
        <v>182</v>
      </c>
      <c r="K27" s="34" t="s">
        <v>183</v>
      </c>
      <c r="L27" s="34"/>
      <c r="M27" s="72" t="s">
        <v>184</v>
      </c>
    </row>
    <row r="28">
      <c r="A28" s="73"/>
      <c r="B28" s="73"/>
      <c r="C28" s="73"/>
      <c r="D28" s="73"/>
      <c r="E28" s="68"/>
      <c r="F28" s="69"/>
      <c r="G28" s="69"/>
      <c r="H28" s="69"/>
      <c r="I28" s="69"/>
      <c r="J28" s="69" t="s">
        <v>185</v>
      </c>
      <c r="K28" s="34" t="s">
        <v>183</v>
      </c>
      <c r="L28" s="34"/>
      <c r="M28" s="72" t="s">
        <v>184</v>
      </c>
    </row>
    <row r="29">
      <c r="A29" s="73"/>
      <c r="B29" s="73"/>
      <c r="C29" s="73"/>
      <c r="D29" s="73"/>
      <c r="E29" s="68"/>
      <c r="F29" s="69"/>
      <c r="G29" s="69"/>
      <c r="H29" s="69"/>
      <c r="I29" s="69"/>
      <c r="J29" s="69"/>
      <c r="K29" s="34"/>
      <c r="L29" s="34"/>
      <c r="M29" s="34"/>
    </row>
    <row r="30">
      <c r="A30" s="74"/>
      <c r="B30" s="74"/>
      <c r="C30" s="74"/>
      <c r="D30" s="74"/>
      <c r="E30" s="104"/>
      <c r="F30" s="105"/>
      <c r="G30" s="105"/>
      <c r="H30" s="105"/>
      <c r="I30" s="105"/>
      <c r="J30" s="105" t="s">
        <v>175</v>
      </c>
      <c r="K30" s="34"/>
      <c r="L30" s="34"/>
      <c r="M30" s="34"/>
    </row>
    <row r="31" ht="34.5" customHeight="1">
      <c r="E31" s="110"/>
    </row>
    <row r="32" ht="34.5" customHeight="1">
      <c r="E32" s="111"/>
    </row>
  </sheetData>
  <mergeCells count="23">
    <mergeCell ref="C7:C8"/>
    <mergeCell ref="D7:D8"/>
    <mergeCell ref="A3:D3"/>
    <mergeCell ref="A4:A6"/>
    <mergeCell ref="B4:B6"/>
    <mergeCell ref="C4:C6"/>
    <mergeCell ref="D4:D6"/>
    <mergeCell ref="A7:A8"/>
    <mergeCell ref="B7:B8"/>
    <mergeCell ref="D11:D12"/>
    <mergeCell ref="A15:D15"/>
    <mergeCell ref="A23:D23"/>
    <mergeCell ref="A27:A30"/>
    <mergeCell ref="B27:B30"/>
    <mergeCell ref="C27:C30"/>
    <mergeCell ref="D27:D30"/>
    <mergeCell ref="A9:A10"/>
    <mergeCell ref="B9:B10"/>
    <mergeCell ref="C9:C10"/>
    <mergeCell ref="D9:D10"/>
    <mergeCell ref="A11:A12"/>
    <mergeCell ref="B11:B12"/>
    <mergeCell ref="C11:C12"/>
  </mergeCells>
  <hyperlinks>
    <hyperlink r:id="rId4" location="G1WH6Rrtx5f1iuI63vX6SeNojd0TSae-zK" ref="F2"/>
    <hyperlink display="--&gt; Edge case #1" location="'NOT FINISHED API Edge Cases'!I5" ref="M4"/>
    <hyperlink display="--&gt; Edge case #2" location="'NOT FINISHED API Edge Cases'!I6" ref="M5"/>
    <hyperlink display="--&gt; Edge case #3" location="'NOT FINISHED API Edge Cases'!I7" ref="M6"/>
    <hyperlink display="--&gt; Edge case #4" location="'NOT FINISHED API Edge Cases'!I8" ref="M7"/>
    <hyperlink display="--&gt; Edge case #5" location="'NOT FINISHED API Edge Cases'!I9" ref="M8"/>
    <hyperlink display="--&gt; Edge case #6" location="'NOT FINISHED API Edge Cases'!I10" ref="M10"/>
    <hyperlink display="--&gt; Edge case #7" location="'NOT FINISHED API Edge Cases'!I11" ref="M11"/>
    <hyperlink display="--&gt; Edge case #8" location="'NOT FINISHED API Edge Cases'!I13" ref="M16"/>
    <hyperlink display="--&gt; Edge case #9" location="'NOT FINISHED API Edge Cases'!I14" ref="M18"/>
    <hyperlink display="--&gt; Edge case #10" location="'NOT FINISHED API Edge Cases'!I16" ref="M24"/>
    <hyperlink display="--&gt; Edge case #11" location="'NOT FINISHED API Edge Cases'!I17" ref="M27"/>
    <hyperlink display="--&gt; Edge case #11" location="'NOT FINISHED API Edge Cases'!I17" ref="M28"/>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18.38"/>
    <col customWidth="1" min="5" max="5" width="34.13"/>
    <col customWidth="1" min="6" max="6" width="29.25"/>
    <col customWidth="1" min="7" max="7" width="35.0"/>
    <col customWidth="1" min="9" max="9" width="24.75"/>
  </cols>
  <sheetData>
    <row r="1">
      <c r="A1" s="112" t="s">
        <v>186</v>
      </c>
      <c r="B1" s="113"/>
      <c r="C1" s="113"/>
      <c r="D1" s="113"/>
      <c r="E1" s="113"/>
      <c r="F1" s="113"/>
      <c r="G1" s="113"/>
      <c r="H1" s="113"/>
      <c r="I1" s="113"/>
      <c r="J1" s="114"/>
      <c r="K1" s="115"/>
      <c r="L1" s="116" t="s">
        <v>187</v>
      </c>
      <c r="M1" s="113"/>
      <c r="N1" s="113"/>
      <c r="O1" s="113"/>
      <c r="P1" s="113"/>
      <c r="Q1" s="113"/>
      <c r="R1" s="113"/>
      <c r="S1" s="113"/>
      <c r="T1" s="113"/>
      <c r="U1" s="113"/>
      <c r="V1" s="113"/>
      <c r="W1" s="113"/>
      <c r="X1" s="113"/>
      <c r="Y1" s="114"/>
      <c r="Z1" s="117"/>
    </row>
    <row r="2">
      <c r="A2" s="118" t="s">
        <v>188</v>
      </c>
      <c r="B2" s="119" t="s">
        <v>189</v>
      </c>
      <c r="C2" s="118" t="s">
        <v>190</v>
      </c>
      <c r="D2" s="118" t="s">
        <v>191</v>
      </c>
      <c r="E2" s="118" t="s">
        <v>192</v>
      </c>
      <c r="F2" s="120" t="s">
        <v>193</v>
      </c>
      <c r="G2" s="121"/>
      <c r="H2" s="120" t="s">
        <v>194</v>
      </c>
      <c r="I2" s="122"/>
      <c r="J2" s="121"/>
      <c r="K2" s="115"/>
      <c r="L2" s="123"/>
      <c r="M2" s="123"/>
      <c r="N2" s="123"/>
      <c r="O2" s="123"/>
      <c r="P2" s="123"/>
      <c r="Q2" s="123"/>
      <c r="R2" s="123"/>
      <c r="S2" s="123"/>
      <c r="T2" s="123"/>
      <c r="U2" s="123"/>
      <c r="V2" s="123"/>
      <c r="W2" s="123"/>
      <c r="X2" s="123"/>
      <c r="Y2" s="123"/>
      <c r="Z2" s="117"/>
    </row>
    <row r="3">
      <c r="A3" s="124"/>
      <c r="B3" s="121"/>
      <c r="C3" s="121"/>
      <c r="D3" s="121"/>
      <c r="E3" s="121"/>
      <c r="F3" s="125" t="s">
        <v>195</v>
      </c>
      <c r="G3" s="126" t="s">
        <v>196</v>
      </c>
      <c r="H3" s="126" t="s">
        <v>197</v>
      </c>
      <c r="I3" s="127" t="s">
        <v>198</v>
      </c>
      <c r="J3" s="128" t="s">
        <v>199</v>
      </c>
      <c r="K3" s="115"/>
      <c r="L3" s="123"/>
      <c r="M3" s="123"/>
      <c r="N3" s="123"/>
      <c r="O3" s="123"/>
      <c r="P3" s="123"/>
      <c r="Q3" s="123"/>
      <c r="R3" s="123"/>
      <c r="S3" s="123"/>
      <c r="T3" s="123"/>
      <c r="U3" s="123"/>
      <c r="V3" s="123"/>
      <c r="W3" s="123"/>
      <c r="X3" s="123"/>
      <c r="Y3" s="123"/>
      <c r="Z3" s="117"/>
    </row>
    <row r="4">
      <c r="A4" s="129" t="s">
        <v>200</v>
      </c>
      <c r="K4" s="117"/>
      <c r="L4" s="117"/>
      <c r="M4" s="117"/>
      <c r="N4" s="117"/>
      <c r="O4" s="117"/>
      <c r="P4" s="117"/>
      <c r="Q4" s="117"/>
      <c r="R4" s="117"/>
      <c r="S4" s="117"/>
      <c r="T4" s="117"/>
      <c r="U4" s="117"/>
      <c r="V4" s="117"/>
      <c r="W4" s="117"/>
      <c r="X4" s="117"/>
      <c r="Y4" s="117"/>
      <c r="Z4" s="117"/>
    </row>
    <row r="5">
      <c r="A5" s="130">
        <v>1.0</v>
      </c>
      <c r="B5" s="131" t="s">
        <v>103</v>
      </c>
      <c r="C5" s="132" t="s">
        <v>73</v>
      </c>
      <c r="D5" s="132" t="s">
        <v>201</v>
      </c>
      <c r="E5" s="132" t="s">
        <v>202</v>
      </c>
      <c r="F5" s="133" t="s">
        <v>203</v>
      </c>
      <c r="G5" s="134" t="s">
        <v>188</v>
      </c>
      <c r="H5" s="135" t="s">
        <v>204</v>
      </c>
      <c r="I5" s="133" t="s">
        <v>205</v>
      </c>
      <c r="J5" s="136" t="s">
        <v>206</v>
      </c>
      <c r="K5" s="117"/>
      <c r="L5" s="117"/>
      <c r="M5" s="117"/>
      <c r="N5" s="117"/>
      <c r="O5" s="117"/>
      <c r="P5" s="117"/>
      <c r="Q5" s="117"/>
      <c r="R5" s="117"/>
      <c r="S5" s="117"/>
      <c r="T5" s="117"/>
      <c r="U5" s="117"/>
      <c r="V5" s="117"/>
      <c r="W5" s="117"/>
      <c r="X5" s="117"/>
      <c r="Y5" s="117"/>
      <c r="Z5" s="117"/>
    </row>
    <row r="6">
      <c r="A6" s="137">
        <v>2.0</v>
      </c>
      <c r="B6" s="138" t="s">
        <v>103</v>
      </c>
      <c r="C6" s="132" t="s">
        <v>73</v>
      </c>
      <c r="D6" s="132" t="s">
        <v>207</v>
      </c>
      <c r="E6" s="132" t="s">
        <v>202</v>
      </c>
      <c r="F6" s="133" t="s">
        <v>208</v>
      </c>
      <c r="G6" s="134" t="s">
        <v>188</v>
      </c>
      <c r="H6" s="135" t="s">
        <v>204</v>
      </c>
      <c r="I6" s="133" t="s">
        <v>205</v>
      </c>
      <c r="J6" s="136" t="s">
        <v>206</v>
      </c>
      <c r="K6" s="117"/>
      <c r="L6" s="117"/>
      <c r="M6" s="117"/>
      <c r="N6" s="117"/>
      <c r="O6" s="117"/>
      <c r="P6" s="117"/>
      <c r="Q6" s="117"/>
      <c r="R6" s="117"/>
      <c r="S6" s="117"/>
      <c r="T6" s="117"/>
      <c r="U6" s="117"/>
      <c r="V6" s="117"/>
      <c r="W6" s="117"/>
      <c r="X6" s="117"/>
      <c r="Y6" s="117"/>
      <c r="Z6" s="117"/>
    </row>
    <row r="7">
      <c r="A7" s="130">
        <v>3.0</v>
      </c>
      <c r="B7" s="138" t="s">
        <v>103</v>
      </c>
      <c r="C7" s="132" t="s">
        <v>73</v>
      </c>
      <c r="D7" s="132" t="s">
        <v>209</v>
      </c>
      <c r="E7" s="132" t="s">
        <v>202</v>
      </c>
      <c r="F7" s="133" t="s">
        <v>203</v>
      </c>
      <c r="G7" s="134" t="s">
        <v>188</v>
      </c>
      <c r="H7" s="135" t="s">
        <v>204</v>
      </c>
      <c r="I7" s="133" t="s">
        <v>205</v>
      </c>
      <c r="J7" s="136" t="s">
        <v>206</v>
      </c>
      <c r="K7" s="117"/>
      <c r="L7" s="117"/>
      <c r="M7" s="117"/>
      <c r="N7" s="117"/>
      <c r="O7" s="117"/>
      <c r="P7" s="117"/>
      <c r="Q7" s="117"/>
      <c r="R7" s="117"/>
      <c r="S7" s="117"/>
      <c r="T7" s="117"/>
      <c r="U7" s="117"/>
      <c r="V7" s="117"/>
      <c r="W7" s="117"/>
      <c r="X7" s="117"/>
      <c r="Y7" s="117"/>
      <c r="Z7" s="117"/>
    </row>
    <row r="8">
      <c r="A8" s="137">
        <v>4.0</v>
      </c>
      <c r="B8" s="138" t="s">
        <v>103</v>
      </c>
      <c r="C8" s="139" t="s">
        <v>116</v>
      </c>
      <c r="D8" s="140" t="s">
        <v>210</v>
      </c>
      <c r="E8" s="141" t="s">
        <v>211</v>
      </c>
      <c r="F8" s="133" t="s">
        <v>212</v>
      </c>
      <c r="G8" s="99" t="s">
        <v>188</v>
      </c>
      <c r="H8" s="140" t="s">
        <v>213</v>
      </c>
      <c r="I8" s="140" t="s">
        <v>213</v>
      </c>
      <c r="J8" s="140" t="s">
        <v>213</v>
      </c>
      <c r="K8" s="117"/>
      <c r="L8" s="117"/>
      <c r="M8" s="117"/>
      <c r="N8" s="117"/>
      <c r="O8" s="117"/>
      <c r="P8" s="117"/>
      <c r="Q8" s="117"/>
      <c r="R8" s="117"/>
      <c r="S8" s="117"/>
      <c r="T8" s="117"/>
      <c r="U8" s="117"/>
      <c r="V8" s="117"/>
      <c r="W8" s="117"/>
      <c r="X8" s="117"/>
      <c r="Y8" s="117"/>
      <c r="Z8" s="117"/>
    </row>
    <row r="9">
      <c r="A9" s="130">
        <v>5.0</v>
      </c>
      <c r="B9" s="138" t="s">
        <v>103</v>
      </c>
      <c r="C9" s="139" t="s">
        <v>116</v>
      </c>
      <c r="D9" s="133" t="s">
        <v>214</v>
      </c>
      <c r="E9" s="133" t="s">
        <v>215</v>
      </c>
      <c r="F9" s="117"/>
      <c r="G9" s="117"/>
      <c r="H9" s="140" t="s">
        <v>213</v>
      </c>
      <c r="I9" s="142"/>
      <c r="J9" s="142"/>
      <c r="K9" s="117"/>
      <c r="L9" s="117"/>
      <c r="M9" s="117"/>
      <c r="N9" s="117"/>
      <c r="O9" s="117"/>
      <c r="P9" s="117"/>
      <c r="Q9" s="117"/>
      <c r="R9" s="117"/>
      <c r="S9" s="117"/>
      <c r="T9" s="117"/>
      <c r="U9" s="117"/>
      <c r="V9" s="117"/>
      <c r="W9" s="117"/>
      <c r="X9" s="117"/>
      <c r="Y9" s="117"/>
      <c r="Z9" s="117"/>
    </row>
    <row r="10">
      <c r="A10" s="130">
        <v>6.0</v>
      </c>
      <c r="B10" s="138" t="s">
        <v>103</v>
      </c>
      <c r="C10" s="133" t="s">
        <v>126</v>
      </c>
      <c r="D10" s="133" t="s">
        <v>216</v>
      </c>
      <c r="E10" s="133" t="s">
        <v>217</v>
      </c>
      <c r="F10" s="133" t="s">
        <v>218</v>
      </c>
      <c r="G10" s="99" t="s">
        <v>188</v>
      </c>
      <c r="H10" s="140" t="s">
        <v>213</v>
      </c>
      <c r="I10" s="133" t="s">
        <v>219</v>
      </c>
      <c r="J10" s="136" t="s">
        <v>206</v>
      </c>
      <c r="K10" s="117"/>
      <c r="L10" s="117"/>
      <c r="M10" s="117"/>
      <c r="N10" s="117"/>
      <c r="O10" s="117"/>
      <c r="P10" s="117"/>
      <c r="Q10" s="117"/>
      <c r="R10" s="117"/>
      <c r="S10" s="117"/>
      <c r="T10" s="117"/>
      <c r="U10" s="117"/>
      <c r="V10" s="117"/>
      <c r="W10" s="117"/>
      <c r="X10" s="117"/>
      <c r="Y10" s="117"/>
      <c r="Z10" s="117"/>
    </row>
    <row r="11">
      <c r="A11" s="137">
        <v>7.0</v>
      </c>
      <c r="B11" s="138" t="s">
        <v>103</v>
      </c>
      <c r="C11" s="133" t="s">
        <v>220</v>
      </c>
      <c r="D11" s="133" t="s">
        <v>221</v>
      </c>
      <c r="E11" s="133" t="s">
        <v>222</v>
      </c>
      <c r="F11" s="133" t="s">
        <v>218</v>
      </c>
      <c r="G11" s="133" t="s">
        <v>223</v>
      </c>
      <c r="H11" s="135" t="s">
        <v>204</v>
      </c>
      <c r="I11" s="133" t="s">
        <v>224</v>
      </c>
      <c r="J11" s="136" t="s">
        <v>206</v>
      </c>
      <c r="K11" s="117"/>
      <c r="L11" s="117"/>
      <c r="M11" s="117"/>
      <c r="N11" s="117"/>
      <c r="O11" s="117"/>
      <c r="P11" s="117"/>
      <c r="Q11" s="117"/>
      <c r="R11" s="117"/>
      <c r="S11" s="117"/>
      <c r="T11" s="117"/>
      <c r="U11" s="117"/>
      <c r="V11" s="117"/>
      <c r="W11" s="117"/>
      <c r="X11" s="117"/>
      <c r="Y11" s="117"/>
      <c r="Z11" s="117"/>
    </row>
    <row r="12">
      <c r="A12" s="129" t="s">
        <v>144</v>
      </c>
      <c r="K12" s="117"/>
      <c r="L12" s="117"/>
      <c r="M12" s="117"/>
      <c r="N12" s="117"/>
      <c r="O12" s="117"/>
      <c r="P12" s="117"/>
      <c r="Q12" s="117"/>
      <c r="R12" s="117"/>
      <c r="S12" s="117"/>
      <c r="T12" s="117"/>
      <c r="U12" s="117"/>
      <c r="V12" s="117"/>
      <c r="W12" s="117"/>
      <c r="X12" s="117"/>
      <c r="Y12" s="117"/>
      <c r="Z12" s="117"/>
    </row>
    <row r="13">
      <c r="A13" s="130">
        <v>8.0</v>
      </c>
      <c r="B13" s="133" t="s">
        <v>144</v>
      </c>
      <c r="C13" s="133" t="s">
        <v>145</v>
      </c>
      <c r="D13" s="133" t="s">
        <v>225</v>
      </c>
      <c r="E13" s="133" t="s">
        <v>226</v>
      </c>
      <c r="F13" s="133" t="s">
        <v>188</v>
      </c>
      <c r="G13" s="133" t="s">
        <v>188</v>
      </c>
      <c r="H13" s="135" t="s">
        <v>204</v>
      </c>
      <c r="I13" s="133" t="s">
        <v>227</v>
      </c>
      <c r="J13" s="136" t="s">
        <v>206</v>
      </c>
      <c r="K13" s="117"/>
      <c r="L13" s="117"/>
      <c r="M13" s="117"/>
      <c r="N13" s="117"/>
      <c r="O13" s="117"/>
      <c r="P13" s="117"/>
      <c r="Q13" s="117"/>
      <c r="R13" s="117"/>
      <c r="S13" s="117"/>
      <c r="T13" s="117"/>
      <c r="U13" s="117"/>
      <c r="V13" s="117"/>
      <c r="W13" s="117"/>
      <c r="X13" s="117"/>
      <c r="Y13" s="117"/>
      <c r="Z13" s="117"/>
    </row>
    <row r="14">
      <c r="A14" s="130">
        <v>9.0</v>
      </c>
      <c r="B14" s="133" t="s">
        <v>144</v>
      </c>
      <c r="C14" s="117" t="s">
        <v>155</v>
      </c>
      <c r="D14" s="133" t="s">
        <v>228</v>
      </c>
      <c r="E14" s="117" t="s">
        <v>229</v>
      </c>
      <c r="F14" s="133" t="s">
        <v>188</v>
      </c>
      <c r="G14" s="133" t="s">
        <v>230</v>
      </c>
      <c r="H14" s="135" t="s">
        <v>204</v>
      </c>
      <c r="I14" s="133" t="s">
        <v>231</v>
      </c>
      <c r="J14" s="136" t="s">
        <v>206</v>
      </c>
      <c r="K14" s="117"/>
      <c r="L14" s="117"/>
      <c r="M14" s="117"/>
      <c r="N14" s="117"/>
      <c r="O14" s="117"/>
      <c r="P14" s="117"/>
      <c r="Q14" s="117"/>
      <c r="R14" s="117"/>
      <c r="S14" s="117"/>
      <c r="T14" s="117"/>
      <c r="U14" s="117"/>
      <c r="V14" s="117"/>
      <c r="W14" s="117"/>
      <c r="X14" s="117"/>
      <c r="Y14" s="117"/>
      <c r="Z14" s="117"/>
    </row>
    <row r="15">
      <c r="A15" s="129" t="s">
        <v>86</v>
      </c>
      <c r="K15" s="117"/>
      <c r="L15" s="117"/>
      <c r="M15" s="117"/>
      <c r="N15" s="117"/>
      <c r="O15" s="117"/>
      <c r="P15" s="117"/>
      <c r="Q15" s="117"/>
      <c r="R15" s="117"/>
      <c r="S15" s="117"/>
      <c r="T15" s="117"/>
      <c r="U15" s="117"/>
      <c r="V15" s="117"/>
      <c r="W15" s="117"/>
      <c r="X15" s="117"/>
      <c r="Y15" s="117"/>
      <c r="Z15" s="117"/>
    </row>
    <row r="16">
      <c r="A16" s="133">
        <v>10.0</v>
      </c>
      <c r="B16" s="49" t="s">
        <v>86</v>
      </c>
      <c r="C16" s="133" t="s">
        <v>232</v>
      </c>
      <c r="D16" s="133" t="s">
        <v>233</v>
      </c>
      <c r="E16" s="133" t="s">
        <v>234</v>
      </c>
      <c r="F16" s="133"/>
      <c r="G16" s="133" t="s">
        <v>188</v>
      </c>
      <c r="H16" s="135" t="s">
        <v>204</v>
      </c>
      <c r="I16" s="133" t="s">
        <v>235</v>
      </c>
      <c r="J16" s="136" t="s">
        <v>206</v>
      </c>
      <c r="K16" s="117"/>
      <c r="L16" s="117"/>
      <c r="M16" s="117"/>
      <c r="N16" s="117"/>
      <c r="O16" s="117"/>
      <c r="P16" s="117"/>
      <c r="Q16" s="117"/>
      <c r="R16" s="117"/>
      <c r="S16" s="117"/>
      <c r="T16" s="117"/>
      <c r="U16" s="117"/>
      <c r="V16" s="117"/>
      <c r="W16" s="117"/>
      <c r="X16" s="117"/>
      <c r="Y16" s="117"/>
      <c r="Z16" s="117"/>
    </row>
    <row r="17">
      <c r="A17" s="133">
        <v>11.0</v>
      </c>
      <c r="B17" s="49" t="s">
        <v>86</v>
      </c>
      <c r="C17" s="133" t="s">
        <v>236</v>
      </c>
      <c r="D17" s="133" t="s">
        <v>228</v>
      </c>
      <c r="E17" s="133" t="s">
        <v>237</v>
      </c>
      <c r="F17" s="133" t="s">
        <v>188</v>
      </c>
      <c r="G17" s="133" t="s">
        <v>238</v>
      </c>
      <c r="H17" s="135" t="s">
        <v>204</v>
      </c>
      <c r="I17" s="133" t="s">
        <v>239</v>
      </c>
      <c r="J17" s="136" t="s">
        <v>206</v>
      </c>
      <c r="K17" s="117"/>
      <c r="L17" s="117"/>
      <c r="M17" s="117"/>
      <c r="N17" s="117"/>
      <c r="O17" s="117"/>
      <c r="P17" s="117"/>
      <c r="Q17" s="117"/>
      <c r="R17" s="117"/>
      <c r="S17" s="117"/>
      <c r="T17" s="117"/>
      <c r="U17" s="117"/>
      <c r="V17" s="117"/>
      <c r="W17" s="117"/>
      <c r="X17" s="117"/>
      <c r="Y17" s="117"/>
      <c r="Z17" s="117"/>
    </row>
    <row r="18">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c r="A1001" s="117"/>
      <c r="B1001" s="117"/>
      <c r="C1001" s="117"/>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row r="1002">
      <c r="A1002" s="117"/>
      <c r="B1002" s="117"/>
      <c r="C1002" s="117"/>
      <c r="D1002" s="117"/>
      <c r="E1002" s="117"/>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row>
  </sheetData>
  <mergeCells count="12">
    <mergeCell ref="F2:G2"/>
    <mergeCell ref="H2:J2"/>
    <mergeCell ref="A12:J12"/>
    <mergeCell ref="A15:J15"/>
    <mergeCell ref="A1:J1"/>
    <mergeCell ref="L1:Y1"/>
    <mergeCell ref="A2:A3"/>
    <mergeCell ref="B2:B3"/>
    <mergeCell ref="C2:C3"/>
    <mergeCell ref="D2:D3"/>
    <mergeCell ref="E2:E3"/>
    <mergeCell ref="A4:J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50.38"/>
    <col customWidth="1" min="5" max="5" width="20.25"/>
    <col customWidth="1" min="6" max="6" width="33.63"/>
    <col customWidth="1" min="7" max="7" width="34.25"/>
    <col customWidth="1" min="8" max="8" width="16.75"/>
    <col customWidth="1" min="9" max="9" width="37.63"/>
    <col customWidth="1" min="10" max="10" width="19.0"/>
    <col customWidth="1" min="11" max="11" width="61.0"/>
    <col customWidth="1" min="12" max="12" width="43.38"/>
  </cols>
  <sheetData>
    <row r="1">
      <c r="A1" s="143" t="s">
        <v>240</v>
      </c>
      <c r="B1" s="144"/>
      <c r="C1" s="144"/>
      <c r="D1" s="144"/>
      <c r="E1" s="145" t="s">
        <v>241</v>
      </c>
      <c r="F1" s="144"/>
      <c r="G1" s="144"/>
    </row>
    <row r="2">
      <c r="A2" s="146"/>
      <c r="B2" s="144"/>
      <c r="C2" s="144"/>
      <c r="D2" s="144"/>
      <c r="E2" s="147" t="s">
        <v>242</v>
      </c>
      <c r="F2" s="148" t="s">
        <v>243</v>
      </c>
      <c r="G2" s="144"/>
    </row>
    <row r="3">
      <c r="A3" s="149" t="s">
        <v>244</v>
      </c>
      <c r="B3" s="150" t="s">
        <v>245</v>
      </c>
      <c r="C3" s="144"/>
      <c r="D3" s="144"/>
      <c r="E3" s="147" t="s">
        <v>246</v>
      </c>
      <c r="F3" s="148" t="s">
        <v>247</v>
      </c>
      <c r="G3" s="144"/>
    </row>
    <row r="4">
      <c r="A4" s="149" t="s">
        <v>248</v>
      </c>
      <c r="B4" s="150" t="s">
        <v>249</v>
      </c>
      <c r="C4" s="144"/>
      <c r="D4" s="144"/>
      <c r="E4" s="147" t="s">
        <v>250</v>
      </c>
      <c r="F4" s="148" t="s">
        <v>251</v>
      </c>
      <c r="G4" s="144"/>
    </row>
    <row r="5">
      <c r="A5" s="149" t="s">
        <v>252</v>
      </c>
      <c r="B5" s="147" t="s">
        <v>253</v>
      </c>
      <c r="C5" s="144"/>
      <c r="D5" s="144"/>
      <c r="E5" s="144"/>
      <c r="F5" s="144"/>
      <c r="G5" s="144"/>
    </row>
    <row r="6">
      <c r="A6" s="149" t="s">
        <v>254</v>
      </c>
      <c r="B6" s="147" t="s">
        <v>255</v>
      </c>
      <c r="C6" s="144"/>
      <c r="D6" s="144"/>
      <c r="E6" s="144"/>
      <c r="F6" s="144"/>
      <c r="G6" s="144"/>
    </row>
    <row r="7">
      <c r="A7" s="149" t="s">
        <v>256</v>
      </c>
      <c r="B7" s="147" t="s">
        <v>257</v>
      </c>
      <c r="C7" s="144"/>
      <c r="D7" s="144"/>
      <c r="E7" s="144"/>
      <c r="F7" s="144"/>
      <c r="G7" s="144"/>
    </row>
    <row r="8">
      <c r="A8" s="146"/>
      <c r="B8" s="144"/>
      <c r="C8" s="144"/>
      <c r="D8" s="144"/>
      <c r="E8" s="145" t="s">
        <v>258</v>
      </c>
      <c r="F8" s="144"/>
      <c r="G8" s="144"/>
    </row>
    <row r="9">
      <c r="A9" s="146"/>
      <c r="B9" s="144"/>
      <c r="C9" s="144"/>
      <c r="D9" s="144"/>
      <c r="E9" s="151" t="s">
        <v>259</v>
      </c>
      <c r="F9" s="144"/>
      <c r="G9" s="145" t="s">
        <v>260</v>
      </c>
    </row>
    <row r="10">
      <c r="A10" s="152" t="s">
        <v>261</v>
      </c>
      <c r="B10" s="144"/>
      <c r="C10" s="144"/>
      <c r="D10" s="144"/>
      <c r="E10" s="153" t="s">
        <v>262</v>
      </c>
      <c r="F10" s="144"/>
      <c r="G10" s="145" t="s">
        <v>263</v>
      </c>
    </row>
    <row r="11">
      <c r="A11" s="146"/>
      <c r="B11" s="144"/>
      <c r="C11" s="144"/>
      <c r="D11" s="144"/>
      <c r="E11" s="154" t="s">
        <v>264</v>
      </c>
      <c r="F11" s="144"/>
      <c r="G11" s="155" t="s">
        <v>265</v>
      </c>
    </row>
    <row r="12">
      <c r="A12" s="149" t="s">
        <v>244</v>
      </c>
      <c r="B12" s="156" t="s">
        <v>266</v>
      </c>
      <c r="C12" s="144"/>
      <c r="D12" s="157"/>
      <c r="E12" s="158" t="s">
        <v>267</v>
      </c>
      <c r="F12" s="157"/>
      <c r="G12" s="157"/>
    </row>
    <row r="13">
      <c r="A13" s="149" t="s">
        <v>268</v>
      </c>
      <c r="B13" s="159" t="s">
        <v>269</v>
      </c>
      <c r="C13" s="144"/>
      <c r="D13" s="144"/>
      <c r="E13" s="144"/>
      <c r="F13" s="144"/>
      <c r="G13" s="144"/>
    </row>
    <row r="14">
      <c r="A14" s="149" t="s">
        <v>270</v>
      </c>
      <c r="B14" s="147" t="s">
        <v>253</v>
      </c>
      <c r="C14" s="144"/>
      <c r="D14" s="144"/>
      <c r="E14" s="151" t="s">
        <v>271</v>
      </c>
      <c r="F14" s="144"/>
      <c r="G14" s="145" t="s">
        <v>272</v>
      </c>
    </row>
    <row r="15">
      <c r="A15" s="149" t="s">
        <v>254</v>
      </c>
      <c r="B15" s="147" t="s">
        <v>255</v>
      </c>
      <c r="C15" s="144"/>
      <c r="D15" s="144"/>
      <c r="E15" s="151" t="s">
        <v>273</v>
      </c>
      <c r="F15" s="144"/>
      <c r="G15" s="145" t="s">
        <v>274</v>
      </c>
    </row>
    <row r="16">
      <c r="A16" s="149" t="s">
        <v>256</v>
      </c>
      <c r="B16" s="147" t="s">
        <v>257</v>
      </c>
      <c r="C16" s="144"/>
      <c r="D16" s="144"/>
      <c r="E16" s="144"/>
      <c r="F16" s="144"/>
      <c r="G16" s="144"/>
    </row>
    <row r="17">
      <c r="A17" s="160"/>
    </row>
    <row r="18">
      <c r="F18" s="5" t="s">
        <v>246</v>
      </c>
      <c r="G18" s="5" t="s">
        <v>275</v>
      </c>
      <c r="H18" s="5" t="s">
        <v>276</v>
      </c>
      <c r="I18" s="5" t="s">
        <v>277</v>
      </c>
      <c r="K18" s="49" t="s">
        <v>278</v>
      </c>
    </row>
    <row r="19">
      <c r="A19" s="1" t="s">
        <v>279</v>
      </c>
      <c r="B19" s="1" t="s">
        <v>280</v>
      </c>
      <c r="E19" s="5" t="s">
        <v>281</v>
      </c>
      <c r="F19" s="161" t="s">
        <v>282</v>
      </c>
      <c r="G19" s="161">
        <v>22.0</v>
      </c>
      <c r="H19" s="161" t="s">
        <v>283</v>
      </c>
      <c r="I19" s="161" t="s">
        <v>284</v>
      </c>
      <c r="J19" s="49" t="s">
        <v>285</v>
      </c>
      <c r="K19" s="49" t="s">
        <v>286</v>
      </c>
      <c r="L19" s="49" t="s">
        <v>287</v>
      </c>
      <c r="N19" s="162" t="s">
        <v>288</v>
      </c>
    </row>
    <row r="20">
      <c r="F20" s="163" t="s">
        <v>289</v>
      </c>
      <c r="G20" s="163">
        <v>22.0</v>
      </c>
      <c r="H20" s="161" t="s">
        <v>290</v>
      </c>
      <c r="I20" s="161" t="s">
        <v>291</v>
      </c>
      <c r="J20" s="49" t="s">
        <v>292</v>
      </c>
      <c r="K20" s="49" t="s">
        <v>293</v>
      </c>
      <c r="L20" s="49" t="s">
        <v>294</v>
      </c>
    </row>
    <row r="21">
      <c r="F21" s="49" t="s">
        <v>250</v>
      </c>
    </row>
    <row r="22">
      <c r="A22" s="49" t="s">
        <v>295</v>
      </c>
      <c r="E22" s="5" t="s">
        <v>281</v>
      </c>
      <c r="F22" s="49" t="s">
        <v>296</v>
      </c>
      <c r="G22" s="49">
        <v>22.0</v>
      </c>
      <c r="H22" s="164" t="s">
        <v>297</v>
      </c>
      <c r="I22" s="163" t="s">
        <v>298</v>
      </c>
      <c r="J22" s="49" t="s">
        <v>285</v>
      </c>
    </row>
    <row r="23">
      <c r="A23" s="165" t="s">
        <v>299</v>
      </c>
      <c r="F23" s="166" t="s">
        <v>300</v>
      </c>
      <c r="H23" s="49" t="s">
        <v>301</v>
      </c>
      <c r="I23" s="163" t="s">
        <v>298</v>
      </c>
      <c r="J23" s="49" t="s">
        <v>302</v>
      </c>
    </row>
    <row r="24">
      <c r="A24" s="49" t="s">
        <v>303</v>
      </c>
      <c r="H24" s="49" t="s">
        <v>304</v>
      </c>
      <c r="I24" s="163" t="s">
        <v>298</v>
      </c>
      <c r="J24" s="49" t="s">
        <v>305</v>
      </c>
    </row>
    <row r="25">
      <c r="A25" s="167" t="s">
        <v>306</v>
      </c>
    </row>
    <row r="26">
      <c r="A26" s="49" t="s">
        <v>307</v>
      </c>
    </row>
    <row r="27">
      <c r="A27" s="165" t="s">
        <v>308</v>
      </c>
      <c r="E27" s="5" t="s">
        <v>246</v>
      </c>
    </row>
    <row r="28">
      <c r="A28" s="49" t="s">
        <v>303</v>
      </c>
      <c r="E28" s="49" t="s">
        <v>309</v>
      </c>
      <c r="F28" s="49" t="s">
        <v>310</v>
      </c>
      <c r="G28" s="168" t="s">
        <v>311</v>
      </c>
    </row>
    <row r="29">
      <c r="A29" s="169" t="s">
        <v>249</v>
      </c>
      <c r="F29" s="49" t="s">
        <v>312</v>
      </c>
    </row>
    <row r="31">
      <c r="A31" s="152" t="s">
        <v>313</v>
      </c>
    </row>
    <row r="32">
      <c r="A32" s="165" t="s">
        <v>314</v>
      </c>
      <c r="B32" s="49" t="s">
        <v>315</v>
      </c>
      <c r="C32" s="49" t="s">
        <v>316</v>
      </c>
      <c r="E32" s="49" t="s">
        <v>317</v>
      </c>
      <c r="F32" s="170" t="s">
        <v>318</v>
      </c>
      <c r="G32" s="171" t="s">
        <v>319</v>
      </c>
      <c r="H32" s="172"/>
    </row>
    <row r="33">
      <c r="A33" s="166" t="s">
        <v>320</v>
      </c>
      <c r="B33" s="49" t="s">
        <v>68</v>
      </c>
      <c r="F33" s="163" t="s">
        <v>321</v>
      </c>
      <c r="G33" s="163" t="s">
        <v>322</v>
      </c>
    </row>
    <row r="34">
      <c r="A34" s="166" t="s">
        <v>323</v>
      </c>
      <c r="F34" s="49" t="s">
        <v>324</v>
      </c>
      <c r="G34" s="49" t="s">
        <v>325</v>
      </c>
    </row>
    <row r="35">
      <c r="E35" s="173" t="s">
        <v>326</v>
      </c>
    </row>
    <row r="36">
      <c r="D36" s="49" t="s">
        <v>327</v>
      </c>
      <c r="E36" s="49" t="s">
        <v>328</v>
      </c>
      <c r="F36" s="166" t="s">
        <v>329</v>
      </c>
    </row>
    <row r="37">
      <c r="E37" s="49" t="s">
        <v>330</v>
      </c>
      <c r="F37" s="49" t="s">
        <v>331</v>
      </c>
    </row>
    <row r="39">
      <c r="E39" s="49" t="s">
        <v>332</v>
      </c>
    </row>
    <row r="40">
      <c r="B40" s="174" t="s">
        <v>333</v>
      </c>
      <c r="D40" s="49" t="s">
        <v>327</v>
      </c>
      <c r="E40" s="175" t="s">
        <v>334</v>
      </c>
      <c r="F40" s="176" t="s">
        <v>335</v>
      </c>
      <c r="G40" s="176" t="s">
        <v>336</v>
      </c>
    </row>
    <row r="41" hidden="1">
      <c r="B41" s="177" t="s">
        <v>337</v>
      </c>
      <c r="E41" s="178" t="s">
        <v>338</v>
      </c>
      <c r="F41" s="179" t="s">
        <v>333</v>
      </c>
      <c r="G41" s="179" t="s">
        <v>339</v>
      </c>
    </row>
    <row r="42">
      <c r="B42" s="177" t="s">
        <v>340</v>
      </c>
      <c r="E42" s="178" t="s">
        <v>331</v>
      </c>
      <c r="F42" s="179" t="s">
        <v>341</v>
      </c>
      <c r="G42" s="179" t="s">
        <v>342</v>
      </c>
    </row>
    <row r="43">
      <c r="B43" s="177" t="s">
        <v>343</v>
      </c>
      <c r="E43" s="5" t="s">
        <v>344</v>
      </c>
    </row>
    <row r="44">
      <c r="D44" s="49" t="s">
        <v>345</v>
      </c>
      <c r="E44" s="49" t="s">
        <v>346</v>
      </c>
    </row>
    <row r="45">
      <c r="D45" s="180" t="s">
        <v>347</v>
      </c>
      <c r="E45" s="180" t="s">
        <v>335</v>
      </c>
      <c r="F45" s="180" t="s">
        <v>334</v>
      </c>
      <c r="G45" s="180" t="s">
        <v>336</v>
      </c>
      <c r="H45" s="180" t="s">
        <v>64</v>
      </c>
    </row>
    <row r="46">
      <c r="D46" s="181" t="s">
        <v>348</v>
      </c>
      <c r="E46" s="181" t="s">
        <v>333</v>
      </c>
      <c r="F46" s="182" t="s">
        <v>349</v>
      </c>
      <c r="G46" s="181" t="s">
        <v>339</v>
      </c>
      <c r="H46" s="183" t="s">
        <v>350</v>
      </c>
    </row>
    <row r="47">
      <c r="D47" s="184" t="s">
        <v>351</v>
      </c>
      <c r="E47" s="181" t="s">
        <v>352</v>
      </c>
      <c r="F47" s="185" t="s">
        <v>353</v>
      </c>
      <c r="G47" s="181" t="s">
        <v>339</v>
      </c>
      <c r="H47" s="183" t="s">
        <v>354</v>
      </c>
    </row>
    <row r="50">
      <c r="E50" s="5" t="s">
        <v>355</v>
      </c>
    </row>
    <row r="51">
      <c r="A51" s="186" t="s">
        <v>356</v>
      </c>
      <c r="E51" s="49" t="s">
        <v>357</v>
      </c>
    </row>
    <row r="52">
      <c r="A52" s="186" t="s">
        <v>358</v>
      </c>
      <c r="E52" s="49" t="s">
        <v>359</v>
      </c>
    </row>
    <row r="53">
      <c r="A53" s="186" t="s">
        <v>360</v>
      </c>
    </row>
    <row r="54">
      <c r="A54" s="187"/>
    </row>
    <row r="55">
      <c r="A55" s="188" t="s">
        <v>361</v>
      </c>
      <c r="D55" s="189" t="s">
        <v>362</v>
      </c>
      <c r="E55" s="5" t="s">
        <v>363</v>
      </c>
    </row>
    <row r="56">
      <c r="A56" s="190" t="s">
        <v>364</v>
      </c>
    </row>
    <row r="57">
      <c r="A57" s="191"/>
      <c r="D57" s="180" t="s">
        <v>347</v>
      </c>
      <c r="E57" s="180" t="s">
        <v>335</v>
      </c>
      <c r="F57" s="180" t="s">
        <v>334</v>
      </c>
      <c r="G57" s="180" t="s">
        <v>336</v>
      </c>
      <c r="H57" s="180" t="s">
        <v>64</v>
      </c>
    </row>
    <row r="58">
      <c r="A58" s="164" t="s">
        <v>365</v>
      </c>
      <c r="D58" s="192" t="s">
        <v>348</v>
      </c>
      <c r="E58" s="193" t="s">
        <v>352</v>
      </c>
      <c r="F58" s="194" t="s">
        <v>353</v>
      </c>
      <c r="G58" s="193" t="s">
        <v>339</v>
      </c>
      <c r="H58" s="195" t="s">
        <v>350</v>
      </c>
    </row>
    <row r="59">
      <c r="A59" s="164" t="s">
        <v>366</v>
      </c>
      <c r="D59" s="196" t="s">
        <v>351</v>
      </c>
      <c r="E59" s="197" t="s">
        <v>352</v>
      </c>
      <c r="F59" s="198" t="s">
        <v>367</v>
      </c>
      <c r="G59" s="197" t="s">
        <v>339</v>
      </c>
      <c r="H59" s="199" t="s">
        <v>354</v>
      </c>
    </row>
    <row r="61">
      <c r="A61" s="188" t="s">
        <v>368</v>
      </c>
      <c r="D61" s="5" t="s">
        <v>369</v>
      </c>
    </row>
    <row r="62">
      <c r="A62" s="200" t="s">
        <v>370</v>
      </c>
    </row>
    <row r="63">
      <c r="A63" s="201"/>
      <c r="D63" s="202" t="s">
        <v>70</v>
      </c>
      <c r="E63" s="203"/>
      <c r="F63" s="203"/>
      <c r="G63" s="203"/>
      <c r="H63" s="203"/>
      <c r="I63" s="204"/>
      <c r="J63" s="204"/>
      <c r="K63" s="204"/>
      <c r="L63" s="204"/>
    </row>
    <row r="64">
      <c r="A64" s="205" t="s">
        <v>371</v>
      </c>
      <c r="D64" s="206" t="s">
        <v>372</v>
      </c>
      <c r="E64" s="207" t="s">
        <v>373</v>
      </c>
      <c r="F64" s="8"/>
      <c r="G64" s="9"/>
      <c r="H64" s="206" t="s">
        <v>374</v>
      </c>
      <c r="I64" s="208" t="s">
        <v>375</v>
      </c>
      <c r="J64" s="8"/>
      <c r="K64" s="9"/>
      <c r="L64" s="209" t="s">
        <v>376</v>
      </c>
    </row>
    <row r="65">
      <c r="A65" s="205" t="s">
        <v>377</v>
      </c>
      <c r="D65" s="210"/>
      <c r="E65" s="211" t="s">
        <v>378</v>
      </c>
      <c r="F65" s="211" t="s">
        <v>379</v>
      </c>
      <c r="G65" s="211" t="s">
        <v>380</v>
      </c>
      <c r="H65" s="210"/>
      <c r="I65" s="212" t="s">
        <v>378</v>
      </c>
      <c r="J65" s="212" t="s">
        <v>379</v>
      </c>
      <c r="K65" s="212" t="s">
        <v>380</v>
      </c>
      <c r="L65" s="210"/>
    </row>
    <row r="66">
      <c r="A66" s="205" t="s">
        <v>381</v>
      </c>
      <c r="D66" s="213" t="s">
        <v>382</v>
      </c>
      <c r="E66" s="214" t="s">
        <v>75</v>
      </c>
      <c r="F66" s="214" t="s">
        <v>383</v>
      </c>
      <c r="G66" s="215" t="s">
        <v>352</v>
      </c>
      <c r="H66" s="215" t="s">
        <v>384</v>
      </c>
      <c r="I66" s="214" t="s">
        <v>70</v>
      </c>
      <c r="J66" s="215" t="s">
        <v>383</v>
      </c>
      <c r="K66" s="216" t="s">
        <v>385</v>
      </c>
      <c r="L66" s="215" t="s">
        <v>386</v>
      </c>
    </row>
    <row r="67">
      <c r="A67" s="205" t="s">
        <v>387</v>
      </c>
      <c r="D67" s="213" t="s">
        <v>388</v>
      </c>
      <c r="E67" s="214" t="s">
        <v>70</v>
      </c>
      <c r="F67" s="214" t="s">
        <v>383</v>
      </c>
      <c r="G67" s="215" t="s">
        <v>331</v>
      </c>
      <c r="H67" s="215" t="s">
        <v>384</v>
      </c>
      <c r="I67" s="215" t="s">
        <v>75</v>
      </c>
      <c r="J67" s="215" t="s">
        <v>383</v>
      </c>
      <c r="K67" s="215" t="s">
        <v>389</v>
      </c>
      <c r="L67" s="215" t="s">
        <v>386</v>
      </c>
    </row>
    <row r="68">
      <c r="D68" s="217" t="s">
        <v>390</v>
      </c>
      <c r="E68" s="218" t="s">
        <v>75</v>
      </c>
      <c r="F68" s="218" t="s">
        <v>383</v>
      </c>
      <c r="G68" s="219" t="s">
        <v>391</v>
      </c>
      <c r="H68" s="219" t="s">
        <v>384</v>
      </c>
      <c r="I68" s="218" t="s">
        <v>70</v>
      </c>
      <c r="J68" s="219" t="s">
        <v>383</v>
      </c>
      <c r="K68" s="220" t="s">
        <v>392</v>
      </c>
      <c r="L68" s="221" t="s">
        <v>393</v>
      </c>
    </row>
    <row r="69">
      <c r="A69" s="222"/>
      <c r="D69" s="217" t="s">
        <v>394</v>
      </c>
      <c r="E69" s="218" t="s">
        <v>70</v>
      </c>
      <c r="F69" s="218" t="s">
        <v>383</v>
      </c>
      <c r="G69" s="221" t="s">
        <v>395</v>
      </c>
      <c r="H69" s="219" t="s">
        <v>384</v>
      </c>
      <c r="I69" s="218" t="s">
        <v>75</v>
      </c>
      <c r="J69" s="218" t="s">
        <v>383</v>
      </c>
      <c r="K69" s="223" t="s">
        <v>396</v>
      </c>
      <c r="L69" s="219" t="s">
        <v>397</v>
      </c>
    </row>
    <row r="70">
      <c r="A70" s="188" t="s">
        <v>398</v>
      </c>
      <c r="D70" s="224" t="s">
        <v>399</v>
      </c>
      <c r="E70" s="225" t="s">
        <v>75</v>
      </c>
      <c r="F70" s="225" t="s">
        <v>383</v>
      </c>
      <c r="G70" s="226" t="s">
        <v>400</v>
      </c>
      <c r="H70" s="226" t="s">
        <v>384</v>
      </c>
      <c r="I70" s="225" t="s">
        <v>70</v>
      </c>
      <c r="J70" s="226" t="s">
        <v>383</v>
      </c>
      <c r="K70" s="227" t="s">
        <v>401</v>
      </c>
      <c r="L70" s="228" t="s">
        <v>402</v>
      </c>
    </row>
    <row r="71">
      <c r="D71" s="224" t="s">
        <v>403</v>
      </c>
      <c r="E71" s="225" t="s">
        <v>70</v>
      </c>
      <c r="F71" s="225" t="s">
        <v>383</v>
      </c>
      <c r="G71" s="229" t="s">
        <v>404</v>
      </c>
      <c r="H71" s="226" t="s">
        <v>384</v>
      </c>
      <c r="I71" s="225" t="s">
        <v>75</v>
      </c>
      <c r="J71" s="225" t="s">
        <v>383</v>
      </c>
      <c r="K71" s="230" t="s">
        <v>405</v>
      </c>
      <c r="L71" s="228" t="s">
        <v>402</v>
      </c>
    </row>
    <row r="72">
      <c r="A72" s="49" t="s">
        <v>406</v>
      </c>
    </row>
  </sheetData>
  <mergeCells count="5">
    <mergeCell ref="D64:D65"/>
    <mergeCell ref="E64:G64"/>
    <mergeCell ref="H64:H65"/>
    <mergeCell ref="I64:K64"/>
    <mergeCell ref="L64:L65"/>
  </mergeCells>
  <hyperlinks>
    <hyperlink r:id="rId2" ref="F2"/>
    <hyperlink r:id="rId3" ref="B3"/>
    <hyperlink r:id="rId4" ref="F3"/>
    <hyperlink r:id="rId5" ref="B4"/>
    <hyperlink r:id="rId6" ref="F4"/>
    <hyperlink r:id="rId7" ref="E9"/>
    <hyperlink r:id="rId8" ref="E10"/>
    <hyperlink r:id="rId9" ref="E11"/>
    <hyperlink r:id="rId10" ref="B12"/>
    <hyperlink r:id="rId11" ref="E12"/>
    <hyperlink r:id="rId12" ref="B13"/>
    <hyperlink r:id="rId13" ref="E14"/>
    <hyperlink r:id="rId14" ref="E15"/>
    <hyperlink r:id="rId15" ref="N19"/>
    <hyperlink r:id="rId16" ref="A23"/>
    <hyperlink r:id="rId17" ref="F23"/>
    <hyperlink r:id="rId18" ref="A25"/>
    <hyperlink r:id="rId19" ref="A27"/>
    <hyperlink r:id="rId20" ref="A29"/>
    <hyperlink r:id="rId21" ref="A32"/>
    <hyperlink r:id="rId22" ref="G32"/>
    <hyperlink r:id="rId23" ref="A33"/>
    <hyperlink r:id="rId24" ref="A34"/>
    <hyperlink r:id="rId25" ref="F36"/>
    <hyperlink r:id="rId26" ref="F46"/>
    <hyperlink r:id="rId27" ref="A51"/>
    <hyperlink r:id="rId28" ref="A52"/>
    <hyperlink r:id="rId29" ref="A53"/>
    <hyperlink r:id="rId30" ref="A56"/>
    <hyperlink r:id="rId31" ref="A62"/>
    <hyperlink r:id="rId32" ref="K68"/>
    <hyperlink r:id="rId33" ref="K69"/>
    <hyperlink r:id="rId34" ref="K70"/>
    <hyperlink r:id="rId35" ref="K71"/>
  </hyperlinks>
  <drawing r:id="rId36"/>
  <legacyDrawing r:id="rId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1.0"/>
    <col customWidth="1" min="3" max="3" width="35.38"/>
    <col customWidth="1" min="4" max="4" width="42.63"/>
    <col customWidth="1" min="5" max="5" width="53.5"/>
    <col customWidth="1" min="6" max="6" width="35.88"/>
    <col customWidth="1" min="7" max="7" width="24.88"/>
    <col customWidth="1" min="8" max="9" width="15.38"/>
    <col customWidth="1" min="10" max="10" width="25.0"/>
    <col customWidth="1" min="11" max="11" width="20.25"/>
    <col customWidth="1" min="12" max="12" width="39.25"/>
    <col customWidth="1" min="13" max="13" width="13.25"/>
    <col customWidth="1" min="14" max="14" width="48.88"/>
    <col customWidth="1" min="15" max="15" width="30.88"/>
  </cols>
  <sheetData>
    <row r="1">
      <c r="A1" s="231" t="s">
        <v>407</v>
      </c>
      <c r="B1" s="232" t="s">
        <v>408</v>
      </c>
      <c r="C1" s="233"/>
      <c r="D1" s="234"/>
      <c r="E1" s="235"/>
      <c r="F1" s="234"/>
      <c r="G1" s="236"/>
      <c r="H1" s="236"/>
      <c r="I1" s="236"/>
      <c r="J1" s="236"/>
      <c r="K1" s="236"/>
      <c r="L1" s="237"/>
      <c r="M1" s="238"/>
      <c r="N1" s="239"/>
      <c r="O1" s="237"/>
    </row>
    <row r="2">
      <c r="A2" s="240"/>
      <c r="B2" s="241"/>
      <c r="C2" s="234"/>
      <c r="D2" s="234"/>
      <c r="E2" s="235"/>
      <c r="F2" s="234"/>
      <c r="G2" s="236"/>
      <c r="H2" s="236"/>
      <c r="I2" s="236"/>
      <c r="J2" s="236"/>
      <c r="K2" s="236"/>
      <c r="L2" s="237"/>
      <c r="M2" s="238"/>
      <c r="N2" s="239"/>
      <c r="O2" s="237"/>
    </row>
    <row r="3">
      <c r="A3" s="242" t="s">
        <v>63</v>
      </c>
      <c r="B3" s="243" t="s">
        <v>409</v>
      </c>
      <c r="C3" s="244" t="s">
        <v>410</v>
      </c>
      <c r="D3" s="244" t="s">
        <v>411</v>
      </c>
      <c r="E3" s="245" t="s">
        <v>412</v>
      </c>
      <c r="F3" s="246" t="s">
        <v>413</v>
      </c>
      <c r="G3" s="247" t="s">
        <v>414</v>
      </c>
      <c r="H3" s="247" t="s">
        <v>415</v>
      </c>
      <c r="I3" s="248" t="s">
        <v>416</v>
      </c>
      <c r="J3" s="248" t="s">
        <v>417</v>
      </c>
      <c r="K3" s="248" t="s">
        <v>418</v>
      </c>
      <c r="L3" s="239" t="s">
        <v>419</v>
      </c>
      <c r="M3" s="248"/>
      <c r="N3" s="248"/>
      <c r="P3" s="249"/>
    </row>
    <row r="4">
      <c r="A4" s="250" t="s">
        <v>420</v>
      </c>
      <c r="B4" s="251" t="s">
        <v>421</v>
      </c>
      <c r="C4" s="252" t="s">
        <v>422</v>
      </c>
      <c r="D4" s="252" t="s">
        <v>423</v>
      </c>
      <c r="E4" s="252" t="s">
        <v>424</v>
      </c>
      <c r="F4" s="253" t="s">
        <v>425</v>
      </c>
      <c r="G4" s="254"/>
      <c r="H4" s="255" t="s">
        <v>426</v>
      </c>
      <c r="I4" s="256"/>
      <c r="J4" s="239"/>
      <c r="K4" s="239"/>
      <c r="L4" s="239"/>
      <c r="M4" s="248"/>
      <c r="N4" s="248"/>
      <c r="P4" s="257"/>
    </row>
    <row r="5">
      <c r="A5" s="258"/>
      <c r="B5" s="251" t="s">
        <v>427</v>
      </c>
      <c r="C5" s="252" t="s">
        <v>428</v>
      </c>
      <c r="D5" s="252" t="s">
        <v>429</v>
      </c>
      <c r="E5" s="252" t="s">
        <v>424</v>
      </c>
      <c r="F5" s="253" t="s">
        <v>425</v>
      </c>
      <c r="G5" s="254"/>
      <c r="H5" s="255" t="s">
        <v>426</v>
      </c>
      <c r="I5" s="256"/>
      <c r="J5" s="239"/>
      <c r="K5" s="239"/>
      <c r="L5" s="239"/>
      <c r="M5" s="248"/>
      <c r="N5" s="248"/>
      <c r="P5" s="257"/>
    </row>
    <row r="6">
      <c r="A6" s="258"/>
      <c r="B6" s="259" t="s">
        <v>430</v>
      </c>
      <c r="C6" s="252" t="s">
        <v>431</v>
      </c>
      <c r="D6" s="252" t="s">
        <v>432</v>
      </c>
      <c r="E6" s="252" t="s">
        <v>424</v>
      </c>
      <c r="F6" s="253" t="s">
        <v>425</v>
      </c>
      <c r="G6" s="254"/>
      <c r="H6" s="255" t="s">
        <v>426</v>
      </c>
      <c r="I6" s="256"/>
      <c r="J6" s="239"/>
      <c r="K6" s="239"/>
      <c r="L6" s="239"/>
      <c r="M6" s="248"/>
      <c r="N6" s="248"/>
      <c r="P6" s="257"/>
    </row>
    <row r="7">
      <c r="A7" s="258"/>
      <c r="B7" s="259" t="s">
        <v>433</v>
      </c>
      <c r="C7" s="252" t="s">
        <v>434</v>
      </c>
      <c r="D7" s="252" t="s">
        <v>435</v>
      </c>
      <c r="E7" s="252" t="s">
        <v>424</v>
      </c>
      <c r="F7" s="253" t="s">
        <v>425</v>
      </c>
      <c r="G7" s="254"/>
      <c r="H7" s="255" t="s">
        <v>426</v>
      </c>
      <c r="I7" s="256"/>
      <c r="J7" s="239"/>
      <c r="K7" s="239"/>
      <c r="L7" s="239"/>
      <c r="M7" s="248"/>
      <c r="N7" s="248"/>
      <c r="P7" s="257"/>
    </row>
    <row r="8">
      <c r="A8" s="210"/>
      <c r="B8" s="251" t="s">
        <v>436</v>
      </c>
      <c r="C8" s="252" t="s">
        <v>437</v>
      </c>
      <c r="D8" s="252" t="s">
        <v>438</v>
      </c>
      <c r="E8" s="252" t="s">
        <v>424</v>
      </c>
      <c r="F8" s="253" t="s">
        <v>425</v>
      </c>
      <c r="G8" s="254"/>
      <c r="H8" s="255" t="s">
        <v>426</v>
      </c>
      <c r="I8" s="256"/>
      <c r="J8" s="239"/>
      <c r="K8" s="239"/>
      <c r="L8" s="239"/>
      <c r="M8" s="248"/>
      <c r="N8" s="248"/>
      <c r="P8" s="257"/>
    </row>
    <row r="9">
      <c r="A9" s="250" t="s">
        <v>439</v>
      </c>
      <c r="B9" s="251" t="s">
        <v>421</v>
      </c>
      <c r="C9" s="252" t="s">
        <v>422</v>
      </c>
      <c r="D9" s="260" t="s">
        <v>423</v>
      </c>
      <c r="E9" s="261" t="s">
        <v>440</v>
      </c>
      <c r="F9" s="262" t="s">
        <v>441</v>
      </c>
      <c r="G9" s="254" t="s">
        <v>442</v>
      </c>
      <c r="H9" s="255" t="s">
        <v>443</v>
      </c>
      <c r="I9" s="256" t="s">
        <v>444</v>
      </c>
      <c r="J9" s="239"/>
      <c r="K9" s="239"/>
      <c r="L9" s="239"/>
      <c r="M9" s="248"/>
      <c r="N9" s="248"/>
      <c r="P9" s="257"/>
    </row>
    <row r="10">
      <c r="A10" s="258"/>
      <c r="B10" s="263" t="s">
        <v>445</v>
      </c>
      <c r="C10" s="264" t="s">
        <v>446</v>
      </c>
      <c r="D10" s="264" t="s">
        <v>447</v>
      </c>
      <c r="E10" s="265" t="s">
        <v>448</v>
      </c>
      <c r="F10" s="266" t="s">
        <v>449</v>
      </c>
      <c r="G10" s="267" t="s">
        <v>450</v>
      </c>
      <c r="H10" s="255" t="s">
        <v>451</v>
      </c>
      <c r="I10" s="239" t="s">
        <v>452</v>
      </c>
      <c r="J10" s="239" t="s">
        <v>453</v>
      </c>
      <c r="K10" s="239" t="s">
        <v>454</v>
      </c>
      <c r="L10" s="239" t="s">
        <v>455</v>
      </c>
      <c r="M10" s="248"/>
      <c r="N10" s="248"/>
      <c r="P10" s="257"/>
    </row>
    <row r="11">
      <c r="A11" s="258"/>
      <c r="B11" s="263" t="s">
        <v>456</v>
      </c>
      <c r="C11" s="264" t="s">
        <v>457</v>
      </c>
      <c r="D11" s="264" t="s">
        <v>458</v>
      </c>
      <c r="E11" s="265" t="s">
        <v>459</v>
      </c>
      <c r="F11" s="266" t="s">
        <v>460</v>
      </c>
      <c r="G11" s="266" t="s">
        <v>461</v>
      </c>
      <c r="H11" s="255" t="s">
        <v>451</v>
      </c>
      <c r="I11" s="239" t="s">
        <v>452</v>
      </c>
      <c r="J11" s="239" t="s">
        <v>462</v>
      </c>
      <c r="K11" s="268" t="s">
        <v>463</v>
      </c>
      <c r="L11" s="269"/>
      <c r="M11" s="248"/>
      <c r="N11" s="248"/>
      <c r="P11" s="257"/>
    </row>
    <row r="12">
      <c r="A12" s="258"/>
      <c r="B12" s="263" t="s">
        <v>464</v>
      </c>
      <c r="C12" s="270" t="s">
        <v>465</v>
      </c>
      <c r="D12" s="264" t="s">
        <v>466</v>
      </c>
      <c r="E12" s="265" t="s">
        <v>459</v>
      </c>
      <c r="F12" s="266" t="s">
        <v>467</v>
      </c>
      <c r="G12" s="266" t="s">
        <v>468</v>
      </c>
      <c r="H12" s="255" t="s">
        <v>451</v>
      </c>
      <c r="I12" s="239" t="s">
        <v>452</v>
      </c>
      <c r="J12" s="239" t="s">
        <v>453</v>
      </c>
      <c r="K12" s="239" t="s">
        <v>469</v>
      </c>
      <c r="L12" s="239" t="s">
        <v>470</v>
      </c>
      <c r="M12" s="248"/>
      <c r="N12" s="248"/>
      <c r="P12" s="257"/>
    </row>
    <row r="13">
      <c r="A13" s="258"/>
      <c r="B13" s="263" t="s">
        <v>471</v>
      </c>
      <c r="C13" s="270" t="s">
        <v>472</v>
      </c>
      <c r="D13" s="264" t="s">
        <v>473</v>
      </c>
      <c r="E13" s="261" t="s">
        <v>474</v>
      </c>
      <c r="F13" s="266" t="s">
        <v>441</v>
      </c>
      <c r="G13" s="266" t="s">
        <v>442</v>
      </c>
      <c r="H13" s="271" t="s">
        <v>443</v>
      </c>
      <c r="I13" s="239" t="s">
        <v>452</v>
      </c>
      <c r="J13" s="239" t="s">
        <v>475</v>
      </c>
      <c r="K13" s="269"/>
      <c r="L13" s="239" t="s">
        <v>476</v>
      </c>
      <c r="M13" s="248"/>
      <c r="N13" s="248"/>
      <c r="P13" s="257"/>
    </row>
    <row r="14">
      <c r="A14" s="258"/>
      <c r="B14" s="263" t="s">
        <v>477</v>
      </c>
      <c r="C14" s="270" t="s">
        <v>478</v>
      </c>
      <c r="D14" s="264" t="s">
        <v>479</v>
      </c>
      <c r="E14" s="265" t="s">
        <v>480</v>
      </c>
      <c r="F14" s="266" t="s">
        <v>441</v>
      </c>
      <c r="G14" s="266" t="s">
        <v>442</v>
      </c>
      <c r="H14" s="271" t="s">
        <v>443</v>
      </c>
      <c r="I14" s="239"/>
      <c r="J14" s="239"/>
      <c r="K14" s="269"/>
      <c r="L14" s="272"/>
      <c r="M14" s="248"/>
      <c r="N14" s="248"/>
      <c r="P14" s="257"/>
    </row>
    <row r="15">
      <c r="A15" s="258"/>
      <c r="B15" s="273" t="s">
        <v>481</v>
      </c>
      <c r="C15" s="274" t="s">
        <v>482</v>
      </c>
      <c r="D15" s="274" t="s">
        <v>483</v>
      </c>
      <c r="E15" s="275"/>
      <c r="F15" s="262" t="s">
        <v>441</v>
      </c>
      <c r="G15" s="254" t="s">
        <v>442</v>
      </c>
      <c r="H15" s="276" t="s">
        <v>443</v>
      </c>
      <c r="I15" s="256" t="s">
        <v>444</v>
      </c>
      <c r="J15" s="239"/>
      <c r="K15" s="269"/>
      <c r="L15" s="239"/>
      <c r="M15" s="248"/>
      <c r="N15" s="248"/>
      <c r="P15" s="257"/>
    </row>
    <row r="16">
      <c r="A16" s="258"/>
      <c r="B16" s="273" t="s">
        <v>484</v>
      </c>
      <c r="C16" s="274" t="s">
        <v>485</v>
      </c>
      <c r="D16" s="274" t="s">
        <v>486</v>
      </c>
      <c r="E16" s="275" t="s">
        <v>459</v>
      </c>
      <c r="F16" s="254" t="s">
        <v>467</v>
      </c>
      <c r="G16" s="254" t="s">
        <v>468</v>
      </c>
      <c r="H16" s="277" t="s">
        <v>451</v>
      </c>
      <c r="I16" s="256" t="s">
        <v>444</v>
      </c>
      <c r="J16" s="239"/>
      <c r="K16" s="269"/>
      <c r="L16" s="239"/>
      <c r="M16" s="248"/>
      <c r="N16" s="248"/>
      <c r="P16" s="257"/>
    </row>
    <row r="17">
      <c r="A17" s="258"/>
      <c r="B17" s="273" t="s">
        <v>487</v>
      </c>
      <c r="C17" s="274" t="s">
        <v>488</v>
      </c>
      <c r="D17" s="274" t="s">
        <v>489</v>
      </c>
      <c r="E17" s="275"/>
      <c r="F17" s="254" t="s">
        <v>467</v>
      </c>
      <c r="G17" s="254" t="s">
        <v>468</v>
      </c>
      <c r="H17" s="277" t="s">
        <v>451</v>
      </c>
      <c r="I17" s="256" t="s">
        <v>490</v>
      </c>
      <c r="J17" s="239"/>
      <c r="K17" s="269"/>
      <c r="L17" s="239"/>
      <c r="M17" s="248"/>
      <c r="N17" s="248"/>
      <c r="P17" s="257"/>
    </row>
    <row r="18">
      <c r="A18" s="258"/>
      <c r="B18" s="273" t="s">
        <v>491</v>
      </c>
      <c r="C18" s="274" t="s">
        <v>492</v>
      </c>
      <c r="D18" s="274" t="s">
        <v>492</v>
      </c>
      <c r="E18" s="275"/>
      <c r="F18" s="262" t="s">
        <v>493</v>
      </c>
      <c r="G18" s="266" t="s">
        <v>461</v>
      </c>
      <c r="H18" s="255" t="s">
        <v>451</v>
      </c>
      <c r="I18" s="256" t="s">
        <v>444</v>
      </c>
      <c r="J18" s="239"/>
      <c r="K18" s="269"/>
      <c r="L18" s="239"/>
      <c r="M18" s="248"/>
      <c r="N18" s="248"/>
      <c r="P18" s="257"/>
    </row>
    <row r="19">
      <c r="A19" s="258"/>
      <c r="B19" s="278" t="s">
        <v>494</v>
      </c>
      <c r="C19" s="264" t="s">
        <v>495</v>
      </c>
      <c r="D19" s="264" t="s">
        <v>495</v>
      </c>
      <c r="E19" s="265"/>
      <c r="F19" s="266" t="s">
        <v>441</v>
      </c>
      <c r="G19" s="266" t="s">
        <v>442</v>
      </c>
      <c r="H19" s="271" t="s">
        <v>443</v>
      </c>
      <c r="I19" s="239" t="s">
        <v>452</v>
      </c>
      <c r="J19" s="239" t="s">
        <v>496</v>
      </c>
      <c r="K19" s="269"/>
      <c r="L19" s="239" t="s">
        <v>497</v>
      </c>
      <c r="M19" s="248"/>
      <c r="N19" s="248"/>
      <c r="P19" s="257"/>
    </row>
    <row r="20">
      <c r="A20" s="258"/>
      <c r="B20" s="263" t="s">
        <v>498</v>
      </c>
      <c r="C20" s="270" t="s">
        <v>499</v>
      </c>
      <c r="D20" s="264" t="s">
        <v>500</v>
      </c>
      <c r="E20" s="261" t="s">
        <v>474</v>
      </c>
      <c r="F20" s="266" t="s">
        <v>441</v>
      </c>
      <c r="G20" s="266" t="s">
        <v>442</v>
      </c>
      <c r="H20" s="271" t="s">
        <v>443</v>
      </c>
      <c r="I20" s="239" t="s">
        <v>452</v>
      </c>
      <c r="J20" s="239" t="s">
        <v>475</v>
      </c>
      <c r="K20" s="269"/>
      <c r="L20" s="272" t="s">
        <v>476</v>
      </c>
      <c r="M20" s="248"/>
      <c r="N20" s="248"/>
      <c r="P20" s="257"/>
    </row>
    <row r="21">
      <c r="A21" s="258"/>
      <c r="B21" s="279" t="s">
        <v>501</v>
      </c>
      <c r="C21" s="280" t="s">
        <v>502</v>
      </c>
      <c r="D21" s="280" t="s">
        <v>503</v>
      </c>
      <c r="E21" s="261" t="s">
        <v>504</v>
      </c>
      <c r="F21" s="262" t="s">
        <v>441</v>
      </c>
      <c r="G21" s="266" t="s">
        <v>442</v>
      </c>
      <c r="H21" s="271" t="s">
        <v>443</v>
      </c>
      <c r="I21" s="239"/>
      <c r="J21" s="239"/>
      <c r="K21" s="269"/>
      <c r="L21" s="272"/>
      <c r="M21" s="248"/>
      <c r="N21" s="248"/>
      <c r="P21" s="257"/>
    </row>
    <row r="22">
      <c r="A22" s="258"/>
      <c r="B22" s="280" t="s">
        <v>505</v>
      </c>
      <c r="C22" s="280" t="s">
        <v>506</v>
      </c>
      <c r="D22" s="280" t="s">
        <v>507</v>
      </c>
      <c r="E22" s="261" t="s">
        <v>504</v>
      </c>
      <c r="F22" s="262" t="s">
        <v>441</v>
      </c>
      <c r="G22" s="266" t="s">
        <v>442</v>
      </c>
      <c r="H22" s="271" t="s">
        <v>443</v>
      </c>
      <c r="I22" s="239"/>
      <c r="J22" s="239"/>
      <c r="K22" s="269"/>
      <c r="L22" s="272"/>
      <c r="M22" s="248"/>
      <c r="N22" s="248"/>
      <c r="P22" s="257"/>
    </row>
    <row r="23">
      <c r="A23" s="258"/>
      <c r="B23" s="280" t="s">
        <v>508</v>
      </c>
      <c r="C23" s="280" t="s">
        <v>509</v>
      </c>
      <c r="D23" s="280" t="s">
        <v>510</v>
      </c>
      <c r="E23" s="261" t="s">
        <v>504</v>
      </c>
      <c r="F23" s="262" t="s">
        <v>441</v>
      </c>
      <c r="G23" s="266" t="s">
        <v>442</v>
      </c>
      <c r="H23" s="271" t="s">
        <v>443</v>
      </c>
      <c r="I23" s="239"/>
      <c r="J23" s="239"/>
      <c r="K23" s="269"/>
      <c r="L23" s="272"/>
      <c r="M23" s="281"/>
      <c r="N23" s="248"/>
      <c r="P23" s="257"/>
    </row>
    <row r="24">
      <c r="A24" s="258"/>
      <c r="B24" s="280" t="s">
        <v>511</v>
      </c>
      <c r="C24" s="280" t="s">
        <v>512</v>
      </c>
      <c r="D24" s="280" t="s">
        <v>513</v>
      </c>
      <c r="E24" s="261" t="s">
        <v>504</v>
      </c>
      <c r="F24" s="262" t="s">
        <v>441</v>
      </c>
      <c r="G24" s="266" t="s">
        <v>442</v>
      </c>
      <c r="H24" s="271" t="s">
        <v>443</v>
      </c>
      <c r="I24" s="239"/>
      <c r="J24" s="239"/>
      <c r="K24" s="269"/>
      <c r="L24" s="272"/>
      <c r="M24" s="281"/>
      <c r="N24" s="248"/>
      <c r="P24" s="257"/>
    </row>
    <row r="25">
      <c r="A25" s="258"/>
      <c r="B25" s="280" t="s">
        <v>514</v>
      </c>
      <c r="C25" s="280" t="s">
        <v>515</v>
      </c>
      <c r="D25" s="280" t="s">
        <v>516</v>
      </c>
      <c r="E25" s="261" t="s">
        <v>504</v>
      </c>
      <c r="F25" s="262" t="s">
        <v>441</v>
      </c>
      <c r="G25" s="266" t="s">
        <v>442</v>
      </c>
      <c r="H25" s="271" t="s">
        <v>443</v>
      </c>
      <c r="I25" s="239"/>
      <c r="J25" s="239"/>
      <c r="K25" s="269"/>
      <c r="L25" s="272"/>
      <c r="M25" s="281"/>
      <c r="N25" s="248"/>
      <c r="P25" s="257"/>
    </row>
    <row r="26">
      <c r="A26" s="258"/>
      <c r="B26" s="280" t="s">
        <v>517</v>
      </c>
      <c r="C26" s="280" t="s">
        <v>518</v>
      </c>
      <c r="D26" s="280" t="s">
        <v>519</v>
      </c>
      <c r="E26" s="261" t="s">
        <v>504</v>
      </c>
      <c r="F26" s="262" t="s">
        <v>441</v>
      </c>
      <c r="G26" s="266" t="s">
        <v>442</v>
      </c>
      <c r="H26" s="271" t="s">
        <v>443</v>
      </c>
      <c r="I26" s="239"/>
      <c r="J26" s="239"/>
      <c r="K26" s="269"/>
      <c r="L26" s="272"/>
      <c r="M26" s="281"/>
      <c r="N26" s="248"/>
      <c r="P26" s="257"/>
    </row>
    <row r="27">
      <c r="A27" s="258"/>
      <c r="B27" s="280" t="s">
        <v>520</v>
      </c>
      <c r="C27" s="280" t="s">
        <v>521</v>
      </c>
      <c r="D27" s="280" t="s">
        <v>522</v>
      </c>
      <c r="E27" s="261" t="s">
        <v>504</v>
      </c>
      <c r="F27" s="262" t="s">
        <v>441</v>
      </c>
      <c r="G27" s="266" t="s">
        <v>442</v>
      </c>
      <c r="H27" s="282" t="s">
        <v>443</v>
      </c>
      <c r="I27" s="172"/>
      <c r="J27" s="172"/>
      <c r="K27" s="283"/>
      <c r="L27" s="284"/>
      <c r="M27" s="281"/>
      <c r="N27" s="248"/>
    </row>
    <row r="28">
      <c r="A28" s="258"/>
      <c r="B28" s="279" t="s">
        <v>523</v>
      </c>
      <c r="C28" s="280" t="s">
        <v>524</v>
      </c>
      <c r="D28" s="280" t="s">
        <v>525</v>
      </c>
      <c r="E28" s="261" t="s">
        <v>504</v>
      </c>
      <c r="F28" s="262" t="s">
        <v>441</v>
      </c>
      <c r="G28" s="266" t="s">
        <v>442</v>
      </c>
      <c r="H28" s="282" t="s">
        <v>443</v>
      </c>
      <c r="I28" s="172"/>
      <c r="J28" s="172"/>
      <c r="K28" s="283"/>
      <c r="L28" s="284"/>
      <c r="M28" s="281"/>
      <c r="N28" s="248"/>
    </row>
    <row r="29">
      <c r="A29" s="258"/>
      <c r="B29" s="280" t="s">
        <v>526</v>
      </c>
      <c r="C29" s="280" t="s">
        <v>527</v>
      </c>
      <c r="D29" s="280" t="s">
        <v>528</v>
      </c>
      <c r="E29" s="261" t="s">
        <v>504</v>
      </c>
      <c r="F29" s="262" t="s">
        <v>441</v>
      </c>
      <c r="G29" s="266" t="s">
        <v>442</v>
      </c>
      <c r="H29" s="282" t="s">
        <v>443</v>
      </c>
      <c r="I29" s="172"/>
      <c r="J29" s="172"/>
      <c r="K29" s="283"/>
      <c r="L29" s="284"/>
      <c r="M29" s="281"/>
      <c r="N29" s="248"/>
    </row>
    <row r="30">
      <c r="A30" s="258"/>
      <c r="B30" s="280" t="s">
        <v>529</v>
      </c>
      <c r="C30" s="280" t="s">
        <v>530</v>
      </c>
      <c r="D30" s="280" t="s">
        <v>531</v>
      </c>
      <c r="E30" s="261" t="s">
        <v>504</v>
      </c>
      <c r="F30" s="262" t="s">
        <v>441</v>
      </c>
      <c r="G30" s="266" t="s">
        <v>442</v>
      </c>
      <c r="H30" s="282" t="s">
        <v>443</v>
      </c>
      <c r="I30" s="172"/>
      <c r="J30" s="172"/>
      <c r="K30" s="283"/>
      <c r="L30" s="284"/>
      <c r="M30" s="285"/>
      <c r="N30" s="269"/>
    </row>
    <row r="31">
      <c r="A31" s="258"/>
      <c r="B31" s="280" t="s">
        <v>532</v>
      </c>
      <c r="C31" s="280" t="s">
        <v>533</v>
      </c>
      <c r="D31" s="280" t="s">
        <v>534</v>
      </c>
      <c r="E31" s="261" t="s">
        <v>504</v>
      </c>
      <c r="F31" s="262" t="s">
        <v>441</v>
      </c>
      <c r="G31" s="266" t="s">
        <v>442</v>
      </c>
      <c r="H31" s="282" t="s">
        <v>443</v>
      </c>
      <c r="I31" s="172"/>
      <c r="J31" s="172"/>
      <c r="K31" s="283"/>
      <c r="L31" s="284"/>
      <c r="M31" s="285"/>
      <c r="N31" s="269"/>
    </row>
    <row r="32">
      <c r="A32" s="258"/>
      <c r="B32" s="280" t="s">
        <v>535</v>
      </c>
      <c r="C32" s="280" t="s">
        <v>536</v>
      </c>
      <c r="D32" s="280" t="s">
        <v>537</v>
      </c>
      <c r="E32" s="261" t="s">
        <v>504</v>
      </c>
      <c r="F32" s="262" t="s">
        <v>441</v>
      </c>
      <c r="G32" s="266" t="s">
        <v>442</v>
      </c>
      <c r="H32" s="282" t="s">
        <v>443</v>
      </c>
      <c r="I32" s="172"/>
      <c r="J32" s="172"/>
      <c r="K32" s="283"/>
      <c r="L32" s="284"/>
      <c r="M32" s="285"/>
      <c r="N32" s="269"/>
    </row>
    <row r="33">
      <c r="A33" s="258"/>
      <c r="B33" s="286" t="s">
        <v>538</v>
      </c>
      <c r="C33" s="280" t="s">
        <v>539</v>
      </c>
      <c r="D33" s="280" t="s">
        <v>540</v>
      </c>
      <c r="E33" s="261" t="s">
        <v>504</v>
      </c>
      <c r="F33" s="262" t="s">
        <v>441</v>
      </c>
      <c r="G33" s="266" t="s">
        <v>442</v>
      </c>
      <c r="H33" s="282" t="s">
        <v>443</v>
      </c>
      <c r="I33" s="237"/>
      <c r="J33" s="237"/>
      <c r="K33" s="287"/>
      <c r="L33" s="288"/>
      <c r="M33" s="285"/>
      <c r="N33" s="269"/>
    </row>
    <row r="34">
      <c r="A34" s="258"/>
      <c r="B34" s="280" t="s">
        <v>541</v>
      </c>
      <c r="C34" s="280" t="s">
        <v>542</v>
      </c>
      <c r="D34" s="280" t="s">
        <v>543</v>
      </c>
      <c r="E34" s="261" t="s">
        <v>504</v>
      </c>
      <c r="F34" s="262" t="s">
        <v>441</v>
      </c>
      <c r="G34" s="266" t="s">
        <v>442</v>
      </c>
      <c r="H34" s="282" t="s">
        <v>443</v>
      </c>
      <c r="I34" s="237"/>
      <c r="J34" s="237"/>
      <c r="K34" s="287"/>
      <c r="L34" s="288"/>
      <c r="M34" s="285"/>
      <c r="N34" s="269"/>
    </row>
    <row r="35">
      <c r="A35" s="258"/>
      <c r="B35" s="280" t="s">
        <v>544</v>
      </c>
      <c r="C35" s="280" t="s">
        <v>545</v>
      </c>
      <c r="D35" s="280" t="s">
        <v>546</v>
      </c>
      <c r="E35" s="261" t="s">
        <v>504</v>
      </c>
      <c r="F35" s="262" t="s">
        <v>441</v>
      </c>
      <c r="G35" s="266" t="s">
        <v>442</v>
      </c>
      <c r="H35" s="282" t="s">
        <v>443</v>
      </c>
      <c r="I35" s="237"/>
      <c r="J35" s="237"/>
      <c r="K35" s="287"/>
      <c r="L35" s="288"/>
      <c r="M35" s="285"/>
      <c r="N35" s="269"/>
    </row>
    <row r="36">
      <c r="A36" s="258"/>
      <c r="B36" s="286" t="s">
        <v>547</v>
      </c>
      <c r="C36" s="289" t="s">
        <v>431</v>
      </c>
      <c r="D36" s="289" t="s">
        <v>432</v>
      </c>
      <c r="E36" s="261" t="s">
        <v>504</v>
      </c>
      <c r="F36" s="262" t="s">
        <v>441</v>
      </c>
      <c r="G36" s="266" t="s">
        <v>442</v>
      </c>
      <c r="H36" s="282" t="s">
        <v>443</v>
      </c>
      <c r="I36" s="256" t="s">
        <v>548</v>
      </c>
      <c r="J36" s="237" t="s">
        <v>549</v>
      </c>
      <c r="K36" s="287"/>
      <c r="L36" s="288"/>
      <c r="M36" s="285"/>
      <c r="N36" s="269"/>
    </row>
    <row r="37" hidden="1">
      <c r="A37" s="258"/>
      <c r="B37" s="290" t="s">
        <v>433</v>
      </c>
      <c r="C37" s="291" t="s">
        <v>550</v>
      </c>
      <c r="D37" s="291" t="s">
        <v>551</v>
      </c>
      <c r="E37" s="292"/>
      <c r="F37" s="293" t="s">
        <v>552</v>
      </c>
      <c r="G37" s="294" t="s">
        <v>553</v>
      </c>
      <c r="H37" s="295" t="s">
        <v>443</v>
      </c>
      <c r="I37" s="296" t="s">
        <v>548</v>
      </c>
      <c r="J37" s="297" t="s">
        <v>554</v>
      </c>
      <c r="K37" s="287"/>
      <c r="L37" s="288"/>
      <c r="M37" s="285"/>
      <c r="N37" s="269"/>
    </row>
    <row r="38" hidden="1">
      <c r="A38" s="258"/>
      <c r="B38" s="290" t="s">
        <v>436</v>
      </c>
      <c r="C38" s="291" t="s">
        <v>555</v>
      </c>
      <c r="D38" s="291" t="s">
        <v>556</v>
      </c>
      <c r="E38" s="292"/>
      <c r="F38" s="293" t="s">
        <v>557</v>
      </c>
      <c r="G38" s="294" t="s">
        <v>558</v>
      </c>
      <c r="H38" s="295" t="s">
        <v>443</v>
      </c>
      <c r="I38" s="296" t="s">
        <v>548</v>
      </c>
      <c r="J38" s="297" t="s">
        <v>554</v>
      </c>
      <c r="K38" s="287"/>
      <c r="L38" s="288"/>
      <c r="M38" s="285"/>
      <c r="N38" s="269"/>
    </row>
    <row r="39" hidden="1">
      <c r="A39" s="258"/>
      <c r="B39" s="290" t="s">
        <v>559</v>
      </c>
      <c r="C39" s="291" t="s">
        <v>560</v>
      </c>
      <c r="D39" s="291" t="s">
        <v>561</v>
      </c>
      <c r="E39" s="292"/>
      <c r="F39" s="293" t="s">
        <v>562</v>
      </c>
      <c r="G39" s="294" t="s">
        <v>563</v>
      </c>
      <c r="H39" s="295" t="s">
        <v>443</v>
      </c>
      <c r="I39" s="296" t="s">
        <v>548</v>
      </c>
      <c r="J39" s="297" t="s">
        <v>554</v>
      </c>
      <c r="K39" s="287"/>
      <c r="L39" s="288"/>
      <c r="M39" s="285"/>
      <c r="N39" s="269"/>
    </row>
    <row r="40" hidden="1">
      <c r="A40" s="210"/>
      <c r="B40" s="290" t="s">
        <v>564</v>
      </c>
      <c r="C40" s="291" t="s">
        <v>565</v>
      </c>
      <c r="D40" s="291" t="s">
        <v>566</v>
      </c>
      <c r="E40" s="292"/>
      <c r="F40" s="293" t="s">
        <v>567</v>
      </c>
      <c r="G40" s="294" t="s">
        <v>568</v>
      </c>
      <c r="H40" s="295" t="s">
        <v>407</v>
      </c>
      <c r="I40" s="296" t="s">
        <v>548</v>
      </c>
      <c r="J40" s="297" t="s">
        <v>554</v>
      </c>
      <c r="K40" s="287"/>
      <c r="L40" s="288"/>
      <c r="M40" s="285"/>
      <c r="N40" s="269"/>
    </row>
    <row r="41">
      <c r="A41" s="298"/>
      <c r="B41" s="122"/>
      <c r="C41" s="122"/>
      <c r="D41" s="122"/>
      <c r="E41" s="121"/>
      <c r="F41" s="299"/>
      <c r="G41" s="287"/>
      <c r="H41" s="287"/>
      <c r="I41" s="287"/>
      <c r="J41" s="287"/>
      <c r="K41" s="287"/>
      <c r="L41" s="287"/>
      <c r="M41" s="285"/>
      <c r="N41" s="269"/>
      <c r="O41" s="287"/>
    </row>
    <row r="42">
      <c r="A42" s="300" t="s">
        <v>569</v>
      </c>
      <c r="B42" s="301" t="s">
        <v>570</v>
      </c>
      <c r="C42" s="302" t="s">
        <v>571</v>
      </c>
      <c r="D42" s="302" t="s">
        <v>572</v>
      </c>
      <c r="E42" s="265"/>
      <c r="F42" s="303" t="s">
        <v>573</v>
      </c>
      <c r="G42" s="303" t="s">
        <v>574</v>
      </c>
      <c r="H42" s="304" t="s">
        <v>443</v>
      </c>
      <c r="I42" s="287"/>
      <c r="J42" s="287"/>
      <c r="K42" s="287"/>
      <c r="L42" s="287"/>
      <c r="M42" s="285"/>
      <c r="N42" s="269"/>
      <c r="O42" s="287"/>
    </row>
    <row r="43">
      <c r="A43" s="258"/>
      <c r="B43" s="301" t="s">
        <v>575</v>
      </c>
      <c r="C43" s="302" t="s">
        <v>576</v>
      </c>
      <c r="D43" s="302"/>
      <c r="E43" s="265"/>
      <c r="F43" s="303"/>
      <c r="G43" s="303"/>
      <c r="H43" s="304"/>
      <c r="I43" s="287"/>
      <c r="J43" s="287"/>
      <c r="K43" s="287"/>
      <c r="L43" s="287"/>
      <c r="M43" s="285"/>
      <c r="N43" s="269"/>
      <c r="O43" s="287"/>
    </row>
    <row r="44">
      <c r="A44" s="258"/>
      <c r="B44" s="301" t="s">
        <v>577</v>
      </c>
      <c r="C44" s="302" t="s">
        <v>578</v>
      </c>
      <c r="D44" s="302"/>
      <c r="E44" s="265"/>
      <c r="F44" s="303"/>
      <c r="G44" s="303"/>
      <c r="H44" s="304"/>
      <c r="I44" s="287"/>
      <c r="J44" s="287"/>
      <c r="K44" s="287"/>
      <c r="L44" s="287"/>
      <c r="M44" s="285"/>
      <c r="N44" s="269"/>
      <c r="O44" s="287"/>
    </row>
    <row r="45">
      <c r="A45" s="258"/>
      <c r="B45" s="301" t="s">
        <v>579</v>
      </c>
      <c r="C45" s="302" t="s">
        <v>580</v>
      </c>
      <c r="D45" s="302"/>
      <c r="E45" s="265"/>
      <c r="F45" s="303"/>
      <c r="G45" s="303"/>
      <c r="H45" s="304"/>
      <c r="I45" s="287"/>
      <c r="J45" s="287"/>
      <c r="K45" s="287"/>
      <c r="L45" s="287"/>
      <c r="M45" s="285"/>
      <c r="N45" s="269"/>
      <c r="O45" s="287"/>
    </row>
    <row r="46">
      <c r="A46" s="258"/>
      <c r="B46" s="301" t="s">
        <v>581</v>
      </c>
      <c r="C46" s="302" t="s">
        <v>582</v>
      </c>
      <c r="D46" s="302"/>
      <c r="E46" s="265"/>
      <c r="F46" s="303"/>
      <c r="G46" s="303"/>
      <c r="H46" s="304"/>
      <c r="I46" s="287"/>
      <c r="J46" s="287"/>
      <c r="K46" s="287"/>
      <c r="L46" s="287"/>
      <c r="M46" s="285"/>
      <c r="N46" s="269"/>
      <c r="O46" s="287"/>
    </row>
    <row r="47">
      <c r="A47" s="258"/>
      <c r="B47" s="301" t="s">
        <v>583</v>
      </c>
      <c r="C47" s="302" t="s">
        <v>584</v>
      </c>
      <c r="D47" s="302"/>
      <c r="E47" s="265"/>
      <c r="F47" s="303"/>
      <c r="G47" s="303"/>
      <c r="H47" s="304"/>
      <c r="I47" s="287"/>
      <c r="J47" s="287"/>
      <c r="K47" s="287"/>
      <c r="L47" s="287"/>
      <c r="M47" s="285"/>
      <c r="N47" s="269"/>
      <c r="O47" s="287"/>
    </row>
    <row r="48">
      <c r="A48" s="258"/>
      <c r="B48" s="301" t="s">
        <v>585</v>
      </c>
      <c r="C48" s="266" t="s">
        <v>586</v>
      </c>
      <c r="D48" s="266" t="s">
        <v>586</v>
      </c>
      <c r="E48" s="265"/>
      <c r="F48" s="303" t="s">
        <v>573</v>
      </c>
      <c r="G48" s="303" t="s">
        <v>574</v>
      </c>
      <c r="H48" s="304" t="s">
        <v>443</v>
      </c>
      <c r="I48" s="287"/>
      <c r="J48" s="287"/>
      <c r="K48" s="287"/>
      <c r="L48" s="287"/>
      <c r="M48" s="285"/>
      <c r="N48" s="269"/>
      <c r="O48" s="287"/>
    </row>
    <row r="49">
      <c r="A49" s="258"/>
      <c r="B49" s="301" t="s">
        <v>587</v>
      </c>
      <c r="C49" s="266" t="s">
        <v>588</v>
      </c>
      <c r="D49" s="266"/>
      <c r="E49" s="265"/>
      <c r="F49" s="303"/>
      <c r="G49" s="303"/>
      <c r="H49" s="304"/>
      <c r="I49" s="287"/>
      <c r="J49" s="287"/>
      <c r="K49" s="287"/>
      <c r="L49" s="287"/>
      <c r="M49" s="285"/>
      <c r="N49" s="269"/>
      <c r="O49" s="287"/>
    </row>
    <row r="50">
      <c r="A50" s="258"/>
      <c r="B50" s="301" t="s">
        <v>589</v>
      </c>
      <c r="C50" s="302" t="s">
        <v>590</v>
      </c>
      <c r="D50" s="302" t="s">
        <v>590</v>
      </c>
      <c r="E50" s="265"/>
      <c r="F50" s="303" t="s">
        <v>591</v>
      </c>
      <c r="G50" s="303" t="s">
        <v>592</v>
      </c>
      <c r="H50" s="304" t="s">
        <v>443</v>
      </c>
      <c r="I50" s="287"/>
      <c r="J50" s="287"/>
      <c r="K50" s="287"/>
      <c r="L50" s="287"/>
      <c r="M50" s="285"/>
      <c r="N50" s="269"/>
      <c r="O50" s="287"/>
    </row>
    <row r="51">
      <c r="A51" s="258"/>
      <c r="B51" s="301" t="s">
        <v>593</v>
      </c>
      <c r="C51" s="302" t="s">
        <v>594</v>
      </c>
      <c r="D51" s="302" t="s">
        <v>594</v>
      </c>
      <c r="E51" s="265"/>
      <c r="F51" s="303" t="s">
        <v>573</v>
      </c>
      <c r="G51" s="303" t="s">
        <v>574</v>
      </c>
      <c r="H51" s="304" t="s">
        <v>443</v>
      </c>
      <c r="I51" s="287"/>
      <c r="J51" s="287"/>
      <c r="K51" s="287"/>
      <c r="L51" s="287"/>
      <c r="M51" s="285"/>
      <c r="N51" s="269"/>
      <c r="O51" s="287"/>
    </row>
    <row r="52">
      <c r="A52" s="258"/>
      <c r="B52" s="301" t="s">
        <v>595</v>
      </c>
      <c r="C52" s="302" t="s">
        <v>596</v>
      </c>
      <c r="D52" s="302" t="s">
        <v>596</v>
      </c>
      <c r="E52" s="265"/>
      <c r="F52" s="303" t="s">
        <v>597</v>
      </c>
      <c r="G52" s="305"/>
      <c r="H52" s="305"/>
      <c r="I52" s="287"/>
      <c r="J52" s="287"/>
      <c r="K52" s="287"/>
      <c r="L52" s="287"/>
      <c r="M52" s="285"/>
      <c r="N52" s="269"/>
      <c r="O52" s="287"/>
    </row>
    <row r="53">
      <c r="A53" s="258"/>
      <c r="B53" s="301" t="s">
        <v>477</v>
      </c>
      <c r="C53" s="266" t="s">
        <v>598</v>
      </c>
      <c r="D53" s="266" t="s">
        <v>598</v>
      </c>
      <c r="E53" s="306" t="s">
        <v>599</v>
      </c>
      <c r="F53" s="303" t="s">
        <v>600</v>
      </c>
      <c r="G53" s="303" t="s">
        <v>601</v>
      </c>
      <c r="H53" s="304" t="s">
        <v>407</v>
      </c>
      <c r="I53" s="287"/>
      <c r="J53" s="287"/>
      <c r="K53" s="287"/>
      <c r="L53" s="287"/>
      <c r="M53" s="285"/>
      <c r="N53" s="269"/>
      <c r="O53" s="287"/>
    </row>
    <row r="54">
      <c r="A54" s="258"/>
      <c r="B54" s="301" t="s">
        <v>421</v>
      </c>
      <c r="C54" s="266" t="s">
        <v>602</v>
      </c>
      <c r="D54" s="266" t="s">
        <v>602</v>
      </c>
      <c r="E54" s="265" t="s">
        <v>603</v>
      </c>
      <c r="F54" s="303" t="s">
        <v>604</v>
      </c>
      <c r="G54" s="303" t="s">
        <v>605</v>
      </c>
      <c r="H54" s="304" t="s">
        <v>443</v>
      </c>
      <c r="I54" s="287"/>
      <c r="J54" s="287"/>
      <c r="K54" s="287"/>
      <c r="L54" s="287"/>
      <c r="M54" s="285"/>
      <c r="N54" s="269"/>
      <c r="O54" s="287"/>
    </row>
    <row r="55">
      <c r="A55" s="258"/>
      <c r="B55" s="301" t="s">
        <v>606</v>
      </c>
      <c r="C55" s="266" t="s">
        <v>607</v>
      </c>
      <c r="D55" s="266"/>
      <c r="E55" s="265"/>
      <c r="F55" s="303"/>
      <c r="G55" s="307"/>
      <c r="H55" s="308"/>
      <c r="I55" s="287"/>
      <c r="J55" s="287"/>
      <c r="K55" s="287"/>
      <c r="L55" s="287"/>
      <c r="M55" s="285"/>
      <c r="N55" s="269"/>
      <c r="O55" s="287"/>
    </row>
    <row r="56">
      <c r="A56" s="258"/>
      <c r="B56" s="301" t="s">
        <v>608</v>
      </c>
      <c r="C56" s="266" t="s">
        <v>609</v>
      </c>
      <c r="D56" s="266"/>
      <c r="E56" s="265"/>
      <c r="F56" s="303"/>
      <c r="G56" s="307"/>
      <c r="H56" s="308"/>
      <c r="I56" s="287"/>
      <c r="J56" s="287"/>
      <c r="K56" s="287"/>
      <c r="L56" s="287"/>
      <c r="M56" s="285"/>
      <c r="N56" s="269"/>
      <c r="O56" s="287"/>
    </row>
    <row r="57">
      <c r="A57" s="210"/>
      <c r="B57" s="309" t="s">
        <v>610</v>
      </c>
      <c r="C57" s="310" t="s">
        <v>611</v>
      </c>
      <c r="D57" s="311" t="s">
        <v>612</v>
      </c>
      <c r="E57" s="312" t="s">
        <v>613</v>
      </c>
      <c r="F57" s="303"/>
      <c r="G57" s="307"/>
      <c r="H57" s="308"/>
      <c r="I57" s="287"/>
      <c r="J57" s="287"/>
      <c r="K57" s="287"/>
      <c r="L57" s="287"/>
      <c r="M57" s="285"/>
      <c r="N57" s="269"/>
      <c r="O57" s="287"/>
    </row>
    <row r="58">
      <c r="A58" s="298"/>
      <c r="B58" s="122"/>
      <c r="C58" s="122"/>
      <c r="D58" s="122"/>
      <c r="E58" s="121"/>
      <c r="F58" s="299"/>
      <c r="G58" s="287"/>
      <c r="H58" s="287"/>
      <c r="I58" s="287"/>
      <c r="J58" s="287"/>
      <c r="K58" s="287"/>
      <c r="L58" s="287"/>
      <c r="M58" s="285"/>
      <c r="N58" s="269"/>
      <c r="O58" s="287"/>
    </row>
    <row r="59">
      <c r="A59" s="250" t="s">
        <v>614</v>
      </c>
      <c r="B59" s="263" t="s">
        <v>570</v>
      </c>
      <c r="C59" s="313" t="s">
        <v>571</v>
      </c>
      <c r="D59" s="313" t="s">
        <v>572</v>
      </c>
      <c r="E59" s="265"/>
      <c r="F59" s="266"/>
      <c r="G59" s="287"/>
      <c r="H59" s="287"/>
      <c r="I59" s="287"/>
      <c r="J59" s="287"/>
      <c r="K59" s="287"/>
      <c r="L59" s="287"/>
      <c r="M59" s="285"/>
      <c r="N59" s="269"/>
      <c r="O59" s="287"/>
    </row>
    <row r="60">
      <c r="A60" s="258"/>
      <c r="B60" s="263" t="s">
        <v>615</v>
      </c>
      <c r="C60" s="313" t="s">
        <v>616</v>
      </c>
      <c r="D60" s="313" t="s">
        <v>616</v>
      </c>
      <c r="E60" s="265"/>
      <c r="F60" s="266"/>
      <c r="G60" s="287"/>
      <c r="H60" s="287"/>
      <c r="I60" s="287"/>
      <c r="J60" s="287"/>
      <c r="K60" s="287"/>
      <c r="L60" s="287"/>
      <c r="M60" s="285"/>
      <c r="N60" s="269"/>
      <c r="O60" s="287"/>
    </row>
    <row r="61">
      <c r="A61" s="258"/>
      <c r="B61" s="263" t="s">
        <v>617</v>
      </c>
      <c r="C61" s="313" t="s">
        <v>618</v>
      </c>
      <c r="D61" s="313" t="s">
        <v>618</v>
      </c>
      <c r="E61" s="265"/>
      <c r="F61" s="266"/>
      <c r="G61" s="287"/>
      <c r="H61" s="287"/>
      <c r="I61" s="287"/>
      <c r="J61" s="287"/>
      <c r="K61" s="287"/>
      <c r="L61" s="287"/>
      <c r="M61" s="285"/>
      <c r="N61" s="269"/>
      <c r="O61" s="287"/>
    </row>
    <row r="62">
      <c r="A62" s="258"/>
      <c r="B62" s="263" t="s">
        <v>421</v>
      </c>
      <c r="C62" s="313" t="s">
        <v>602</v>
      </c>
      <c r="D62" s="313" t="s">
        <v>602</v>
      </c>
      <c r="E62" s="261" t="s">
        <v>619</v>
      </c>
      <c r="F62" s="314"/>
      <c r="G62" s="287"/>
      <c r="H62" s="287"/>
      <c r="I62" s="287"/>
      <c r="J62" s="287"/>
      <c r="K62" s="287"/>
      <c r="L62" s="287"/>
      <c r="M62" s="285"/>
      <c r="N62" s="269"/>
      <c r="O62" s="287"/>
    </row>
    <row r="63">
      <c r="A63" s="258"/>
      <c r="B63" s="263" t="s">
        <v>620</v>
      </c>
      <c r="C63" s="313" t="s">
        <v>621</v>
      </c>
      <c r="D63" s="313" t="s">
        <v>621</v>
      </c>
      <c r="E63" s="261" t="s">
        <v>622</v>
      </c>
      <c r="F63" s="314"/>
      <c r="G63" s="287"/>
      <c r="H63" s="287"/>
      <c r="I63" s="287"/>
      <c r="J63" s="287"/>
      <c r="K63" s="287"/>
      <c r="L63" s="287"/>
      <c r="M63" s="285"/>
      <c r="N63" s="269"/>
      <c r="O63" s="287"/>
    </row>
    <row r="64">
      <c r="A64" s="258"/>
      <c r="B64" s="263" t="s">
        <v>477</v>
      </c>
      <c r="C64" s="264" t="s">
        <v>598</v>
      </c>
      <c r="D64" s="313" t="s">
        <v>623</v>
      </c>
      <c r="E64" s="306" t="s">
        <v>599</v>
      </c>
      <c r="F64" s="315"/>
      <c r="G64" s="287"/>
      <c r="H64" s="287"/>
      <c r="I64" s="287"/>
      <c r="J64" s="287"/>
      <c r="K64" s="287"/>
      <c r="L64" s="287"/>
      <c r="M64" s="285"/>
      <c r="N64" s="269"/>
      <c r="O64" s="287"/>
    </row>
    <row r="65">
      <c r="A65" s="210"/>
      <c r="B65" s="263" t="s">
        <v>595</v>
      </c>
      <c r="C65" s="264" t="s">
        <v>624</v>
      </c>
      <c r="D65" s="264" t="s">
        <v>596</v>
      </c>
      <c r="E65" s="265"/>
      <c r="F65" s="266"/>
      <c r="G65" s="287"/>
      <c r="H65" s="287"/>
      <c r="I65" s="287"/>
      <c r="J65" s="287"/>
      <c r="K65" s="287"/>
      <c r="L65" s="287"/>
      <c r="M65" s="285"/>
      <c r="N65" s="269"/>
      <c r="O65" s="287"/>
    </row>
    <row r="66">
      <c r="A66" s="298"/>
      <c r="B66" s="122"/>
      <c r="C66" s="122"/>
      <c r="D66" s="122"/>
      <c r="E66" s="121"/>
      <c r="F66" s="299"/>
      <c r="G66" s="287"/>
      <c r="H66" s="287"/>
      <c r="I66" s="287"/>
      <c r="J66" s="287"/>
      <c r="K66" s="287"/>
      <c r="L66" s="287"/>
      <c r="M66" s="285"/>
      <c r="N66" s="269"/>
      <c r="O66" s="287"/>
    </row>
    <row r="67">
      <c r="A67" s="250" t="s">
        <v>625</v>
      </c>
      <c r="B67" s="263" t="s">
        <v>595</v>
      </c>
      <c r="C67" s="313" t="s">
        <v>626</v>
      </c>
      <c r="D67" s="313" t="s">
        <v>596</v>
      </c>
      <c r="E67" s="265"/>
      <c r="F67" s="266"/>
      <c r="G67" s="287"/>
      <c r="H67" s="287"/>
      <c r="I67" s="287"/>
      <c r="J67" s="287"/>
      <c r="K67" s="287"/>
      <c r="L67" s="287"/>
      <c r="M67" s="285"/>
      <c r="N67" s="269"/>
      <c r="O67" s="287"/>
    </row>
    <row r="68">
      <c r="A68" s="258"/>
      <c r="B68" s="263" t="s">
        <v>421</v>
      </c>
      <c r="C68" s="313" t="s">
        <v>602</v>
      </c>
      <c r="D68" s="313" t="s">
        <v>602</v>
      </c>
      <c r="E68" s="261" t="s">
        <v>627</v>
      </c>
      <c r="F68" s="314"/>
      <c r="G68" s="287"/>
      <c r="H68" s="287"/>
      <c r="I68" s="287"/>
      <c r="J68" s="287"/>
      <c r="K68" s="287"/>
      <c r="L68" s="287"/>
      <c r="M68" s="285"/>
      <c r="N68" s="269"/>
      <c r="O68" s="287"/>
    </row>
    <row r="69">
      <c r="A69" s="258"/>
      <c r="B69" s="263" t="s">
        <v>570</v>
      </c>
      <c r="C69" s="313" t="s">
        <v>571</v>
      </c>
      <c r="D69" s="313" t="s">
        <v>572</v>
      </c>
      <c r="E69" s="265"/>
      <c r="F69" s="266"/>
      <c r="G69" s="287"/>
      <c r="H69" s="287"/>
      <c r="I69" s="287"/>
      <c r="J69" s="287"/>
      <c r="K69" s="287"/>
      <c r="L69" s="287"/>
      <c r="M69" s="285"/>
      <c r="N69" s="269"/>
      <c r="O69" s="287"/>
    </row>
    <row r="70">
      <c r="A70" s="258"/>
      <c r="B70" s="263" t="s">
        <v>593</v>
      </c>
      <c r="C70" s="313" t="s">
        <v>594</v>
      </c>
      <c r="D70" s="313" t="s">
        <v>628</v>
      </c>
      <c r="E70" s="265"/>
      <c r="F70" s="266"/>
      <c r="G70" s="287"/>
      <c r="H70" s="287"/>
      <c r="I70" s="287"/>
      <c r="J70" s="287"/>
      <c r="K70" s="287"/>
      <c r="L70" s="287"/>
      <c r="M70" s="285"/>
      <c r="N70" s="269"/>
      <c r="O70" s="287"/>
    </row>
    <row r="71">
      <c r="A71" s="210"/>
      <c r="B71" s="263" t="s">
        <v>477</v>
      </c>
      <c r="C71" s="313" t="s">
        <v>598</v>
      </c>
      <c r="D71" s="313" t="s">
        <v>623</v>
      </c>
      <c r="E71" s="265" t="s">
        <v>629</v>
      </c>
      <c r="F71" s="266"/>
      <c r="G71" s="287"/>
      <c r="H71" s="287"/>
      <c r="I71" s="287"/>
      <c r="J71" s="287"/>
      <c r="K71" s="287"/>
      <c r="L71" s="287"/>
      <c r="M71" s="285"/>
      <c r="N71" s="269"/>
      <c r="O71" s="287"/>
    </row>
    <row r="72">
      <c r="A72" s="298"/>
      <c r="B72" s="122"/>
      <c r="C72" s="122"/>
      <c r="D72" s="122"/>
      <c r="E72" s="121"/>
      <c r="F72" s="299"/>
      <c r="G72" s="287"/>
      <c r="H72" s="287"/>
      <c r="I72" s="287"/>
      <c r="J72" s="287"/>
      <c r="K72" s="287"/>
      <c r="L72" s="287"/>
      <c r="M72" s="285"/>
      <c r="N72" s="269"/>
      <c r="O72" s="287"/>
    </row>
    <row r="73">
      <c r="A73" s="250" t="s">
        <v>630</v>
      </c>
      <c r="B73" s="263" t="s">
        <v>595</v>
      </c>
      <c r="C73" s="313" t="s">
        <v>626</v>
      </c>
      <c r="D73" s="313" t="s">
        <v>596</v>
      </c>
      <c r="E73" s="265"/>
      <c r="F73" s="266" t="s">
        <v>597</v>
      </c>
      <c r="G73" s="287"/>
      <c r="H73" s="287"/>
      <c r="I73" s="287"/>
      <c r="J73" s="287"/>
      <c r="K73" s="287"/>
      <c r="L73" s="287"/>
      <c r="M73" s="285"/>
      <c r="N73" s="269"/>
      <c r="O73" s="287"/>
    </row>
    <row r="74">
      <c r="A74" s="258"/>
      <c r="B74" s="263" t="s">
        <v>421</v>
      </c>
      <c r="C74" s="313" t="s">
        <v>602</v>
      </c>
      <c r="D74" s="313" t="s">
        <v>423</v>
      </c>
      <c r="E74" s="306" t="s">
        <v>631</v>
      </c>
      <c r="F74" s="316" t="s">
        <v>632</v>
      </c>
      <c r="G74" s="316" t="s">
        <v>633</v>
      </c>
      <c r="H74" s="317" t="s">
        <v>407</v>
      </c>
      <c r="I74" s="287"/>
      <c r="J74" s="287"/>
      <c r="K74" s="287"/>
      <c r="L74" s="287"/>
      <c r="M74" s="285"/>
      <c r="N74" s="269"/>
      <c r="O74" s="287"/>
    </row>
    <row r="75">
      <c r="A75" s="258"/>
      <c r="B75" s="263" t="s">
        <v>570</v>
      </c>
      <c r="C75" s="313" t="s">
        <v>571</v>
      </c>
      <c r="D75" s="313" t="s">
        <v>572</v>
      </c>
      <c r="E75" s="265"/>
      <c r="F75" s="316" t="s">
        <v>634</v>
      </c>
      <c r="G75" s="316" t="s">
        <v>635</v>
      </c>
      <c r="H75" s="317" t="s">
        <v>443</v>
      </c>
      <c r="I75" s="287"/>
      <c r="J75" s="287"/>
      <c r="K75" s="287"/>
      <c r="L75" s="287"/>
      <c r="M75" s="285"/>
      <c r="N75" s="269"/>
      <c r="O75" s="287"/>
    </row>
    <row r="76">
      <c r="A76" s="258"/>
      <c r="B76" s="263" t="s">
        <v>589</v>
      </c>
      <c r="C76" s="313" t="s">
        <v>590</v>
      </c>
      <c r="D76" s="313" t="s">
        <v>636</v>
      </c>
      <c r="E76" s="265"/>
      <c r="F76" s="316" t="s">
        <v>634</v>
      </c>
      <c r="G76" s="316" t="s">
        <v>635</v>
      </c>
      <c r="H76" s="317" t="s">
        <v>443</v>
      </c>
      <c r="I76" s="287"/>
      <c r="J76" s="287"/>
      <c r="K76" s="287"/>
      <c r="L76" s="287"/>
      <c r="M76" s="285"/>
      <c r="N76" s="269"/>
      <c r="O76" s="287"/>
    </row>
    <row r="77">
      <c r="A77" s="258"/>
      <c r="B77" s="263" t="s">
        <v>637</v>
      </c>
      <c r="C77" s="313" t="s">
        <v>638</v>
      </c>
      <c r="D77" s="313" t="s">
        <v>638</v>
      </c>
      <c r="E77" s="265"/>
      <c r="F77" s="316" t="s">
        <v>639</v>
      </c>
      <c r="G77" s="316" t="s">
        <v>640</v>
      </c>
      <c r="H77" s="317" t="s">
        <v>443</v>
      </c>
      <c r="I77" s="287"/>
      <c r="J77" s="287"/>
      <c r="K77" s="287"/>
      <c r="L77" s="287"/>
      <c r="M77" s="285"/>
      <c r="N77" s="269"/>
      <c r="O77" s="287"/>
    </row>
    <row r="78">
      <c r="A78" s="258"/>
      <c r="B78" s="263" t="s">
        <v>641</v>
      </c>
      <c r="C78" s="313" t="s">
        <v>642</v>
      </c>
      <c r="D78" s="313" t="s">
        <v>642</v>
      </c>
      <c r="E78" s="265"/>
      <c r="F78" s="316"/>
      <c r="G78" s="316"/>
      <c r="H78" s="317"/>
      <c r="I78" s="287"/>
      <c r="J78" s="287"/>
      <c r="K78" s="287"/>
      <c r="L78" s="287"/>
      <c r="M78" s="285"/>
      <c r="N78" s="269"/>
      <c r="O78" s="287"/>
    </row>
    <row r="79">
      <c r="A79" s="258"/>
      <c r="B79" s="263" t="s">
        <v>593</v>
      </c>
      <c r="C79" s="313" t="s">
        <v>594</v>
      </c>
      <c r="D79" s="313" t="s">
        <v>628</v>
      </c>
      <c r="E79" s="265"/>
      <c r="F79" s="316" t="s">
        <v>634</v>
      </c>
      <c r="G79" s="316" t="s">
        <v>635</v>
      </c>
      <c r="H79" s="317" t="s">
        <v>443</v>
      </c>
      <c r="I79" s="287"/>
      <c r="J79" s="287"/>
      <c r="K79" s="287"/>
      <c r="L79" s="287"/>
      <c r="M79" s="285"/>
      <c r="N79" s="269"/>
      <c r="O79" s="287"/>
    </row>
    <row r="80">
      <c r="A80" s="258"/>
      <c r="B80" s="263" t="s">
        <v>481</v>
      </c>
      <c r="C80" s="313" t="s">
        <v>643</v>
      </c>
      <c r="D80" s="313"/>
      <c r="E80" s="265"/>
      <c r="F80" s="316"/>
      <c r="G80" s="316"/>
      <c r="H80" s="317"/>
      <c r="I80" s="287"/>
      <c r="J80" s="287"/>
      <c r="K80" s="287"/>
      <c r="L80" s="287"/>
      <c r="M80" s="285"/>
      <c r="N80" s="269"/>
      <c r="O80" s="287"/>
    </row>
    <row r="81">
      <c r="A81" s="258"/>
      <c r="B81" s="263" t="s">
        <v>644</v>
      </c>
      <c r="C81" s="313" t="s">
        <v>645</v>
      </c>
      <c r="D81" s="313"/>
      <c r="E81" s="265"/>
      <c r="F81" s="316"/>
      <c r="G81" s="316"/>
      <c r="H81" s="317"/>
      <c r="I81" s="287"/>
      <c r="J81" s="287"/>
      <c r="K81" s="287"/>
      <c r="L81" s="287"/>
      <c r="M81" s="285"/>
      <c r="N81" s="269"/>
      <c r="O81" s="287"/>
    </row>
    <row r="82">
      <c r="A82" s="258"/>
      <c r="B82" s="263" t="s">
        <v>646</v>
      </c>
      <c r="C82" s="313" t="s">
        <v>647</v>
      </c>
      <c r="D82" s="313"/>
      <c r="E82" s="265"/>
      <c r="F82" s="316"/>
      <c r="G82" s="316"/>
      <c r="H82" s="317"/>
      <c r="I82" s="287"/>
      <c r="J82" s="287"/>
      <c r="K82" s="287"/>
      <c r="L82" s="287"/>
      <c r="M82" s="285"/>
      <c r="N82" s="269"/>
      <c r="O82" s="287"/>
    </row>
    <row r="83">
      <c r="A83" s="258"/>
      <c r="B83" s="263" t="s">
        <v>648</v>
      </c>
      <c r="C83" s="313" t="s">
        <v>649</v>
      </c>
      <c r="D83" s="313"/>
      <c r="E83" s="265"/>
      <c r="F83" s="316"/>
      <c r="G83" s="316"/>
      <c r="H83" s="317"/>
      <c r="I83" s="287"/>
      <c r="J83" s="287"/>
      <c r="K83" s="287"/>
      <c r="L83" s="287"/>
      <c r="M83" s="285"/>
      <c r="N83" s="269"/>
      <c r="O83" s="287"/>
    </row>
    <row r="84">
      <c r="A84" s="258"/>
      <c r="B84" s="263" t="s">
        <v>650</v>
      </c>
      <c r="C84" s="313" t="s">
        <v>651</v>
      </c>
      <c r="D84" s="313"/>
      <c r="E84" s="265"/>
      <c r="F84" s="316"/>
      <c r="G84" s="316"/>
      <c r="H84" s="317"/>
      <c r="I84" s="287"/>
      <c r="J84" s="287"/>
      <c r="K84" s="287"/>
      <c r="L84" s="287"/>
      <c r="M84" s="285"/>
      <c r="N84" s="269"/>
      <c r="O84" s="287"/>
    </row>
    <row r="85">
      <c r="A85" s="258"/>
      <c r="B85" s="263" t="s">
        <v>652</v>
      </c>
      <c r="C85" s="313" t="s">
        <v>653</v>
      </c>
      <c r="D85" s="313"/>
      <c r="E85" s="265"/>
      <c r="F85" s="316"/>
      <c r="G85" s="316"/>
      <c r="H85" s="317"/>
      <c r="I85" s="287"/>
      <c r="J85" s="287"/>
      <c r="K85" s="287"/>
      <c r="L85" s="287"/>
      <c r="M85" s="285"/>
      <c r="N85" s="269"/>
      <c r="O85" s="287"/>
    </row>
    <row r="86">
      <c r="A86" s="210"/>
      <c r="B86" s="263" t="s">
        <v>477</v>
      </c>
      <c r="C86" s="313" t="s">
        <v>598</v>
      </c>
      <c r="D86" s="313" t="s">
        <v>623</v>
      </c>
      <c r="E86" s="265" t="s">
        <v>599</v>
      </c>
      <c r="F86" s="316" t="s">
        <v>600</v>
      </c>
      <c r="G86" s="316" t="s">
        <v>601</v>
      </c>
      <c r="H86" s="317" t="s">
        <v>407</v>
      </c>
      <c r="I86" s="287"/>
      <c r="J86" s="287"/>
      <c r="K86" s="287"/>
      <c r="L86" s="287"/>
      <c r="M86" s="285"/>
      <c r="N86" s="269"/>
      <c r="O86" s="287"/>
    </row>
    <row r="87">
      <c r="A87" s="298"/>
      <c r="B87" s="122"/>
      <c r="C87" s="122"/>
      <c r="D87" s="122"/>
      <c r="E87" s="121"/>
      <c r="F87" s="299"/>
      <c r="G87" s="287"/>
      <c r="H87" s="287"/>
      <c r="I87" s="287"/>
      <c r="J87" s="287"/>
      <c r="K87" s="287"/>
      <c r="L87" s="287"/>
      <c r="M87" s="285"/>
      <c r="N87" s="269"/>
      <c r="O87" s="287"/>
    </row>
    <row r="88">
      <c r="A88" s="250" t="s">
        <v>654</v>
      </c>
      <c r="B88" s="263" t="s">
        <v>595</v>
      </c>
      <c r="C88" s="313" t="s">
        <v>626</v>
      </c>
      <c r="D88" s="313" t="s">
        <v>596</v>
      </c>
      <c r="E88" s="265"/>
      <c r="F88" s="266"/>
      <c r="G88" s="287"/>
      <c r="H88" s="287"/>
      <c r="I88" s="287"/>
      <c r="J88" s="287"/>
      <c r="K88" s="287"/>
      <c r="L88" s="287"/>
      <c r="M88" s="285"/>
      <c r="N88" s="269"/>
      <c r="O88" s="287"/>
    </row>
    <row r="89">
      <c r="A89" s="258"/>
      <c r="B89" s="263" t="s">
        <v>421</v>
      </c>
      <c r="C89" s="313" t="s">
        <v>602</v>
      </c>
      <c r="D89" s="313" t="s">
        <v>423</v>
      </c>
      <c r="E89" s="261" t="s">
        <v>627</v>
      </c>
      <c r="F89" s="314"/>
      <c r="G89" s="287"/>
      <c r="H89" s="287"/>
      <c r="I89" s="287"/>
      <c r="J89" s="287"/>
      <c r="K89" s="287"/>
      <c r="L89" s="287"/>
      <c r="M89" s="285"/>
      <c r="N89" s="269"/>
      <c r="O89" s="287"/>
    </row>
    <row r="90">
      <c r="A90" s="258"/>
      <c r="B90" s="263" t="s">
        <v>615</v>
      </c>
      <c r="C90" s="313" t="s">
        <v>616</v>
      </c>
      <c r="D90" s="313" t="s">
        <v>616</v>
      </c>
      <c r="E90" s="265"/>
      <c r="F90" s="266"/>
      <c r="G90" s="287"/>
      <c r="H90" s="287"/>
      <c r="I90" s="287"/>
      <c r="J90" s="287"/>
      <c r="K90" s="287"/>
      <c r="L90" s="287"/>
      <c r="M90" s="285"/>
      <c r="N90" s="269"/>
      <c r="O90" s="287"/>
    </row>
    <row r="91">
      <c r="A91" s="258"/>
      <c r="B91" s="263" t="s">
        <v>570</v>
      </c>
      <c r="C91" s="313" t="s">
        <v>571</v>
      </c>
      <c r="D91" s="313" t="s">
        <v>572</v>
      </c>
      <c r="E91" s="265"/>
      <c r="F91" s="266"/>
      <c r="G91" s="287"/>
      <c r="H91" s="287"/>
      <c r="I91" s="287"/>
      <c r="J91" s="287"/>
      <c r="K91" s="287"/>
      <c r="L91" s="287"/>
      <c r="M91" s="285"/>
      <c r="N91" s="269"/>
      <c r="O91" s="287"/>
    </row>
    <row r="92">
      <c r="A92" s="258"/>
      <c r="B92" s="263" t="s">
        <v>617</v>
      </c>
      <c r="C92" s="313" t="s">
        <v>618</v>
      </c>
      <c r="D92" s="313" t="s">
        <v>618</v>
      </c>
      <c r="E92" s="265"/>
      <c r="F92" s="266"/>
      <c r="G92" s="287"/>
      <c r="H92" s="287"/>
      <c r="I92" s="287"/>
      <c r="J92" s="287"/>
      <c r="K92" s="287"/>
      <c r="L92" s="287"/>
      <c r="M92" s="285"/>
      <c r="N92" s="269"/>
      <c r="O92" s="287"/>
    </row>
    <row r="93">
      <c r="A93" s="258"/>
      <c r="B93" s="263" t="s">
        <v>477</v>
      </c>
      <c r="C93" s="313" t="s">
        <v>598</v>
      </c>
      <c r="D93" s="313" t="s">
        <v>598</v>
      </c>
      <c r="E93" s="265" t="s">
        <v>599</v>
      </c>
      <c r="F93" s="266"/>
      <c r="G93" s="287"/>
      <c r="H93" s="287"/>
      <c r="I93" s="287"/>
      <c r="J93" s="287"/>
      <c r="K93" s="287"/>
      <c r="L93" s="287"/>
      <c r="M93" s="285"/>
      <c r="N93" s="269"/>
      <c r="O93" s="287"/>
    </row>
    <row r="94">
      <c r="A94" s="210"/>
      <c r="B94" s="263" t="s">
        <v>620</v>
      </c>
      <c r="C94" s="313" t="s">
        <v>621</v>
      </c>
      <c r="D94" s="313" t="s">
        <v>621</v>
      </c>
      <c r="E94" s="306" t="s">
        <v>622</v>
      </c>
      <c r="F94" s="315"/>
      <c r="G94" s="287"/>
      <c r="H94" s="287"/>
      <c r="I94" s="287"/>
      <c r="J94" s="287"/>
      <c r="K94" s="287"/>
      <c r="L94" s="287"/>
      <c r="M94" s="285"/>
      <c r="N94" s="269"/>
      <c r="O94" s="287"/>
    </row>
    <row r="95">
      <c r="A95" s="298"/>
      <c r="B95" s="122"/>
      <c r="C95" s="122"/>
      <c r="D95" s="122"/>
      <c r="E95" s="121"/>
      <c r="F95" s="299"/>
      <c r="G95" s="287"/>
      <c r="H95" s="287"/>
      <c r="I95" s="287"/>
      <c r="J95" s="287"/>
      <c r="K95" s="287"/>
      <c r="L95" s="287"/>
      <c r="M95" s="285"/>
      <c r="N95" s="269"/>
      <c r="O95" s="287"/>
    </row>
    <row r="96">
      <c r="A96" s="250" t="s">
        <v>655</v>
      </c>
      <c r="B96" s="263" t="s">
        <v>570</v>
      </c>
      <c r="C96" s="313" t="s">
        <v>571</v>
      </c>
      <c r="D96" s="313" t="s">
        <v>572</v>
      </c>
      <c r="E96" s="261"/>
      <c r="F96" s="314"/>
      <c r="G96" s="287"/>
      <c r="H96" s="287"/>
      <c r="I96" s="287"/>
      <c r="J96" s="287"/>
      <c r="K96" s="287"/>
      <c r="L96" s="287"/>
      <c r="M96" s="285"/>
      <c r="N96" s="269"/>
      <c r="O96" s="287"/>
    </row>
    <row r="97">
      <c r="A97" s="258"/>
      <c r="B97" s="263" t="s">
        <v>421</v>
      </c>
      <c r="C97" s="313" t="s">
        <v>602</v>
      </c>
      <c r="D97" s="313" t="s">
        <v>602</v>
      </c>
      <c r="E97" s="261"/>
      <c r="F97" s="314"/>
      <c r="G97" s="287"/>
      <c r="H97" s="287"/>
      <c r="I97" s="287"/>
      <c r="J97" s="287"/>
      <c r="K97" s="287"/>
      <c r="L97" s="287"/>
      <c r="M97" s="285"/>
      <c r="N97" s="269"/>
      <c r="O97" s="287"/>
    </row>
    <row r="98">
      <c r="A98" s="258"/>
      <c r="B98" s="263" t="s">
        <v>620</v>
      </c>
      <c r="C98" s="264" t="s">
        <v>621</v>
      </c>
      <c r="D98" s="264" t="s">
        <v>621</v>
      </c>
      <c r="E98" s="261"/>
      <c r="F98" s="314"/>
      <c r="G98" s="287"/>
      <c r="H98" s="287"/>
      <c r="I98" s="287"/>
      <c r="J98" s="287"/>
      <c r="K98" s="287"/>
      <c r="L98" s="287"/>
      <c r="M98" s="285"/>
      <c r="N98" s="269"/>
      <c r="O98" s="287"/>
    </row>
    <row r="99">
      <c r="A99" s="258"/>
      <c r="B99" s="263" t="s">
        <v>477</v>
      </c>
      <c r="C99" s="264" t="s">
        <v>598</v>
      </c>
      <c r="D99" s="264" t="s">
        <v>656</v>
      </c>
      <c r="E99" s="261"/>
      <c r="F99" s="314"/>
      <c r="G99" s="287"/>
      <c r="H99" s="287"/>
      <c r="I99" s="287"/>
      <c r="J99" s="287"/>
      <c r="K99" s="287"/>
      <c r="L99" s="287"/>
      <c r="M99" s="285"/>
      <c r="N99" s="269"/>
      <c r="O99" s="287"/>
    </row>
    <row r="100">
      <c r="A100" s="210"/>
      <c r="B100" s="263" t="s">
        <v>595</v>
      </c>
      <c r="C100" s="264" t="s">
        <v>624</v>
      </c>
      <c r="D100" s="264" t="s">
        <v>596</v>
      </c>
      <c r="E100" s="261"/>
      <c r="F100" s="314"/>
      <c r="G100" s="287"/>
      <c r="H100" s="287"/>
      <c r="I100" s="287"/>
      <c r="J100" s="287"/>
      <c r="K100" s="287"/>
      <c r="L100" s="287"/>
      <c r="M100" s="285"/>
      <c r="N100" s="269"/>
      <c r="O100" s="287"/>
    </row>
    <row r="101">
      <c r="A101" s="298"/>
      <c r="B101" s="122"/>
      <c r="C101" s="122"/>
      <c r="D101" s="122"/>
      <c r="E101" s="121"/>
      <c r="F101" s="299"/>
      <c r="G101" s="287"/>
      <c r="H101" s="287"/>
      <c r="I101" s="287"/>
      <c r="J101" s="287"/>
      <c r="K101" s="287"/>
      <c r="L101" s="287"/>
      <c r="M101" s="285"/>
      <c r="N101" s="269"/>
      <c r="O101" s="287"/>
    </row>
    <row r="102">
      <c r="A102" s="250" t="s">
        <v>657</v>
      </c>
      <c r="B102" s="318" t="s">
        <v>595</v>
      </c>
      <c r="C102" s="319" t="s">
        <v>626</v>
      </c>
      <c r="D102" s="319" t="s">
        <v>624</v>
      </c>
      <c r="E102" s="312" t="s">
        <v>658</v>
      </c>
      <c r="F102" s="320"/>
      <c r="G102" s="287"/>
      <c r="H102" s="287"/>
      <c r="I102" s="287"/>
      <c r="J102" s="287"/>
      <c r="K102" s="287"/>
      <c r="L102" s="287"/>
      <c r="M102" s="285"/>
      <c r="N102" s="269"/>
      <c r="O102" s="287"/>
    </row>
    <row r="103">
      <c r="A103" s="258"/>
      <c r="B103" s="318" t="s">
        <v>421</v>
      </c>
      <c r="C103" s="319" t="s">
        <v>602</v>
      </c>
      <c r="D103" s="319" t="s">
        <v>659</v>
      </c>
      <c r="E103" s="321" t="s">
        <v>660</v>
      </c>
      <c r="F103" s="322"/>
      <c r="G103" s="287"/>
      <c r="H103" s="287"/>
      <c r="I103" s="287"/>
      <c r="J103" s="287"/>
      <c r="K103" s="287"/>
      <c r="L103" s="287"/>
      <c r="M103" s="285"/>
      <c r="N103" s="269"/>
      <c r="O103" s="287"/>
    </row>
    <row r="104">
      <c r="A104" s="258"/>
      <c r="B104" s="318" t="s">
        <v>570</v>
      </c>
      <c r="C104" s="319" t="s">
        <v>571</v>
      </c>
      <c r="D104" s="319" t="s">
        <v>661</v>
      </c>
      <c r="E104" s="312" t="s">
        <v>662</v>
      </c>
      <c r="F104" s="320"/>
      <c r="G104" s="287"/>
      <c r="H104" s="287"/>
      <c r="I104" s="287"/>
      <c r="J104" s="287"/>
      <c r="K104" s="287"/>
      <c r="L104" s="287"/>
      <c r="M104" s="285"/>
      <c r="N104" s="269"/>
      <c r="O104" s="287"/>
    </row>
    <row r="105">
      <c r="A105" s="258"/>
      <c r="B105" s="318" t="s">
        <v>477</v>
      </c>
      <c r="C105" s="319" t="s">
        <v>598</v>
      </c>
      <c r="D105" s="319" t="s">
        <v>656</v>
      </c>
      <c r="E105" s="321" t="s">
        <v>660</v>
      </c>
      <c r="F105" s="322"/>
      <c r="G105" s="287"/>
      <c r="H105" s="287"/>
      <c r="I105" s="287"/>
      <c r="J105" s="287"/>
      <c r="K105" s="287"/>
      <c r="L105" s="287"/>
      <c r="M105" s="285"/>
      <c r="N105" s="269"/>
      <c r="O105" s="287"/>
    </row>
    <row r="106">
      <c r="A106" s="210"/>
      <c r="B106" s="318" t="s">
        <v>620</v>
      </c>
      <c r="C106" s="319" t="s">
        <v>621</v>
      </c>
      <c r="D106" s="319" t="s">
        <v>663</v>
      </c>
      <c r="E106" s="321" t="s">
        <v>660</v>
      </c>
      <c r="F106" s="322"/>
      <c r="G106" s="287"/>
      <c r="H106" s="287"/>
      <c r="I106" s="287"/>
      <c r="J106" s="287"/>
      <c r="K106" s="287"/>
      <c r="L106" s="287"/>
      <c r="M106" s="285"/>
      <c r="N106" s="269"/>
      <c r="O106" s="287"/>
    </row>
    <row r="107">
      <c r="A107" s="323"/>
      <c r="B107" s="8"/>
      <c r="C107" s="8"/>
      <c r="D107" s="8"/>
      <c r="E107" s="9"/>
      <c r="F107" s="324"/>
      <c r="G107" s="287"/>
      <c r="H107" s="287"/>
      <c r="I107" s="287"/>
      <c r="J107" s="287"/>
      <c r="K107" s="287"/>
      <c r="L107" s="287"/>
      <c r="M107" s="285"/>
      <c r="N107" s="269"/>
      <c r="O107" s="287"/>
    </row>
    <row r="108">
      <c r="A108" s="250" t="s">
        <v>664</v>
      </c>
      <c r="B108" s="325" t="s">
        <v>665</v>
      </c>
      <c r="C108" s="326" t="s">
        <v>666</v>
      </c>
      <c r="D108" s="326" t="s">
        <v>667</v>
      </c>
      <c r="E108" s="54"/>
      <c r="F108" s="324"/>
      <c r="G108" s="287"/>
      <c r="H108" s="287"/>
      <c r="I108" s="287"/>
      <c r="J108" s="287"/>
      <c r="K108" s="287"/>
      <c r="L108" s="287"/>
      <c r="M108" s="285"/>
      <c r="N108" s="269"/>
      <c r="O108" s="287"/>
    </row>
    <row r="109">
      <c r="A109" s="258"/>
      <c r="B109" s="325" t="s">
        <v>668</v>
      </c>
      <c r="C109" s="327" t="s">
        <v>669</v>
      </c>
      <c r="D109" s="326" t="s">
        <v>670</v>
      </c>
      <c r="E109" s="54"/>
      <c r="F109" s="324"/>
      <c r="G109" s="287"/>
      <c r="H109" s="287"/>
      <c r="I109" s="287"/>
      <c r="J109" s="287"/>
      <c r="K109" s="287"/>
      <c r="L109" s="287"/>
      <c r="M109" s="285"/>
      <c r="N109" s="269"/>
      <c r="O109" s="287"/>
    </row>
    <row r="110">
      <c r="A110" s="258"/>
      <c r="B110" s="325" t="s">
        <v>620</v>
      </c>
      <c r="C110" s="326" t="s">
        <v>671</v>
      </c>
      <c r="D110" s="326" t="s">
        <v>672</v>
      </c>
      <c r="E110" s="54"/>
      <c r="F110" s="324"/>
      <c r="G110" s="287"/>
      <c r="H110" s="287"/>
      <c r="I110" s="287"/>
      <c r="J110" s="287"/>
      <c r="K110" s="287"/>
      <c r="L110" s="287"/>
      <c r="M110" s="285"/>
      <c r="N110" s="269"/>
      <c r="O110" s="287"/>
    </row>
    <row r="111">
      <c r="A111" s="258"/>
      <c r="B111" s="325" t="s">
        <v>665</v>
      </c>
      <c r="C111" s="326" t="s">
        <v>666</v>
      </c>
      <c r="D111" s="326" t="s">
        <v>667</v>
      </c>
      <c r="E111" s="54"/>
      <c r="F111" s="324"/>
      <c r="G111" s="287"/>
      <c r="H111" s="287"/>
      <c r="I111" s="287"/>
      <c r="J111" s="287"/>
      <c r="K111" s="287"/>
      <c r="L111" s="287"/>
      <c r="M111" s="285"/>
      <c r="N111" s="269"/>
      <c r="O111" s="287"/>
    </row>
    <row r="112">
      <c r="A112" s="258"/>
      <c r="B112" s="301" t="s">
        <v>620</v>
      </c>
      <c r="C112" s="326" t="s">
        <v>621</v>
      </c>
      <c r="D112" s="326" t="s">
        <v>672</v>
      </c>
      <c r="E112" s="1" t="s">
        <v>673</v>
      </c>
      <c r="F112" s="324"/>
      <c r="G112" s="287"/>
      <c r="H112" s="287"/>
      <c r="I112" s="287"/>
      <c r="J112" s="287"/>
      <c r="K112" s="287"/>
      <c r="L112" s="287"/>
      <c r="M112" s="285"/>
      <c r="N112" s="269"/>
      <c r="O112" s="287"/>
    </row>
    <row r="113">
      <c r="A113" s="258"/>
      <c r="B113" s="301" t="s">
        <v>595</v>
      </c>
      <c r="C113" s="328" t="s">
        <v>626</v>
      </c>
      <c r="D113" s="328" t="s">
        <v>624</v>
      </c>
      <c r="E113" s="54"/>
      <c r="F113" s="324"/>
      <c r="G113" s="287"/>
      <c r="H113" s="287"/>
      <c r="I113" s="287"/>
      <c r="J113" s="287"/>
      <c r="K113" s="287"/>
      <c r="L113" s="287"/>
      <c r="M113" s="285"/>
      <c r="N113" s="269"/>
      <c r="O113" s="287"/>
    </row>
    <row r="114">
      <c r="A114" s="258"/>
      <c r="B114" s="301" t="s">
        <v>421</v>
      </c>
      <c r="C114" s="328" t="s">
        <v>602</v>
      </c>
      <c r="D114" s="328" t="s">
        <v>659</v>
      </c>
      <c r="E114" s="1" t="s">
        <v>673</v>
      </c>
      <c r="F114" s="324"/>
      <c r="G114" s="287"/>
      <c r="H114" s="287"/>
      <c r="I114" s="287"/>
      <c r="J114" s="287"/>
      <c r="K114" s="287"/>
      <c r="L114" s="287"/>
      <c r="M114" s="285"/>
      <c r="N114" s="269"/>
      <c r="O114" s="287"/>
    </row>
    <row r="115">
      <c r="A115" s="210"/>
      <c r="B115" s="301" t="s">
        <v>570</v>
      </c>
      <c r="C115" s="328" t="s">
        <v>571</v>
      </c>
      <c r="D115" s="328" t="s">
        <v>661</v>
      </c>
      <c r="E115" s="54"/>
      <c r="F115" s="324"/>
      <c r="G115" s="287"/>
      <c r="H115" s="287"/>
      <c r="I115" s="287"/>
      <c r="J115" s="287"/>
      <c r="K115" s="287"/>
      <c r="L115" s="287"/>
      <c r="M115" s="285"/>
      <c r="N115" s="269"/>
      <c r="O115" s="287"/>
    </row>
    <row r="116">
      <c r="A116" s="329"/>
      <c r="C116" s="283"/>
      <c r="D116" s="283"/>
      <c r="F116" s="283"/>
      <c r="G116" s="287"/>
      <c r="H116" s="287"/>
      <c r="I116" s="287"/>
      <c r="J116" s="287"/>
      <c r="K116" s="287"/>
      <c r="L116" s="287"/>
      <c r="M116" s="285"/>
      <c r="N116" s="269"/>
      <c r="O116" s="287"/>
    </row>
    <row r="117">
      <c r="A117" s="329"/>
      <c r="C117" s="283"/>
      <c r="D117" s="283"/>
      <c r="F117" s="283"/>
      <c r="G117" s="287"/>
      <c r="H117" s="287"/>
      <c r="I117" s="287"/>
      <c r="J117" s="287"/>
      <c r="K117" s="287"/>
      <c r="L117" s="287"/>
      <c r="M117" s="285"/>
      <c r="N117" s="269"/>
      <c r="O117" s="287"/>
    </row>
    <row r="118">
      <c r="A118" s="329"/>
      <c r="C118" s="283"/>
      <c r="D118" s="283"/>
      <c r="F118" s="283"/>
      <c r="G118" s="287"/>
      <c r="H118" s="287"/>
      <c r="I118" s="287"/>
      <c r="J118" s="287"/>
      <c r="K118" s="287"/>
      <c r="L118" s="287"/>
      <c r="M118" s="285"/>
      <c r="N118" s="269"/>
      <c r="O118" s="287"/>
    </row>
    <row r="119">
      <c r="A119" s="329"/>
      <c r="C119" s="283"/>
      <c r="D119" s="283"/>
      <c r="F119" s="283"/>
      <c r="G119" s="287"/>
      <c r="H119" s="287"/>
      <c r="I119" s="287"/>
      <c r="J119" s="287"/>
      <c r="K119" s="287"/>
      <c r="L119" s="287"/>
      <c r="M119" s="285"/>
      <c r="N119" s="269"/>
      <c r="O119" s="287"/>
    </row>
    <row r="120">
      <c r="A120" s="329"/>
      <c r="C120" s="283"/>
      <c r="D120" s="283"/>
      <c r="F120" s="283"/>
      <c r="G120" s="287"/>
      <c r="H120" s="287"/>
      <c r="I120" s="287"/>
      <c r="J120" s="287"/>
      <c r="K120" s="287"/>
      <c r="L120" s="287"/>
      <c r="M120" s="285"/>
      <c r="N120" s="269"/>
      <c r="O120" s="287"/>
    </row>
    <row r="121">
      <c r="A121" s="329"/>
      <c r="C121" s="283"/>
      <c r="D121" s="283"/>
      <c r="F121" s="283"/>
      <c r="G121" s="287"/>
      <c r="H121" s="287"/>
      <c r="I121" s="287"/>
      <c r="J121" s="287"/>
      <c r="K121" s="287"/>
      <c r="L121" s="287"/>
      <c r="M121" s="285"/>
      <c r="N121" s="269"/>
      <c r="O121" s="287"/>
    </row>
    <row r="122">
      <c r="A122" s="329"/>
      <c r="C122" s="283"/>
      <c r="D122" s="283"/>
      <c r="F122" s="283"/>
      <c r="G122" s="287"/>
      <c r="H122" s="287"/>
      <c r="I122" s="287"/>
      <c r="J122" s="287"/>
      <c r="K122" s="287"/>
      <c r="L122" s="287"/>
      <c r="M122" s="285"/>
      <c r="N122" s="269"/>
      <c r="O122" s="287"/>
    </row>
    <row r="123">
      <c r="A123" s="329"/>
      <c r="C123" s="283"/>
      <c r="D123" s="283"/>
      <c r="F123" s="283"/>
      <c r="G123" s="287"/>
      <c r="H123" s="287"/>
      <c r="I123" s="287"/>
      <c r="J123" s="287"/>
      <c r="K123" s="287"/>
      <c r="L123" s="287"/>
      <c r="M123" s="285"/>
      <c r="N123" s="269"/>
      <c r="O123" s="287"/>
    </row>
    <row r="124">
      <c r="A124" s="329"/>
      <c r="C124" s="283"/>
      <c r="D124" s="283"/>
      <c r="F124" s="283"/>
      <c r="G124" s="287"/>
      <c r="H124" s="287"/>
      <c r="I124" s="287"/>
      <c r="J124" s="287"/>
      <c r="K124" s="287"/>
      <c r="L124" s="287"/>
      <c r="M124" s="285"/>
      <c r="N124" s="269"/>
      <c r="O124" s="287"/>
    </row>
    <row r="125">
      <c r="A125" s="329"/>
      <c r="C125" s="283"/>
      <c r="D125" s="283"/>
      <c r="F125" s="283"/>
      <c r="G125" s="287"/>
      <c r="H125" s="287"/>
      <c r="I125" s="287"/>
      <c r="J125" s="287"/>
      <c r="K125" s="287"/>
      <c r="L125" s="287"/>
      <c r="M125" s="285"/>
      <c r="N125" s="269"/>
      <c r="O125" s="287"/>
    </row>
    <row r="126">
      <c r="A126" s="329"/>
      <c r="C126" s="283"/>
      <c r="D126" s="283"/>
      <c r="F126" s="283"/>
      <c r="G126" s="287"/>
      <c r="H126" s="287"/>
      <c r="I126" s="287"/>
      <c r="J126" s="287"/>
      <c r="K126" s="287"/>
      <c r="L126" s="287"/>
      <c r="M126" s="285"/>
      <c r="N126" s="269"/>
      <c r="O126" s="287"/>
    </row>
    <row r="127">
      <c r="A127" s="329"/>
      <c r="C127" s="283"/>
      <c r="D127" s="283"/>
      <c r="F127" s="283"/>
      <c r="G127" s="287"/>
      <c r="H127" s="287"/>
      <c r="I127" s="287"/>
      <c r="J127" s="287"/>
      <c r="K127" s="287"/>
      <c r="L127" s="287"/>
      <c r="M127" s="285"/>
      <c r="N127" s="269"/>
      <c r="O127" s="287"/>
    </row>
    <row r="128">
      <c r="A128" s="329"/>
      <c r="C128" s="283"/>
      <c r="D128" s="283"/>
      <c r="F128" s="283"/>
      <c r="G128" s="287"/>
      <c r="H128" s="287"/>
      <c r="I128" s="287"/>
      <c r="J128" s="287"/>
      <c r="K128" s="287"/>
      <c r="L128" s="287"/>
      <c r="M128" s="285"/>
      <c r="N128" s="269"/>
      <c r="O128" s="287"/>
    </row>
    <row r="129">
      <c r="A129" s="329"/>
      <c r="C129" s="283"/>
      <c r="D129" s="283"/>
      <c r="F129" s="283"/>
      <c r="G129" s="287"/>
      <c r="H129" s="287"/>
      <c r="I129" s="287"/>
      <c r="J129" s="287"/>
      <c r="K129" s="287"/>
      <c r="L129" s="287"/>
      <c r="M129" s="285"/>
      <c r="N129" s="269"/>
      <c r="O129" s="287"/>
    </row>
    <row r="130">
      <c r="A130" s="329"/>
      <c r="C130" s="283"/>
      <c r="D130" s="283"/>
      <c r="F130" s="283"/>
      <c r="G130" s="287"/>
      <c r="H130" s="287"/>
      <c r="I130" s="287"/>
      <c r="J130" s="287"/>
      <c r="K130" s="287"/>
      <c r="L130" s="287"/>
      <c r="M130" s="285"/>
      <c r="N130" s="269"/>
      <c r="O130" s="287"/>
    </row>
    <row r="131">
      <c r="A131" s="329"/>
      <c r="C131" s="283"/>
      <c r="D131" s="283"/>
      <c r="F131" s="283"/>
      <c r="G131" s="287"/>
      <c r="H131" s="287"/>
      <c r="I131" s="287"/>
      <c r="J131" s="287"/>
      <c r="K131" s="287"/>
      <c r="L131" s="287"/>
      <c r="M131" s="285"/>
      <c r="N131" s="269"/>
      <c r="O131" s="287"/>
    </row>
    <row r="132">
      <c r="A132" s="329"/>
      <c r="C132" s="283"/>
      <c r="D132" s="283"/>
      <c r="F132" s="283"/>
      <c r="G132" s="287"/>
      <c r="H132" s="287"/>
      <c r="I132" s="287"/>
      <c r="J132" s="287"/>
      <c r="K132" s="287"/>
      <c r="L132" s="287"/>
      <c r="M132" s="285"/>
      <c r="N132" s="269"/>
      <c r="O132" s="287"/>
    </row>
    <row r="133">
      <c r="A133" s="329"/>
      <c r="C133" s="283"/>
      <c r="D133" s="283"/>
      <c r="F133" s="283"/>
      <c r="G133" s="287"/>
      <c r="H133" s="287"/>
      <c r="I133" s="287"/>
      <c r="J133" s="287"/>
      <c r="K133" s="287"/>
      <c r="L133" s="287"/>
      <c r="M133" s="285"/>
      <c r="N133" s="269"/>
      <c r="O133" s="287"/>
    </row>
    <row r="134">
      <c r="A134" s="329"/>
      <c r="C134" s="283"/>
      <c r="D134" s="283"/>
      <c r="F134" s="283"/>
      <c r="G134" s="287"/>
      <c r="H134" s="287"/>
      <c r="I134" s="287"/>
      <c r="J134" s="287"/>
      <c r="K134" s="287"/>
      <c r="L134" s="287"/>
      <c r="M134" s="285"/>
      <c r="N134" s="269"/>
      <c r="O134" s="287"/>
    </row>
    <row r="135">
      <c r="A135" s="329"/>
      <c r="C135" s="283"/>
      <c r="D135" s="283"/>
      <c r="F135" s="283"/>
      <c r="G135" s="287"/>
      <c r="H135" s="287"/>
      <c r="I135" s="287"/>
      <c r="J135" s="287"/>
      <c r="K135" s="287"/>
      <c r="L135" s="287"/>
      <c r="M135" s="285"/>
      <c r="N135" s="269"/>
      <c r="O135" s="287"/>
    </row>
    <row r="136">
      <c r="A136" s="329"/>
      <c r="C136" s="283"/>
      <c r="D136" s="283"/>
      <c r="F136" s="283"/>
      <c r="G136" s="287"/>
      <c r="H136" s="287"/>
      <c r="I136" s="287"/>
      <c r="J136" s="287"/>
      <c r="K136" s="287"/>
      <c r="L136" s="287"/>
      <c r="M136" s="285"/>
      <c r="N136" s="269"/>
      <c r="O136" s="287"/>
    </row>
    <row r="137">
      <c r="A137" s="329"/>
      <c r="C137" s="283"/>
      <c r="D137" s="283"/>
      <c r="F137" s="283"/>
      <c r="G137" s="287"/>
      <c r="H137" s="287"/>
      <c r="I137" s="287"/>
      <c r="J137" s="287"/>
      <c r="K137" s="287"/>
      <c r="L137" s="287"/>
      <c r="M137" s="285"/>
      <c r="N137" s="269"/>
      <c r="O137" s="287"/>
    </row>
    <row r="138">
      <c r="A138" s="329"/>
      <c r="C138" s="283"/>
      <c r="D138" s="283"/>
      <c r="F138" s="283"/>
      <c r="G138" s="287"/>
      <c r="H138" s="287"/>
      <c r="I138" s="287"/>
      <c r="J138" s="287"/>
      <c r="K138" s="287"/>
      <c r="L138" s="287"/>
      <c r="M138" s="285"/>
      <c r="N138" s="269"/>
      <c r="O138" s="287"/>
    </row>
    <row r="139">
      <c r="A139" s="329"/>
      <c r="C139" s="283"/>
      <c r="D139" s="283"/>
      <c r="F139" s="283"/>
      <c r="G139" s="287"/>
      <c r="H139" s="287"/>
      <c r="I139" s="287"/>
      <c r="J139" s="287"/>
      <c r="K139" s="287"/>
      <c r="L139" s="287"/>
      <c r="M139" s="285"/>
      <c r="N139" s="269"/>
      <c r="O139" s="287"/>
    </row>
    <row r="140">
      <c r="A140" s="329"/>
      <c r="C140" s="283"/>
      <c r="D140" s="283"/>
      <c r="F140" s="283"/>
      <c r="G140" s="287"/>
      <c r="H140" s="287"/>
      <c r="I140" s="287"/>
      <c r="J140" s="287"/>
      <c r="K140" s="287"/>
      <c r="L140" s="287"/>
      <c r="M140" s="285"/>
      <c r="N140" s="269"/>
      <c r="O140" s="287"/>
    </row>
    <row r="141">
      <c r="A141" s="329"/>
      <c r="C141" s="283"/>
      <c r="D141" s="283"/>
      <c r="F141" s="283"/>
      <c r="G141" s="287"/>
      <c r="H141" s="287"/>
      <c r="I141" s="287"/>
      <c r="J141" s="287"/>
      <c r="K141" s="287"/>
      <c r="L141" s="287"/>
      <c r="M141" s="285"/>
      <c r="N141" s="269"/>
      <c r="O141" s="287"/>
    </row>
    <row r="142">
      <c r="A142" s="329"/>
      <c r="C142" s="283"/>
      <c r="D142" s="283"/>
      <c r="F142" s="283"/>
      <c r="G142" s="287"/>
      <c r="H142" s="287"/>
      <c r="I142" s="287"/>
      <c r="J142" s="287"/>
      <c r="K142" s="287"/>
      <c r="L142" s="287"/>
      <c r="M142" s="285"/>
      <c r="N142" s="269"/>
      <c r="O142" s="287"/>
    </row>
    <row r="143">
      <c r="A143" s="329"/>
      <c r="C143" s="283"/>
      <c r="D143" s="283"/>
      <c r="F143" s="283"/>
      <c r="G143" s="287"/>
      <c r="H143" s="287"/>
      <c r="I143" s="287"/>
      <c r="J143" s="287"/>
      <c r="K143" s="287"/>
      <c r="L143" s="287"/>
      <c r="M143" s="285"/>
      <c r="N143" s="269"/>
      <c r="O143" s="287"/>
    </row>
    <row r="144">
      <c r="A144" s="329"/>
      <c r="C144" s="283"/>
      <c r="D144" s="283"/>
      <c r="F144" s="283"/>
      <c r="G144" s="287"/>
      <c r="H144" s="287"/>
      <c r="I144" s="287"/>
      <c r="J144" s="287"/>
      <c r="K144" s="287"/>
      <c r="L144" s="287"/>
      <c r="M144" s="285"/>
      <c r="N144" s="269"/>
      <c r="O144" s="287"/>
    </row>
    <row r="145">
      <c r="A145" s="329"/>
      <c r="C145" s="283"/>
      <c r="D145" s="283"/>
      <c r="F145" s="283"/>
      <c r="G145" s="287"/>
      <c r="H145" s="287"/>
      <c r="I145" s="287"/>
      <c r="J145" s="287"/>
      <c r="K145" s="287"/>
      <c r="L145" s="287"/>
      <c r="M145" s="285"/>
      <c r="N145" s="269"/>
      <c r="O145" s="287"/>
    </row>
    <row r="146">
      <c r="A146" s="329"/>
      <c r="C146" s="283"/>
      <c r="D146" s="283"/>
      <c r="F146" s="283"/>
      <c r="G146" s="287"/>
      <c r="H146" s="287"/>
      <c r="I146" s="287"/>
      <c r="J146" s="287"/>
      <c r="K146" s="287"/>
      <c r="L146" s="287"/>
      <c r="M146" s="285"/>
      <c r="N146" s="269"/>
      <c r="O146" s="287"/>
    </row>
    <row r="147">
      <c r="A147" s="329"/>
      <c r="C147" s="283"/>
      <c r="D147" s="283"/>
      <c r="F147" s="283"/>
      <c r="G147" s="287"/>
      <c r="H147" s="287"/>
      <c r="I147" s="287"/>
      <c r="J147" s="287"/>
      <c r="K147" s="287"/>
      <c r="L147" s="287"/>
      <c r="M147" s="285"/>
      <c r="N147" s="269"/>
      <c r="O147" s="287"/>
    </row>
    <row r="148">
      <c r="A148" s="329"/>
      <c r="C148" s="283"/>
      <c r="D148" s="283"/>
      <c r="F148" s="283"/>
      <c r="G148" s="287"/>
      <c r="H148" s="287"/>
      <c r="I148" s="287"/>
      <c r="J148" s="287"/>
      <c r="K148" s="287"/>
      <c r="L148" s="287"/>
      <c r="M148" s="285"/>
      <c r="N148" s="269"/>
      <c r="O148" s="287"/>
    </row>
    <row r="149">
      <c r="A149" s="329"/>
      <c r="C149" s="283"/>
      <c r="D149" s="283"/>
      <c r="F149" s="283"/>
      <c r="G149" s="287"/>
      <c r="H149" s="287"/>
      <c r="I149" s="287"/>
      <c r="J149" s="287"/>
      <c r="K149" s="287"/>
      <c r="L149" s="287"/>
      <c r="M149" s="285"/>
      <c r="N149" s="269"/>
      <c r="O149" s="287"/>
    </row>
    <row r="150">
      <c r="A150" s="329"/>
      <c r="C150" s="283"/>
      <c r="D150" s="283"/>
      <c r="F150" s="283"/>
      <c r="G150" s="287"/>
      <c r="H150" s="287"/>
      <c r="I150" s="287"/>
      <c r="J150" s="287"/>
      <c r="K150" s="287"/>
      <c r="L150" s="287"/>
      <c r="M150" s="285"/>
      <c r="N150" s="269"/>
      <c r="O150" s="287"/>
    </row>
    <row r="151">
      <c r="A151" s="329"/>
      <c r="C151" s="283"/>
      <c r="D151" s="283"/>
      <c r="F151" s="283"/>
      <c r="G151" s="287"/>
      <c r="H151" s="287"/>
      <c r="I151" s="287"/>
      <c r="J151" s="287"/>
      <c r="K151" s="287"/>
      <c r="L151" s="287"/>
      <c r="M151" s="285"/>
      <c r="N151" s="269"/>
      <c r="O151" s="287"/>
    </row>
    <row r="152">
      <c r="A152" s="329"/>
      <c r="C152" s="283"/>
      <c r="D152" s="283"/>
      <c r="F152" s="283"/>
      <c r="G152" s="287"/>
      <c r="H152" s="287"/>
      <c r="I152" s="287"/>
      <c r="J152" s="287"/>
      <c r="K152" s="287"/>
      <c r="L152" s="287"/>
      <c r="M152" s="285"/>
      <c r="N152" s="269"/>
      <c r="O152" s="287"/>
    </row>
    <row r="153">
      <c r="A153" s="329"/>
      <c r="C153" s="283"/>
      <c r="D153" s="283"/>
      <c r="F153" s="283"/>
      <c r="G153" s="287"/>
      <c r="H153" s="287"/>
      <c r="I153" s="287"/>
      <c r="J153" s="287"/>
      <c r="K153" s="287"/>
      <c r="L153" s="287"/>
      <c r="M153" s="285"/>
      <c r="N153" s="269"/>
      <c r="O153" s="287"/>
    </row>
    <row r="154">
      <c r="A154" s="329"/>
      <c r="C154" s="283"/>
      <c r="D154" s="283"/>
      <c r="F154" s="283"/>
      <c r="G154" s="287"/>
      <c r="H154" s="287"/>
      <c r="I154" s="287"/>
      <c r="J154" s="287"/>
      <c r="K154" s="287"/>
      <c r="L154" s="287"/>
      <c r="M154" s="285"/>
      <c r="N154" s="269"/>
      <c r="O154" s="287"/>
    </row>
    <row r="155">
      <c r="A155" s="329"/>
      <c r="C155" s="283"/>
      <c r="D155" s="283"/>
      <c r="F155" s="283"/>
      <c r="G155" s="287"/>
      <c r="H155" s="287"/>
      <c r="I155" s="287"/>
      <c r="J155" s="287"/>
      <c r="K155" s="287"/>
      <c r="L155" s="287"/>
      <c r="M155" s="285"/>
      <c r="N155" s="269"/>
      <c r="O155" s="287"/>
    </row>
    <row r="156">
      <c r="A156" s="329"/>
      <c r="C156" s="283"/>
      <c r="D156" s="283"/>
      <c r="F156" s="283"/>
      <c r="G156" s="287"/>
      <c r="H156" s="287"/>
      <c r="I156" s="287"/>
      <c r="J156" s="287"/>
      <c r="K156" s="287"/>
      <c r="L156" s="287"/>
      <c r="M156" s="285"/>
      <c r="N156" s="269"/>
      <c r="O156" s="287"/>
    </row>
    <row r="157">
      <c r="A157" s="329"/>
      <c r="C157" s="283"/>
      <c r="D157" s="283"/>
      <c r="F157" s="283"/>
      <c r="G157" s="287"/>
      <c r="H157" s="287"/>
      <c r="I157" s="287"/>
      <c r="J157" s="287"/>
      <c r="K157" s="287"/>
      <c r="L157" s="287"/>
      <c r="M157" s="285"/>
      <c r="N157" s="269"/>
      <c r="O157" s="287"/>
    </row>
    <row r="158">
      <c r="A158" s="329"/>
      <c r="C158" s="283"/>
      <c r="D158" s="283"/>
      <c r="F158" s="283"/>
      <c r="G158" s="287"/>
      <c r="H158" s="287"/>
      <c r="I158" s="287"/>
      <c r="J158" s="287"/>
      <c r="K158" s="287"/>
      <c r="L158" s="287"/>
      <c r="M158" s="285"/>
      <c r="N158" s="269"/>
      <c r="O158" s="287"/>
    </row>
    <row r="159">
      <c r="A159" s="329"/>
      <c r="C159" s="283"/>
      <c r="D159" s="283"/>
      <c r="F159" s="283"/>
      <c r="G159" s="287"/>
      <c r="H159" s="287"/>
      <c r="I159" s="287"/>
      <c r="J159" s="287"/>
      <c r="K159" s="287"/>
      <c r="L159" s="287"/>
      <c r="M159" s="285"/>
      <c r="N159" s="269"/>
      <c r="O159" s="287"/>
    </row>
    <row r="160">
      <c r="A160" s="329"/>
      <c r="C160" s="283"/>
      <c r="D160" s="283"/>
      <c r="F160" s="283"/>
      <c r="G160" s="287"/>
      <c r="H160" s="287"/>
      <c r="I160" s="287"/>
      <c r="J160" s="287"/>
      <c r="K160" s="287"/>
      <c r="L160" s="287"/>
      <c r="M160" s="285"/>
      <c r="N160" s="269"/>
      <c r="O160" s="287"/>
    </row>
    <row r="161">
      <c r="A161" s="329"/>
      <c r="C161" s="283"/>
      <c r="D161" s="283"/>
      <c r="F161" s="283"/>
      <c r="G161" s="287"/>
      <c r="H161" s="287"/>
      <c r="I161" s="287"/>
      <c r="J161" s="287"/>
      <c r="K161" s="287"/>
      <c r="L161" s="287"/>
      <c r="M161" s="285"/>
      <c r="N161" s="269"/>
      <c r="O161" s="287"/>
    </row>
    <row r="162">
      <c r="A162" s="329"/>
      <c r="C162" s="283"/>
      <c r="D162" s="283"/>
      <c r="F162" s="283"/>
      <c r="G162" s="287"/>
      <c r="H162" s="287"/>
      <c r="I162" s="287"/>
      <c r="J162" s="287"/>
      <c r="K162" s="287"/>
      <c r="L162" s="287"/>
      <c r="M162" s="285"/>
      <c r="N162" s="269"/>
      <c r="O162" s="287"/>
    </row>
    <row r="163">
      <c r="A163" s="329"/>
      <c r="C163" s="283"/>
      <c r="D163" s="283"/>
      <c r="F163" s="283"/>
      <c r="G163" s="287"/>
      <c r="H163" s="287"/>
      <c r="I163" s="287"/>
      <c r="J163" s="287"/>
      <c r="K163" s="287"/>
      <c r="L163" s="287"/>
      <c r="M163" s="285"/>
      <c r="N163" s="269"/>
      <c r="O163" s="287"/>
    </row>
    <row r="164">
      <c r="A164" s="329"/>
      <c r="C164" s="283"/>
      <c r="D164" s="283"/>
      <c r="F164" s="283"/>
      <c r="G164" s="287"/>
      <c r="H164" s="287"/>
      <c r="I164" s="287"/>
      <c r="J164" s="287"/>
      <c r="K164" s="287"/>
      <c r="L164" s="287"/>
      <c r="M164" s="285"/>
      <c r="N164" s="269"/>
      <c r="O164" s="287"/>
    </row>
    <row r="165">
      <c r="A165" s="329"/>
      <c r="C165" s="283"/>
      <c r="D165" s="283"/>
      <c r="F165" s="283"/>
      <c r="G165" s="287"/>
      <c r="H165" s="287"/>
      <c r="I165" s="287"/>
      <c r="J165" s="287"/>
      <c r="K165" s="287"/>
      <c r="L165" s="287"/>
      <c r="M165" s="285"/>
      <c r="N165" s="269"/>
      <c r="O165" s="287"/>
    </row>
    <row r="166">
      <c r="A166" s="329"/>
      <c r="C166" s="283"/>
      <c r="D166" s="283"/>
      <c r="F166" s="283"/>
      <c r="G166" s="287"/>
      <c r="H166" s="287"/>
      <c r="I166" s="287"/>
      <c r="J166" s="287"/>
      <c r="K166" s="287"/>
      <c r="L166" s="287"/>
      <c r="M166" s="285"/>
      <c r="N166" s="269"/>
      <c r="O166" s="287"/>
    </row>
    <row r="167">
      <c r="A167" s="329"/>
      <c r="C167" s="283"/>
      <c r="D167" s="283"/>
      <c r="F167" s="283"/>
      <c r="G167" s="287"/>
      <c r="H167" s="287"/>
      <c r="I167" s="287"/>
      <c r="J167" s="287"/>
      <c r="K167" s="287"/>
      <c r="L167" s="287"/>
      <c r="M167" s="285"/>
      <c r="N167" s="269"/>
      <c r="O167" s="287"/>
    </row>
    <row r="168">
      <c r="A168" s="329"/>
      <c r="C168" s="283"/>
      <c r="D168" s="283"/>
      <c r="F168" s="283"/>
      <c r="G168" s="287"/>
      <c r="H168" s="287"/>
      <c r="I168" s="287"/>
      <c r="J168" s="287"/>
      <c r="K168" s="287"/>
      <c r="L168" s="287"/>
      <c r="M168" s="285"/>
      <c r="N168" s="269"/>
      <c r="O168" s="287"/>
    </row>
    <row r="169">
      <c r="A169" s="329"/>
      <c r="C169" s="283"/>
      <c r="D169" s="283"/>
      <c r="F169" s="283"/>
      <c r="G169" s="287"/>
      <c r="H169" s="287"/>
      <c r="I169" s="287"/>
      <c r="J169" s="287"/>
      <c r="K169" s="287"/>
      <c r="L169" s="287"/>
      <c r="M169" s="285"/>
      <c r="N169" s="269"/>
      <c r="O169" s="287"/>
    </row>
    <row r="170">
      <c r="A170" s="329"/>
      <c r="C170" s="283"/>
      <c r="D170" s="283"/>
      <c r="F170" s="283"/>
      <c r="G170" s="287"/>
      <c r="H170" s="287"/>
      <c r="I170" s="287"/>
      <c r="J170" s="287"/>
      <c r="K170" s="287"/>
      <c r="L170" s="287"/>
      <c r="M170" s="285"/>
      <c r="N170" s="269"/>
      <c r="O170" s="287"/>
    </row>
    <row r="171">
      <c r="A171" s="329"/>
      <c r="C171" s="283"/>
      <c r="D171" s="283"/>
      <c r="F171" s="283"/>
      <c r="G171" s="287"/>
      <c r="H171" s="287"/>
      <c r="I171" s="287"/>
      <c r="J171" s="287"/>
      <c r="K171" s="287"/>
      <c r="L171" s="287"/>
      <c r="M171" s="285"/>
      <c r="N171" s="269"/>
      <c r="O171" s="287"/>
    </row>
    <row r="172">
      <c r="A172" s="329"/>
      <c r="C172" s="283"/>
      <c r="D172" s="283"/>
      <c r="F172" s="283"/>
      <c r="G172" s="287"/>
      <c r="H172" s="287"/>
      <c r="I172" s="287"/>
      <c r="J172" s="287"/>
      <c r="K172" s="287"/>
      <c r="L172" s="287"/>
      <c r="M172" s="285"/>
      <c r="N172" s="269"/>
      <c r="O172" s="287"/>
    </row>
    <row r="173">
      <c r="A173" s="329"/>
      <c r="C173" s="283"/>
      <c r="D173" s="283"/>
      <c r="F173" s="283"/>
      <c r="G173" s="287"/>
      <c r="H173" s="287"/>
      <c r="I173" s="287"/>
      <c r="J173" s="287"/>
      <c r="K173" s="287"/>
      <c r="L173" s="287"/>
      <c r="M173" s="285"/>
      <c r="N173" s="269"/>
      <c r="O173" s="287"/>
    </row>
    <row r="174">
      <c r="A174" s="329"/>
      <c r="C174" s="283"/>
      <c r="D174" s="283"/>
      <c r="F174" s="283"/>
      <c r="G174" s="287"/>
      <c r="H174" s="287"/>
      <c r="I174" s="287"/>
      <c r="J174" s="287"/>
      <c r="K174" s="287"/>
      <c r="L174" s="287"/>
      <c r="M174" s="285"/>
      <c r="N174" s="269"/>
      <c r="O174" s="287"/>
    </row>
    <row r="175">
      <c r="A175" s="329"/>
      <c r="C175" s="283"/>
      <c r="D175" s="283"/>
      <c r="F175" s="283"/>
      <c r="G175" s="287"/>
      <c r="H175" s="287"/>
      <c r="I175" s="287"/>
      <c r="J175" s="287"/>
      <c r="K175" s="287"/>
      <c r="L175" s="287"/>
      <c r="M175" s="285"/>
      <c r="N175" s="269"/>
      <c r="O175" s="287"/>
    </row>
    <row r="176">
      <c r="A176" s="329"/>
      <c r="C176" s="283"/>
      <c r="D176" s="283"/>
      <c r="F176" s="283"/>
      <c r="G176" s="287"/>
      <c r="H176" s="287"/>
      <c r="I176" s="287"/>
      <c r="J176" s="287"/>
      <c r="K176" s="287"/>
      <c r="L176" s="287"/>
      <c r="M176" s="285"/>
      <c r="N176" s="269"/>
      <c r="O176" s="287"/>
    </row>
    <row r="177">
      <c r="A177" s="329"/>
      <c r="C177" s="283"/>
      <c r="D177" s="283"/>
      <c r="F177" s="283"/>
      <c r="G177" s="287"/>
      <c r="H177" s="287"/>
      <c r="I177" s="287"/>
      <c r="J177" s="287"/>
      <c r="K177" s="287"/>
      <c r="L177" s="287"/>
      <c r="M177" s="285"/>
      <c r="N177" s="269"/>
      <c r="O177" s="287"/>
    </row>
    <row r="178">
      <c r="A178" s="329"/>
      <c r="C178" s="283"/>
      <c r="D178" s="283"/>
      <c r="F178" s="283"/>
      <c r="G178" s="287"/>
      <c r="H178" s="287"/>
      <c r="I178" s="287"/>
      <c r="J178" s="287"/>
      <c r="K178" s="287"/>
      <c r="L178" s="287"/>
      <c r="M178" s="285"/>
      <c r="N178" s="269"/>
      <c r="O178" s="287"/>
    </row>
    <row r="179">
      <c r="A179" s="329"/>
      <c r="C179" s="283"/>
      <c r="D179" s="283"/>
      <c r="F179" s="283"/>
      <c r="G179" s="287"/>
      <c r="H179" s="287"/>
      <c r="I179" s="287"/>
      <c r="J179" s="287"/>
      <c r="K179" s="287"/>
      <c r="L179" s="287"/>
      <c r="M179" s="285"/>
      <c r="N179" s="269"/>
      <c r="O179" s="287"/>
    </row>
    <row r="180">
      <c r="A180" s="329"/>
      <c r="C180" s="283"/>
      <c r="D180" s="283"/>
      <c r="F180" s="283"/>
      <c r="G180" s="287"/>
      <c r="H180" s="287"/>
      <c r="I180" s="287"/>
      <c r="J180" s="287"/>
      <c r="K180" s="287"/>
      <c r="L180" s="287"/>
      <c r="M180" s="285"/>
      <c r="N180" s="269"/>
      <c r="O180" s="287"/>
    </row>
    <row r="181">
      <c r="A181" s="329"/>
      <c r="C181" s="283"/>
      <c r="D181" s="283"/>
      <c r="F181" s="283"/>
      <c r="G181" s="287"/>
      <c r="H181" s="287"/>
      <c r="I181" s="287"/>
      <c r="J181" s="287"/>
      <c r="K181" s="287"/>
      <c r="L181" s="287"/>
      <c r="M181" s="285"/>
      <c r="N181" s="269"/>
      <c r="O181" s="287"/>
    </row>
    <row r="182">
      <c r="A182" s="329"/>
      <c r="C182" s="283"/>
      <c r="D182" s="283"/>
      <c r="F182" s="283"/>
      <c r="G182" s="287"/>
      <c r="H182" s="287"/>
      <c r="I182" s="287"/>
      <c r="J182" s="287"/>
      <c r="K182" s="287"/>
      <c r="L182" s="287"/>
      <c r="M182" s="285"/>
      <c r="N182" s="269"/>
      <c r="O182" s="287"/>
    </row>
    <row r="183">
      <c r="A183" s="329"/>
      <c r="C183" s="283"/>
      <c r="D183" s="283"/>
      <c r="F183" s="283"/>
      <c r="G183" s="287"/>
      <c r="H183" s="287"/>
      <c r="I183" s="287"/>
      <c r="J183" s="287"/>
      <c r="K183" s="287"/>
      <c r="L183" s="287"/>
      <c r="M183" s="285"/>
      <c r="N183" s="269"/>
      <c r="O183" s="287"/>
    </row>
    <row r="184">
      <c r="A184" s="329"/>
      <c r="C184" s="283"/>
      <c r="D184" s="283"/>
      <c r="F184" s="283"/>
      <c r="G184" s="287"/>
      <c r="H184" s="287"/>
      <c r="I184" s="287"/>
      <c r="J184" s="287"/>
      <c r="K184" s="287"/>
      <c r="L184" s="287"/>
      <c r="M184" s="285"/>
      <c r="N184" s="269"/>
      <c r="O184" s="287"/>
    </row>
    <row r="185">
      <c r="A185" s="329"/>
      <c r="C185" s="283"/>
      <c r="D185" s="283"/>
      <c r="F185" s="283"/>
      <c r="G185" s="287"/>
      <c r="H185" s="287"/>
      <c r="I185" s="287"/>
      <c r="J185" s="287"/>
      <c r="K185" s="287"/>
      <c r="L185" s="287"/>
      <c r="M185" s="285"/>
      <c r="N185" s="269"/>
      <c r="O185" s="287"/>
    </row>
    <row r="186">
      <c r="A186" s="329"/>
      <c r="C186" s="283"/>
      <c r="D186" s="283"/>
      <c r="F186" s="283"/>
      <c r="G186" s="287"/>
      <c r="H186" s="287"/>
      <c r="I186" s="287"/>
      <c r="J186" s="287"/>
      <c r="K186" s="287"/>
      <c r="L186" s="287"/>
      <c r="M186" s="285"/>
      <c r="N186" s="269"/>
      <c r="O186" s="287"/>
    </row>
    <row r="187">
      <c r="A187" s="329"/>
      <c r="C187" s="283"/>
      <c r="D187" s="283"/>
      <c r="F187" s="283"/>
      <c r="G187" s="287"/>
      <c r="H187" s="287"/>
      <c r="I187" s="287"/>
      <c r="J187" s="287"/>
      <c r="K187" s="287"/>
      <c r="L187" s="287"/>
      <c r="M187" s="285"/>
      <c r="N187" s="269"/>
      <c r="O187" s="287"/>
    </row>
    <row r="188">
      <c r="A188" s="329"/>
      <c r="C188" s="283"/>
      <c r="D188" s="283"/>
      <c r="F188" s="283"/>
      <c r="G188" s="287"/>
      <c r="H188" s="287"/>
      <c r="I188" s="287"/>
      <c r="J188" s="287"/>
      <c r="K188" s="287"/>
      <c r="L188" s="287"/>
      <c r="M188" s="285"/>
      <c r="N188" s="269"/>
      <c r="O188" s="287"/>
    </row>
    <row r="189">
      <c r="A189" s="329"/>
      <c r="C189" s="283"/>
      <c r="D189" s="283"/>
      <c r="F189" s="283"/>
      <c r="G189" s="287"/>
      <c r="H189" s="287"/>
      <c r="I189" s="287"/>
      <c r="J189" s="287"/>
      <c r="K189" s="287"/>
      <c r="L189" s="287"/>
      <c r="M189" s="285"/>
      <c r="N189" s="269"/>
      <c r="O189" s="287"/>
    </row>
    <row r="190">
      <c r="A190" s="329"/>
      <c r="C190" s="283"/>
      <c r="D190" s="283"/>
      <c r="F190" s="283"/>
      <c r="G190" s="287"/>
      <c r="H190" s="287"/>
      <c r="I190" s="287"/>
      <c r="J190" s="287"/>
      <c r="K190" s="287"/>
      <c r="L190" s="287"/>
      <c r="M190" s="285"/>
      <c r="N190" s="269"/>
      <c r="O190" s="287"/>
    </row>
    <row r="191">
      <c r="A191" s="329"/>
      <c r="C191" s="283"/>
      <c r="D191" s="283"/>
      <c r="F191" s="283"/>
      <c r="G191" s="287"/>
      <c r="H191" s="287"/>
      <c r="I191" s="287"/>
      <c r="J191" s="287"/>
      <c r="K191" s="287"/>
      <c r="L191" s="287"/>
      <c r="M191" s="285"/>
      <c r="N191" s="269"/>
      <c r="O191" s="287"/>
    </row>
    <row r="192">
      <c r="A192" s="329"/>
      <c r="C192" s="283"/>
      <c r="D192" s="283"/>
      <c r="F192" s="283"/>
      <c r="G192" s="287"/>
      <c r="H192" s="287"/>
      <c r="I192" s="287"/>
      <c r="J192" s="287"/>
      <c r="K192" s="287"/>
      <c r="L192" s="287"/>
      <c r="M192" s="285"/>
      <c r="N192" s="269"/>
      <c r="O192" s="287"/>
    </row>
    <row r="193">
      <c r="A193" s="329"/>
      <c r="C193" s="283"/>
      <c r="D193" s="283"/>
      <c r="F193" s="283"/>
      <c r="G193" s="287"/>
      <c r="H193" s="287"/>
      <c r="I193" s="287"/>
      <c r="J193" s="287"/>
      <c r="K193" s="287"/>
      <c r="L193" s="287"/>
      <c r="M193" s="285"/>
      <c r="N193" s="269"/>
      <c r="O193" s="287"/>
    </row>
    <row r="194">
      <c r="A194" s="329"/>
      <c r="C194" s="283"/>
      <c r="D194" s="283"/>
      <c r="F194" s="283"/>
      <c r="G194" s="287"/>
      <c r="H194" s="287"/>
      <c r="I194" s="287"/>
      <c r="J194" s="287"/>
      <c r="K194" s="287"/>
      <c r="L194" s="287"/>
      <c r="M194" s="285"/>
      <c r="N194" s="269"/>
      <c r="O194" s="287"/>
    </row>
    <row r="195">
      <c r="A195" s="329"/>
      <c r="C195" s="283"/>
      <c r="D195" s="283"/>
      <c r="F195" s="283"/>
      <c r="G195" s="287"/>
      <c r="H195" s="287"/>
      <c r="I195" s="287"/>
      <c r="J195" s="287"/>
      <c r="K195" s="287"/>
      <c r="L195" s="287"/>
      <c r="M195" s="285"/>
      <c r="N195" s="269"/>
      <c r="O195" s="287"/>
    </row>
    <row r="196">
      <c r="A196" s="329"/>
      <c r="C196" s="283"/>
      <c r="D196" s="283"/>
      <c r="F196" s="283"/>
      <c r="G196" s="287"/>
      <c r="H196" s="287"/>
      <c r="I196" s="287"/>
      <c r="J196" s="287"/>
      <c r="K196" s="287"/>
      <c r="L196" s="287"/>
      <c r="M196" s="285"/>
      <c r="N196" s="269"/>
      <c r="O196" s="287"/>
    </row>
    <row r="197">
      <c r="A197" s="329"/>
      <c r="C197" s="283"/>
      <c r="D197" s="283"/>
      <c r="F197" s="283"/>
      <c r="G197" s="287"/>
      <c r="H197" s="287"/>
      <c r="I197" s="287"/>
      <c r="J197" s="287"/>
      <c r="K197" s="287"/>
      <c r="L197" s="287"/>
      <c r="M197" s="285"/>
      <c r="N197" s="269"/>
      <c r="O197" s="287"/>
    </row>
    <row r="198">
      <c r="A198" s="329"/>
      <c r="C198" s="283"/>
      <c r="D198" s="283"/>
      <c r="F198" s="283"/>
      <c r="G198" s="287"/>
      <c r="H198" s="287"/>
      <c r="I198" s="287"/>
      <c r="J198" s="287"/>
      <c r="K198" s="287"/>
      <c r="L198" s="287"/>
      <c r="M198" s="285"/>
      <c r="N198" s="269"/>
      <c r="O198" s="287"/>
    </row>
    <row r="199">
      <c r="A199" s="329"/>
      <c r="C199" s="283"/>
      <c r="D199" s="283"/>
      <c r="F199" s="283"/>
      <c r="G199" s="287"/>
      <c r="H199" s="287"/>
      <c r="I199" s="287"/>
      <c r="J199" s="287"/>
      <c r="K199" s="287"/>
      <c r="L199" s="287"/>
      <c r="M199" s="285"/>
      <c r="N199" s="269"/>
      <c r="O199" s="287"/>
    </row>
    <row r="200">
      <c r="A200" s="329"/>
      <c r="C200" s="283"/>
      <c r="D200" s="283"/>
      <c r="F200" s="283"/>
      <c r="G200" s="287"/>
      <c r="H200" s="287"/>
      <c r="I200" s="287"/>
      <c r="J200" s="287"/>
      <c r="K200" s="287"/>
      <c r="L200" s="287"/>
      <c r="M200" s="285"/>
      <c r="N200" s="269"/>
      <c r="O200" s="287"/>
    </row>
    <row r="201">
      <c r="A201" s="329"/>
      <c r="C201" s="283"/>
      <c r="D201" s="283"/>
      <c r="F201" s="283"/>
      <c r="G201" s="287"/>
      <c r="H201" s="287"/>
      <c r="I201" s="287"/>
      <c r="J201" s="287"/>
      <c r="K201" s="287"/>
      <c r="L201" s="287"/>
      <c r="M201" s="285"/>
      <c r="N201" s="269"/>
      <c r="O201" s="287"/>
    </row>
    <row r="202">
      <c r="A202" s="329"/>
      <c r="C202" s="283"/>
      <c r="D202" s="283"/>
      <c r="F202" s="283"/>
      <c r="G202" s="287"/>
      <c r="H202" s="287"/>
      <c r="I202" s="287"/>
      <c r="J202" s="287"/>
      <c r="K202" s="287"/>
      <c r="L202" s="287"/>
      <c r="M202" s="285"/>
      <c r="N202" s="269"/>
      <c r="O202" s="287"/>
    </row>
    <row r="203">
      <c r="A203" s="329"/>
      <c r="C203" s="283"/>
      <c r="D203" s="283"/>
      <c r="F203" s="283"/>
      <c r="G203" s="287"/>
      <c r="H203" s="287"/>
      <c r="I203" s="287"/>
      <c r="J203" s="287"/>
      <c r="K203" s="287"/>
      <c r="L203" s="287"/>
      <c r="M203" s="285"/>
      <c r="N203" s="269"/>
      <c r="O203" s="287"/>
    </row>
    <row r="204">
      <c r="A204" s="329"/>
      <c r="C204" s="283"/>
      <c r="D204" s="283"/>
      <c r="F204" s="283"/>
      <c r="G204" s="287"/>
      <c r="H204" s="287"/>
      <c r="I204" s="287"/>
      <c r="J204" s="287"/>
      <c r="K204" s="287"/>
      <c r="L204" s="287"/>
      <c r="M204" s="285"/>
      <c r="N204" s="269"/>
      <c r="O204" s="287"/>
    </row>
    <row r="205">
      <c r="A205" s="329"/>
      <c r="C205" s="283"/>
      <c r="D205" s="283"/>
      <c r="F205" s="283"/>
      <c r="G205" s="287"/>
      <c r="H205" s="287"/>
      <c r="I205" s="287"/>
      <c r="J205" s="287"/>
      <c r="K205" s="287"/>
      <c r="L205" s="287"/>
      <c r="M205" s="285"/>
      <c r="N205" s="269"/>
      <c r="O205" s="287"/>
    </row>
    <row r="206">
      <c r="A206" s="329"/>
      <c r="C206" s="283"/>
      <c r="D206" s="283"/>
      <c r="F206" s="283"/>
      <c r="G206" s="287"/>
      <c r="H206" s="287"/>
      <c r="I206" s="287"/>
      <c r="J206" s="287"/>
      <c r="K206" s="287"/>
      <c r="L206" s="287"/>
      <c r="M206" s="285"/>
      <c r="N206" s="269"/>
      <c r="O206" s="287"/>
    </row>
    <row r="207">
      <c r="A207" s="329"/>
      <c r="C207" s="283"/>
      <c r="D207" s="283"/>
      <c r="F207" s="283"/>
      <c r="G207" s="287"/>
      <c r="H207" s="287"/>
      <c r="I207" s="287"/>
      <c r="J207" s="287"/>
      <c r="K207" s="287"/>
      <c r="L207" s="287"/>
      <c r="M207" s="285"/>
      <c r="N207" s="269"/>
      <c r="O207" s="287"/>
    </row>
    <row r="208">
      <c r="A208" s="329"/>
      <c r="C208" s="283"/>
      <c r="D208" s="283"/>
      <c r="F208" s="283"/>
      <c r="G208" s="287"/>
      <c r="H208" s="287"/>
      <c r="I208" s="287"/>
      <c r="J208" s="287"/>
      <c r="K208" s="287"/>
      <c r="L208" s="287"/>
      <c r="M208" s="285"/>
      <c r="N208" s="269"/>
      <c r="O208" s="287"/>
    </row>
    <row r="209">
      <c r="A209" s="329"/>
      <c r="C209" s="283"/>
      <c r="D209" s="283"/>
      <c r="F209" s="283"/>
      <c r="G209" s="287"/>
      <c r="H209" s="287"/>
      <c r="I209" s="287"/>
      <c r="J209" s="287"/>
      <c r="K209" s="287"/>
      <c r="L209" s="287"/>
      <c r="M209" s="285"/>
      <c r="N209" s="269"/>
      <c r="O209" s="287"/>
    </row>
    <row r="210">
      <c r="A210" s="329"/>
      <c r="C210" s="283"/>
      <c r="D210" s="283"/>
      <c r="F210" s="283"/>
      <c r="G210" s="287"/>
      <c r="H210" s="287"/>
      <c r="I210" s="287"/>
      <c r="J210" s="287"/>
      <c r="K210" s="287"/>
      <c r="L210" s="287"/>
      <c r="M210" s="285"/>
      <c r="N210" s="269"/>
      <c r="O210" s="287"/>
    </row>
    <row r="211">
      <c r="A211" s="329"/>
      <c r="C211" s="283"/>
      <c r="D211" s="283"/>
      <c r="F211" s="283"/>
      <c r="G211" s="287"/>
      <c r="H211" s="287"/>
      <c r="I211" s="287"/>
      <c r="J211" s="287"/>
      <c r="K211" s="287"/>
      <c r="L211" s="287"/>
      <c r="M211" s="285"/>
      <c r="N211" s="269"/>
      <c r="O211" s="287"/>
    </row>
    <row r="212">
      <c r="A212" s="329"/>
      <c r="C212" s="283"/>
      <c r="D212" s="283"/>
      <c r="F212" s="283"/>
      <c r="G212" s="287"/>
      <c r="H212" s="287"/>
      <c r="I212" s="287"/>
      <c r="J212" s="287"/>
      <c r="K212" s="287"/>
      <c r="L212" s="287"/>
      <c r="M212" s="285"/>
      <c r="N212" s="269"/>
      <c r="O212" s="287"/>
    </row>
    <row r="213">
      <c r="A213" s="329"/>
      <c r="C213" s="283"/>
      <c r="D213" s="283"/>
      <c r="F213" s="283"/>
      <c r="G213" s="287"/>
      <c r="H213" s="287"/>
      <c r="I213" s="287"/>
      <c r="J213" s="287"/>
      <c r="K213" s="287"/>
      <c r="L213" s="287"/>
      <c r="M213" s="285"/>
      <c r="N213" s="269"/>
      <c r="O213" s="287"/>
    </row>
    <row r="214">
      <c r="A214" s="329"/>
      <c r="C214" s="283"/>
      <c r="D214" s="283"/>
      <c r="F214" s="283"/>
      <c r="G214" s="287"/>
      <c r="H214" s="287"/>
      <c r="I214" s="287"/>
      <c r="J214" s="287"/>
      <c r="K214" s="287"/>
      <c r="L214" s="287"/>
      <c r="M214" s="285"/>
      <c r="N214" s="269"/>
      <c r="O214" s="287"/>
    </row>
    <row r="215">
      <c r="A215" s="329"/>
      <c r="C215" s="283"/>
      <c r="D215" s="283"/>
      <c r="F215" s="283"/>
      <c r="G215" s="287"/>
      <c r="H215" s="287"/>
      <c r="I215" s="287"/>
      <c r="J215" s="287"/>
      <c r="K215" s="287"/>
      <c r="L215" s="287"/>
      <c r="M215" s="285"/>
      <c r="N215" s="269"/>
      <c r="O215" s="287"/>
    </row>
    <row r="216">
      <c r="A216" s="329"/>
      <c r="C216" s="283"/>
      <c r="D216" s="283"/>
      <c r="F216" s="283"/>
      <c r="G216" s="287"/>
      <c r="H216" s="287"/>
      <c r="I216" s="287"/>
      <c r="J216" s="287"/>
      <c r="K216" s="287"/>
      <c r="L216" s="287"/>
      <c r="M216" s="285"/>
      <c r="N216" s="269"/>
      <c r="O216" s="287"/>
    </row>
    <row r="217">
      <c r="A217" s="329"/>
      <c r="C217" s="283"/>
      <c r="D217" s="283"/>
      <c r="F217" s="283"/>
      <c r="G217" s="287"/>
      <c r="H217" s="287"/>
      <c r="I217" s="287"/>
      <c r="J217" s="287"/>
      <c r="K217" s="287"/>
      <c r="L217" s="287"/>
      <c r="M217" s="285"/>
      <c r="N217" s="269"/>
      <c r="O217" s="287"/>
    </row>
    <row r="218">
      <c r="A218" s="329"/>
      <c r="C218" s="283"/>
      <c r="D218" s="283"/>
      <c r="F218" s="283"/>
      <c r="G218" s="287"/>
      <c r="H218" s="287"/>
      <c r="I218" s="287"/>
      <c r="J218" s="287"/>
      <c r="K218" s="287"/>
      <c r="L218" s="287"/>
      <c r="M218" s="285"/>
      <c r="N218" s="269"/>
      <c r="O218" s="287"/>
    </row>
    <row r="219">
      <c r="A219" s="329"/>
      <c r="C219" s="283"/>
      <c r="D219" s="283"/>
      <c r="F219" s="283"/>
      <c r="G219" s="287"/>
      <c r="H219" s="287"/>
      <c r="I219" s="287"/>
      <c r="J219" s="287"/>
      <c r="K219" s="287"/>
      <c r="L219" s="287"/>
      <c r="M219" s="285"/>
      <c r="N219" s="269"/>
      <c r="O219" s="287"/>
    </row>
    <row r="220">
      <c r="A220" s="329"/>
      <c r="C220" s="283"/>
      <c r="D220" s="283"/>
      <c r="F220" s="283"/>
      <c r="G220" s="287"/>
      <c r="H220" s="287"/>
      <c r="I220" s="287"/>
      <c r="J220" s="287"/>
      <c r="K220" s="287"/>
      <c r="L220" s="287"/>
      <c r="M220" s="285"/>
      <c r="N220" s="269"/>
      <c r="O220" s="287"/>
    </row>
    <row r="221">
      <c r="A221" s="329"/>
      <c r="C221" s="283"/>
      <c r="D221" s="283"/>
      <c r="F221" s="283"/>
      <c r="G221" s="287"/>
      <c r="H221" s="287"/>
      <c r="I221" s="287"/>
      <c r="J221" s="287"/>
      <c r="K221" s="287"/>
      <c r="L221" s="287"/>
      <c r="M221" s="285"/>
      <c r="N221" s="269"/>
      <c r="O221" s="287"/>
    </row>
    <row r="222">
      <c r="A222" s="329"/>
      <c r="C222" s="283"/>
      <c r="D222" s="283"/>
      <c r="F222" s="283"/>
      <c r="G222" s="287"/>
      <c r="H222" s="287"/>
      <c r="I222" s="287"/>
      <c r="J222" s="287"/>
      <c r="K222" s="287"/>
      <c r="L222" s="287"/>
      <c r="M222" s="285"/>
      <c r="N222" s="269"/>
      <c r="O222" s="287"/>
    </row>
    <row r="223">
      <c r="A223" s="329"/>
      <c r="C223" s="283"/>
      <c r="D223" s="283"/>
      <c r="F223" s="283"/>
      <c r="G223" s="287"/>
      <c r="H223" s="287"/>
      <c r="I223" s="287"/>
      <c r="J223" s="287"/>
      <c r="K223" s="287"/>
      <c r="L223" s="287"/>
      <c r="M223" s="285"/>
      <c r="N223" s="269"/>
      <c r="O223" s="287"/>
    </row>
    <row r="224">
      <c r="A224" s="329"/>
      <c r="C224" s="283"/>
      <c r="D224" s="283"/>
      <c r="F224" s="283"/>
      <c r="G224" s="287"/>
      <c r="H224" s="287"/>
      <c r="I224" s="287"/>
      <c r="J224" s="287"/>
      <c r="K224" s="287"/>
      <c r="L224" s="287"/>
      <c r="M224" s="285"/>
      <c r="N224" s="269"/>
      <c r="O224" s="287"/>
    </row>
    <row r="225">
      <c r="A225" s="329"/>
      <c r="C225" s="283"/>
      <c r="D225" s="283"/>
      <c r="F225" s="283"/>
      <c r="G225" s="287"/>
      <c r="H225" s="287"/>
      <c r="I225" s="287"/>
      <c r="J225" s="287"/>
      <c r="K225" s="287"/>
      <c r="L225" s="287"/>
      <c r="M225" s="285"/>
      <c r="N225" s="269"/>
      <c r="O225" s="287"/>
    </row>
    <row r="226">
      <c r="A226" s="329"/>
      <c r="C226" s="283"/>
      <c r="D226" s="283"/>
      <c r="F226" s="283"/>
      <c r="G226" s="287"/>
      <c r="H226" s="287"/>
      <c r="I226" s="287"/>
      <c r="J226" s="287"/>
      <c r="K226" s="287"/>
      <c r="L226" s="287"/>
      <c r="M226" s="285"/>
      <c r="N226" s="269"/>
      <c r="O226" s="287"/>
    </row>
    <row r="227">
      <c r="A227" s="329"/>
      <c r="C227" s="283"/>
      <c r="D227" s="283"/>
      <c r="F227" s="283"/>
      <c r="G227" s="287"/>
      <c r="H227" s="287"/>
      <c r="I227" s="287"/>
      <c r="J227" s="287"/>
      <c r="K227" s="287"/>
      <c r="L227" s="287"/>
      <c r="M227" s="285"/>
      <c r="N227" s="269"/>
      <c r="O227" s="287"/>
    </row>
    <row r="228">
      <c r="A228" s="329"/>
      <c r="C228" s="283"/>
      <c r="D228" s="283"/>
      <c r="F228" s="283"/>
      <c r="G228" s="287"/>
      <c r="H228" s="287"/>
      <c r="I228" s="287"/>
      <c r="J228" s="287"/>
      <c r="K228" s="287"/>
      <c r="L228" s="287"/>
      <c r="M228" s="285"/>
      <c r="N228" s="269"/>
      <c r="O228" s="287"/>
    </row>
    <row r="229">
      <c r="A229" s="329"/>
      <c r="C229" s="283"/>
      <c r="D229" s="283"/>
      <c r="F229" s="283"/>
      <c r="G229" s="287"/>
      <c r="H229" s="287"/>
      <c r="I229" s="287"/>
      <c r="J229" s="287"/>
      <c r="K229" s="287"/>
      <c r="L229" s="287"/>
      <c r="M229" s="285"/>
      <c r="N229" s="269"/>
      <c r="O229" s="287"/>
    </row>
    <row r="230">
      <c r="A230" s="329"/>
      <c r="C230" s="283"/>
      <c r="D230" s="283"/>
      <c r="F230" s="283"/>
      <c r="G230" s="287"/>
      <c r="H230" s="287"/>
      <c r="I230" s="287"/>
      <c r="J230" s="287"/>
      <c r="K230" s="287"/>
      <c r="L230" s="287"/>
      <c r="M230" s="285"/>
      <c r="N230" s="269"/>
      <c r="O230" s="287"/>
    </row>
    <row r="231">
      <c r="A231" s="329"/>
      <c r="C231" s="283"/>
      <c r="D231" s="283"/>
      <c r="F231" s="283"/>
      <c r="G231" s="287"/>
      <c r="H231" s="287"/>
      <c r="I231" s="287"/>
      <c r="J231" s="287"/>
      <c r="K231" s="287"/>
      <c r="L231" s="287"/>
      <c r="M231" s="285"/>
      <c r="N231" s="269"/>
      <c r="O231" s="287"/>
    </row>
    <row r="232">
      <c r="A232" s="329"/>
      <c r="C232" s="283"/>
      <c r="D232" s="283"/>
      <c r="F232" s="283"/>
      <c r="G232" s="287"/>
      <c r="H232" s="287"/>
      <c r="I232" s="287"/>
      <c r="J232" s="287"/>
      <c r="K232" s="287"/>
      <c r="L232" s="287"/>
      <c r="M232" s="285"/>
      <c r="N232" s="269"/>
      <c r="O232" s="287"/>
    </row>
    <row r="233">
      <c r="A233" s="329"/>
      <c r="C233" s="283"/>
      <c r="D233" s="283"/>
      <c r="F233" s="283"/>
      <c r="G233" s="287"/>
      <c r="H233" s="287"/>
      <c r="I233" s="287"/>
      <c r="J233" s="287"/>
      <c r="K233" s="287"/>
      <c r="L233" s="287"/>
      <c r="M233" s="285"/>
      <c r="N233" s="269"/>
      <c r="O233" s="287"/>
    </row>
    <row r="234">
      <c r="A234" s="329"/>
      <c r="C234" s="283"/>
      <c r="D234" s="283"/>
      <c r="F234" s="283"/>
      <c r="G234" s="287"/>
      <c r="H234" s="287"/>
      <c r="I234" s="287"/>
      <c r="J234" s="287"/>
      <c r="K234" s="287"/>
      <c r="L234" s="287"/>
      <c r="M234" s="285"/>
      <c r="N234" s="269"/>
      <c r="O234" s="287"/>
    </row>
    <row r="235">
      <c r="A235" s="329"/>
      <c r="C235" s="283"/>
      <c r="D235" s="283"/>
      <c r="F235" s="283"/>
      <c r="G235" s="287"/>
      <c r="H235" s="287"/>
      <c r="I235" s="287"/>
      <c r="J235" s="287"/>
      <c r="K235" s="287"/>
      <c r="L235" s="287"/>
      <c r="M235" s="285"/>
      <c r="N235" s="269"/>
      <c r="O235" s="287"/>
    </row>
    <row r="236">
      <c r="A236" s="329"/>
      <c r="C236" s="283"/>
      <c r="D236" s="283"/>
      <c r="F236" s="283"/>
      <c r="G236" s="287"/>
      <c r="H236" s="287"/>
      <c r="I236" s="287"/>
      <c r="J236" s="287"/>
      <c r="K236" s="287"/>
      <c r="L236" s="287"/>
      <c r="M236" s="285"/>
      <c r="N236" s="269"/>
      <c r="O236" s="287"/>
    </row>
    <row r="237">
      <c r="A237" s="329"/>
      <c r="C237" s="283"/>
      <c r="D237" s="283"/>
      <c r="F237" s="283"/>
      <c r="G237" s="287"/>
      <c r="H237" s="287"/>
      <c r="I237" s="287"/>
      <c r="J237" s="287"/>
      <c r="K237" s="287"/>
      <c r="L237" s="287"/>
      <c r="M237" s="285"/>
      <c r="N237" s="269"/>
      <c r="O237" s="287"/>
    </row>
    <row r="238">
      <c r="A238" s="329"/>
      <c r="C238" s="283"/>
      <c r="D238" s="283"/>
      <c r="F238" s="283"/>
      <c r="G238" s="287"/>
      <c r="H238" s="287"/>
      <c r="I238" s="287"/>
      <c r="J238" s="287"/>
      <c r="K238" s="287"/>
      <c r="L238" s="287"/>
      <c r="M238" s="285"/>
      <c r="N238" s="269"/>
      <c r="O238" s="287"/>
    </row>
    <row r="239">
      <c r="A239" s="329"/>
      <c r="C239" s="283"/>
      <c r="D239" s="283"/>
      <c r="F239" s="283"/>
      <c r="G239" s="287"/>
      <c r="H239" s="287"/>
      <c r="I239" s="287"/>
      <c r="J239" s="287"/>
      <c r="K239" s="287"/>
      <c r="L239" s="287"/>
      <c r="M239" s="285"/>
      <c r="N239" s="269"/>
      <c r="O239" s="287"/>
    </row>
    <row r="240">
      <c r="A240" s="329"/>
      <c r="C240" s="283"/>
      <c r="D240" s="283"/>
      <c r="F240" s="283"/>
      <c r="G240" s="287"/>
      <c r="H240" s="287"/>
      <c r="I240" s="287"/>
      <c r="J240" s="287"/>
      <c r="K240" s="287"/>
      <c r="L240" s="287"/>
      <c r="M240" s="285"/>
      <c r="N240" s="269"/>
      <c r="O240" s="287"/>
    </row>
    <row r="241">
      <c r="A241" s="329"/>
      <c r="C241" s="283"/>
      <c r="D241" s="283"/>
      <c r="F241" s="283"/>
      <c r="G241" s="287"/>
      <c r="H241" s="287"/>
      <c r="I241" s="287"/>
      <c r="J241" s="287"/>
      <c r="K241" s="287"/>
      <c r="L241" s="287"/>
      <c r="M241" s="285"/>
      <c r="N241" s="269"/>
      <c r="O241" s="287"/>
    </row>
    <row r="242">
      <c r="A242" s="329"/>
      <c r="C242" s="283"/>
      <c r="D242" s="283"/>
      <c r="F242" s="283"/>
      <c r="G242" s="287"/>
      <c r="H242" s="287"/>
      <c r="I242" s="287"/>
      <c r="J242" s="287"/>
      <c r="K242" s="287"/>
      <c r="L242" s="287"/>
      <c r="M242" s="285"/>
      <c r="N242" s="269"/>
      <c r="O242" s="287"/>
    </row>
    <row r="243">
      <c r="A243" s="329"/>
      <c r="C243" s="283"/>
      <c r="D243" s="283"/>
      <c r="F243" s="283"/>
      <c r="G243" s="287"/>
      <c r="H243" s="287"/>
      <c r="I243" s="287"/>
      <c r="J243" s="287"/>
      <c r="K243" s="287"/>
      <c r="L243" s="287"/>
      <c r="M243" s="285"/>
      <c r="N243" s="269"/>
      <c r="O243" s="287"/>
    </row>
    <row r="244">
      <c r="A244" s="329"/>
      <c r="C244" s="283"/>
      <c r="D244" s="283"/>
      <c r="F244" s="283"/>
      <c r="G244" s="287"/>
      <c r="H244" s="287"/>
      <c r="I244" s="287"/>
      <c r="J244" s="287"/>
      <c r="K244" s="287"/>
      <c r="L244" s="287"/>
      <c r="M244" s="285"/>
      <c r="N244" s="269"/>
      <c r="O244" s="287"/>
    </row>
    <row r="245">
      <c r="A245" s="329"/>
      <c r="C245" s="283"/>
      <c r="D245" s="283"/>
      <c r="F245" s="283"/>
      <c r="G245" s="287"/>
      <c r="H245" s="287"/>
      <c r="I245" s="287"/>
      <c r="J245" s="287"/>
      <c r="K245" s="287"/>
      <c r="L245" s="287"/>
      <c r="M245" s="285"/>
      <c r="N245" s="269"/>
      <c r="O245" s="287"/>
    </row>
    <row r="246">
      <c r="A246" s="329"/>
      <c r="C246" s="283"/>
      <c r="D246" s="283"/>
      <c r="F246" s="283"/>
      <c r="G246" s="287"/>
      <c r="H246" s="287"/>
      <c r="I246" s="287"/>
      <c r="J246" s="287"/>
      <c r="K246" s="287"/>
      <c r="L246" s="287"/>
      <c r="M246" s="285"/>
      <c r="N246" s="269"/>
      <c r="O246" s="287"/>
    </row>
    <row r="247">
      <c r="A247" s="329"/>
      <c r="C247" s="283"/>
      <c r="D247" s="283"/>
      <c r="F247" s="283"/>
      <c r="G247" s="287"/>
      <c r="H247" s="287"/>
      <c r="I247" s="287"/>
      <c r="J247" s="287"/>
      <c r="K247" s="287"/>
      <c r="L247" s="287"/>
      <c r="M247" s="285"/>
      <c r="N247" s="269"/>
      <c r="O247" s="287"/>
    </row>
    <row r="248">
      <c r="A248" s="329"/>
      <c r="C248" s="283"/>
      <c r="D248" s="283"/>
      <c r="F248" s="283"/>
      <c r="G248" s="287"/>
      <c r="H248" s="287"/>
      <c r="I248" s="287"/>
      <c r="J248" s="287"/>
      <c r="K248" s="287"/>
      <c r="L248" s="287"/>
      <c r="M248" s="285"/>
      <c r="N248" s="269"/>
      <c r="O248" s="287"/>
    </row>
    <row r="249">
      <c r="A249" s="329"/>
      <c r="C249" s="283"/>
      <c r="D249" s="283"/>
      <c r="F249" s="283"/>
      <c r="G249" s="287"/>
      <c r="H249" s="287"/>
      <c r="I249" s="287"/>
      <c r="J249" s="287"/>
      <c r="K249" s="287"/>
      <c r="L249" s="287"/>
      <c r="M249" s="285"/>
      <c r="N249" s="269"/>
      <c r="O249" s="287"/>
    </row>
    <row r="250">
      <c r="A250" s="329"/>
      <c r="C250" s="283"/>
      <c r="D250" s="283"/>
      <c r="F250" s="283"/>
      <c r="G250" s="287"/>
      <c r="H250" s="287"/>
      <c r="I250" s="287"/>
      <c r="J250" s="287"/>
      <c r="K250" s="287"/>
      <c r="L250" s="287"/>
      <c r="M250" s="285"/>
      <c r="N250" s="269"/>
      <c r="O250" s="287"/>
    </row>
    <row r="251">
      <c r="A251" s="329"/>
      <c r="C251" s="283"/>
      <c r="D251" s="283"/>
      <c r="F251" s="283"/>
      <c r="G251" s="287"/>
      <c r="H251" s="287"/>
      <c r="I251" s="287"/>
      <c r="J251" s="287"/>
      <c r="K251" s="287"/>
      <c r="L251" s="287"/>
      <c r="M251" s="285"/>
      <c r="N251" s="269"/>
      <c r="O251" s="287"/>
    </row>
    <row r="252">
      <c r="A252" s="329"/>
      <c r="C252" s="283"/>
      <c r="D252" s="283"/>
      <c r="F252" s="283"/>
      <c r="G252" s="287"/>
      <c r="H252" s="287"/>
      <c r="I252" s="287"/>
      <c r="J252" s="287"/>
      <c r="K252" s="287"/>
      <c r="L252" s="287"/>
      <c r="M252" s="285"/>
      <c r="N252" s="269"/>
      <c r="O252" s="287"/>
    </row>
    <row r="253">
      <c r="A253" s="329"/>
      <c r="C253" s="283"/>
      <c r="D253" s="283"/>
      <c r="F253" s="283"/>
      <c r="G253" s="287"/>
      <c r="H253" s="287"/>
      <c r="I253" s="287"/>
      <c r="J253" s="287"/>
      <c r="K253" s="287"/>
      <c r="L253" s="287"/>
      <c r="M253" s="285"/>
      <c r="N253" s="269"/>
      <c r="O253" s="287"/>
    </row>
    <row r="254">
      <c r="A254" s="329"/>
      <c r="C254" s="283"/>
      <c r="D254" s="283"/>
      <c r="F254" s="283"/>
      <c r="G254" s="287"/>
      <c r="H254" s="287"/>
      <c r="I254" s="287"/>
      <c r="J254" s="287"/>
      <c r="K254" s="287"/>
      <c r="L254" s="287"/>
      <c r="M254" s="285"/>
      <c r="N254" s="269"/>
      <c r="O254" s="287"/>
    </row>
    <row r="255">
      <c r="A255" s="329"/>
      <c r="C255" s="283"/>
      <c r="D255" s="283"/>
      <c r="F255" s="283"/>
      <c r="G255" s="287"/>
      <c r="H255" s="287"/>
      <c r="I255" s="287"/>
      <c r="J255" s="287"/>
      <c r="K255" s="287"/>
      <c r="L255" s="287"/>
      <c r="M255" s="285"/>
      <c r="N255" s="269"/>
      <c r="O255" s="287"/>
    </row>
    <row r="256">
      <c r="A256" s="329"/>
      <c r="C256" s="283"/>
      <c r="D256" s="283"/>
      <c r="F256" s="283"/>
      <c r="G256" s="287"/>
      <c r="H256" s="287"/>
      <c r="I256" s="287"/>
      <c r="J256" s="287"/>
      <c r="K256" s="287"/>
      <c r="L256" s="287"/>
      <c r="M256" s="285"/>
      <c r="N256" s="269"/>
      <c r="O256" s="287"/>
    </row>
    <row r="257">
      <c r="A257" s="329"/>
      <c r="C257" s="283"/>
      <c r="D257" s="283"/>
      <c r="F257" s="283"/>
      <c r="G257" s="287"/>
      <c r="H257" s="287"/>
      <c r="I257" s="287"/>
      <c r="J257" s="287"/>
      <c r="K257" s="287"/>
      <c r="L257" s="287"/>
      <c r="M257" s="285"/>
      <c r="N257" s="269"/>
      <c r="O257" s="287"/>
    </row>
    <row r="258">
      <c r="A258" s="329"/>
      <c r="C258" s="283"/>
      <c r="D258" s="283"/>
      <c r="F258" s="283"/>
      <c r="G258" s="287"/>
      <c r="H258" s="287"/>
      <c r="I258" s="287"/>
      <c r="J258" s="287"/>
      <c r="K258" s="287"/>
      <c r="L258" s="287"/>
      <c r="M258" s="285"/>
      <c r="N258" s="269"/>
      <c r="O258" s="287"/>
    </row>
    <row r="259">
      <c r="A259" s="329"/>
      <c r="C259" s="283"/>
      <c r="D259" s="283"/>
      <c r="F259" s="283"/>
      <c r="G259" s="287"/>
      <c r="H259" s="287"/>
      <c r="I259" s="287"/>
      <c r="J259" s="287"/>
      <c r="K259" s="287"/>
      <c r="L259" s="287"/>
      <c r="M259" s="285"/>
      <c r="N259" s="269"/>
      <c r="O259" s="287"/>
    </row>
    <row r="260">
      <c r="A260" s="329"/>
      <c r="C260" s="283"/>
      <c r="D260" s="283"/>
      <c r="F260" s="283"/>
      <c r="G260" s="287"/>
      <c r="H260" s="287"/>
      <c r="I260" s="287"/>
      <c r="J260" s="287"/>
      <c r="K260" s="287"/>
      <c r="L260" s="287"/>
      <c r="M260" s="285"/>
      <c r="N260" s="269"/>
      <c r="O260" s="287"/>
    </row>
    <row r="261">
      <c r="A261" s="329"/>
      <c r="C261" s="283"/>
      <c r="D261" s="283"/>
      <c r="F261" s="283"/>
      <c r="G261" s="287"/>
      <c r="H261" s="287"/>
      <c r="I261" s="287"/>
      <c r="J261" s="287"/>
      <c r="K261" s="287"/>
      <c r="L261" s="287"/>
      <c r="M261" s="285"/>
      <c r="N261" s="269"/>
      <c r="O261" s="287"/>
    </row>
    <row r="262">
      <c r="A262" s="329"/>
      <c r="C262" s="283"/>
      <c r="D262" s="283"/>
      <c r="F262" s="283"/>
      <c r="G262" s="287"/>
      <c r="H262" s="287"/>
      <c r="I262" s="287"/>
      <c r="J262" s="287"/>
      <c r="K262" s="287"/>
      <c r="L262" s="287"/>
      <c r="M262" s="285"/>
      <c r="N262" s="269"/>
      <c r="O262" s="287"/>
    </row>
    <row r="263">
      <c r="A263" s="329"/>
      <c r="C263" s="283"/>
      <c r="D263" s="283"/>
      <c r="F263" s="283"/>
      <c r="G263" s="287"/>
      <c r="H263" s="287"/>
      <c r="I263" s="287"/>
      <c r="J263" s="287"/>
      <c r="K263" s="287"/>
      <c r="L263" s="287"/>
      <c r="M263" s="285"/>
      <c r="N263" s="269"/>
      <c r="O263" s="287"/>
    </row>
    <row r="264">
      <c r="A264" s="329"/>
      <c r="C264" s="283"/>
      <c r="D264" s="283"/>
      <c r="F264" s="283"/>
      <c r="G264" s="287"/>
      <c r="H264" s="287"/>
      <c r="I264" s="287"/>
      <c r="J264" s="287"/>
      <c r="K264" s="287"/>
      <c r="L264" s="287"/>
      <c r="M264" s="285"/>
      <c r="N264" s="269"/>
      <c r="O264" s="287"/>
    </row>
    <row r="265">
      <c r="A265" s="329"/>
      <c r="C265" s="283"/>
      <c r="D265" s="283"/>
      <c r="F265" s="283"/>
      <c r="G265" s="287"/>
      <c r="H265" s="287"/>
      <c r="I265" s="287"/>
      <c r="J265" s="287"/>
      <c r="K265" s="287"/>
      <c r="L265" s="287"/>
      <c r="M265" s="285"/>
      <c r="N265" s="269"/>
      <c r="O265" s="287"/>
    </row>
    <row r="266">
      <c r="A266" s="329"/>
      <c r="C266" s="283"/>
      <c r="D266" s="283"/>
      <c r="F266" s="283"/>
      <c r="G266" s="287"/>
      <c r="H266" s="287"/>
      <c r="I266" s="287"/>
      <c r="J266" s="287"/>
      <c r="K266" s="287"/>
      <c r="L266" s="287"/>
      <c r="M266" s="285"/>
      <c r="N266" s="269"/>
      <c r="O266" s="287"/>
    </row>
    <row r="267">
      <c r="A267" s="329"/>
      <c r="C267" s="283"/>
      <c r="D267" s="283"/>
      <c r="F267" s="283"/>
      <c r="G267" s="287"/>
      <c r="H267" s="287"/>
      <c r="I267" s="287"/>
      <c r="J267" s="287"/>
      <c r="K267" s="287"/>
      <c r="L267" s="287"/>
      <c r="M267" s="285"/>
      <c r="N267" s="269"/>
      <c r="O267" s="287"/>
    </row>
    <row r="268">
      <c r="A268" s="329"/>
      <c r="C268" s="283"/>
      <c r="D268" s="283"/>
      <c r="F268" s="283"/>
      <c r="G268" s="287"/>
      <c r="H268" s="287"/>
      <c r="I268" s="287"/>
      <c r="J268" s="287"/>
      <c r="K268" s="287"/>
      <c r="L268" s="287"/>
      <c r="M268" s="285"/>
      <c r="N268" s="269"/>
      <c r="O268" s="287"/>
    </row>
    <row r="269">
      <c r="A269" s="329"/>
      <c r="C269" s="283"/>
      <c r="D269" s="283"/>
      <c r="F269" s="283"/>
      <c r="G269" s="287"/>
      <c r="H269" s="287"/>
      <c r="I269" s="287"/>
      <c r="J269" s="287"/>
      <c r="K269" s="287"/>
      <c r="L269" s="287"/>
      <c r="M269" s="285"/>
      <c r="N269" s="269"/>
      <c r="O269" s="287"/>
    </row>
    <row r="270">
      <c r="A270" s="329"/>
      <c r="C270" s="283"/>
      <c r="D270" s="283"/>
      <c r="F270" s="283"/>
      <c r="G270" s="287"/>
      <c r="H270" s="287"/>
      <c r="I270" s="287"/>
      <c r="J270" s="287"/>
      <c r="K270" s="287"/>
      <c r="L270" s="287"/>
      <c r="M270" s="285"/>
      <c r="N270" s="269"/>
      <c r="O270" s="287"/>
    </row>
    <row r="271">
      <c r="A271" s="329"/>
      <c r="C271" s="283"/>
      <c r="D271" s="283"/>
      <c r="F271" s="283"/>
      <c r="G271" s="287"/>
      <c r="H271" s="287"/>
      <c r="I271" s="287"/>
      <c r="J271" s="287"/>
      <c r="K271" s="287"/>
      <c r="L271" s="287"/>
      <c r="M271" s="285"/>
      <c r="N271" s="269"/>
      <c r="O271" s="287"/>
    </row>
    <row r="272">
      <c r="A272" s="329"/>
      <c r="C272" s="283"/>
      <c r="D272" s="283"/>
      <c r="F272" s="283"/>
      <c r="G272" s="287"/>
      <c r="H272" s="287"/>
      <c r="I272" s="287"/>
      <c r="J272" s="287"/>
      <c r="K272" s="287"/>
      <c r="L272" s="287"/>
      <c r="M272" s="285"/>
      <c r="N272" s="269"/>
      <c r="O272" s="287"/>
    </row>
    <row r="273">
      <c r="A273" s="329"/>
      <c r="C273" s="283"/>
      <c r="D273" s="283"/>
      <c r="F273" s="283"/>
      <c r="G273" s="287"/>
      <c r="H273" s="287"/>
      <c r="I273" s="287"/>
      <c r="J273" s="287"/>
      <c r="K273" s="287"/>
      <c r="L273" s="287"/>
      <c r="M273" s="285"/>
      <c r="N273" s="269"/>
      <c r="O273" s="287"/>
    </row>
    <row r="274">
      <c r="A274" s="329"/>
      <c r="C274" s="283"/>
      <c r="D274" s="283"/>
      <c r="F274" s="283"/>
      <c r="G274" s="287"/>
      <c r="H274" s="287"/>
      <c r="I274" s="287"/>
      <c r="J274" s="287"/>
      <c r="K274" s="287"/>
      <c r="L274" s="287"/>
      <c r="M274" s="285"/>
      <c r="N274" s="269"/>
      <c r="O274" s="287"/>
    </row>
    <row r="275">
      <c r="A275" s="329"/>
      <c r="C275" s="283"/>
      <c r="D275" s="283"/>
      <c r="F275" s="283"/>
      <c r="G275" s="287"/>
      <c r="H275" s="287"/>
      <c r="I275" s="287"/>
      <c r="J275" s="287"/>
      <c r="K275" s="287"/>
      <c r="L275" s="287"/>
      <c r="M275" s="285"/>
      <c r="N275" s="269"/>
      <c r="O275" s="287"/>
    </row>
    <row r="276">
      <c r="A276" s="329"/>
      <c r="C276" s="283"/>
      <c r="D276" s="283"/>
      <c r="F276" s="283"/>
      <c r="G276" s="287"/>
      <c r="H276" s="287"/>
      <c r="I276" s="287"/>
      <c r="J276" s="287"/>
      <c r="K276" s="287"/>
      <c r="L276" s="287"/>
      <c r="M276" s="285"/>
      <c r="N276" s="269"/>
      <c r="O276" s="287"/>
    </row>
    <row r="277">
      <c r="A277" s="329"/>
      <c r="C277" s="283"/>
      <c r="D277" s="283"/>
      <c r="F277" s="283"/>
      <c r="G277" s="287"/>
      <c r="H277" s="287"/>
      <c r="I277" s="287"/>
      <c r="J277" s="287"/>
      <c r="K277" s="287"/>
      <c r="L277" s="287"/>
      <c r="M277" s="285"/>
      <c r="N277" s="269"/>
      <c r="O277" s="287"/>
    </row>
    <row r="278">
      <c r="A278" s="329"/>
      <c r="C278" s="283"/>
      <c r="D278" s="283"/>
      <c r="F278" s="283"/>
      <c r="G278" s="287"/>
      <c r="H278" s="287"/>
      <c r="I278" s="287"/>
      <c r="J278" s="287"/>
      <c r="K278" s="287"/>
      <c r="L278" s="287"/>
      <c r="M278" s="285"/>
      <c r="N278" s="269"/>
      <c r="O278" s="287"/>
    </row>
    <row r="279">
      <c r="A279" s="329"/>
      <c r="C279" s="283"/>
      <c r="D279" s="283"/>
      <c r="F279" s="283"/>
      <c r="G279" s="287"/>
      <c r="H279" s="287"/>
      <c r="I279" s="287"/>
      <c r="J279" s="287"/>
      <c r="K279" s="287"/>
      <c r="L279" s="287"/>
      <c r="M279" s="285"/>
      <c r="N279" s="269"/>
      <c r="O279" s="287"/>
    </row>
    <row r="280">
      <c r="A280" s="329"/>
      <c r="C280" s="283"/>
      <c r="D280" s="283"/>
      <c r="F280" s="283"/>
      <c r="G280" s="287"/>
      <c r="H280" s="287"/>
      <c r="I280" s="287"/>
      <c r="J280" s="287"/>
      <c r="K280" s="287"/>
      <c r="L280" s="287"/>
      <c r="M280" s="285"/>
      <c r="N280" s="269"/>
      <c r="O280" s="287"/>
    </row>
    <row r="281">
      <c r="A281" s="329"/>
      <c r="C281" s="283"/>
      <c r="D281" s="283"/>
      <c r="F281" s="283"/>
      <c r="G281" s="287"/>
      <c r="H281" s="287"/>
      <c r="I281" s="287"/>
      <c r="J281" s="287"/>
      <c r="K281" s="287"/>
      <c r="L281" s="287"/>
      <c r="M281" s="285"/>
      <c r="N281" s="269"/>
      <c r="O281" s="287"/>
    </row>
    <row r="282">
      <c r="A282" s="329"/>
      <c r="C282" s="283"/>
      <c r="D282" s="283"/>
      <c r="F282" s="283"/>
      <c r="G282" s="287"/>
      <c r="H282" s="287"/>
      <c r="I282" s="287"/>
      <c r="J282" s="287"/>
      <c r="K282" s="287"/>
      <c r="L282" s="287"/>
      <c r="M282" s="285"/>
      <c r="N282" s="269"/>
      <c r="O282" s="287"/>
    </row>
    <row r="283">
      <c r="A283" s="329"/>
      <c r="C283" s="283"/>
      <c r="D283" s="283"/>
      <c r="F283" s="283"/>
      <c r="G283" s="287"/>
      <c r="H283" s="287"/>
      <c r="I283" s="287"/>
      <c r="J283" s="287"/>
      <c r="K283" s="287"/>
      <c r="L283" s="287"/>
      <c r="M283" s="285"/>
      <c r="N283" s="269"/>
      <c r="O283" s="287"/>
    </row>
    <row r="284">
      <c r="A284" s="329"/>
      <c r="C284" s="283"/>
      <c r="D284" s="283"/>
      <c r="F284" s="283"/>
      <c r="G284" s="287"/>
      <c r="H284" s="287"/>
      <c r="I284" s="287"/>
      <c r="J284" s="287"/>
      <c r="K284" s="287"/>
      <c r="L284" s="287"/>
      <c r="M284" s="285"/>
      <c r="N284" s="269"/>
      <c r="O284" s="287"/>
    </row>
    <row r="285">
      <c r="A285" s="329"/>
      <c r="C285" s="283"/>
      <c r="D285" s="283"/>
      <c r="F285" s="283"/>
      <c r="G285" s="287"/>
      <c r="H285" s="287"/>
      <c r="I285" s="287"/>
      <c r="J285" s="287"/>
      <c r="K285" s="287"/>
      <c r="L285" s="287"/>
      <c r="M285" s="285"/>
      <c r="N285" s="269"/>
      <c r="O285" s="287"/>
    </row>
    <row r="286">
      <c r="A286" s="329"/>
      <c r="C286" s="283"/>
      <c r="D286" s="283"/>
      <c r="F286" s="283"/>
      <c r="G286" s="287"/>
      <c r="H286" s="287"/>
      <c r="I286" s="287"/>
      <c r="J286" s="287"/>
      <c r="K286" s="287"/>
      <c r="L286" s="287"/>
      <c r="M286" s="285"/>
      <c r="N286" s="269"/>
      <c r="O286" s="287"/>
    </row>
    <row r="287">
      <c r="A287" s="329"/>
      <c r="C287" s="283"/>
      <c r="D287" s="283"/>
      <c r="F287" s="283"/>
      <c r="G287" s="287"/>
      <c r="H287" s="287"/>
      <c r="I287" s="287"/>
      <c r="J287" s="287"/>
      <c r="K287" s="287"/>
      <c r="L287" s="287"/>
      <c r="M287" s="285"/>
      <c r="N287" s="269"/>
      <c r="O287" s="287"/>
    </row>
    <row r="288">
      <c r="A288" s="329"/>
      <c r="C288" s="283"/>
      <c r="D288" s="283"/>
      <c r="F288" s="283"/>
      <c r="G288" s="287"/>
      <c r="H288" s="287"/>
      <c r="I288" s="287"/>
      <c r="J288" s="287"/>
      <c r="K288" s="287"/>
      <c r="L288" s="287"/>
      <c r="M288" s="285"/>
      <c r="N288" s="269"/>
      <c r="O288" s="287"/>
    </row>
    <row r="289">
      <c r="A289" s="329"/>
      <c r="C289" s="283"/>
      <c r="D289" s="283"/>
      <c r="F289" s="283"/>
      <c r="G289" s="287"/>
      <c r="H289" s="287"/>
      <c r="I289" s="287"/>
      <c r="J289" s="287"/>
      <c r="K289" s="287"/>
      <c r="L289" s="287"/>
      <c r="M289" s="285"/>
      <c r="N289" s="269"/>
      <c r="O289" s="287"/>
    </row>
    <row r="290">
      <c r="A290" s="329"/>
      <c r="C290" s="283"/>
      <c r="D290" s="283"/>
      <c r="F290" s="283"/>
      <c r="G290" s="287"/>
      <c r="H290" s="287"/>
      <c r="I290" s="287"/>
      <c r="J290" s="287"/>
      <c r="K290" s="287"/>
      <c r="L290" s="287"/>
      <c r="M290" s="285"/>
      <c r="N290" s="269"/>
      <c r="O290" s="287"/>
    </row>
    <row r="291">
      <c r="A291" s="329"/>
      <c r="C291" s="283"/>
      <c r="D291" s="283"/>
      <c r="F291" s="283"/>
      <c r="G291" s="287"/>
      <c r="H291" s="287"/>
      <c r="I291" s="287"/>
      <c r="J291" s="287"/>
      <c r="K291" s="287"/>
      <c r="L291" s="287"/>
      <c r="M291" s="285"/>
      <c r="N291" s="269"/>
      <c r="O291" s="287"/>
    </row>
    <row r="292">
      <c r="A292" s="329"/>
      <c r="C292" s="283"/>
      <c r="D292" s="283"/>
      <c r="F292" s="283"/>
      <c r="G292" s="287"/>
      <c r="H292" s="287"/>
      <c r="I292" s="287"/>
      <c r="J292" s="287"/>
      <c r="K292" s="287"/>
      <c r="L292" s="287"/>
      <c r="M292" s="285"/>
      <c r="N292" s="269"/>
      <c r="O292" s="287"/>
    </row>
    <row r="293">
      <c r="A293" s="329"/>
      <c r="C293" s="283"/>
      <c r="D293" s="283"/>
      <c r="F293" s="283"/>
      <c r="G293" s="287"/>
      <c r="H293" s="287"/>
      <c r="I293" s="287"/>
      <c r="J293" s="287"/>
      <c r="K293" s="287"/>
      <c r="L293" s="287"/>
      <c r="M293" s="285"/>
      <c r="N293" s="269"/>
      <c r="O293" s="287"/>
    </row>
    <row r="294">
      <c r="A294" s="329"/>
      <c r="C294" s="283"/>
      <c r="D294" s="283"/>
      <c r="F294" s="283"/>
      <c r="G294" s="287"/>
      <c r="H294" s="287"/>
      <c r="I294" s="287"/>
      <c r="J294" s="287"/>
      <c r="K294" s="287"/>
      <c r="L294" s="287"/>
      <c r="M294" s="285"/>
      <c r="N294" s="269"/>
      <c r="O294" s="287"/>
    </row>
    <row r="295">
      <c r="A295" s="329"/>
      <c r="C295" s="283"/>
      <c r="D295" s="283"/>
      <c r="F295" s="283"/>
      <c r="G295" s="287"/>
      <c r="H295" s="287"/>
      <c r="I295" s="287"/>
      <c r="J295" s="287"/>
      <c r="K295" s="287"/>
      <c r="L295" s="287"/>
      <c r="M295" s="285"/>
      <c r="N295" s="269"/>
      <c r="O295" s="287"/>
    </row>
    <row r="296">
      <c r="A296" s="329"/>
      <c r="C296" s="283"/>
      <c r="D296" s="283"/>
      <c r="F296" s="283"/>
      <c r="G296" s="287"/>
      <c r="H296" s="287"/>
      <c r="I296" s="287"/>
      <c r="J296" s="287"/>
      <c r="K296" s="287"/>
      <c r="L296" s="287"/>
      <c r="M296" s="285"/>
      <c r="N296" s="269"/>
      <c r="O296" s="287"/>
    </row>
    <row r="297">
      <c r="A297" s="329"/>
      <c r="C297" s="283"/>
      <c r="D297" s="283"/>
      <c r="F297" s="283"/>
      <c r="G297" s="287"/>
      <c r="H297" s="287"/>
      <c r="I297" s="287"/>
      <c r="J297" s="287"/>
      <c r="K297" s="287"/>
      <c r="L297" s="287"/>
      <c r="M297" s="285"/>
      <c r="N297" s="269"/>
      <c r="O297" s="287"/>
    </row>
    <row r="298">
      <c r="A298" s="329"/>
      <c r="C298" s="283"/>
      <c r="D298" s="283"/>
      <c r="F298" s="283"/>
      <c r="G298" s="287"/>
      <c r="H298" s="287"/>
      <c r="I298" s="287"/>
      <c r="J298" s="287"/>
      <c r="K298" s="287"/>
      <c r="L298" s="287"/>
      <c r="M298" s="285"/>
      <c r="N298" s="269"/>
      <c r="O298" s="287"/>
    </row>
    <row r="299">
      <c r="A299" s="329"/>
      <c r="C299" s="283"/>
      <c r="D299" s="283"/>
      <c r="F299" s="283"/>
      <c r="G299" s="287"/>
      <c r="H299" s="287"/>
      <c r="I299" s="287"/>
      <c r="J299" s="287"/>
      <c r="K299" s="287"/>
      <c r="L299" s="287"/>
      <c r="M299" s="285"/>
      <c r="N299" s="269"/>
      <c r="O299" s="287"/>
    </row>
    <row r="300">
      <c r="A300" s="329"/>
      <c r="C300" s="283"/>
      <c r="D300" s="283"/>
      <c r="F300" s="283"/>
      <c r="G300" s="287"/>
      <c r="H300" s="287"/>
      <c r="I300" s="287"/>
      <c r="J300" s="287"/>
      <c r="K300" s="287"/>
      <c r="L300" s="287"/>
      <c r="M300" s="285"/>
      <c r="N300" s="269"/>
      <c r="O300" s="287"/>
    </row>
    <row r="301">
      <c r="A301" s="329"/>
      <c r="C301" s="283"/>
      <c r="D301" s="283"/>
      <c r="F301" s="283"/>
      <c r="G301" s="287"/>
      <c r="H301" s="287"/>
      <c r="I301" s="287"/>
      <c r="J301" s="287"/>
      <c r="K301" s="287"/>
      <c r="L301" s="287"/>
      <c r="M301" s="285"/>
      <c r="N301" s="269"/>
      <c r="O301" s="287"/>
    </row>
    <row r="302">
      <c r="A302" s="329"/>
      <c r="C302" s="283"/>
      <c r="D302" s="283"/>
      <c r="F302" s="283"/>
      <c r="G302" s="287"/>
      <c r="H302" s="287"/>
      <c r="I302" s="287"/>
      <c r="J302" s="287"/>
      <c r="K302" s="287"/>
      <c r="L302" s="287"/>
      <c r="M302" s="285"/>
      <c r="N302" s="269"/>
      <c r="O302" s="287"/>
    </row>
    <row r="303">
      <c r="A303" s="329"/>
      <c r="C303" s="283"/>
      <c r="D303" s="283"/>
      <c r="F303" s="283"/>
      <c r="G303" s="287"/>
      <c r="H303" s="287"/>
      <c r="I303" s="287"/>
      <c r="J303" s="287"/>
      <c r="K303" s="287"/>
      <c r="L303" s="287"/>
      <c r="M303" s="285"/>
      <c r="N303" s="269"/>
      <c r="O303" s="287"/>
    </row>
    <row r="304">
      <c r="A304" s="329"/>
      <c r="C304" s="283"/>
      <c r="D304" s="283"/>
      <c r="F304" s="283"/>
      <c r="G304" s="287"/>
      <c r="H304" s="287"/>
      <c r="I304" s="287"/>
      <c r="J304" s="287"/>
      <c r="K304" s="287"/>
      <c r="L304" s="287"/>
      <c r="M304" s="285"/>
      <c r="N304" s="269"/>
      <c r="O304" s="287"/>
    </row>
    <row r="305">
      <c r="A305" s="329"/>
      <c r="C305" s="283"/>
      <c r="D305" s="283"/>
      <c r="F305" s="283"/>
      <c r="G305" s="287"/>
      <c r="H305" s="287"/>
      <c r="I305" s="287"/>
      <c r="J305" s="287"/>
      <c r="K305" s="287"/>
      <c r="L305" s="287"/>
      <c r="M305" s="285"/>
      <c r="N305" s="269"/>
      <c r="O305" s="287"/>
    </row>
    <row r="306">
      <c r="A306" s="329"/>
      <c r="C306" s="283"/>
      <c r="D306" s="283"/>
      <c r="F306" s="283"/>
      <c r="G306" s="287"/>
      <c r="H306" s="287"/>
      <c r="I306" s="287"/>
      <c r="J306" s="287"/>
      <c r="K306" s="287"/>
      <c r="L306" s="287"/>
      <c r="M306" s="285"/>
      <c r="N306" s="269"/>
      <c r="O306" s="287"/>
    </row>
    <row r="307">
      <c r="A307" s="329"/>
      <c r="C307" s="283"/>
      <c r="D307" s="283"/>
      <c r="F307" s="283"/>
      <c r="G307" s="287"/>
      <c r="H307" s="287"/>
      <c r="I307" s="287"/>
      <c r="J307" s="287"/>
      <c r="K307" s="287"/>
      <c r="L307" s="287"/>
      <c r="M307" s="285"/>
      <c r="N307" s="269"/>
      <c r="O307" s="287"/>
    </row>
    <row r="308">
      <c r="A308" s="329"/>
      <c r="C308" s="283"/>
      <c r="D308" s="283"/>
      <c r="F308" s="283"/>
      <c r="G308" s="287"/>
      <c r="H308" s="287"/>
      <c r="I308" s="287"/>
      <c r="J308" s="287"/>
      <c r="K308" s="287"/>
      <c r="L308" s="287"/>
      <c r="M308" s="285"/>
      <c r="N308" s="269"/>
      <c r="O308" s="287"/>
    </row>
    <row r="309">
      <c r="A309" s="329"/>
      <c r="C309" s="283"/>
      <c r="D309" s="283"/>
      <c r="F309" s="283"/>
      <c r="G309" s="287"/>
      <c r="H309" s="287"/>
      <c r="I309" s="287"/>
      <c r="J309" s="287"/>
      <c r="K309" s="287"/>
      <c r="L309" s="287"/>
      <c r="M309" s="285"/>
      <c r="N309" s="269"/>
      <c r="O309" s="287"/>
    </row>
    <row r="310">
      <c r="A310" s="329"/>
      <c r="C310" s="283"/>
      <c r="D310" s="283"/>
      <c r="F310" s="283"/>
      <c r="G310" s="287"/>
      <c r="H310" s="287"/>
      <c r="I310" s="287"/>
      <c r="J310" s="287"/>
      <c r="K310" s="287"/>
      <c r="L310" s="287"/>
      <c r="M310" s="285"/>
      <c r="N310" s="269"/>
      <c r="O310" s="287"/>
    </row>
    <row r="311">
      <c r="A311" s="329"/>
      <c r="C311" s="283"/>
      <c r="D311" s="283"/>
      <c r="F311" s="283"/>
      <c r="G311" s="287"/>
      <c r="H311" s="287"/>
      <c r="I311" s="287"/>
      <c r="J311" s="287"/>
      <c r="K311" s="287"/>
      <c r="L311" s="287"/>
      <c r="M311" s="285"/>
      <c r="N311" s="269"/>
      <c r="O311" s="287"/>
    </row>
    <row r="312">
      <c r="A312" s="329"/>
      <c r="C312" s="283"/>
      <c r="D312" s="283"/>
      <c r="F312" s="283"/>
      <c r="G312" s="287"/>
      <c r="H312" s="287"/>
      <c r="I312" s="287"/>
      <c r="J312" s="287"/>
      <c r="K312" s="287"/>
      <c r="L312" s="287"/>
      <c r="M312" s="285"/>
      <c r="N312" s="269"/>
      <c r="O312" s="287"/>
    </row>
    <row r="313">
      <c r="A313" s="329"/>
      <c r="C313" s="283"/>
      <c r="D313" s="283"/>
      <c r="F313" s="283"/>
      <c r="G313" s="287"/>
      <c r="H313" s="287"/>
      <c r="I313" s="287"/>
      <c r="J313" s="287"/>
      <c r="K313" s="287"/>
      <c r="L313" s="287"/>
      <c r="M313" s="285"/>
      <c r="N313" s="269"/>
      <c r="O313" s="287"/>
    </row>
    <row r="314">
      <c r="A314" s="329"/>
      <c r="C314" s="283"/>
      <c r="D314" s="283"/>
      <c r="F314" s="283"/>
      <c r="G314" s="287"/>
      <c r="H314" s="287"/>
      <c r="I314" s="287"/>
      <c r="J314" s="287"/>
      <c r="K314" s="287"/>
      <c r="L314" s="287"/>
      <c r="M314" s="285"/>
      <c r="N314" s="269"/>
      <c r="O314" s="287"/>
    </row>
    <row r="315">
      <c r="A315" s="329"/>
      <c r="C315" s="283"/>
      <c r="D315" s="283"/>
      <c r="F315" s="283"/>
      <c r="G315" s="287"/>
      <c r="H315" s="287"/>
      <c r="I315" s="287"/>
      <c r="J315" s="287"/>
      <c r="K315" s="287"/>
      <c r="L315" s="287"/>
      <c r="M315" s="285"/>
      <c r="N315" s="269"/>
      <c r="O315" s="287"/>
    </row>
    <row r="316">
      <c r="A316" s="329"/>
      <c r="C316" s="283"/>
      <c r="D316" s="283"/>
      <c r="F316" s="283"/>
      <c r="G316" s="287"/>
      <c r="H316" s="287"/>
      <c r="I316" s="287"/>
      <c r="J316" s="287"/>
      <c r="K316" s="287"/>
      <c r="L316" s="287"/>
      <c r="M316" s="285"/>
      <c r="N316" s="269"/>
      <c r="O316" s="287"/>
    </row>
    <row r="317">
      <c r="A317" s="329"/>
      <c r="C317" s="283"/>
      <c r="D317" s="283"/>
      <c r="F317" s="283"/>
      <c r="G317" s="287"/>
      <c r="H317" s="287"/>
      <c r="I317" s="287"/>
      <c r="J317" s="287"/>
      <c r="K317" s="287"/>
      <c r="L317" s="287"/>
      <c r="M317" s="285"/>
      <c r="N317" s="269"/>
      <c r="O317" s="287"/>
    </row>
    <row r="318">
      <c r="A318" s="329"/>
      <c r="C318" s="283"/>
      <c r="D318" s="283"/>
      <c r="F318" s="283"/>
      <c r="G318" s="287"/>
      <c r="H318" s="287"/>
      <c r="I318" s="287"/>
      <c r="J318" s="287"/>
      <c r="K318" s="287"/>
      <c r="L318" s="287"/>
      <c r="M318" s="285"/>
      <c r="N318" s="269"/>
      <c r="O318" s="287"/>
    </row>
    <row r="319">
      <c r="A319" s="329"/>
      <c r="C319" s="283"/>
      <c r="D319" s="283"/>
      <c r="F319" s="283"/>
      <c r="G319" s="287"/>
      <c r="H319" s="287"/>
      <c r="I319" s="287"/>
      <c r="J319" s="287"/>
      <c r="K319" s="287"/>
      <c r="L319" s="287"/>
      <c r="M319" s="285"/>
      <c r="N319" s="269"/>
      <c r="O319" s="287"/>
    </row>
    <row r="320">
      <c r="A320" s="329"/>
      <c r="C320" s="283"/>
      <c r="D320" s="283"/>
      <c r="F320" s="283"/>
      <c r="G320" s="287"/>
      <c r="H320" s="287"/>
      <c r="I320" s="287"/>
      <c r="J320" s="287"/>
      <c r="K320" s="287"/>
      <c r="L320" s="287"/>
      <c r="M320" s="285"/>
      <c r="N320" s="269"/>
      <c r="O320" s="287"/>
    </row>
    <row r="321">
      <c r="A321" s="329"/>
      <c r="C321" s="283"/>
      <c r="D321" s="283"/>
      <c r="F321" s="283"/>
      <c r="G321" s="287"/>
      <c r="H321" s="287"/>
      <c r="I321" s="287"/>
      <c r="J321" s="287"/>
      <c r="K321" s="287"/>
      <c r="L321" s="287"/>
      <c r="M321" s="285"/>
      <c r="N321" s="269"/>
      <c r="O321" s="287"/>
    </row>
    <row r="322">
      <c r="A322" s="329"/>
      <c r="C322" s="283"/>
      <c r="D322" s="283"/>
      <c r="F322" s="283"/>
      <c r="G322" s="287"/>
      <c r="H322" s="287"/>
      <c r="I322" s="287"/>
      <c r="J322" s="287"/>
      <c r="K322" s="287"/>
      <c r="L322" s="287"/>
      <c r="M322" s="285"/>
      <c r="N322" s="269"/>
      <c r="O322" s="287"/>
    </row>
    <row r="323">
      <c r="A323" s="329"/>
      <c r="C323" s="283"/>
      <c r="D323" s="283"/>
      <c r="F323" s="283"/>
      <c r="G323" s="287"/>
      <c r="H323" s="287"/>
      <c r="I323" s="287"/>
      <c r="J323" s="287"/>
      <c r="K323" s="287"/>
      <c r="L323" s="287"/>
      <c r="M323" s="285"/>
      <c r="N323" s="269"/>
      <c r="O323" s="287"/>
    </row>
    <row r="324">
      <c r="A324" s="329"/>
      <c r="C324" s="283"/>
      <c r="D324" s="283"/>
      <c r="F324" s="283"/>
      <c r="G324" s="287"/>
      <c r="H324" s="287"/>
      <c r="I324" s="287"/>
      <c r="J324" s="287"/>
      <c r="K324" s="287"/>
      <c r="L324" s="287"/>
      <c r="M324" s="285"/>
      <c r="N324" s="269"/>
      <c r="O324" s="287"/>
    </row>
    <row r="325">
      <c r="A325" s="329"/>
      <c r="C325" s="283"/>
      <c r="D325" s="283"/>
      <c r="F325" s="283"/>
      <c r="G325" s="287"/>
      <c r="H325" s="287"/>
      <c r="I325" s="287"/>
      <c r="J325" s="287"/>
      <c r="K325" s="287"/>
      <c r="L325" s="287"/>
      <c r="M325" s="285"/>
      <c r="N325" s="269"/>
      <c r="O325" s="287"/>
    </row>
    <row r="326">
      <c r="A326" s="329"/>
      <c r="C326" s="283"/>
      <c r="D326" s="283"/>
      <c r="F326" s="283"/>
      <c r="G326" s="287"/>
      <c r="H326" s="287"/>
      <c r="I326" s="287"/>
      <c r="J326" s="287"/>
      <c r="K326" s="287"/>
      <c r="L326" s="287"/>
      <c r="M326" s="285"/>
      <c r="N326" s="269"/>
      <c r="O326" s="287"/>
    </row>
    <row r="327">
      <c r="A327" s="329"/>
      <c r="C327" s="283"/>
      <c r="D327" s="283"/>
      <c r="F327" s="283"/>
      <c r="G327" s="287"/>
      <c r="H327" s="287"/>
      <c r="I327" s="287"/>
      <c r="J327" s="287"/>
      <c r="K327" s="287"/>
      <c r="L327" s="287"/>
      <c r="M327" s="285"/>
      <c r="N327" s="269"/>
      <c r="O327" s="287"/>
    </row>
    <row r="328">
      <c r="A328" s="329"/>
      <c r="C328" s="283"/>
      <c r="D328" s="283"/>
      <c r="F328" s="283"/>
      <c r="G328" s="287"/>
      <c r="H328" s="287"/>
      <c r="I328" s="287"/>
      <c r="J328" s="287"/>
      <c r="K328" s="287"/>
      <c r="L328" s="287"/>
      <c r="M328" s="285"/>
      <c r="N328" s="269"/>
      <c r="O328" s="287"/>
    </row>
    <row r="329">
      <c r="A329" s="329"/>
      <c r="C329" s="283"/>
      <c r="D329" s="283"/>
      <c r="F329" s="283"/>
      <c r="G329" s="287"/>
      <c r="H329" s="287"/>
      <c r="I329" s="287"/>
      <c r="J329" s="287"/>
      <c r="K329" s="287"/>
      <c r="L329" s="287"/>
      <c r="M329" s="285"/>
      <c r="N329" s="269"/>
      <c r="O329" s="287"/>
    </row>
    <row r="330">
      <c r="A330" s="329"/>
      <c r="C330" s="283"/>
      <c r="D330" s="283"/>
      <c r="F330" s="283"/>
      <c r="G330" s="287"/>
      <c r="H330" s="287"/>
      <c r="I330" s="287"/>
      <c r="J330" s="287"/>
      <c r="K330" s="287"/>
      <c r="L330" s="287"/>
      <c r="M330" s="285"/>
      <c r="N330" s="269"/>
      <c r="O330" s="287"/>
    </row>
    <row r="331">
      <c r="A331" s="329"/>
      <c r="C331" s="283"/>
      <c r="D331" s="283"/>
      <c r="F331" s="283"/>
      <c r="G331" s="287"/>
      <c r="H331" s="287"/>
      <c r="I331" s="287"/>
      <c r="J331" s="287"/>
      <c r="K331" s="287"/>
      <c r="L331" s="287"/>
      <c r="M331" s="285"/>
      <c r="N331" s="269"/>
      <c r="O331" s="287"/>
    </row>
    <row r="332">
      <c r="A332" s="329"/>
      <c r="C332" s="283"/>
      <c r="D332" s="283"/>
      <c r="F332" s="283"/>
      <c r="G332" s="287"/>
      <c r="H332" s="287"/>
      <c r="I332" s="287"/>
      <c r="J332" s="287"/>
      <c r="K332" s="287"/>
      <c r="L332" s="287"/>
      <c r="M332" s="285"/>
      <c r="N332" s="269"/>
      <c r="O332" s="287"/>
    </row>
    <row r="333">
      <c r="A333" s="329"/>
      <c r="C333" s="283"/>
      <c r="D333" s="283"/>
      <c r="F333" s="283"/>
      <c r="G333" s="287"/>
      <c r="H333" s="287"/>
      <c r="I333" s="287"/>
      <c r="J333" s="287"/>
      <c r="K333" s="287"/>
      <c r="L333" s="287"/>
      <c r="M333" s="285"/>
      <c r="N333" s="269"/>
      <c r="O333" s="287"/>
    </row>
    <row r="334">
      <c r="A334" s="329"/>
      <c r="C334" s="283"/>
      <c r="D334" s="283"/>
      <c r="F334" s="283"/>
      <c r="G334" s="287"/>
      <c r="H334" s="287"/>
      <c r="I334" s="287"/>
      <c r="J334" s="287"/>
      <c r="K334" s="287"/>
      <c r="L334" s="287"/>
      <c r="M334" s="285"/>
      <c r="N334" s="269"/>
      <c r="O334" s="287"/>
    </row>
    <row r="335">
      <c r="A335" s="329"/>
      <c r="C335" s="283"/>
      <c r="D335" s="283"/>
      <c r="F335" s="283"/>
      <c r="G335" s="287"/>
      <c r="H335" s="287"/>
      <c r="I335" s="287"/>
      <c r="J335" s="287"/>
      <c r="K335" s="287"/>
      <c r="L335" s="287"/>
      <c r="M335" s="285"/>
      <c r="N335" s="269"/>
      <c r="O335" s="287"/>
    </row>
    <row r="336">
      <c r="A336" s="329"/>
      <c r="C336" s="283"/>
      <c r="D336" s="283"/>
      <c r="F336" s="283"/>
      <c r="G336" s="287"/>
      <c r="H336" s="287"/>
      <c r="I336" s="287"/>
      <c r="J336" s="287"/>
      <c r="K336" s="287"/>
      <c r="L336" s="287"/>
      <c r="M336" s="285"/>
      <c r="N336" s="269"/>
      <c r="O336" s="287"/>
    </row>
    <row r="337">
      <c r="A337" s="329"/>
      <c r="C337" s="283"/>
      <c r="D337" s="283"/>
      <c r="F337" s="283"/>
      <c r="G337" s="287"/>
      <c r="H337" s="287"/>
      <c r="I337" s="287"/>
      <c r="J337" s="287"/>
      <c r="K337" s="287"/>
      <c r="L337" s="287"/>
      <c r="M337" s="285"/>
      <c r="N337" s="269"/>
      <c r="O337" s="287"/>
    </row>
    <row r="338">
      <c r="A338" s="329"/>
      <c r="C338" s="283"/>
      <c r="D338" s="283"/>
      <c r="F338" s="283"/>
      <c r="G338" s="287"/>
      <c r="H338" s="287"/>
      <c r="I338" s="287"/>
      <c r="J338" s="287"/>
      <c r="K338" s="287"/>
      <c r="L338" s="287"/>
      <c r="M338" s="285"/>
      <c r="N338" s="269"/>
      <c r="O338" s="287"/>
    </row>
    <row r="339">
      <c r="A339" s="329"/>
      <c r="C339" s="283"/>
      <c r="D339" s="283"/>
      <c r="F339" s="283"/>
      <c r="G339" s="287"/>
      <c r="H339" s="287"/>
      <c r="I339" s="287"/>
      <c r="J339" s="287"/>
      <c r="K339" s="287"/>
      <c r="L339" s="287"/>
      <c r="M339" s="285"/>
      <c r="N339" s="269"/>
      <c r="O339" s="287"/>
    </row>
    <row r="340">
      <c r="A340" s="329"/>
      <c r="C340" s="283"/>
      <c r="D340" s="283"/>
      <c r="F340" s="283"/>
      <c r="G340" s="287"/>
      <c r="H340" s="287"/>
      <c r="I340" s="287"/>
      <c r="J340" s="287"/>
      <c r="K340" s="287"/>
      <c r="L340" s="287"/>
      <c r="M340" s="285"/>
      <c r="N340" s="269"/>
      <c r="O340" s="287"/>
    </row>
    <row r="341">
      <c r="A341" s="329"/>
      <c r="C341" s="283"/>
      <c r="D341" s="283"/>
      <c r="F341" s="283"/>
      <c r="G341" s="287"/>
      <c r="H341" s="287"/>
      <c r="I341" s="287"/>
      <c r="J341" s="287"/>
      <c r="K341" s="287"/>
      <c r="L341" s="287"/>
      <c r="M341" s="285"/>
      <c r="N341" s="269"/>
      <c r="O341" s="287"/>
    </row>
    <row r="342">
      <c r="A342" s="329"/>
      <c r="C342" s="283"/>
      <c r="D342" s="283"/>
      <c r="F342" s="283"/>
      <c r="G342" s="287"/>
      <c r="H342" s="287"/>
      <c r="I342" s="287"/>
      <c r="J342" s="287"/>
      <c r="K342" s="287"/>
      <c r="L342" s="287"/>
      <c r="M342" s="285"/>
      <c r="N342" s="269"/>
      <c r="O342" s="287"/>
    </row>
    <row r="343">
      <c r="A343" s="329"/>
      <c r="C343" s="283"/>
      <c r="D343" s="283"/>
      <c r="F343" s="283"/>
      <c r="G343" s="287"/>
      <c r="H343" s="287"/>
      <c r="I343" s="287"/>
      <c r="J343" s="287"/>
      <c r="K343" s="287"/>
      <c r="L343" s="287"/>
      <c r="M343" s="285"/>
      <c r="N343" s="269"/>
      <c r="O343" s="287"/>
    </row>
    <row r="344">
      <c r="A344" s="329"/>
      <c r="C344" s="283"/>
      <c r="D344" s="283"/>
      <c r="F344" s="283"/>
      <c r="G344" s="287"/>
      <c r="H344" s="287"/>
      <c r="I344" s="287"/>
      <c r="J344" s="287"/>
      <c r="K344" s="287"/>
      <c r="L344" s="287"/>
      <c r="M344" s="285"/>
      <c r="N344" s="269"/>
      <c r="O344" s="287"/>
    </row>
    <row r="345">
      <c r="A345" s="329"/>
      <c r="C345" s="283"/>
      <c r="D345" s="283"/>
      <c r="F345" s="283"/>
      <c r="G345" s="287"/>
      <c r="H345" s="287"/>
      <c r="I345" s="287"/>
      <c r="J345" s="287"/>
      <c r="K345" s="287"/>
      <c r="L345" s="287"/>
      <c r="M345" s="285"/>
      <c r="N345" s="269"/>
      <c r="O345" s="287"/>
    </row>
    <row r="346">
      <c r="A346" s="329"/>
      <c r="C346" s="283"/>
      <c r="D346" s="283"/>
      <c r="F346" s="283"/>
      <c r="G346" s="287"/>
      <c r="H346" s="287"/>
      <c r="I346" s="287"/>
      <c r="J346" s="287"/>
      <c r="K346" s="287"/>
      <c r="L346" s="287"/>
      <c r="M346" s="285"/>
      <c r="N346" s="269"/>
      <c r="O346" s="287"/>
    </row>
    <row r="347">
      <c r="A347" s="329"/>
      <c r="C347" s="283"/>
      <c r="D347" s="283"/>
      <c r="F347" s="283"/>
      <c r="G347" s="287"/>
      <c r="H347" s="287"/>
      <c r="I347" s="287"/>
      <c r="J347" s="287"/>
      <c r="K347" s="287"/>
      <c r="L347" s="287"/>
      <c r="M347" s="285"/>
      <c r="N347" s="269"/>
      <c r="O347" s="287"/>
    </row>
    <row r="348">
      <c r="A348" s="329"/>
      <c r="C348" s="283"/>
      <c r="D348" s="283"/>
      <c r="F348" s="283"/>
      <c r="G348" s="287"/>
      <c r="H348" s="287"/>
      <c r="I348" s="287"/>
      <c r="J348" s="287"/>
      <c r="K348" s="287"/>
      <c r="L348" s="287"/>
      <c r="M348" s="285"/>
      <c r="N348" s="269"/>
      <c r="O348" s="287"/>
    </row>
    <row r="349">
      <c r="A349" s="329"/>
      <c r="C349" s="283"/>
      <c r="D349" s="283"/>
      <c r="F349" s="283"/>
      <c r="G349" s="287"/>
      <c r="H349" s="287"/>
      <c r="I349" s="287"/>
      <c r="J349" s="287"/>
      <c r="K349" s="287"/>
      <c r="L349" s="287"/>
      <c r="M349" s="285"/>
      <c r="N349" s="269"/>
      <c r="O349" s="287"/>
    </row>
    <row r="350">
      <c r="A350" s="329"/>
      <c r="C350" s="283"/>
      <c r="D350" s="283"/>
      <c r="F350" s="283"/>
      <c r="G350" s="287"/>
      <c r="H350" s="287"/>
      <c r="I350" s="287"/>
      <c r="J350" s="287"/>
      <c r="K350" s="287"/>
      <c r="L350" s="287"/>
      <c r="M350" s="285"/>
      <c r="N350" s="269"/>
      <c r="O350" s="287"/>
    </row>
    <row r="351">
      <c r="A351" s="329"/>
      <c r="C351" s="283"/>
      <c r="D351" s="283"/>
      <c r="F351" s="283"/>
      <c r="G351" s="287"/>
      <c r="H351" s="287"/>
      <c r="I351" s="287"/>
      <c r="J351" s="287"/>
      <c r="K351" s="287"/>
      <c r="L351" s="287"/>
      <c r="M351" s="285"/>
      <c r="N351" s="269"/>
      <c r="O351" s="287"/>
    </row>
    <row r="352">
      <c r="A352" s="329"/>
      <c r="C352" s="283"/>
      <c r="D352" s="283"/>
      <c r="F352" s="283"/>
      <c r="G352" s="287"/>
      <c r="H352" s="287"/>
      <c r="I352" s="287"/>
      <c r="J352" s="287"/>
      <c r="K352" s="287"/>
      <c r="L352" s="287"/>
      <c r="M352" s="285"/>
      <c r="N352" s="269"/>
      <c r="O352" s="287"/>
    </row>
    <row r="353">
      <c r="A353" s="329"/>
      <c r="C353" s="283"/>
      <c r="D353" s="283"/>
      <c r="F353" s="283"/>
      <c r="G353" s="287"/>
      <c r="H353" s="287"/>
      <c r="I353" s="287"/>
      <c r="J353" s="287"/>
      <c r="K353" s="287"/>
      <c r="L353" s="287"/>
      <c r="M353" s="285"/>
      <c r="N353" s="269"/>
      <c r="O353" s="287"/>
    </row>
    <row r="354">
      <c r="A354" s="329"/>
      <c r="C354" s="283"/>
      <c r="D354" s="283"/>
      <c r="F354" s="283"/>
      <c r="G354" s="287"/>
      <c r="H354" s="287"/>
      <c r="I354" s="287"/>
      <c r="J354" s="287"/>
      <c r="K354" s="287"/>
      <c r="L354" s="287"/>
      <c r="M354" s="285"/>
      <c r="N354" s="269"/>
      <c r="O354" s="287"/>
    </row>
    <row r="355">
      <c r="A355" s="329"/>
      <c r="C355" s="283"/>
      <c r="D355" s="283"/>
      <c r="F355" s="283"/>
      <c r="G355" s="287"/>
      <c r="H355" s="287"/>
      <c r="I355" s="287"/>
      <c r="J355" s="287"/>
      <c r="K355" s="287"/>
      <c r="L355" s="287"/>
      <c r="M355" s="285"/>
      <c r="N355" s="269"/>
      <c r="O355" s="287"/>
    </row>
    <row r="356">
      <c r="A356" s="329"/>
      <c r="C356" s="283"/>
      <c r="D356" s="283"/>
      <c r="F356" s="283"/>
      <c r="G356" s="287"/>
      <c r="H356" s="287"/>
      <c r="I356" s="287"/>
      <c r="J356" s="287"/>
      <c r="K356" s="287"/>
      <c r="L356" s="287"/>
      <c r="M356" s="285"/>
      <c r="N356" s="269"/>
      <c r="O356" s="287"/>
    </row>
    <row r="357">
      <c r="A357" s="329"/>
      <c r="C357" s="283"/>
      <c r="D357" s="283"/>
      <c r="F357" s="283"/>
      <c r="G357" s="287"/>
      <c r="H357" s="287"/>
      <c r="I357" s="287"/>
      <c r="J357" s="287"/>
      <c r="K357" s="287"/>
      <c r="L357" s="287"/>
      <c r="M357" s="285"/>
      <c r="N357" s="269"/>
      <c r="O357" s="287"/>
    </row>
    <row r="358">
      <c r="A358" s="329"/>
      <c r="C358" s="283"/>
      <c r="D358" s="283"/>
      <c r="F358" s="283"/>
      <c r="G358" s="287"/>
      <c r="H358" s="287"/>
      <c r="I358" s="287"/>
      <c r="J358" s="287"/>
      <c r="K358" s="287"/>
      <c r="L358" s="287"/>
      <c r="M358" s="285"/>
      <c r="N358" s="269"/>
      <c r="O358" s="287"/>
    </row>
    <row r="359">
      <c r="A359" s="329"/>
      <c r="C359" s="283"/>
      <c r="D359" s="283"/>
      <c r="F359" s="283"/>
      <c r="G359" s="287"/>
      <c r="H359" s="287"/>
      <c r="I359" s="287"/>
      <c r="J359" s="287"/>
      <c r="K359" s="287"/>
      <c r="L359" s="287"/>
      <c r="M359" s="285"/>
      <c r="N359" s="269"/>
      <c r="O359" s="287"/>
    </row>
    <row r="360">
      <c r="A360" s="329"/>
      <c r="C360" s="283"/>
      <c r="D360" s="283"/>
      <c r="F360" s="283"/>
      <c r="G360" s="287"/>
      <c r="H360" s="287"/>
      <c r="I360" s="287"/>
      <c r="J360" s="287"/>
      <c r="K360" s="287"/>
      <c r="L360" s="287"/>
      <c r="M360" s="285"/>
      <c r="N360" s="269"/>
      <c r="O360" s="287"/>
    </row>
    <row r="361">
      <c r="A361" s="329"/>
      <c r="C361" s="283"/>
      <c r="D361" s="283"/>
      <c r="F361" s="283"/>
      <c r="G361" s="287"/>
      <c r="H361" s="287"/>
      <c r="I361" s="287"/>
      <c r="J361" s="287"/>
      <c r="K361" s="287"/>
      <c r="L361" s="287"/>
      <c r="M361" s="285"/>
      <c r="N361" s="269"/>
      <c r="O361" s="287"/>
    </row>
    <row r="362">
      <c r="A362" s="329"/>
      <c r="C362" s="283"/>
      <c r="D362" s="283"/>
      <c r="F362" s="283"/>
      <c r="G362" s="287"/>
      <c r="H362" s="287"/>
      <c r="I362" s="287"/>
      <c r="J362" s="287"/>
      <c r="K362" s="287"/>
      <c r="L362" s="287"/>
      <c r="M362" s="285"/>
      <c r="N362" s="269"/>
      <c r="O362" s="287"/>
    </row>
    <row r="363">
      <c r="A363" s="329"/>
      <c r="C363" s="283"/>
      <c r="D363" s="283"/>
      <c r="F363" s="283"/>
      <c r="G363" s="287"/>
      <c r="H363" s="287"/>
      <c r="I363" s="287"/>
      <c r="J363" s="287"/>
      <c r="K363" s="287"/>
      <c r="L363" s="287"/>
      <c r="M363" s="285"/>
      <c r="N363" s="269"/>
      <c r="O363" s="287"/>
    </row>
    <row r="364">
      <c r="A364" s="329"/>
      <c r="C364" s="283"/>
      <c r="D364" s="283"/>
      <c r="F364" s="283"/>
      <c r="G364" s="287"/>
      <c r="H364" s="287"/>
      <c r="I364" s="287"/>
      <c r="J364" s="287"/>
      <c r="K364" s="287"/>
      <c r="L364" s="287"/>
      <c r="M364" s="285"/>
      <c r="N364" s="269"/>
      <c r="O364" s="287"/>
    </row>
    <row r="365">
      <c r="A365" s="329"/>
      <c r="C365" s="283"/>
      <c r="D365" s="283"/>
      <c r="F365" s="283"/>
      <c r="G365" s="287"/>
      <c r="H365" s="287"/>
      <c r="I365" s="287"/>
      <c r="J365" s="287"/>
      <c r="K365" s="287"/>
      <c r="L365" s="287"/>
      <c r="M365" s="285"/>
      <c r="N365" s="269"/>
      <c r="O365" s="287"/>
    </row>
    <row r="366">
      <c r="A366" s="329"/>
      <c r="C366" s="283"/>
      <c r="D366" s="283"/>
      <c r="F366" s="283"/>
      <c r="G366" s="287"/>
      <c r="H366" s="287"/>
      <c r="I366" s="287"/>
      <c r="J366" s="287"/>
      <c r="K366" s="287"/>
      <c r="L366" s="287"/>
      <c r="M366" s="285"/>
      <c r="N366" s="269"/>
      <c r="O366" s="287"/>
    </row>
    <row r="367">
      <c r="A367" s="329"/>
      <c r="C367" s="283"/>
      <c r="D367" s="283"/>
      <c r="F367" s="283"/>
      <c r="G367" s="287"/>
      <c r="H367" s="287"/>
      <c r="I367" s="287"/>
      <c r="J367" s="287"/>
      <c r="K367" s="287"/>
      <c r="L367" s="287"/>
      <c r="M367" s="285"/>
      <c r="N367" s="269"/>
      <c r="O367" s="287"/>
    </row>
    <row r="368">
      <c r="A368" s="329"/>
      <c r="C368" s="283"/>
      <c r="D368" s="283"/>
      <c r="F368" s="283"/>
      <c r="G368" s="287"/>
      <c r="H368" s="287"/>
      <c r="I368" s="287"/>
      <c r="J368" s="287"/>
      <c r="K368" s="287"/>
      <c r="L368" s="287"/>
      <c r="M368" s="285"/>
      <c r="N368" s="269"/>
      <c r="O368" s="287"/>
    </row>
    <row r="369">
      <c r="A369" s="329"/>
      <c r="C369" s="283"/>
      <c r="D369" s="283"/>
      <c r="F369" s="283"/>
      <c r="G369" s="287"/>
      <c r="H369" s="287"/>
      <c r="I369" s="287"/>
      <c r="J369" s="287"/>
      <c r="K369" s="287"/>
      <c r="L369" s="287"/>
      <c r="M369" s="285"/>
      <c r="N369" s="269"/>
      <c r="O369" s="287"/>
    </row>
    <row r="370">
      <c r="A370" s="329"/>
      <c r="C370" s="283"/>
      <c r="D370" s="283"/>
      <c r="F370" s="283"/>
      <c r="G370" s="287"/>
      <c r="H370" s="287"/>
      <c r="I370" s="287"/>
      <c r="J370" s="287"/>
      <c r="K370" s="287"/>
      <c r="L370" s="287"/>
      <c r="M370" s="285"/>
      <c r="N370" s="269"/>
      <c r="O370" s="287"/>
    </row>
    <row r="371">
      <c r="A371" s="329"/>
      <c r="C371" s="283"/>
      <c r="D371" s="283"/>
      <c r="F371" s="283"/>
      <c r="G371" s="287"/>
      <c r="H371" s="287"/>
      <c r="I371" s="287"/>
      <c r="J371" s="287"/>
      <c r="K371" s="287"/>
      <c r="L371" s="287"/>
      <c r="M371" s="285"/>
      <c r="N371" s="269"/>
      <c r="O371" s="287"/>
    </row>
    <row r="372">
      <c r="A372" s="329"/>
      <c r="C372" s="283"/>
      <c r="D372" s="283"/>
      <c r="F372" s="283"/>
      <c r="G372" s="287"/>
      <c r="H372" s="287"/>
      <c r="I372" s="287"/>
      <c r="J372" s="287"/>
      <c r="K372" s="287"/>
      <c r="L372" s="287"/>
      <c r="M372" s="285"/>
      <c r="N372" s="269"/>
      <c r="O372" s="287"/>
    </row>
    <row r="373">
      <c r="A373" s="329"/>
      <c r="C373" s="283"/>
      <c r="D373" s="283"/>
      <c r="F373" s="283"/>
      <c r="G373" s="287"/>
      <c r="H373" s="287"/>
      <c r="I373" s="287"/>
      <c r="J373" s="287"/>
      <c r="K373" s="287"/>
      <c r="L373" s="287"/>
      <c r="M373" s="285"/>
      <c r="N373" s="269"/>
      <c r="O373" s="287"/>
    </row>
    <row r="374">
      <c r="A374" s="329"/>
      <c r="C374" s="283"/>
      <c r="D374" s="283"/>
      <c r="F374" s="283"/>
      <c r="G374" s="287"/>
      <c r="H374" s="287"/>
      <c r="I374" s="287"/>
      <c r="J374" s="287"/>
      <c r="K374" s="287"/>
      <c r="L374" s="287"/>
      <c r="M374" s="285"/>
      <c r="N374" s="269"/>
      <c r="O374" s="287"/>
    </row>
    <row r="375">
      <c r="A375" s="329"/>
      <c r="C375" s="283"/>
      <c r="D375" s="283"/>
      <c r="F375" s="283"/>
      <c r="G375" s="287"/>
      <c r="H375" s="287"/>
      <c r="I375" s="287"/>
      <c r="J375" s="287"/>
      <c r="K375" s="287"/>
      <c r="L375" s="287"/>
      <c r="M375" s="285"/>
      <c r="N375" s="269"/>
      <c r="O375" s="287"/>
    </row>
    <row r="376">
      <c r="A376" s="329"/>
      <c r="C376" s="283"/>
      <c r="D376" s="283"/>
      <c r="F376" s="283"/>
      <c r="G376" s="287"/>
      <c r="H376" s="287"/>
      <c r="I376" s="287"/>
      <c r="J376" s="287"/>
      <c r="K376" s="287"/>
      <c r="L376" s="287"/>
      <c r="M376" s="285"/>
      <c r="N376" s="269"/>
      <c r="O376" s="287"/>
    </row>
    <row r="377">
      <c r="A377" s="329"/>
      <c r="C377" s="283"/>
      <c r="D377" s="283"/>
      <c r="F377" s="283"/>
      <c r="G377" s="287"/>
      <c r="H377" s="287"/>
      <c r="I377" s="287"/>
      <c r="J377" s="287"/>
      <c r="K377" s="287"/>
      <c r="L377" s="287"/>
      <c r="M377" s="285"/>
      <c r="N377" s="269"/>
      <c r="O377" s="287"/>
    </row>
    <row r="378">
      <c r="A378" s="329"/>
      <c r="C378" s="283"/>
      <c r="D378" s="283"/>
      <c r="F378" s="283"/>
      <c r="G378" s="287"/>
      <c r="H378" s="287"/>
      <c r="I378" s="287"/>
      <c r="J378" s="287"/>
      <c r="K378" s="287"/>
      <c r="L378" s="287"/>
      <c r="M378" s="285"/>
      <c r="N378" s="269"/>
      <c r="O378" s="287"/>
    </row>
    <row r="379">
      <c r="A379" s="329"/>
      <c r="C379" s="283"/>
      <c r="D379" s="283"/>
      <c r="F379" s="283"/>
      <c r="G379" s="287"/>
      <c r="H379" s="287"/>
      <c r="I379" s="287"/>
      <c r="J379" s="287"/>
      <c r="K379" s="287"/>
      <c r="L379" s="287"/>
      <c r="M379" s="285"/>
      <c r="N379" s="269"/>
      <c r="O379" s="287"/>
    </row>
    <row r="380">
      <c r="A380" s="329"/>
      <c r="C380" s="283"/>
      <c r="D380" s="283"/>
      <c r="F380" s="283"/>
      <c r="G380" s="287"/>
      <c r="H380" s="287"/>
      <c r="I380" s="287"/>
      <c r="J380" s="287"/>
      <c r="K380" s="287"/>
      <c r="L380" s="287"/>
      <c r="M380" s="285"/>
      <c r="N380" s="269"/>
      <c r="O380" s="287"/>
    </row>
    <row r="381">
      <c r="A381" s="329"/>
      <c r="C381" s="283"/>
      <c r="D381" s="283"/>
      <c r="F381" s="283"/>
      <c r="G381" s="287"/>
      <c r="H381" s="287"/>
      <c r="I381" s="287"/>
      <c r="J381" s="287"/>
      <c r="K381" s="287"/>
      <c r="L381" s="287"/>
      <c r="M381" s="285"/>
      <c r="N381" s="269"/>
      <c r="O381" s="287"/>
    </row>
    <row r="382">
      <c r="A382" s="329"/>
      <c r="C382" s="283"/>
      <c r="D382" s="283"/>
      <c r="F382" s="283"/>
      <c r="G382" s="287"/>
      <c r="H382" s="287"/>
      <c r="I382" s="287"/>
      <c r="J382" s="287"/>
      <c r="K382" s="287"/>
      <c r="L382" s="287"/>
      <c r="M382" s="285"/>
      <c r="N382" s="269"/>
      <c r="O382" s="287"/>
    </row>
    <row r="383">
      <c r="A383" s="329"/>
      <c r="C383" s="283"/>
      <c r="D383" s="283"/>
      <c r="F383" s="283"/>
      <c r="G383" s="287"/>
      <c r="H383" s="287"/>
      <c r="I383" s="287"/>
      <c r="J383" s="287"/>
      <c r="K383" s="287"/>
      <c r="L383" s="287"/>
      <c r="M383" s="285"/>
      <c r="N383" s="269"/>
      <c r="O383" s="287"/>
    </row>
    <row r="384">
      <c r="A384" s="329"/>
      <c r="C384" s="283"/>
      <c r="D384" s="283"/>
      <c r="F384" s="283"/>
      <c r="G384" s="287"/>
      <c r="H384" s="287"/>
      <c r="I384" s="287"/>
      <c r="J384" s="287"/>
      <c r="K384" s="287"/>
      <c r="L384" s="287"/>
      <c r="M384" s="285"/>
      <c r="N384" s="269"/>
      <c r="O384" s="287"/>
    </row>
    <row r="385">
      <c r="A385" s="329"/>
      <c r="C385" s="283"/>
      <c r="D385" s="283"/>
      <c r="F385" s="283"/>
      <c r="G385" s="287"/>
      <c r="H385" s="287"/>
      <c r="I385" s="287"/>
      <c r="J385" s="287"/>
      <c r="K385" s="287"/>
      <c r="L385" s="287"/>
      <c r="M385" s="285"/>
      <c r="N385" s="269"/>
      <c r="O385" s="287"/>
    </row>
    <row r="386">
      <c r="A386" s="329"/>
      <c r="C386" s="283"/>
      <c r="D386" s="283"/>
      <c r="F386" s="283"/>
      <c r="G386" s="287"/>
      <c r="H386" s="287"/>
      <c r="I386" s="287"/>
      <c r="J386" s="287"/>
      <c r="K386" s="287"/>
      <c r="L386" s="287"/>
      <c r="M386" s="285"/>
      <c r="N386" s="269"/>
      <c r="O386" s="287"/>
    </row>
    <row r="387">
      <c r="A387" s="329"/>
      <c r="C387" s="283"/>
      <c r="D387" s="283"/>
      <c r="F387" s="283"/>
      <c r="G387" s="287"/>
      <c r="H387" s="287"/>
      <c r="I387" s="287"/>
      <c r="J387" s="287"/>
      <c r="K387" s="287"/>
      <c r="L387" s="287"/>
      <c r="M387" s="285"/>
      <c r="N387" s="269"/>
      <c r="O387" s="287"/>
    </row>
    <row r="388">
      <c r="A388" s="329"/>
      <c r="C388" s="283"/>
      <c r="D388" s="283"/>
      <c r="F388" s="283"/>
      <c r="G388" s="287"/>
      <c r="H388" s="287"/>
      <c r="I388" s="287"/>
      <c r="J388" s="287"/>
      <c r="K388" s="287"/>
      <c r="L388" s="287"/>
      <c r="M388" s="285"/>
      <c r="N388" s="269"/>
      <c r="O388" s="287"/>
    </row>
    <row r="389">
      <c r="A389" s="329"/>
      <c r="C389" s="283"/>
      <c r="D389" s="283"/>
      <c r="F389" s="283"/>
      <c r="G389" s="287"/>
      <c r="H389" s="287"/>
      <c r="I389" s="287"/>
      <c r="J389" s="287"/>
      <c r="K389" s="287"/>
      <c r="L389" s="287"/>
      <c r="M389" s="285"/>
      <c r="N389" s="269"/>
      <c r="O389" s="287"/>
    </row>
    <row r="390">
      <c r="A390" s="329"/>
      <c r="C390" s="283"/>
      <c r="D390" s="283"/>
      <c r="F390" s="283"/>
      <c r="G390" s="287"/>
      <c r="H390" s="287"/>
      <c r="I390" s="287"/>
      <c r="J390" s="287"/>
      <c r="K390" s="287"/>
      <c r="L390" s="287"/>
      <c r="M390" s="285"/>
      <c r="N390" s="269"/>
      <c r="O390" s="287"/>
    </row>
    <row r="391">
      <c r="A391" s="329"/>
      <c r="C391" s="283"/>
      <c r="D391" s="283"/>
      <c r="F391" s="283"/>
      <c r="G391" s="287"/>
      <c r="H391" s="287"/>
      <c r="I391" s="287"/>
      <c r="J391" s="287"/>
      <c r="K391" s="287"/>
      <c r="L391" s="287"/>
      <c r="M391" s="285"/>
      <c r="N391" s="269"/>
      <c r="O391" s="287"/>
    </row>
    <row r="392">
      <c r="A392" s="329"/>
      <c r="C392" s="283"/>
      <c r="D392" s="283"/>
      <c r="F392" s="283"/>
      <c r="G392" s="287"/>
      <c r="H392" s="287"/>
      <c r="I392" s="287"/>
      <c r="J392" s="287"/>
      <c r="K392" s="287"/>
      <c r="L392" s="287"/>
      <c r="M392" s="285"/>
      <c r="N392" s="269"/>
      <c r="O392" s="287"/>
    </row>
    <row r="393">
      <c r="A393" s="329"/>
      <c r="C393" s="283"/>
      <c r="D393" s="283"/>
      <c r="F393" s="283"/>
      <c r="G393" s="287"/>
      <c r="H393" s="287"/>
      <c r="I393" s="287"/>
      <c r="J393" s="287"/>
      <c r="K393" s="287"/>
      <c r="L393" s="287"/>
      <c r="M393" s="285"/>
      <c r="N393" s="269"/>
      <c r="O393" s="287"/>
    </row>
    <row r="394">
      <c r="A394" s="329"/>
      <c r="C394" s="283"/>
      <c r="D394" s="283"/>
      <c r="F394" s="283"/>
      <c r="G394" s="287"/>
      <c r="H394" s="287"/>
      <c r="I394" s="287"/>
      <c r="J394" s="287"/>
      <c r="K394" s="287"/>
      <c r="L394" s="287"/>
      <c r="M394" s="285"/>
      <c r="N394" s="269"/>
      <c r="O394" s="287"/>
    </row>
    <row r="395">
      <c r="A395" s="329"/>
      <c r="C395" s="283"/>
      <c r="D395" s="283"/>
      <c r="F395" s="283"/>
      <c r="G395" s="287"/>
      <c r="H395" s="287"/>
      <c r="I395" s="287"/>
      <c r="J395" s="287"/>
      <c r="K395" s="287"/>
      <c r="L395" s="287"/>
      <c r="M395" s="285"/>
      <c r="N395" s="269"/>
      <c r="O395" s="287"/>
    </row>
    <row r="396">
      <c r="A396" s="329"/>
      <c r="C396" s="283"/>
      <c r="D396" s="283"/>
      <c r="F396" s="283"/>
      <c r="G396" s="287"/>
      <c r="H396" s="287"/>
      <c r="I396" s="287"/>
      <c r="J396" s="287"/>
      <c r="K396" s="287"/>
      <c r="L396" s="287"/>
      <c r="M396" s="285"/>
      <c r="N396" s="269"/>
      <c r="O396" s="287"/>
    </row>
    <row r="397">
      <c r="A397" s="329"/>
      <c r="C397" s="283"/>
      <c r="D397" s="283"/>
      <c r="F397" s="283"/>
      <c r="G397" s="287"/>
      <c r="H397" s="287"/>
      <c r="I397" s="287"/>
      <c r="J397" s="287"/>
      <c r="K397" s="287"/>
      <c r="L397" s="287"/>
      <c r="M397" s="285"/>
      <c r="N397" s="269"/>
      <c r="O397" s="287"/>
    </row>
    <row r="398">
      <c r="A398" s="329"/>
      <c r="C398" s="283"/>
      <c r="D398" s="283"/>
      <c r="F398" s="283"/>
      <c r="G398" s="287"/>
      <c r="H398" s="287"/>
      <c r="I398" s="287"/>
      <c r="J398" s="287"/>
      <c r="K398" s="287"/>
      <c r="L398" s="287"/>
      <c r="M398" s="285"/>
      <c r="N398" s="269"/>
      <c r="O398" s="287"/>
    </row>
    <row r="399">
      <c r="A399" s="329"/>
      <c r="C399" s="283"/>
      <c r="D399" s="283"/>
      <c r="F399" s="283"/>
      <c r="G399" s="287"/>
      <c r="H399" s="287"/>
      <c r="I399" s="287"/>
      <c r="J399" s="287"/>
      <c r="K399" s="287"/>
      <c r="L399" s="287"/>
      <c r="M399" s="285"/>
      <c r="N399" s="269"/>
      <c r="O399" s="287"/>
    </row>
    <row r="400">
      <c r="A400" s="329"/>
      <c r="C400" s="283"/>
      <c r="D400" s="283"/>
      <c r="F400" s="283"/>
      <c r="G400" s="287"/>
      <c r="H400" s="287"/>
      <c r="I400" s="287"/>
      <c r="J400" s="287"/>
      <c r="K400" s="287"/>
      <c r="L400" s="287"/>
      <c r="M400" s="285"/>
      <c r="N400" s="269"/>
      <c r="O400" s="287"/>
    </row>
    <row r="401">
      <c r="A401" s="329"/>
      <c r="C401" s="283"/>
      <c r="D401" s="283"/>
      <c r="F401" s="283"/>
      <c r="G401" s="287"/>
      <c r="H401" s="287"/>
      <c r="I401" s="287"/>
      <c r="J401" s="287"/>
      <c r="K401" s="287"/>
      <c r="L401" s="287"/>
      <c r="M401" s="285"/>
      <c r="N401" s="269"/>
      <c r="O401" s="287"/>
    </row>
    <row r="402">
      <c r="A402" s="329"/>
      <c r="C402" s="283"/>
      <c r="D402" s="283"/>
      <c r="F402" s="283"/>
      <c r="G402" s="287"/>
      <c r="H402" s="287"/>
      <c r="I402" s="287"/>
      <c r="J402" s="287"/>
      <c r="K402" s="287"/>
      <c r="L402" s="287"/>
      <c r="M402" s="285"/>
      <c r="N402" s="269"/>
      <c r="O402" s="287"/>
    </row>
    <row r="403">
      <c r="A403" s="329"/>
      <c r="C403" s="283"/>
      <c r="D403" s="283"/>
      <c r="F403" s="283"/>
      <c r="G403" s="287"/>
      <c r="H403" s="287"/>
      <c r="I403" s="287"/>
      <c r="J403" s="287"/>
      <c r="K403" s="287"/>
      <c r="L403" s="287"/>
      <c r="M403" s="285"/>
      <c r="N403" s="269"/>
      <c r="O403" s="287"/>
    </row>
    <row r="404">
      <c r="A404" s="329"/>
      <c r="C404" s="283"/>
      <c r="D404" s="283"/>
      <c r="F404" s="283"/>
      <c r="G404" s="287"/>
      <c r="H404" s="287"/>
      <c r="I404" s="287"/>
      <c r="J404" s="287"/>
      <c r="K404" s="287"/>
      <c r="L404" s="287"/>
      <c r="M404" s="285"/>
      <c r="N404" s="269"/>
      <c r="O404" s="287"/>
    </row>
    <row r="405">
      <c r="A405" s="329"/>
      <c r="C405" s="283"/>
      <c r="D405" s="283"/>
      <c r="F405" s="283"/>
      <c r="G405" s="287"/>
      <c r="H405" s="287"/>
      <c r="I405" s="287"/>
      <c r="J405" s="287"/>
      <c r="K405" s="287"/>
      <c r="L405" s="287"/>
      <c r="M405" s="285"/>
      <c r="N405" s="269"/>
      <c r="O405" s="287"/>
    </row>
    <row r="406">
      <c r="A406" s="329"/>
      <c r="C406" s="283"/>
      <c r="D406" s="283"/>
      <c r="F406" s="283"/>
      <c r="G406" s="287"/>
      <c r="H406" s="287"/>
      <c r="I406" s="287"/>
      <c r="J406" s="287"/>
      <c r="K406" s="287"/>
      <c r="L406" s="287"/>
      <c r="M406" s="285"/>
      <c r="N406" s="269"/>
      <c r="O406" s="287"/>
    </row>
    <row r="407">
      <c r="A407" s="329"/>
      <c r="C407" s="283"/>
      <c r="D407" s="283"/>
      <c r="F407" s="283"/>
      <c r="G407" s="287"/>
      <c r="H407" s="287"/>
      <c r="I407" s="287"/>
      <c r="J407" s="287"/>
      <c r="K407" s="287"/>
      <c r="L407" s="287"/>
      <c r="M407" s="285"/>
      <c r="N407" s="269"/>
      <c r="O407" s="287"/>
    </row>
    <row r="408">
      <c r="A408" s="329"/>
      <c r="C408" s="283"/>
      <c r="D408" s="283"/>
      <c r="F408" s="283"/>
      <c r="G408" s="287"/>
      <c r="H408" s="287"/>
      <c r="I408" s="287"/>
      <c r="J408" s="287"/>
      <c r="K408" s="287"/>
      <c r="L408" s="287"/>
      <c r="M408" s="285"/>
      <c r="N408" s="269"/>
      <c r="O408" s="287"/>
    </row>
    <row r="409">
      <c r="A409" s="329"/>
      <c r="C409" s="283"/>
      <c r="D409" s="283"/>
      <c r="F409" s="283"/>
      <c r="G409" s="287"/>
      <c r="H409" s="287"/>
      <c r="I409" s="287"/>
      <c r="J409" s="287"/>
      <c r="K409" s="287"/>
      <c r="L409" s="287"/>
      <c r="M409" s="285"/>
      <c r="N409" s="269"/>
      <c r="O409" s="287"/>
    </row>
    <row r="410">
      <c r="A410" s="329"/>
      <c r="C410" s="283"/>
      <c r="D410" s="283"/>
      <c r="F410" s="283"/>
      <c r="G410" s="287"/>
      <c r="H410" s="287"/>
      <c r="I410" s="287"/>
      <c r="J410" s="287"/>
      <c r="K410" s="287"/>
      <c r="L410" s="287"/>
      <c r="M410" s="285"/>
      <c r="N410" s="269"/>
      <c r="O410" s="287"/>
    </row>
    <row r="411">
      <c r="A411" s="329"/>
      <c r="C411" s="283"/>
      <c r="D411" s="283"/>
      <c r="F411" s="283"/>
      <c r="G411" s="287"/>
      <c r="H411" s="287"/>
      <c r="I411" s="287"/>
      <c r="J411" s="287"/>
      <c r="K411" s="287"/>
      <c r="L411" s="287"/>
      <c r="M411" s="285"/>
      <c r="N411" s="269"/>
      <c r="O411" s="287"/>
    </row>
    <row r="412">
      <c r="A412" s="329"/>
      <c r="C412" s="283"/>
      <c r="D412" s="283"/>
      <c r="F412" s="283"/>
      <c r="G412" s="287"/>
      <c r="H412" s="287"/>
      <c r="I412" s="287"/>
      <c r="J412" s="287"/>
      <c r="K412" s="287"/>
      <c r="L412" s="287"/>
      <c r="M412" s="285"/>
      <c r="N412" s="269"/>
      <c r="O412" s="287"/>
    </row>
    <row r="413">
      <c r="A413" s="329"/>
      <c r="C413" s="283"/>
      <c r="D413" s="283"/>
      <c r="F413" s="283"/>
      <c r="G413" s="287"/>
      <c r="H413" s="287"/>
      <c r="I413" s="287"/>
      <c r="J413" s="287"/>
      <c r="K413" s="287"/>
      <c r="L413" s="287"/>
      <c r="M413" s="285"/>
      <c r="N413" s="269"/>
      <c r="O413" s="287"/>
    </row>
    <row r="414">
      <c r="A414" s="329"/>
      <c r="C414" s="283"/>
      <c r="D414" s="283"/>
      <c r="F414" s="283"/>
      <c r="G414" s="287"/>
      <c r="H414" s="287"/>
      <c r="I414" s="287"/>
      <c r="J414" s="287"/>
      <c r="K414" s="287"/>
      <c r="L414" s="287"/>
      <c r="M414" s="285"/>
      <c r="N414" s="269"/>
      <c r="O414" s="287"/>
    </row>
    <row r="415">
      <c r="A415" s="329"/>
      <c r="C415" s="283"/>
      <c r="D415" s="283"/>
      <c r="F415" s="283"/>
      <c r="G415" s="287"/>
      <c r="H415" s="287"/>
      <c r="I415" s="287"/>
      <c r="J415" s="287"/>
      <c r="K415" s="287"/>
      <c r="L415" s="287"/>
      <c r="M415" s="285"/>
      <c r="N415" s="269"/>
      <c r="O415" s="287"/>
    </row>
    <row r="416">
      <c r="A416" s="329"/>
      <c r="C416" s="283"/>
      <c r="D416" s="283"/>
      <c r="F416" s="283"/>
      <c r="G416" s="287"/>
      <c r="H416" s="287"/>
      <c r="I416" s="287"/>
      <c r="J416" s="287"/>
      <c r="K416" s="287"/>
      <c r="L416" s="287"/>
      <c r="M416" s="285"/>
      <c r="N416" s="269"/>
      <c r="O416" s="287"/>
    </row>
    <row r="417">
      <c r="A417" s="329"/>
      <c r="C417" s="283"/>
      <c r="D417" s="283"/>
      <c r="F417" s="283"/>
      <c r="G417" s="287"/>
      <c r="H417" s="287"/>
      <c r="I417" s="287"/>
      <c r="J417" s="287"/>
      <c r="K417" s="287"/>
      <c r="L417" s="287"/>
      <c r="M417" s="285"/>
      <c r="N417" s="269"/>
      <c r="O417" s="287"/>
    </row>
    <row r="418">
      <c r="A418" s="329"/>
      <c r="C418" s="283"/>
      <c r="D418" s="283"/>
      <c r="F418" s="283"/>
      <c r="G418" s="287"/>
      <c r="H418" s="287"/>
      <c r="I418" s="287"/>
      <c r="J418" s="287"/>
      <c r="K418" s="287"/>
      <c r="L418" s="287"/>
      <c r="M418" s="285"/>
      <c r="N418" s="269"/>
      <c r="O418" s="287"/>
    </row>
    <row r="419">
      <c r="A419" s="329"/>
      <c r="C419" s="283"/>
      <c r="D419" s="283"/>
      <c r="F419" s="283"/>
      <c r="G419" s="287"/>
      <c r="H419" s="287"/>
      <c r="I419" s="287"/>
      <c r="J419" s="287"/>
      <c r="K419" s="287"/>
      <c r="L419" s="287"/>
      <c r="M419" s="285"/>
      <c r="N419" s="269"/>
      <c r="O419" s="287"/>
    </row>
    <row r="420">
      <c r="A420" s="329"/>
      <c r="C420" s="283"/>
      <c r="D420" s="283"/>
      <c r="F420" s="283"/>
      <c r="G420" s="287"/>
      <c r="H420" s="287"/>
      <c r="I420" s="287"/>
      <c r="J420" s="287"/>
      <c r="K420" s="287"/>
      <c r="L420" s="287"/>
      <c r="M420" s="285"/>
      <c r="N420" s="269"/>
      <c r="O420" s="287"/>
    </row>
    <row r="421">
      <c r="A421" s="329"/>
      <c r="C421" s="283"/>
      <c r="D421" s="283"/>
      <c r="F421" s="283"/>
      <c r="G421" s="287"/>
      <c r="H421" s="287"/>
      <c r="I421" s="287"/>
      <c r="J421" s="287"/>
      <c r="K421" s="287"/>
      <c r="L421" s="287"/>
      <c r="M421" s="285"/>
      <c r="N421" s="269"/>
      <c r="O421" s="287"/>
    </row>
    <row r="422">
      <c r="A422" s="329"/>
      <c r="C422" s="283"/>
      <c r="D422" s="283"/>
      <c r="F422" s="283"/>
      <c r="G422" s="287"/>
      <c r="H422" s="287"/>
      <c r="I422" s="287"/>
      <c r="J422" s="287"/>
      <c r="K422" s="287"/>
      <c r="L422" s="287"/>
      <c r="M422" s="285"/>
      <c r="N422" s="269"/>
      <c r="O422" s="287"/>
    </row>
    <row r="423">
      <c r="A423" s="329"/>
      <c r="C423" s="283"/>
      <c r="D423" s="283"/>
      <c r="F423" s="283"/>
      <c r="G423" s="287"/>
      <c r="H423" s="287"/>
      <c r="I423" s="287"/>
      <c r="J423" s="287"/>
      <c r="K423" s="287"/>
      <c r="L423" s="287"/>
      <c r="M423" s="285"/>
      <c r="N423" s="269"/>
      <c r="O423" s="287"/>
    </row>
    <row r="424">
      <c r="A424" s="329"/>
      <c r="C424" s="283"/>
      <c r="D424" s="283"/>
      <c r="F424" s="283"/>
      <c r="G424" s="287"/>
      <c r="H424" s="287"/>
      <c r="I424" s="287"/>
      <c r="J424" s="287"/>
      <c r="K424" s="287"/>
      <c r="L424" s="287"/>
      <c r="M424" s="285"/>
      <c r="N424" s="269"/>
      <c r="O424" s="287"/>
    </row>
    <row r="425">
      <c r="A425" s="329"/>
      <c r="C425" s="283"/>
      <c r="D425" s="283"/>
      <c r="F425" s="283"/>
      <c r="G425" s="287"/>
      <c r="H425" s="287"/>
      <c r="I425" s="287"/>
      <c r="J425" s="287"/>
      <c r="K425" s="287"/>
      <c r="L425" s="287"/>
      <c r="M425" s="285"/>
      <c r="N425" s="269"/>
      <c r="O425" s="287"/>
    </row>
    <row r="426">
      <c r="A426" s="329"/>
      <c r="C426" s="283"/>
      <c r="D426" s="283"/>
      <c r="F426" s="283"/>
      <c r="G426" s="287"/>
      <c r="H426" s="287"/>
      <c r="I426" s="287"/>
      <c r="J426" s="287"/>
      <c r="K426" s="287"/>
      <c r="L426" s="287"/>
      <c r="M426" s="285"/>
      <c r="N426" s="269"/>
      <c r="O426" s="287"/>
    </row>
    <row r="427">
      <c r="A427" s="329"/>
      <c r="C427" s="283"/>
      <c r="D427" s="283"/>
      <c r="F427" s="283"/>
      <c r="G427" s="287"/>
      <c r="H427" s="287"/>
      <c r="I427" s="287"/>
      <c r="J427" s="287"/>
      <c r="K427" s="287"/>
      <c r="L427" s="287"/>
      <c r="M427" s="285"/>
      <c r="N427" s="269"/>
      <c r="O427" s="287"/>
    </row>
    <row r="428">
      <c r="A428" s="329"/>
      <c r="C428" s="283"/>
      <c r="D428" s="283"/>
      <c r="F428" s="283"/>
      <c r="G428" s="287"/>
      <c r="H428" s="287"/>
      <c r="I428" s="287"/>
      <c r="J428" s="287"/>
      <c r="K428" s="287"/>
      <c r="L428" s="287"/>
      <c r="M428" s="285"/>
      <c r="N428" s="269"/>
      <c r="O428" s="287"/>
    </row>
    <row r="429">
      <c r="A429" s="329"/>
      <c r="C429" s="283"/>
      <c r="D429" s="283"/>
      <c r="F429" s="283"/>
      <c r="G429" s="287"/>
      <c r="H429" s="287"/>
      <c r="I429" s="287"/>
      <c r="J429" s="287"/>
      <c r="K429" s="287"/>
      <c r="L429" s="287"/>
      <c r="M429" s="285"/>
      <c r="N429" s="269"/>
      <c r="O429" s="287"/>
    </row>
    <row r="430">
      <c r="A430" s="329"/>
      <c r="C430" s="283"/>
      <c r="D430" s="283"/>
      <c r="F430" s="283"/>
      <c r="G430" s="287"/>
      <c r="H430" s="287"/>
      <c r="I430" s="287"/>
      <c r="J430" s="287"/>
      <c r="K430" s="287"/>
      <c r="L430" s="287"/>
      <c r="M430" s="285"/>
      <c r="N430" s="269"/>
      <c r="O430" s="287"/>
    </row>
    <row r="431">
      <c r="A431" s="329"/>
      <c r="C431" s="283"/>
      <c r="D431" s="283"/>
      <c r="F431" s="283"/>
      <c r="G431" s="287"/>
      <c r="H431" s="287"/>
      <c r="I431" s="287"/>
      <c r="J431" s="287"/>
      <c r="K431" s="287"/>
      <c r="L431" s="287"/>
      <c r="M431" s="285"/>
      <c r="N431" s="269"/>
      <c r="O431" s="287"/>
    </row>
    <row r="432">
      <c r="A432" s="329"/>
      <c r="C432" s="283"/>
      <c r="D432" s="283"/>
      <c r="F432" s="283"/>
      <c r="G432" s="287"/>
      <c r="H432" s="287"/>
      <c r="I432" s="287"/>
      <c r="J432" s="287"/>
      <c r="K432" s="287"/>
      <c r="L432" s="287"/>
      <c r="M432" s="285"/>
      <c r="N432" s="269"/>
      <c r="O432" s="287"/>
    </row>
    <row r="433">
      <c r="A433" s="329"/>
      <c r="C433" s="283"/>
      <c r="D433" s="283"/>
      <c r="F433" s="283"/>
      <c r="G433" s="287"/>
      <c r="H433" s="287"/>
      <c r="I433" s="287"/>
      <c r="J433" s="287"/>
      <c r="K433" s="287"/>
      <c r="L433" s="287"/>
      <c r="M433" s="285"/>
      <c r="N433" s="269"/>
      <c r="O433" s="287"/>
    </row>
    <row r="434">
      <c r="A434" s="329"/>
      <c r="C434" s="283"/>
      <c r="D434" s="283"/>
      <c r="F434" s="283"/>
      <c r="G434" s="287"/>
      <c r="H434" s="287"/>
      <c r="I434" s="287"/>
      <c r="J434" s="287"/>
      <c r="K434" s="287"/>
      <c r="L434" s="287"/>
      <c r="M434" s="285"/>
      <c r="N434" s="269"/>
      <c r="O434" s="287"/>
    </row>
    <row r="435">
      <c r="A435" s="329"/>
      <c r="C435" s="283"/>
      <c r="D435" s="283"/>
      <c r="F435" s="283"/>
      <c r="G435" s="287"/>
      <c r="H435" s="287"/>
      <c r="I435" s="287"/>
      <c r="J435" s="287"/>
      <c r="K435" s="287"/>
      <c r="L435" s="287"/>
      <c r="M435" s="285"/>
      <c r="N435" s="269"/>
      <c r="O435" s="287"/>
    </row>
    <row r="436">
      <c r="A436" s="329"/>
      <c r="C436" s="283"/>
      <c r="D436" s="283"/>
      <c r="F436" s="283"/>
      <c r="G436" s="287"/>
      <c r="H436" s="287"/>
      <c r="I436" s="287"/>
      <c r="J436" s="287"/>
      <c r="K436" s="287"/>
      <c r="L436" s="287"/>
      <c r="M436" s="285"/>
      <c r="N436" s="269"/>
      <c r="O436" s="287"/>
    </row>
    <row r="437">
      <c r="A437" s="329"/>
      <c r="C437" s="283"/>
      <c r="D437" s="283"/>
      <c r="F437" s="283"/>
      <c r="G437" s="287"/>
      <c r="H437" s="287"/>
      <c r="I437" s="287"/>
      <c r="J437" s="287"/>
      <c r="K437" s="287"/>
      <c r="L437" s="287"/>
      <c r="M437" s="285"/>
      <c r="N437" s="269"/>
      <c r="O437" s="287"/>
    </row>
    <row r="438">
      <c r="A438" s="329"/>
      <c r="C438" s="283"/>
      <c r="D438" s="283"/>
      <c r="F438" s="283"/>
      <c r="G438" s="287"/>
      <c r="H438" s="287"/>
      <c r="I438" s="287"/>
      <c r="J438" s="287"/>
      <c r="K438" s="287"/>
      <c r="L438" s="287"/>
      <c r="M438" s="285"/>
      <c r="N438" s="269"/>
      <c r="O438" s="287"/>
    </row>
    <row r="439">
      <c r="A439" s="329"/>
      <c r="C439" s="283"/>
      <c r="D439" s="283"/>
      <c r="F439" s="283"/>
      <c r="G439" s="287"/>
      <c r="H439" s="287"/>
      <c r="I439" s="287"/>
      <c r="J439" s="287"/>
      <c r="K439" s="287"/>
      <c r="L439" s="287"/>
      <c r="M439" s="285"/>
      <c r="N439" s="269"/>
      <c r="O439" s="287"/>
    </row>
    <row r="440">
      <c r="A440" s="329"/>
      <c r="C440" s="283"/>
      <c r="D440" s="283"/>
      <c r="F440" s="283"/>
      <c r="G440" s="287"/>
      <c r="H440" s="287"/>
      <c r="I440" s="287"/>
      <c r="J440" s="287"/>
      <c r="K440" s="287"/>
      <c r="L440" s="287"/>
      <c r="M440" s="285"/>
      <c r="N440" s="269"/>
      <c r="O440" s="287"/>
    </row>
    <row r="441">
      <c r="A441" s="329"/>
      <c r="C441" s="283"/>
      <c r="D441" s="283"/>
      <c r="F441" s="283"/>
      <c r="G441" s="287"/>
      <c r="H441" s="287"/>
      <c r="I441" s="287"/>
      <c r="J441" s="287"/>
      <c r="K441" s="287"/>
      <c r="L441" s="287"/>
      <c r="M441" s="285"/>
      <c r="N441" s="269"/>
      <c r="O441" s="287"/>
    </row>
    <row r="442">
      <c r="A442" s="329"/>
      <c r="C442" s="283"/>
      <c r="D442" s="283"/>
      <c r="F442" s="283"/>
      <c r="G442" s="287"/>
      <c r="H442" s="287"/>
      <c r="I442" s="287"/>
      <c r="J442" s="287"/>
      <c r="K442" s="287"/>
      <c r="L442" s="287"/>
      <c r="M442" s="285"/>
      <c r="N442" s="269"/>
      <c r="O442" s="287"/>
    </row>
    <row r="443">
      <c r="A443" s="329"/>
      <c r="C443" s="283"/>
      <c r="D443" s="283"/>
      <c r="F443" s="283"/>
      <c r="G443" s="287"/>
      <c r="H443" s="287"/>
      <c r="I443" s="287"/>
      <c r="J443" s="287"/>
      <c r="K443" s="287"/>
      <c r="L443" s="287"/>
      <c r="M443" s="285"/>
      <c r="N443" s="269"/>
      <c r="O443" s="287"/>
    </row>
    <row r="444">
      <c r="A444" s="329"/>
      <c r="C444" s="283"/>
      <c r="D444" s="283"/>
      <c r="F444" s="283"/>
      <c r="G444" s="287"/>
      <c r="H444" s="287"/>
      <c r="I444" s="287"/>
      <c r="J444" s="287"/>
      <c r="K444" s="287"/>
      <c r="L444" s="287"/>
      <c r="M444" s="285"/>
      <c r="N444" s="269"/>
      <c r="O444" s="287"/>
    </row>
    <row r="445">
      <c r="A445" s="329"/>
      <c r="C445" s="283"/>
      <c r="D445" s="283"/>
      <c r="F445" s="283"/>
      <c r="G445" s="287"/>
      <c r="H445" s="287"/>
      <c r="I445" s="287"/>
      <c r="J445" s="287"/>
      <c r="K445" s="287"/>
      <c r="L445" s="287"/>
      <c r="M445" s="285"/>
      <c r="N445" s="269"/>
      <c r="O445" s="287"/>
    </row>
    <row r="446">
      <c r="A446" s="329"/>
      <c r="C446" s="283"/>
      <c r="D446" s="283"/>
      <c r="F446" s="283"/>
      <c r="G446" s="287"/>
      <c r="H446" s="287"/>
      <c r="I446" s="287"/>
      <c r="J446" s="287"/>
      <c r="K446" s="287"/>
      <c r="L446" s="287"/>
      <c r="M446" s="285"/>
      <c r="N446" s="269"/>
      <c r="O446" s="287"/>
    </row>
    <row r="447">
      <c r="A447" s="329"/>
      <c r="C447" s="283"/>
      <c r="D447" s="283"/>
      <c r="F447" s="283"/>
      <c r="G447" s="287"/>
      <c r="H447" s="287"/>
      <c r="I447" s="287"/>
      <c r="J447" s="287"/>
      <c r="K447" s="287"/>
      <c r="L447" s="287"/>
      <c r="M447" s="285"/>
      <c r="N447" s="269"/>
      <c r="O447" s="287"/>
    </row>
    <row r="448">
      <c r="A448" s="329"/>
      <c r="C448" s="283"/>
      <c r="D448" s="283"/>
      <c r="F448" s="283"/>
      <c r="G448" s="287"/>
      <c r="H448" s="287"/>
      <c r="I448" s="287"/>
      <c r="J448" s="287"/>
      <c r="K448" s="287"/>
      <c r="L448" s="287"/>
      <c r="M448" s="285"/>
      <c r="N448" s="269"/>
      <c r="O448" s="287"/>
    </row>
    <row r="449">
      <c r="A449" s="329"/>
      <c r="C449" s="283"/>
      <c r="D449" s="283"/>
      <c r="F449" s="283"/>
      <c r="G449" s="287"/>
      <c r="H449" s="287"/>
      <c r="I449" s="287"/>
      <c r="J449" s="287"/>
      <c r="K449" s="287"/>
      <c r="L449" s="287"/>
      <c r="M449" s="285"/>
      <c r="N449" s="269"/>
      <c r="O449" s="287"/>
    </row>
    <row r="450">
      <c r="A450" s="329"/>
      <c r="C450" s="283"/>
      <c r="D450" s="283"/>
      <c r="F450" s="283"/>
      <c r="G450" s="287"/>
      <c r="H450" s="287"/>
      <c r="I450" s="287"/>
      <c r="J450" s="287"/>
      <c r="K450" s="287"/>
      <c r="L450" s="287"/>
      <c r="M450" s="285"/>
      <c r="N450" s="269"/>
      <c r="O450" s="287"/>
    </row>
    <row r="451">
      <c r="A451" s="329"/>
      <c r="C451" s="283"/>
      <c r="D451" s="283"/>
      <c r="F451" s="283"/>
      <c r="G451" s="287"/>
      <c r="H451" s="287"/>
      <c r="I451" s="287"/>
      <c r="J451" s="287"/>
      <c r="K451" s="287"/>
      <c r="L451" s="287"/>
      <c r="M451" s="285"/>
      <c r="N451" s="269"/>
      <c r="O451" s="287"/>
    </row>
    <row r="452">
      <c r="A452" s="329"/>
      <c r="C452" s="283"/>
      <c r="D452" s="283"/>
      <c r="F452" s="283"/>
      <c r="G452" s="287"/>
      <c r="H452" s="287"/>
      <c r="I452" s="287"/>
      <c r="J452" s="287"/>
      <c r="K452" s="287"/>
      <c r="L452" s="287"/>
      <c r="M452" s="285"/>
      <c r="N452" s="269"/>
      <c r="O452" s="287"/>
    </row>
    <row r="453">
      <c r="A453" s="329"/>
      <c r="C453" s="283"/>
      <c r="D453" s="283"/>
      <c r="F453" s="283"/>
      <c r="G453" s="287"/>
      <c r="H453" s="287"/>
      <c r="I453" s="287"/>
      <c r="J453" s="287"/>
      <c r="K453" s="287"/>
      <c r="L453" s="287"/>
      <c r="M453" s="285"/>
      <c r="N453" s="269"/>
      <c r="O453" s="287"/>
    </row>
    <row r="454">
      <c r="A454" s="329"/>
      <c r="C454" s="283"/>
      <c r="D454" s="283"/>
      <c r="F454" s="283"/>
      <c r="G454" s="287"/>
      <c r="H454" s="287"/>
      <c r="I454" s="287"/>
      <c r="J454" s="287"/>
      <c r="K454" s="287"/>
      <c r="L454" s="287"/>
      <c r="M454" s="285"/>
      <c r="N454" s="269"/>
      <c r="O454" s="287"/>
    </row>
    <row r="455">
      <c r="A455" s="329"/>
      <c r="C455" s="283"/>
      <c r="D455" s="283"/>
      <c r="F455" s="283"/>
      <c r="G455" s="287"/>
      <c r="H455" s="287"/>
      <c r="I455" s="287"/>
      <c r="J455" s="287"/>
      <c r="K455" s="287"/>
      <c r="L455" s="287"/>
      <c r="M455" s="285"/>
      <c r="N455" s="269"/>
      <c r="O455" s="287"/>
    </row>
    <row r="456">
      <c r="A456" s="329"/>
      <c r="C456" s="283"/>
      <c r="D456" s="283"/>
      <c r="F456" s="283"/>
      <c r="G456" s="287"/>
      <c r="H456" s="287"/>
      <c r="I456" s="287"/>
      <c r="J456" s="287"/>
      <c r="K456" s="287"/>
      <c r="L456" s="287"/>
      <c r="M456" s="285"/>
      <c r="N456" s="269"/>
      <c r="O456" s="287"/>
    </row>
    <row r="457">
      <c r="A457" s="329"/>
      <c r="C457" s="283"/>
      <c r="D457" s="283"/>
      <c r="F457" s="283"/>
      <c r="G457" s="287"/>
      <c r="H457" s="287"/>
      <c r="I457" s="287"/>
      <c r="J457" s="287"/>
      <c r="K457" s="287"/>
      <c r="L457" s="287"/>
      <c r="M457" s="285"/>
      <c r="N457" s="269"/>
      <c r="O457" s="287"/>
    </row>
    <row r="458">
      <c r="A458" s="329"/>
      <c r="C458" s="283"/>
      <c r="D458" s="283"/>
      <c r="F458" s="283"/>
      <c r="G458" s="287"/>
      <c r="H458" s="287"/>
      <c r="I458" s="287"/>
      <c r="J458" s="287"/>
      <c r="K458" s="287"/>
      <c r="L458" s="287"/>
      <c r="M458" s="285"/>
      <c r="N458" s="269"/>
      <c r="O458" s="287"/>
    </row>
    <row r="459">
      <c r="A459" s="329"/>
      <c r="C459" s="283"/>
      <c r="D459" s="283"/>
      <c r="F459" s="283"/>
      <c r="G459" s="287"/>
      <c r="H459" s="287"/>
      <c r="I459" s="287"/>
      <c r="J459" s="287"/>
      <c r="K459" s="287"/>
      <c r="L459" s="287"/>
      <c r="M459" s="285"/>
      <c r="N459" s="269"/>
      <c r="O459" s="287"/>
    </row>
    <row r="460">
      <c r="A460" s="329"/>
      <c r="C460" s="283"/>
      <c r="D460" s="283"/>
      <c r="F460" s="283"/>
      <c r="G460" s="287"/>
      <c r="H460" s="287"/>
      <c r="I460" s="287"/>
      <c r="J460" s="287"/>
      <c r="K460" s="287"/>
      <c r="L460" s="287"/>
      <c r="M460" s="285"/>
      <c r="N460" s="269"/>
      <c r="O460" s="287"/>
    </row>
    <row r="461">
      <c r="A461" s="329"/>
      <c r="C461" s="283"/>
      <c r="D461" s="283"/>
      <c r="F461" s="283"/>
      <c r="G461" s="287"/>
      <c r="H461" s="287"/>
      <c r="I461" s="287"/>
      <c r="J461" s="287"/>
      <c r="K461" s="287"/>
      <c r="L461" s="287"/>
      <c r="M461" s="285"/>
      <c r="N461" s="269"/>
      <c r="O461" s="287"/>
    </row>
    <row r="462">
      <c r="A462" s="329"/>
      <c r="C462" s="283"/>
      <c r="D462" s="283"/>
      <c r="F462" s="283"/>
      <c r="G462" s="287"/>
      <c r="H462" s="287"/>
      <c r="I462" s="287"/>
      <c r="J462" s="287"/>
      <c r="K462" s="287"/>
      <c r="L462" s="287"/>
      <c r="M462" s="285"/>
      <c r="N462" s="269"/>
      <c r="O462" s="287"/>
    </row>
    <row r="463">
      <c r="A463" s="329"/>
      <c r="C463" s="283"/>
      <c r="D463" s="283"/>
      <c r="F463" s="283"/>
      <c r="G463" s="287"/>
      <c r="H463" s="287"/>
      <c r="I463" s="287"/>
      <c r="J463" s="287"/>
      <c r="K463" s="287"/>
      <c r="L463" s="287"/>
      <c r="M463" s="285"/>
      <c r="N463" s="269"/>
      <c r="O463" s="287"/>
    </row>
    <row r="464">
      <c r="A464" s="329"/>
      <c r="C464" s="283"/>
      <c r="D464" s="283"/>
      <c r="F464" s="283"/>
      <c r="G464" s="287"/>
      <c r="H464" s="287"/>
      <c r="I464" s="287"/>
      <c r="J464" s="287"/>
      <c r="K464" s="287"/>
      <c r="L464" s="287"/>
      <c r="M464" s="285"/>
      <c r="N464" s="269"/>
      <c r="O464" s="287"/>
    </row>
    <row r="465">
      <c r="A465" s="329"/>
      <c r="C465" s="283"/>
      <c r="D465" s="283"/>
      <c r="F465" s="283"/>
      <c r="G465" s="287"/>
      <c r="H465" s="287"/>
      <c r="I465" s="287"/>
      <c r="J465" s="287"/>
      <c r="K465" s="287"/>
      <c r="L465" s="287"/>
      <c r="M465" s="285"/>
      <c r="N465" s="269"/>
      <c r="O465" s="287"/>
    </row>
    <row r="466">
      <c r="A466" s="329"/>
      <c r="C466" s="283"/>
      <c r="D466" s="283"/>
      <c r="F466" s="283"/>
      <c r="G466" s="287"/>
      <c r="H466" s="287"/>
      <c r="I466" s="287"/>
      <c r="J466" s="287"/>
      <c r="K466" s="287"/>
      <c r="L466" s="287"/>
      <c r="M466" s="285"/>
      <c r="N466" s="269"/>
      <c r="O466" s="287"/>
    </row>
    <row r="467">
      <c r="A467" s="329"/>
      <c r="C467" s="283"/>
      <c r="D467" s="283"/>
      <c r="F467" s="283"/>
      <c r="G467" s="287"/>
      <c r="H467" s="287"/>
      <c r="I467" s="287"/>
      <c r="J467" s="287"/>
      <c r="K467" s="287"/>
      <c r="L467" s="287"/>
      <c r="M467" s="285"/>
      <c r="N467" s="269"/>
      <c r="O467" s="287"/>
    </row>
    <row r="468">
      <c r="A468" s="329"/>
      <c r="C468" s="283"/>
      <c r="D468" s="283"/>
      <c r="F468" s="283"/>
      <c r="G468" s="287"/>
      <c r="H468" s="287"/>
      <c r="I468" s="287"/>
      <c r="J468" s="287"/>
      <c r="K468" s="287"/>
      <c r="L468" s="287"/>
      <c r="M468" s="285"/>
      <c r="N468" s="269"/>
      <c r="O468" s="287"/>
    </row>
    <row r="469">
      <c r="A469" s="329"/>
      <c r="C469" s="283"/>
      <c r="D469" s="283"/>
      <c r="F469" s="283"/>
      <c r="G469" s="287"/>
      <c r="H469" s="287"/>
      <c r="I469" s="287"/>
      <c r="J469" s="287"/>
      <c r="K469" s="287"/>
      <c r="L469" s="287"/>
      <c r="M469" s="285"/>
      <c r="N469" s="269"/>
      <c r="O469" s="287"/>
    </row>
    <row r="470">
      <c r="A470" s="329"/>
      <c r="C470" s="283"/>
      <c r="D470" s="283"/>
      <c r="F470" s="283"/>
      <c r="G470" s="287"/>
      <c r="H470" s="287"/>
      <c r="I470" s="287"/>
      <c r="J470" s="287"/>
      <c r="K470" s="287"/>
      <c r="L470" s="287"/>
      <c r="M470" s="285"/>
      <c r="N470" s="269"/>
      <c r="O470" s="287"/>
    </row>
    <row r="471">
      <c r="A471" s="329"/>
      <c r="C471" s="283"/>
      <c r="D471" s="283"/>
      <c r="F471" s="283"/>
      <c r="G471" s="287"/>
      <c r="H471" s="287"/>
      <c r="I471" s="287"/>
      <c r="J471" s="287"/>
      <c r="K471" s="287"/>
      <c r="L471" s="287"/>
      <c r="M471" s="285"/>
      <c r="N471" s="269"/>
      <c r="O471" s="287"/>
    </row>
    <row r="472">
      <c r="A472" s="329"/>
      <c r="C472" s="283"/>
      <c r="D472" s="283"/>
      <c r="F472" s="283"/>
      <c r="G472" s="287"/>
      <c r="H472" s="287"/>
      <c r="I472" s="287"/>
      <c r="J472" s="287"/>
      <c r="K472" s="287"/>
      <c r="L472" s="287"/>
      <c r="M472" s="285"/>
      <c r="N472" s="269"/>
      <c r="O472" s="287"/>
    </row>
    <row r="473">
      <c r="A473" s="329"/>
      <c r="C473" s="283"/>
      <c r="D473" s="283"/>
      <c r="F473" s="283"/>
      <c r="G473" s="287"/>
      <c r="H473" s="287"/>
      <c r="I473" s="287"/>
      <c r="J473" s="287"/>
      <c r="K473" s="287"/>
      <c r="L473" s="287"/>
      <c r="M473" s="285"/>
      <c r="N473" s="269"/>
      <c r="O473" s="287"/>
    </row>
    <row r="474">
      <c r="A474" s="329"/>
      <c r="C474" s="283"/>
      <c r="D474" s="283"/>
      <c r="F474" s="283"/>
      <c r="G474" s="287"/>
      <c r="H474" s="287"/>
      <c r="I474" s="287"/>
      <c r="J474" s="287"/>
      <c r="K474" s="287"/>
      <c r="L474" s="287"/>
      <c r="M474" s="285"/>
      <c r="N474" s="269"/>
      <c r="O474" s="287"/>
    </row>
    <row r="475">
      <c r="A475" s="329"/>
      <c r="C475" s="283"/>
      <c r="D475" s="283"/>
      <c r="F475" s="283"/>
      <c r="G475" s="287"/>
      <c r="H475" s="287"/>
      <c r="I475" s="287"/>
      <c r="J475" s="287"/>
      <c r="K475" s="287"/>
      <c r="L475" s="287"/>
      <c r="M475" s="285"/>
      <c r="N475" s="269"/>
      <c r="O475" s="287"/>
    </row>
    <row r="476">
      <c r="A476" s="329"/>
      <c r="C476" s="283"/>
      <c r="D476" s="283"/>
      <c r="F476" s="283"/>
      <c r="G476" s="287"/>
      <c r="H476" s="287"/>
      <c r="I476" s="287"/>
      <c r="J476" s="287"/>
      <c r="K476" s="287"/>
      <c r="L476" s="287"/>
      <c r="M476" s="285"/>
      <c r="N476" s="269"/>
      <c r="O476" s="287"/>
    </row>
    <row r="477">
      <c r="A477" s="329"/>
      <c r="C477" s="283"/>
      <c r="D477" s="283"/>
      <c r="F477" s="283"/>
      <c r="G477" s="287"/>
      <c r="H477" s="287"/>
      <c r="I477" s="287"/>
      <c r="J477" s="287"/>
      <c r="K477" s="287"/>
      <c r="L477" s="287"/>
      <c r="M477" s="285"/>
      <c r="N477" s="269"/>
      <c r="O477" s="287"/>
    </row>
    <row r="478">
      <c r="A478" s="329"/>
      <c r="C478" s="283"/>
      <c r="D478" s="283"/>
      <c r="F478" s="283"/>
      <c r="G478" s="287"/>
      <c r="H478" s="287"/>
      <c r="I478" s="287"/>
      <c r="J478" s="287"/>
      <c r="K478" s="287"/>
      <c r="L478" s="287"/>
      <c r="M478" s="285"/>
      <c r="N478" s="269"/>
      <c r="O478" s="287"/>
    </row>
    <row r="479">
      <c r="A479" s="329"/>
      <c r="C479" s="283"/>
      <c r="D479" s="283"/>
      <c r="F479" s="283"/>
      <c r="G479" s="287"/>
      <c r="H479" s="287"/>
      <c r="I479" s="287"/>
      <c r="J479" s="287"/>
      <c r="K479" s="287"/>
      <c r="L479" s="287"/>
      <c r="M479" s="285"/>
      <c r="N479" s="269"/>
      <c r="O479" s="287"/>
    </row>
    <row r="480">
      <c r="A480" s="329"/>
      <c r="C480" s="283"/>
      <c r="D480" s="283"/>
      <c r="F480" s="283"/>
      <c r="G480" s="287"/>
      <c r="H480" s="287"/>
      <c r="I480" s="287"/>
      <c r="J480" s="287"/>
      <c r="K480" s="287"/>
      <c r="L480" s="287"/>
      <c r="M480" s="285"/>
      <c r="N480" s="269"/>
      <c r="O480" s="287"/>
    </row>
    <row r="481">
      <c r="A481" s="329"/>
      <c r="C481" s="283"/>
      <c r="D481" s="283"/>
      <c r="F481" s="283"/>
      <c r="G481" s="287"/>
      <c r="H481" s="287"/>
      <c r="I481" s="287"/>
      <c r="J481" s="287"/>
      <c r="K481" s="287"/>
      <c r="L481" s="287"/>
      <c r="M481" s="285"/>
      <c r="N481" s="269"/>
      <c r="O481" s="287"/>
    </row>
    <row r="482">
      <c r="A482" s="329"/>
      <c r="C482" s="283"/>
      <c r="D482" s="283"/>
      <c r="F482" s="283"/>
      <c r="G482" s="287"/>
      <c r="H482" s="287"/>
      <c r="I482" s="287"/>
      <c r="J482" s="287"/>
      <c r="K482" s="287"/>
      <c r="L482" s="287"/>
      <c r="M482" s="285"/>
      <c r="N482" s="269"/>
      <c r="O482" s="287"/>
    </row>
    <row r="483">
      <c r="A483" s="329"/>
      <c r="C483" s="283"/>
      <c r="D483" s="283"/>
      <c r="F483" s="283"/>
      <c r="G483" s="287"/>
      <c r="H483" s="287"/>
      <c r="I483" s="287"/>
      <c r="J483" s="287"/>
      <c r="K483" s="287"/>
      <c r="L483" s="287"/>
      <c r="M483" s="285"/>
      <c r="N483" s="269"/>
      <c r="O483" s="287"/>
    </row>
    <row r="484">
      <c r="A484" s="329"/>
      <c r="C484" s="283"/>
      <c r="D484" s="283"/>
      <c r="F484" s="283"/>
      <c r="G484" s="287"/>
      <c r="H484" s="287"/>
      <c r="I484" s="287"/>
      <c r="J484" s="287"/>
      <c r="K484" s="287"/>
      <c r="L484" s="287"/>
      <c r="M484" s="285"/>
      <c r="N484" s="269"/>
      <c r="O484" s="287"/>
    </row>
    <row r="485">
      <c r="A485" s="329"/>
      <c r="C485" s="283"/>
      <c r="D485" s="283"/>
      <c r="F485" s="283"/>
      <c r="G485" s="287"/>
      <c r="H485" s="287"/>
      <c r="I485" s="287"/>
      <c r="J485" s="287"/>
      <c r="K485" s="287"/>
      <c r="L485" s="287"/>
      <c r="M485" s="285"/>
      <c r="N485" s="269"/>
      <c r="O485" s="287"/>
    </row>
    <row r="486">
      <c r="A486" s="329"/>
      <c r="C486" s="283"/>
      <c r="D486" s="283"/>
      <c r="F486" s="283"/>
      <c r="G486" s="287"/>
      <c r="H486" s="287"/>
      <c r="I486" s="287"/>
      <c r="J486" s="287"/>
      <c r="K486" s="287"/>
      <c r="L486" s="287"/>
      <c r="M486" s="285"/>
      <c r="N486" s="269"/>
      <c r="O486" s="287"/>
    </row>
    <row r="487">
      <c r="A487" s="329"/>
      <c r="C487" s="283"/>
      <c r="D487" s="283"/>
      <c r="F487" s="283"/>
      <c r="G487" s="287"/>
      <c r="H487" s="287"/>
      <c r="I487" s="287"/>
      <c r="J487" s="287"/>
      <c r="K487" s="287"/>
      <c r="L487" s="287"/>
      <c r="M487" s="285"/>
      <c r="N487" s="269"/>
      <c r="O487" s="287"/>
    </row>
    <row r="488">
      <c r="A488" s="329"/>
      <c r="C488" s="283"/>
      <c r="D488" s="283"/>
      <c r="F488" s="283"/>
      <c r="G488" s="287"/>
      <c r="H488" s="287"/>
      <c r="I488" s="287"/>
      <c r="J488" s="287"/>
      <c r="K488" s="287"/>
      <c r="L488" s="287"/>
      <c r="M488" s="285"/>
      <c r="N488" s="269"/>
      <c r="O488" s="287"/>
    </row>
    <row r="489">
      <c r="A489" s="329"/>
      <c r="C489" s="283"/>
      <c r="D489" s="283"/>
      <c r="F489" s="283"/>
      <c r="G489" s="287"/>
      <c r="H489" s="287"/>
      <c r="I489" s="287"/>
      <c r="J489" s="287"/>
      <c r="K489" s="287"/>
      <c r="L489" s="287"/>
      <c r="M489" s="285"/>
      <c r="N489" s="269"/>
      <c r="O489" s="287"/>
    </row>
    <row r="490">
      <c r="A490" s="329"/>
      <c r="C490" s="283"/>
      <c r="D490" s="283"/>
      <c r="F490" s="283"/>
      <c r="G490" s="287"/>
      <c r="H490" s="287"/>
      <c r="I490" s="287"/>
      <c r="J490" s="287"/>
      <c r="K490" s="287"/>
      <c r="L490" s="287"/>
      <c r="M490" s="285"/>
      <c r="N490" s="269"/>
      <c r="O490" s="287"/>
    </row>
    <row r="491">
      <c r="A491" s="329"/>
      <c r="C491" s="283"/>
      <c r="D491" s="283"/>
      <c r="F491" s="283"/>
      <c r="G491" s="287"/>
      <c r="H491" s="287"/>
      <c r="I491" s="287"/>
      <c r="J491" s="287"/>
      <c r="K491" s="287"/>
      <c r="L491" s="287"/>
      <c r="M491" s="285"/>
      <c r="N491" s="269"/>
      <c r="O491" s="287"/>
    </row>
    <row r="492">
      <c r="A492" s="329"/>
      <c r="C492" s="283"/>
      <c r="D492" s="283"/>
      <c r="F492" s="283"/>
      <c r="G492" s="287"/>
      <c r="H492" s="287"/>
      <c r="I492" s="287"/>
      <c r="J492" s="287"/>
      <c r="K492" s="287"/>
      <c r="L492" s="287"/>
      <c r="M492" s="285"/>
      <c r="N492" s="269"/>
      <c r="O492" s="287"/>
    </row>
    <row r="493">
      <c r="A493" s="329"/>
      <c r="C493" s="283"/>
      <c r="D493" s="283"/>
      <c r="F493" s="283"/>
      <c r="G493" s="287"/>
      <c r="H493" s="287"/>
      <c r="I493" s="287"/>
      <c r="J493" s="287"/>
      <c r="K493" s="287"/>
      <c r="L493" s="287"/>
      <c r="M493" s="285"/>
      <c r="N493" s="269"/>
      <c r="O493" s="287"/>
    </row>
    <row r="494">
      <c r="A494" s="329"/>
      <c r="C494" s="283"/>
      <c r="D494" s="283"/>
      <c r="F494" s="283"/>
      <c r="G494" s="287"/>
      <c r="H494" s="287"/>
      <c r="I494" s="287"/>
      <c r="J494" s="287"/>
      <c r="K494" s="287"/>
      <c r="L494" s="287"/>
      <c r="M494" s="285"/>
      <c r="N494" s="269"/>
      <c r="O494" s="287"/>
    </row>
    <row r="495">
      <c r="A495" s="329"/>
      <c r="C495" s="283"/>
      <c r="D495" s="283"/>
      <c r="F495" s="283"/>
      <c r="G495" s="287"/>
      <c r="H495" s="287"/>
      <c r="I495" s="287"/>
      <c r="J495" s="287"/>
      <c r="K495" s="287"/>
      <c r="L495" s="287"/>
      <c r="M495" s="285"/>
      <c r="N495" s="269"/>
      <c r="O495" s="287"/>
    </row>
    <row r="496">
      <c r="A496" s="329"/>
      <c r="C496" s="283"/>
      <c r="D496" s="283"/>
      <c r="F496" s="283"/>
      <c r="G496" s="287"/>
      <c r="H496" s="287"/>
      <c r="I496" s="287"/>
      <c r="J496" s="287"/>
      <c r="K496" s="287"/>
      <c r="L496" s="287"/>
      <c r="M496" s="285"/>
      <c r="N496" s="269"/>
      <c r="O496" s="287"/>
    </row>
    <row r="497">
      <c r="A497" s="329"/>
      <c r="C497" s="283"/>
      <c r="D497" s="283"/>
      <c r="F497" s="283"/>
      <c r="G497" s="287"/>
      <c r="H497" s="287"/>
      <c r="I497" s="287"/>
      <c r="J497" s="287"/>
      <c r="K497" s="287"/>
      <c r="L497" s="287"/>
      <c r="M497" s="285"/>
      <c r="N497" s="269"/>
      <c r="O497" s="287"/>
    </row>
    <row r="498">
      <c r="A498" s="329"/>
      <c r="C498" s="283"/>
      <c r="D498" s="283"/>
      <c r="F498" s="283"/>
      <c r="G498" s="287"/>
      <c r="H498" s="287"/>
      <c r="I498" s="287"/>
      <c r="J498" s="287"/>
      <c r="K498" s="287"/>
      <c r="L498" s="287"/>
      <c r="M498" s="285"/>
      <c r="N498" s="269"/>
      <c r="O498" s="287"/>
    </row>
    <row r="499">
      <c r="A499" s="329"/>
      <c r="C499" s="283"/>
      <c r="D499" s="283"/>
      <c r="F499" s="283"/>
      <c r="G499" s="287"/>
      <c r="H499" s="287"/>
      <c r="I499" s="287"/>
      <c r="J499" s="287"/>
      <c r="K499" s="287"/>
      <c r="L499" s="287"/>
      <c r="M499" s="285"/>
      <c r="N499" s="269"/>
      <c r="O499" s="287"/>
    </row>
    <row r="500">
      <c r="A500" s="329"/>
      <c r="C500" s="283"/>
      <c r="D500" s="283"/>
      <c r="F500" s="283"/>
      <c r="G500" s="287"/>
      <c r="H500" s="287"/>
      <c r="I500" s="287"/>
      <c r="J500" s="287"/>
      <c r="K500" s="287"/>
      <c r="L500" s="287"/>
      <c r="M500" s="285"/>
      <c r="N500" s="269"/>
      <c r="O500" s="287"/>
    </row>
    <row r="501">
      <c r="A501" s="329"/>
      <c r="C501" s="283"/>
      <c r="D501" s="283"/>
      <c r="F501" s="283"/>
      <c r="G501" s="287"/>
      <c r="H501" s="287"/>
      <c r="I501" s="287"/>
      <c r="J501" s="287"/>
      <c r="K501" s="287"/>
      <c r="L501" s="287"/>
      <c r="M501" s="285"/>
      <c r="N501" s="269"/>
      <c r="O501" s="287"/>
    </row>
    <row r="502">
      <c r="A502" s="329"/>
      <c r="C502" s="283"/>
      <c r="D502" s="283"/>
      <c r="F502" s="283"/>
      <c r="G502" s="287"/>
      <c r="H502" s="287"/>
      <c r="I502" s="287"/>
      <c r="J502" s="287"/>
      <c r="K502" s="287"/>
      <c r="L502" s="287"/>
      <c r="M502" s="285"/>
      <c r="N502" s="269"/>
      <c r="O502" s="287"/>
    </row>
    <row r="503">
      <c r="A503" s="329"/>
      <c r="C503" s="283"/>
      <c r="D503" s="283"/>
      <c r="F503" s="283"/>
      <c r="G503" s="287"/>
      <c r="H503" s="287"/>
      <c r="I503" s="287"/>
      <c r="J503" s="287"/>
      <c r="K503" s="287"/>
      <c r="L503" s="287"/>
      <c r="M503" s="285"/>
      <c r="N503" s="269"/>
      <c r="O503" s="287"/>
    </row>
    <row r="504">
      <c r="A504" s="329"/>
      <c r="C504" s="283"/>
      <c r="D504" s="283"/>
      <c r="F504" s="283"/>
      <c r="G504" s="287"/>
      <c r="H504" s="287"/>
      <c r="I504" s="287"/>
      <c r="J504" s="287"/>
      <c r="K504" s="287"/>
      <c r="L504" s="287"/>
      <c r="M504" s="285"/>
      <c r="N504" s="269"/>
      <c r="O504" s="287"/>
    </row>
    <row r="505">
      <c r="A505" s="329"/>
      <c r="C505" s="283"/>
      <c r="D505" s="283"/>
      <c r="F505" s="283"/>
      <c r="G505" s="287"/>
      <c r="H505" s="287"/>
      <c r="I505" s="287"/>
      <c r="J505" s="287"/>
      <c r="K505" s="287"/>
      <c r="L505" s="287"/>
      <c r="M505" s="285"/>
      <c r="N505" s="269"/>
      <c r="O505" s="287"/>
    </row>
    <row r="506">
      <c r="A506" s="329"/>
      <c r="C506" s="283"/>
      <c r="D506" s="283"/>
      <c r="F506" s="283"/>
      <c r="G506" s="287"/>
      <c r="H506" s="287"/>
      <c r="I506" s="287"/>
      <c r="J506" s="287"/>
      <c r="K506" s="287"/>
      <c r="L506" s="287"/>
      <c r="M506" s="285"/>
      <c r="N506" s="269"/>
      <c r="O506" s="287"/>
    </row>
    <row r="507">
      <c r="A507" s="329"/>
      <c r="C507" s="283"/>
      <c r="D507" s="283"/>
      <c r="F507" s="283"/>
      <c r="G507" s="287"/>
      <c r="H507" s="287"/>
      <c r="I507" s="287"/>
      <c r="J507" s="287"/>
      <c r="K507" s="287"/>
      <c r="L507" s="287"/>
      <c r="M507" s="285"/>
      <c r="N507" s="269"/>
      <c r="O507" s="287"/>
    </row>
    <row r="508">
      <c r="A508" s="329"/>
      <c r="C508" s="283"/>
      <c r="D508" s="283"/>
      <c r="F508" s="283"/>
      <c r="G508" s="287"/>
      <c r="H508" s="287"/>
      <c r="I508" s="287"/>
      <c r="J508" s="287"/>
      <c r="K508" s="287"/>
      <c r="L508" s="287"/>
      <c r="M508" s="285"/>
      <c r="N508" s="269"/>
      <c r="O508" s="287"/>
    </row>
    <row r="509">
      <c r="A509" s="329"/>
      <c r="C509" s="283"/>
      <c r="D509" s="283"/>
      <c r="F509" s="283"/>
      <c r="G509" s="287"/>
      <c r="H509" s="287"/>
      <c r="I509" s="287"/>
      <c r="J509" s="287"/>
      <c r="K509" s="287"/>
      <c r="L509" s="287"/>
      <c r="M509" s="285"/>
      <c r="N509" s="269"/>
      <c r="O509" s="287"/>
    </row>
    <row r="510">
      <c r="A510" s="329"/>
      <c r="C510" s="283"/>
      <c r="D510" s="283"/>
      <c r="F510" s="283"/>
      <c r="G510" s="287"/>
      <c r="H510" s="287"/>
      <c r="I510" s="287"/>
      <c r="J510" s="287"/>
      <c r="K510" s="287"/>
      <c r="L510" s="287"/>
      <c r="M510" s="285"/>
      <c r="N510" s="269"/>
      <c r="O510" s="287"/>
    </row>
    <row r="511">
      <c r="A511" s="329"/>
      <c r="C511" s="283"/>
      <c r="D511" s="283"/>
      <c r="F511" s="283"/>
      <c r="G511" s="287"/>
      <c r="H511" s="287"/>
      <c r="I511" s="287"/>
      <c r="J511" s="287"/>
      <c r="K511" s="287"/>
      <c r="L511" s="287"/>
      <c r="M511" s="285"/>
      <c r="N511" s="269"/>
      <c r="O511" s="287"/>
    </row>
    <row r="512">
      <c r="A512" s="329"/>
      <c r="C512" s="283"/>
      <c r="D512" s="283"/>
      <c r="F512" s="283"/>
      <c r="G512" s="287"/>
      <c r="H512" s="287"/>
      <c r="I512" s="287"/>
      <c r="J512" s="287"/>
      <c r="K512" s="287"/>
      <c r="L512" s="287"/>
      <c r="M512" s="285"/>
      <c r="N512" s="269"/>
      <c r="O512" s="287"/>
    </row>
    <row r="513">
      <c r="A513" s="329"/>
      <c r="C513" s="283"/>
      <c r="D513" s="283"/>
      <c r="F513" s="283"/>
      <c r="G513" s="287"/>
      <c r="H513" s="287"/>
      <c r="I513" s="287"/>
      <c r="J513" s="287"/>
      <c r="K513" s="287"/>
      <c r="L513" s="287"/>
      <c r="M513" s="285"/>
      <c r="N513" s="269"/>
      <c r="O513" s="287"/>
    </row>
    <row r="514">
      <c r="A514" s="329"/>
      <c r="C514" s="283"/>
      <c r="D514" s="283"/>
      <c r="F514" s="283"/>
      <c r="G514" s="287"/>
      <c r="H514" s="287"/>
      <c r="I514" s="287"/>
      <c r="J514" s="287"/>
      <c r="K514" s="287"/>
      <c r="L514" s="287"/>
      <c r="M514" s="285"/>
      <c r="N514" s="269"/>
      <c r="O514" s="287"/>
    </row>
    <row r="515">
      <c r="A515" s="329"/>
      <c r="C515" s="283"/>
      <c r="D515" s="283"/>
      <c r="F515" s="283"/>
      <c r="G515" s="287"/>
      <c r="H515" s="287"/>
      <c r="I515" s="287"/>
      <c r="J515" s="287"/>
      <c r="K515" s="287"/>
      <c r="L515" s="287"/>
      <c r="M515" s="285"/>
      <c r="N515" s="269"/>
      <c r="O515" s="287"/>
    </row>
    <row r="516">
      <c r="A516" s="329"/>
      <c r="C516" s="283"/>
      <c r="D516" s="283"/>
      <c r="F516" s="283"/>
      <c r="G516" s="287"/>
      <c r="H516" s="287"/>
      <c r="I516" s="287"/>
      <c r="J516" s="287"/>
      <c r="K516" s="287"/>
      <c r="L516" s="287"/>
      <c r="M516" s="285"/>
      <c r="N516" s="269"/>
      <c r="O516" s="287"/>
    </row>
    <row r="517">
      <c r="A517" s="329"/>
      <c r="C517" s="283"/>
      <c r="D517" s="283"/>
      <c r="F517" s="283"/>
      <c r="G517" s="287"/>
      <c r="H517" s="287"/>
      <c r="I517" s="287"/>
      <c r="J517" s="287"/>
      <c r="K517" s="287"/>
      <c r="L517" s="287"/>
      <c r="M517" s="285"/>
      <c r="N517" s="269"/>
      <c r="O517" s="287"/>
    </row>
    <row r="518">
      <c r="A518" s="329"/>
      <c r="C518" s="283"/>
      <c r="D518" s="283"/>
      <c r="F518" s="283"/>
      <c r="G518" s="287"/>
      <c r="H518" s="287"/>
      <c r="I518" s="287"/>
      <c r="J518" s="287"/>
      <c r="K518" s="287"/>
      <c r="L518" s="287"/>
      <c r="M518" s="285"/>
      <c r="N518" s="269"/>
      <c r="O518" s="287"/>
    </row>
    <row r="519">
      <c r="A519" s="329"/>
      <c r="C519" s="283"/>
      <c r="D519" s="283"/>
      <c r="F519" s="283"/>
      <c r="G519" s="287"/>
      <c r="H519" s="287"/>
      <c r="I519" s="287"/>
      <c r="J519" s="287"/>
      <c r="K519" s="287"/>
      <c r="L519" s="287"/>
      <c r="M519" s="285"/>
      <c r="N519" s="269"/>
      <c r="O519" s="287"/>
    </row>
    <row r="520">
      <c r="A520" s="329"/>
      <c r="C520" s="283"/>
      <c r="D520" s="283"/>
      <c r="F520" s="283"/>
      <c r="G520" s="287"/>
      <c r="H520" s="287"/>
      <c r="I520" s="287"/>
      <c r="J520" s="287"/>
      <c r="K520" s="287"/>
      <c r="L520" s="287"/>
      <c r="M520" s="285"/>
      <c r="N520" s="269"/>
      <c r="O520" s="287"/>
    </row>
    <row r="521">
      <c r="A521" s="329"/>
      <c r="C521" s="283"/>
      <c r="D521" s="283"/>
      <c r="F521" s="283"/>
      <c r="G521" s="287"/>
      <c r="H521" s="287"/>
      <c r="I521" s="287"/>
      <c r="J521" s="287"/>
      <c r="K521" s="287"/>
      <c r="L521" s="287"/>
      <c r="M521" s="285"/>
      <c r="N521" s="269"/>
      <c r="O521" s="287"/>
    </row>
    <row r="522">
      <c r="A522" s="329"/>
      <c r="C522" s="283"/>
      <c r="D522" s="283"/>
      <c r="F522" s="283"/>
      <c r="G522" s="287"/>
      <c r="H522" s="287"/>
      <c r="I522" s="287"/>
      <c r="J522" s="287"/>
      <c r="K522" s="287"/>
      <c r="L522" s="287"/>
      <c r="M522" s="285"/>
      <c r="N522" s="269"/>
      <c r="O522" s="287"/>
    </row>
    <row r="523">
      <c r="A523" s="329"/>
      <c r="C523" s="283"/>
      <c r="D523" s="283"/>
      <c r="F523" s="283"/>
      <c r="G523" s="287"/>
      <c r="H523" s="287"/>
      <c r="I523" s="287"/>
      <c r="J523" s="287"/>
      <c r="K523" s="287"/>
      <c r="L523" s="287"/>
      <c r="M523" s="285"/>
      <c r="N523" s="269"/>
      <c r="O523" s="287"/>
    </row>
    <row r="524">
      <c r="A524" s="329"/>
      <c r="C524" s="283"/>
      <c r="D524" s="283"/>
      <c r="F524" s="283"/>
      <c r="G524" s="287"/>
      <c r="H524" s="287"/>
      <c r="I524" s="287"/>
      <c r="J524" s="287"/>
      <c r="K524" s="287"/>
      <c r="L524" s="287"/>
      <c r="M524" s="285"/>
      <c r="N524" s="269"/>
      <c r="O524" s="287"/>
    </row>
    <row r="525">
      <c r="A525" s="329"/>
      <c r="C525" s="283"/>
      <c r="D525" s="283"/>
      <c r="F525" s="283"/>
      <c r="G525" s="287"/>
      <c r="H525" s="287"/>
      <c r="I525" s="287"/>
      <c r="J525" s="287"/>
      <c r="K525" s="287"/>
      <c r="L525" s="287"/>
      <c r="M525" s="285"/>
      <c r="N525" s="269"/>
      <c r="O525" s="287"/>
    </row>
    <row r="526">
      <c r="A526" s="329"/>
      <c r="C526" s="283"/>
      <c r="D526" s="283"/>
      <c r="F526" s="283"/>
      <c r="G526" s="287"/>
      <c r="H526" s="287"/>
      <c r="I526" s="287"/>
      <c r="J526" s="287"/>
      <c r="K526" s="287"/>
      <c r="L526" s="287"/>
      <c r="M526" s="285"/>
      <c r="N526" s="269"/>
      <c r="O526" s="287"/>
    </row>
    <row r="527">
      <c r="A527" s="329"/>
      <c r="C527" s="283"/>
      <c r="D527" s="283"/>
      <c r="F527" s="283"/>
      <c r="G527" s="287"/>
      <c r="H527" s="287"/>
      <c r="I527" s="287"/>
      <c r="J527" s="287"/>
      <c r="K527" s="287"/>
      <c r="L527" s="287"/>
      <c r="M527" s="285"/>
      <c r="N527" s="269"/>
      <c r="O527" s="287"/>
    </row>
    <row r="528">
      <c r="A528" s="329"/>
      <c r="C528" s="283"/>
      <c r="D528" s="283"/>
      <c r="F528" s="283"/>
      <c r="G528" s="287"/>
      <c r="H528" s="287"/>
      <c r="I528" s="287"/>
      <c r="J528" s="287"/>
      <c r="K528" s="287"/>
      <c r="L528" s="287"/>
      <c r="M528" s="285"/>
      <c r="N528" s="269"/>
      <c r="O528" s="287"/>
    </row>
    <row r="529">
      <c r="A529" s="329"/>
      <c r="C529" s="283"/>
      <c r="D529" s="283"/>
      <c r="F529" s="283"/>
      <c r="G529" s="287"/>
      <c r="H529" s="287"/>
      <c r="I529" s="287"/>
      <c r="J529" s="287"/>
      <c r="K529" s="287"/>
      <c r="L529" s="287"/>
      <c r="M529" s="285"/>
      <c r="N529" s="269"/>
      <c r="O529" s="287"/>
    </row>
    <row r="530">
      <c r="A530" s="329"/>
      <c r="C530" s="283"/>
      <c r="D530" s="283"/>
      <c r="F530" s="283"/>
      <c r="G530" s="287"/>
      <c r="H530" s="287"/>
      <c r="I530" s="287"/>
      <c r="J530" s="287"/>
      <c r="K530" s="287"/>
      <c r="L530" s="287"/>
      <c r="M530" s="285"/>
      <c r="N530" s="269"/>
      <c r="O530" s="287"/>
    </row>
    <row r="531">
      <c r="A531" s="329"/>
      <c r="C531" s="283"/>
      <c r="D531" s="283"/>
      <c r="F531" s="283"/>
      <c r="G531" s="287"/>
      <c r="H531" s="287"/>
      <c r="I531" s="287"/>
      <c r="J531" s="287"/>
      <c r="K531" s="287"/>
      <c r="L531" s="287"/>
      <c r="M531" s="285"/>
      <c r="N531" s="269"/>
      <c r="O531" s="287"/>
    </row>
    <row r="532">
      <c r="A532" s="329"/>
      <c r="C532" s="283"/>
      <c r="D532" s="283"/>
      <c r="F532" s="283"/>
      <c r="G532" s="287"/>
      <c r="H532" s="287"/>
      <c r="I532" s="287"/>
      <c r="J532" s="287"/>
      <c r="K532" s="287"/>
      <c r="L532" s="287"/>
      <c r="M532" s="285"/>
      <c r="N532" s="269"/>
      <c r="O532" s="287"/>
    </row>
    <row r="533">
      <c r="A533" s="329"/>
      <c r="C533" s="283"/>
      <c r="D533" s="283"/>
      <c r="F533" s="283"/>
      <c r="G533" s="287"/>
      <c r="H533" s="287"/>
      <c r="I533" s="287"/>
      <c r="J533" s="287"/>
      <c r="K533" s="287"/>
      <c r="L533" s="287"/>
      <c r="M533" s="285"/>
      <c r="N533" s="269"/>
      <c r="O533" s="287"/>
    </row>
    <row r="534">
      <c r="A534" s="329"/>
      <c r="C534" s="283"/>
      <c r="D534" s="283"/>
      <c r="F534" s="283"/>
      <c r="G534" s="287"/>
      <c r="H534" s="287"/>
      <c r="I534" s="287"/>
      <c r="J534" s="287"/>
      <c r="K534" s="287"/>
      <c r="L534" s="287"/>
      <c r="M534" s="285"/>
      <c r="N534" s="269"/>
      <c r="O534" s="287"/>
    </row>
    <row r="535">
      <c r="A535" s="329"/>
      <c r="C535" s="283"/>
      <c r="D535" s="283"/>
      <c r="F535" s="283"/>
      <c r="G535" s="287"/>
      <c r="H535" s="287"/>
      <c r="I535" s="287"/>
      <c r="J535" s="287"/>
      <c r="K535" s="287"/>
      <c r="L535" s="287"/>
      <c r="M535" s="285"/>
      <c r="N535" s="269"/>
      <c r="O535" s="287"/>
    </row>
    <row r="536">
      <c r="A536" s="329"/>
      <c r="C536" s="283"/>
      <c r="D536" s="283"/>
      <c r="F536" s="283"/>
      <c r="G536" s="287"/>
      <c r="H536" s="287"/>
      <c r="I536" s="287"/>
      <c r="J536" s="287"/>
      <c r="K536" s="287"/>
      <c r="L536" s="287"/>
      <c r="M536" s="285"/>
      <c r="N536" s="269"/>
      <c r="O536" s="287"/>
    </row>
    <row r="537">
      <c r="A537" s="329"/>
      <c r="C537" s="283"/>
      <c r="D537" s="283"/>
      <c r="F537" s="283"/>
      <c r="G537" s="287"/>
      <c r="H537" s="287"/>
      <c r="I537" s="287"/>
      <c r="J537" s="287"/>
      <c r="K537" s="287"/>
      <c r="L537" s="287"/>
      <c r="M537" s="285"/>
      <c r="N537" s="269"/>
      <c r="O537" s="287"/>
    </row>
    <row r="538">
      <c r="A538" s="329"/>
      <c r="C538" s="283"/>
      <c r="D538" s="283"/>
      <c r="F538" s="283"/>
      <c r="G538" s="287"/>
      <c r="H538" s="287"/>
      <c r="I538" s="287"/>
      <c r="J538" s="287"/>
      <c r="K538" s="287"/>
      <c r="L538" s="287"/>
      <c r="M538" s="285"/>
      <c r="N538" s="269"/>
      <c r="O538" s="287"/>
    </row>
    <row r="539">
      <c r="A539" s="329"/>
      <c r="C539" s="283"/>
      <c r="D539" s="283"/>
      <c r="F539" s="283"/>
      <c r="G539" s="287"/>
      <c r="H539" s="287"/>
      <c r="I539" s="287"/>
      <c r="J539" s="287"/>
      <c r="K539" s="287"/>
      <c r="L539" s="287"/>
      <c r="M539" s="285"/>
      <c r="N539" s="269"/>
      <c r="O539" s="287"/>
    </row>
    <row r="540">
      <c r="A540" s="329"/>
      <c r="C540" s="283"/>
      <c r="D540" s="283"/>
      <c r="F540" s="283"/>
      <c r="G540" s="287"/>
      <c r="H540" s="287"/>
      <c r="I540" s="287"/>
      <c r="J540" s="287"/>
      <c r="K540" s="287"/>
      <c r="L540" s="287"/>
      <c r="M540" s="285"/>
      <c r="N540" s="269"/>
      <c r="O540" s="287"/>
    </row>
    <row r="541">
      <c r="A541" s="329"/>
      <c r="C541" s="283"/>
      <c r="D541" s="283"/>
      <c r="F541" s="283"/>
      <c r="G541" s="287"/>
      <c r="H541" s="287"/>
      <c r="I541" s="287"/>
      <c r="J541" s="287"/>
      <c r="K541" s="287"/>
      <c r="L541" s="287"/>
      <c r="M541" s="285"/>
      <c r="N541" s="269"/>
      <c r="O541" s="287"/>
    </row>
    <row r="542">
      <c r="A542" s="329"/>
      <c r="C542" s="283"/>
      <c r="D542" s="283"/>
      <c r="F542" s="283"/>
      <c r="G542" s="287"/>
      <c r="H542" s="287"/>
      <c r="I542" s="287"/>
      <c r="J542" s="287"/>
      <c r="K542" s="287"/>
      <c r="L542" s="287"/>
      <c r="M542" s="285"/>
      <c r="N542" s="269"/>
      <c r="O542" s="287"/>
    </row>
    <row r="543">
      <c r="A543" s="329"/>
      <c r="C543" s="283"/>
      <c r="D543" s="283"/>
      <c r="F543" s="283"/>
      <c r="G543" s="287"/>
      <c r="H543" s="287"/>
      <c r="I543" s="287"/>
      <c r="J543" s="287"/>
      <c r="K543" s="287"/>
      <c r="L543" s="287"/>
      <c r="M543" s="285"/>
      <c r="N543" s="269"/>
      <c r="O543" s="287"/>
    </row>
    <row r="544">
      <c r="A544" s="329"/>
      <c r="C544" s="283"/>
      <c r="D544" s="283"/>
      <c r="F544" s="283"/>
      <c r="G544" s="287"/>
      <c r="H544" s="287"/>
      <c r="I544" s="287"/>
      <c r="J544" s="287"/>
      <c r="K544" s="287"/>
      <c r="L544" s="287"/>
      <c r="M544" s="285"/>
      <c r="N544" s="269"/>
      <c r="O544" s="287"/>
    </row>
    <row r="545">
      <c r="A545" s="329"/>
      <c r="C545" s="283"/>
      <c r="D545" s="283"/>
      <c r="F545" s="283"/>
      <c r="G545" s="287"/>
      <c r="H545" s="287"/>
      <c r="I545" s="287"/>
      <c r="J545" s="287"/>
      <c r="K545" s="287"/>
      <c r="L545" s="287"/>
      <c r="M545" s="285"/>
      <c r="N545" s="269"/>
      <c r="O545" s="287"/>
    </row>
    <row r="546">
      <c r="A546" s="329"/>
      <c r="C546" s="283"/>
      <c r="D546" s="283"/>
      <c r="F546" s="283"/>
      <c r="G546" s="287"/>
      <c r="H546" s="287"/>
      <c r="I546" s="287"/>
      <c r="J546" s="287"/>
      <c r="K546" s="287"/>
      <c r="L546" s="287"/>
      <c r="M546" s="285"/>
      <c r="N546" s="269"/>
      <c r="O546" s="287"/>
    </row>
    <row r="547">
      <c r="A547" s="329"/>
      <c r="C547" s="283"/>
      <c r="D547" s="283"/>
      <c r="F547" s="283"/>
      <c r="G547" s="287"/>
      <c r="H547" s="287"/>
      <c r="I547" s="287"/>
      <c r="J547" s="287"/>
      <c r="K547" s="287"/>
      <c r="L547" s="287"/>
      <c r="M547" s="285"/>
      <c r="N547" s="269"/>
      <c r="O547" s="287"/>
    </row>
    <row r="548">
      <c r="A548" s="329"/>
      <c r="C548" s="283"/>
      <c r="D548" s="283"/>
      <c r="F548" s="283"/>
      <c r="G548" s="287"/>
      <c r="H548" s="287"/>
      <c r="I548" s="287"/>
      <c r="J548" s="287"/>
      <c r="K548" s="287"/>
      <c r="L548" s="287"/>
      <c r="M548" s="285"/>
      <c r="N548" s="269"/>
      <c r="O548" s="287"/>
    </row>
    <row r="549">
      <c r="A549" s="329"/>
      <c r="C549" s="283"/>
      <c r="D549" s="283"/>
      <c r="F549" s="283"/>
      <c r="G549" s="287"/>
      <c r="H549" s="287"/>
      <c r="I549" s="287"/>
      <c r="J549" s="287"/>
      <c r="K549" s="287"/>
      <c r="L549" s="287"/>
      <c r="M549" s="285"/>
      <c r="N549" s="269"/>
      <c r="O549" s="287"/>
    </row>
    <row r="550">
      <c r="A550" s="329"/>
      <c r="C550" s="283"/>
      <c r="D550" s="283"/>
      <c r="F550" s="283"/>
      <c r="G550" s="287"/>
      <c r="H550" s="287"/>
      <c r="I550" s="287"/>
      <c r="J550" s="287"/>
      <c r="K550" s="287"/>
      <c r="L550" s="287"/>
      <c r="M550" s="285"/>
      <c r="N550" s="269"/>
      <c r="O550" s="287"/>
    </row>
    <row r="551">
      <c r="A551" s="329"/>
      <c r="C551" s="283"/>
      <c r="D551" s="283"/>
      <c r="F551" s="283"/>
      <c r="G551" s="287"/>
      <c r="H551" s="287"/>
      <c r="I551" s="287"/>
      <c r="J551" s="287"/>
      <c r="K551" s="287"/>
      <c r="L551" s="287"/>
      <c r="M551" s="285"/>
      <c r="N551" s="269"/>
      <c r="O551" s="287"/>
    </row>
    <row r="552">
      <c r="A552" s="329"/>
      <c r="C552" s="283"/>
      <c r="D552" s="283"/>
      <c r="F552" s="283"/>
      <c r="G552" s="287"/>
      <c r="H552" s="287"/>
      <c r="I552" s="287"/>
      <c r="J552" s="287"/>
      <c r="K552" s="287"/>
      <c r="L552" s="287"/>
      <c r="M552" s="285"/>
      <c r="N552" s="269"/>
      <c r="O552" s="287"/>
    </row>
    <row r="553">
      <c r="A553" s="329"/>
      <c r="C553" s="283"/>
      <c r="D553" s="283"/>
      <c r="F553" s="283"/>
      <c r="G553" s="287"/>
      <c r="H553" s="287"/>
      <c r="I553" s="287"/>
      <c r="J553" s="287"/>
      <c r="K553" s="287"/>
      <c r="L553" s="287"/>
      <c r="M553" s="285"/>
      <c r="N553" s="269"/>
      <c r="O553" s="287"/>
    </row>
    <row r="554">
      <c r="A554" s="329"/>
      <c r="C554" s="283"/>
      <c r="D554" s="283"/>
      <c r="F554" s="283"/>
      <c r="G554" s="287"/>
      <c r="H554" s="287"/>
      <c r="I554" s="287"/>
      <c r="J554" s="287"/>
      <c r="K554" s="287"/>
      <c r="L554" s="287"/>
      <c r="M554" s="285"/>
      <c r="N554" s="269"/>
      <c r="O554" s="287"/>
    </row>
    <row r="555">
      <c r="A555" s="329"/>
      <c r="C555" s="283"/>
      <c r="D555" s="283"/>
      <c r="F555" s="283"/>
      <c r="G555" s="287"/>
      <c r="H555" s="287"/>
      <c r="I555" s="287"/>
      <c r="J555" s="287"/>
      <c r="K555" s="287"/>
      <c r="L555" s="287"/>
      <c r="M555" s="285"/>
      <c r="N555" s="269"/>
      <c r="O555" s="287"/>
    </row>
    <row r="556">
      <c r="A556" s="329"/>
      <c r="C556" s="283"/>
      <c r="D556" s="283"/>
      <c r="F556" s="283"/>
      <c r="G556" s="287"/>
      <c r="H556" s="287"/>
      <c r="I556" s="287"/>
      <c r="J556" s="287"/>
      <c r="K556" s="287"/>
      <c r="L556" s="287"/>
      <c r="M556" s="285"/>
      <c r="N556" s="269"/>
      <c r="O556" s="287"/>
    </row>
    <row r="557">
      <c r="A557" s="329"/>
      <c r="C557" s="283"/>
      <c r="D557" s="283"/>
      <c r="F557" s="283"/>
      <c r="G557" s="287"/>
      <c r="H557" s="287"/>
      <c r="I557" s="287"/>
      <c r="J557" s="287"/>
      <c r="K557" s="287"/>
      <c r="L557" s="287"/>
      <c r="M557" s="285"/>
      <c r="N557" s="269"/>
      <c r="O557" s="287"/>
    </row>
    <row r="558">
      <c r="A558" s="329"/>
      <c r="C558" s="283"/>
      <c r="D558" s="283"/>
      <c r="F558" s="283"/>
      <c r="G558" s="287"/>
      <c r="H558" s="287"/>
      <c r="I558" s="287"/>
      <c r="J558" s="287"/>
      <c r="K558" s="287"/>
      <c r="L558" s="287"/>
      <c r="M558" s="285"/>
      <c r="N558" s="269"/>
      <c r="O558" s="287"/>
    </row>
    <row r="559">
      <c r="A559" s="329"/>
      <c r="C559" s="283"/>
      <c r="D559" s="283"/>
      <c r="F559" s="283"/>
      <c r="G559" s="287"/>
      <c r="H559" s="287"/>
      <c r="I559" s="287"/>
      <c r="J559" s="287"/>
      <c r="K559" s="287"/>
      <c r="L559" s="287"/>
      <c r="M559" s="285"/>
      <c r="N559" s="269"/>
      <c r="O559" s="287"/>
    </row>
    <row r="560">
      <c r="A560" s="329"/>
      <c r="C560" s="283"/>
      <c r="D560" s="283"/>
      <c r="F560" s="283"/>
      <c r="G560" s="287"/>
      <c r="H560" s="287"/>
      <c r="I560" s="287"/>
      <c r="J560" s="287"/>
      <c r="K560" s="287"/>
      <c r="L560" s="287"/>
      <c r="M560" s="285"/>
      <c r="N560" s="269"/>
      <c r="O560" s="287"/>
    </row>
    <row r="561">
      <c r="A561" s="329"/>
      <c r="C561" s="283"/>
      <c r="D561" s="283"/>
      <c r="F561" s="283"/>
      <c r="G561" s="287"/>
      <c r="H561" s="287"/>
      <c r="I561" s="287"/>
      <c r="J561" s="287"/>
      <c r="K561" s="287"/>
      <c r="L561" s="287"/>
      <c r="M561" s="285"/>
      <c r="N561" s="269"/>
      <c r="O561" s="287"/>
    </row>
    <row r="562">
      <c r="A562" s="329"/>
      <c r="C562" s="283"/>
      <c r="D562" s="283"/>
      <c r="F562" s="283"/>
      <c r="G562" s="287"/>
      <c r="H562" s="287"/>
      <c r="I562" s="287"/>
      <c r="J562" s="287"/>
      <c r="K562" s="287"/>
      <c r="L562" s="287"/>
      <c r="M562" s="285"/>
      <c r="N562" s="269"/>
      <c r="O562" s="287"/>
    </row>
    <row r="563">
      <c r="A563" s="329"/>
      <c r="C563" s="283"/>
      <c r="D563" s="283"/>
      <c r="F563" s="283"/>
      <c r="G563" s="287"/>
      <c r="H563" s="287"/>
      <c r="I563" s="287"/>
      <c r="J563" s="287"/>
      <c r="K563" s="287"/>
      <c r="L563" s="287"/>
      <c r="M563" s="285"/>
      <c r="N563" s="269"/>
      <c r="O563" s="287"/>
    </row>
    <row r="564">
      <c r="A564" s="329"/>
      <c r="C564" s="283"/>
      <c r="D564" s="283"/>
      <c r="F564" s="283"/>
      <c r="G564" s="287"/>
      <c r="H564" s="287"/>
      <c r="I564" s="287"/>
      <c r="J564" s="287"/>
      <c r="K564" s="287"/>
      <c r="L564" s="287"/>
      <c r="M564" s="285"/>
      <c r="N564" s="269"/>
      <c r="O564" s="287"/>
    </row>
    <row r="565">
      <c r="A565" s="329"/>
      <c r="C565" s="283"/>
      <c r="D565" s="283"/>
      <c r="F565" s="283"/>
      <c r="G565" s="287"/>
      <c r="H565" s="287"/>
      <c r="I565" s="287"/>
      <c r="J565" s="287"/>
      <c r="K565" s="287"/>
      <c r="L565" s="287"/>
      <c r="M565" s="285"/>
      <c r="N565" s="269"/>
      <c r="O565" s="287"/>
    </row>
    <row r="566">
      <c r="A566" s="329"/>
      <c r="C566" s="283"/>
      <c r="D566" s="283"/>
      <c r="F566" s="283"/>
      <c r="G566" s="287"/>
      <c r="H566" s="287"/>
      <c r="I566" s="287"/>
      <c r="J566" s="287"/>
      <c r="K566" s="287"/>
      <c r="L566" s="287"/>
      <c r="M566" s="285"/>
      <c r="N566" s="269"/>
      <c r="O566" s="287"/>
    </row>
    <row r="567">
      <c r="A567" s="329"/>
      <c r="C567" s="283"/>
      <c r="D567" s="283"/>
      <c r="F567" s="283"/>
      <c r="G567" s="287"/>
      <c r="H567" s="287"/>
      <c r="I567" s="287"/>
      <c r="J567" s="287"/>
      <c r="K567" s="287"/>
      <c r="L567" s="287"/>
      <c r="M567" s="285"/>
      <c r="N567" s="269"/>
      <c r="O567" s="287"/>
    </row>
    <row r="568">
      <c r="A568" s="329"/>
      <c r="C568" s="283"/>
      <c r="D568" s="283"/>
      <c r="F568" s="283"/>
      <c r="G568" s="287"/>
      <c r="H568" s="287"/>
      <c r="I568" s="287"/>
      <c r="J568" s="287"/>
      <c r="K568" s="287"/>
      <c r="L568" s="287"/>
      <c r="M568" s="285"/>
      <c r="N568" s="269"/>
      <c r="O568" s="287"/>
    </row>
    <row r="569">
      <c r="A569" s="329"/>
      <c r="C569" s="283"/>
      <c r="D569" s="283"/>
      <c r="F569" s="283"/>
      <c r="G569" s="287"/>
      <c r="H569" s="287"/>
      <c r="I569" s="287"/>
      <c r="J569" s="287"/>
      <c r="K569" s="287"/>
      <c r="L569" s="287"/>
      <c r="M569" s="285"/>
      <c r="N569" s="269"/>
      <c r="O569" s="287"/>
    </row>
    <row r="570">
      <c r="A570" s="329"/>
      <c r="C570" s="283"/>
      <c r="D570" s="283"/>
      <c r="F570" s="283"/>
      <c r="G570" s="287"/>
      <c r="H570" s="287"/>
      <c r="I570" s="287"/>
      <c r="J570" s="287"/>
      <c r="K570" s="287"/>
      <c r="L570" s="287"/>
      <c r="M570" s="285"/>
      <c r="N570" s="269"/>
      <c r="O570" s="287"/>
    </row>
    <row r="571">
      <c r="A571" s="329"/>
      <c r="C571" s="283"/>
      <c r="D571" s="283"/>
      <c r="F571" s="283"/>
      <c r="G571" s="287"/>
      <c r="H571" s="287"/>
      <c r="I571" s="287"/>
      <c r="J571" s="287"/>
      <c r="K571" s="287"/>
      <c r="L571" s="287"/>
      <c r="M571" s="285"/>
      <c r="N571" s="269"/>
      <c r="O571" s="287"/>
    </row>
    <row r="572">
      <c r="A572" s="329"/>
      <c r="C572" s="283"/>
      <c r="D572" s="283"/>
      <c r="F572" s="283"/>
      <c r="G572" s="287"/>
      <c r="H572" s="287"/>
      <c r="I572" s="287"/>
      <c r="J572" s="287"/>
      <c r="K572" s="287"/>
      <c r="L572" s="287"/>
      <c r="M572" s="285"/>
      <c r="N572" s="269"/>
      <c r="O572" s="287"/>
    </row>
    <row r="573">
      <c r="A573" s="329"/>
      <c r="C573" s="283"/>
      <c r="D573" s="283"/>
      <c r="F573" s="283"/>
      <c r="G573" s="287"/>
      <c r="H573" s="287"/>
      <c r="I573" s="287"/>
      <c r="J573" s="287"/>
      <c r="K573" s="287"/>
      <c r="L573" s="287"/>
      <c r="M573" s="285"/>
      <c r="N573" s="269"/>
      <c r="O573" s="287"/>
    </row>
    <row r="574">
      <c r="A574" s="329"/>
      <c r="C574" s="283"/>
      <c r="D574" s="283"/>
      <c r="F574" s="283"/>
      <c r="G574" s="287"/>
      <c r="H574" s="287"/>
      <c r="I574" s="287"/>
      <c r="J574" s="287"/>
      <c r="K574" s="287"/>
      <c r="L574" s="287"/>
      <c r="M574" s="285"/>
      <c r="N574" s="269"/>
      <c r="O574" s="287"/>
    </row>
    <row r="575">
      <c r="A575" s="329"/>
      <c r="C575" s="283"/>
      <c r="D575" s="283"/>
      <c r="F575" s="283"/>
      <c r="G575" s="287"/>
      <c r="H575" s="287"/>
      <c r="I575" s="287"/>
      <c r="J575" s="287"/>
      <c r="K575" s="287"/>
      <c r="L575" s="287"/>
      <c r="M575" s="285"/>
      <c r="N575" s="269"/>
      <c r="O575" s="287"/>
    </row>
    <row r="576">
      <c r="A576" s="329"/>
      <c r="C576" s="283"/>
      <c r="D576" s="283"/>
      <c r="F576" s="283"/>
      <c r="G576" s="287"/>
      <c r="H576" s="287"/>
      <c r="I576" s="287"/>
      <c r="J576" s="287"/>
      <c r="K576" s="287"/>
      <c r="L576" s="287"/>
      <c r="M576" s="285"/>
      <c r="N576" s="269"/>
      <c r="O576" s="287"/>
    </row>
    <row r="577">
      <c r="A577" s="329"/>
      <c r="C577" s="283"/>
      <c r="D577" s="283"/>
      <c r="F577" s="283"/>
      <c r="G577" s="287"/>
      <c r="H577" s="287"/>
      <c r="I577" s="287"/>
      <c r="J577" s="287"/>
      <c r="K577" s="287"/>
      <c r="L577" s="287"/>
      <c r="M577" s="285"/>
      <c r="N577" s="269"/>
      <c r="O577" s="287"/>
    </row>
    <row r="578">
      <c r="A578" s="329"/>
      <c r="C578" s="283"/>
      <c r="D578" s="283"/>
      <c r="F578" s="283"/>
      <c r="G578" s="287"/>
      <c r="H578" s="287"/>
      <c r="I578" s="287"/>
      <c r="J578" s="287"/>
      <c r="K578" s="287"/>
      <c r="L578" s="287"/>
      <c r="M578" s="285"/>
      <c r="N578" s="269"/>
      <c r="O578" s="287"/>
    </row>
    <row r="579">
      <c r="A579" s="329"/>
      <c r="C579" s="283"/>
      <c r="D579" s="283"/>
      <c r="F579" s="283"/>
      <c r="G579" s="287"/>
      <c r="H579" s="287"/>
      <c r="I579" s="287"/>
      <c r="J579" s="287"/>
      <c r="K579" s="287"/>
      <c r="L579" s="287"/>
      <c r="M579" s="285"/>
      <c r="N579" s="269"/>
      <c r="O579" s="287"/>
    </row>
    <row r="580">
      <c r="A580" s="329"/>
      <c r="C580" s="283"/>
      <c r="D580" s="283"/>
      <c r="F580" s="283"/>
      <c r="G580" s="287"/>
      <c r="H580" s="287"/>
      <c r="I580" s="287"/>
      <c r="J580" s="287"/>
      <c r="K580" s="287"/>
      <c r="L580" s="287"/>
      <c r="M580" s="285"/>
      <c r="N580" s="269"/>
      <c r="O580" s="287"/>
    </row>
    <row r="581">
      <c r="A581" s="329"/>
      <c r="C581" s="283"/>
      <c r="D581" s="283"/>
      <c r="F581" s="283"/>
      <c r="G581" s="287"/>
      <c r="H581" s="287"/>
      <c r="I581" s="287"/>
      <c r="J581" s="287"/>
      <c r="K581" s="287"/>
      <c r="L581" s="287"/>
      <c r="M581" s="285"/>
      <c r="N581" s="269"/>
      <c r="O581" s="287"/>
    </row>
    <row r="582">
      <c r="A582" s="329"/>
      <c r="C582" s="283"/>
      <c r="D582" s="283"/>
      <c r="F582" s="283"/>
      <c r="G582" s="287"/>
      <c r="H582" s="287"/>
      <c r="I582" s="287"/>
      <c r="J582" s="287"/>
      <c r="K582" s="287"/>
      <c r="L582" s="287"/>
      <c r="M582" s="285"/>
      <c r="N582" s="269"/>
      <c r="O582" s="287"/>
    </row>
    <row r="583">
      <c r="A583" s="329"/>
      <c r="C583" s="283"/>
      <c r="D583" s="283"/>
      <c r="F583" s="283"/>
      <c r="G583" s="287"/>
      <c r="H583" s="287"/>
      <c r="I583" s="287"/>
      <c r="J583" s="287"/>
      <c r="K583" s="287"/>
      <c r="L583" s="287"/>
      <c r="M583" s="285"/>
      <c r="N583" s="269"/>
      <c r="O583" s="287"/>
    </row>
    <row r="584">
      <c r="A584" s="329"/>
      <c r="C584" s="283"/>
      <c r="D584" s="283"/>
      <c r="F584" s="283"/>
      <c r="G584" s="287"/>
      <c r="H584" s="287"/>
      <c r="I584" s="287"/>
      <c r="J584" s="287"/>
      <c r="K584" s="287"/>
      <c r="L584" s="287"/>
      <c r="M584" s="285"/>
      <c r="N584" s="269"/>
      <c r="O584" s="287"/>
    </row>
    <row r="585">
      <c r="A585" s="329"/>
      <c r="C585" s="283"/>
      <c r="D585" s="283"/>
      <c r="F585" s="283"/>
      <c r="G585" s="287"/>
      <c r="H585" s="287"/>
      <c r="I585" s="287"/>
      <c r="J585" s="287"/>
      <c r="K585" s="287"/>
      <c r="L585" s="287"/>
      <c r="M585" s="285"/>
      <c r="N585" s="269"/>
      <c r="O585" s="287"/>
    </row>
    <row r="586">
      <c r="A586" s="329"/>
      <c r="C586" s="283"/>
      <c r="D586" s="283"/>
      <c r="F586" s="283"/>
      <c r="G586" s="287"/>
      <c r="H586" s="287"/>
      <c r="I586" s="287"/>
      <c r="J586" s="287"/>
      <c r="K586" s="287"/>
      <c r="L586" s="287"/>
      <c r="M586" s="285"/>
      <c r="N586" s="269"/>
      <c r="O586" s="287"/>
    </row>
    <row r="587">
      <c r="A587" s="329"/>
      <c r="C587" s="283"/>
      <c r="D587" s="283"/>
      <c r="F587" s="283"/>
      <c r="G587" s="287"/>
      <c r="H587" s="287"/>
      <c r="I587" s="287"/>
      <c r="J587" s="287"/>
      <c r="K587" s="287"/>
      <c r="L587" s="287"/>
      <c r="M587" s="285"/>
      <c r="N587" s="269"/>
      <c r="O587" s="287"/>
    </row>
    <row r="588">
      <c r="A588" s="329"/>
      <c r="C588" s="283"/>
      <c r="D588" s="283"/>
      <c r="F588" s="283"/>
      <c r="G588" s="287"/>
      <c r="H588" s="287"/>
      <c r="I588" s="287"/>
      <c r="J588" s="287"/>
      <c r="K588" s="287"/>
      <c r="L588" s="287"/>
      <c r="M588" s="285"/>
      <c r="N588" s="269"/>
      <c r="O588" s="287"/>
    </row>
    <row r="589">
      <c r="A589" s="329"/>
      <c r="C589" s="283"/>
      <c r="D589" s="283"/>
      <c r="F589" s="283"/>
      <c r="G589" s="287"/>
      <c r="H589" s="287"/>
      <c r="I589" s="287"/>
      <c r="J589" s="287"/>
      <c r="K589" s="287"/>
      <c r="L589" s="287"/>
      <c r="M589" s="285"/>
      <c r="N589" s="269"/>
      <c r="O589" s="287"/>
    </row>
    <row r="590">
      <c r="A590" s="329"/>
      <c r="C590" s="283"/>
      <c r="D590" s="283"/>
      <c r="F590" s="283"/>
      <c r="G590" s="287"/>
      <c r="H590" s="287"/>
      <c r="I590" s="287"/>
      <c r="J590" s="287"/>
      <c r="K590" s="287"/>
      <c r="L590" s="287"/>
      <c r="M590" s="285"/>
      <c r="N590" s="269"/>
      <c r="O590" s="287"/>
    </row>
    <row r="591">
      <c r="A591" s="329"/>
      <c r="C591" s="283"/>
      <c r="D591" s="283"/>
      <c r="F591" s="283"/>
      <c r="G591" s="287"/>
      <c r="H591" s="287"/>
      <c r="I591" s="287"/>
      <c r="J591" s="287"/>
      <c r="K591" s="287"/>
      <c r="L591" s="287"/>
      <c r="M591" s="285"/>
      <c r="N591" s="269"/>
      <c r="O591" s="287"/>
    </row>
    <row r="592">
      <c r="A592" s="329"/>
      <c r="C592" s="283"/>
      <c r="D592" s="283"/>
      <c r="F592" s="283"/>
      <c r="G592" s="287"/>
      <c r="H592" s="287"/>
      <c r="I592" s="287"/>
      <c r="J592" s="287"/>
      <c r="K592" s="287"/>
      <c r="L592" s="287"/>
      <c r="M592" s="285"/>
      <c r="N592" s="269"/>
      <c r="O592" s="287"/>
    </row>
    <row r="593">
      <c r="A593" s="329"/>
      <c r="C593" s="283"/>
      <c r="D593" s="283"/>
      <c r="F593" s="283"/>
      <c r="G593" s="287"/>
      <c r="H593" s="287"/>
      <c r="I593" s="287"/>
      <c r="J593" s="287"/>
      <c r="K593" s="287"/>
      <c r="L593" s="287"/>
      <c r="M593" s="285"/>
      <c r="N593" s="269"/>
      <c r="O593" s="287"/>
    </row>
    <row r="594">
      <c r="A594" s="329"/>
      <c r="C594" s="283"/>
      <c r="D594" s="283"/>
      <c r="F594" s="283"/>
      <c r="G594" s="287"/>
      <c r="H594" s="287"/>
      <c r="I594" s="287"/>
      <c r="J594" s="287"/>
      <c r="K594" s="287"/>
      <c r="L594" s="287"/>
      <c r="M594" s="285"/>
      <c r="N594" s="269"/>
      <c r="O594" s="287"/>
    </row>
    <row r="595">
      <c r="A595" s="329"/>
      <c r="C595" s="283"/>
      <c r="D595" s="283"/>
      <c r="F595" s="283"/>
      <c r="G595" s="287"/>
      <c r="H595" s="287"/>
      <c r="I595" s="287"/>
      <c r="J595" s="287"/>
      <c r="K595" s="287"/>
      <c r="L595" s="287"/>
      <c r="M595" s="285"/>
      <c r="N595" s="269"/>
      <c r="O595" s="287"/>
    </row>
    <row r="596">
      <c r="A596" s="329"/>
      <c r="C596" s="283"/>
      <c r="D596" s="283"/>
      <c r="F596" s="283"/>
      <c r="G596" s="287"/>
      <c r="H596" s="287"/>
      <c r="I596" s="287"/>
      <c r="J596" s="287"/>
      <c r="K596" s="287"/>
      <c r="L596" s="287"/>
      <c r="M596" s="285"/>
      <c r="N596" s="269"/>
      <c r="O596" s="287"/>
    </row>
    <row r="597">
      <c r="A597" s="329"/>
      <c r="C597" s="283"/>
      <c r="D597" s="283"/>
      <c r="F597" s="283"/>
      <c r="G597" s="287"/>
      <c r="H597" s="287"/>
      <c r="I597" s="287"/>
      <c r="J597" s="287"/>
      <c r="K597" s="287"/>
      <c r="L597" s="287"/>
      <c r="M597" s="285"/>
      <c r="N597" s="269"/>
      <c r="O597" s="287"/>
    </row>
    <row r="598">
      <c r="A598" s="329"/>
      <c r="C598" s="283"/>
      <c r="D598" s="283"/>
      <c r="F598" s="283"/>
      <c r="G598" s="287"/>
      <c r="H598" s="287"/>
      <c r="I598" s="287"/>
      <c r="J598" s="287"/>
      <c r="K598" s="287"/>
      <c r="L598" s="287"/>
      <c r="M598" s="285"/>
      <c r="N598" s="269"/>
      <c r="O598" s="287"/>
    </row>
    <row r="599">
      <c r="A599" s="329"/>
      <c r="C599" s="283"/>
      <c r="D599" s="283"/>
      <c r="F599" s="283"/>
      <c r="G599" s="287"/>
      <c r="H599" s="287"/>
      <c r="I599" s="287"/>
      <c r="J599" s="287"/>
      <c r="K599" s="287"/>
      <c r="L599" s="287"/>
      <c r="M599" s="285"/>
      <c r="N599" s="269"/>
      <c r="O599" s="287"/>
    </row>
    <row r="600">
      <c r="A600" s="329"/>
      <c r="C600" s="283"/>
      <c r="D600" s="283"/>
      <c r="F600" s="283"/>
      <c r="G600" s="287"/>
      <c r="H600" s="287"/>
      <c r="I600" s="287"/>
      <c r="J600" s="287"/>
      <c r="K600" s="287"/>
      <c r="L600" s="287"/>
      <c r="M600" s="285"/>
      <c r="N600" s="269"/>
      <c r="O600" s="287"/>
    </row>
    <row r="601">
      <c r="A601" s="329"/>
      <c r="C601" s="283"/>
      <c r="D601" s="283"/>
      <c r="F601" s="283"/>
      <c r="G601" s="287"/>
      <c r="H601" s="287"/>
      <c r="I601" s="287"/>
      <c r="J601" s="287"/>
      <c r="K601" s="287"/>
      <c r="L601" s="287"/>
      <c r="M601" s="285"/>
      <c r="N601" s="269"/>
      <c r="O601" s="287"/>
    </row>
    <row r="602">
      <c r="A602" s="329"/>
      <c r="C602" s="283"/>
      <c r="D602" s="283"/>
      <c r="F602" s="283"/>
      <c r="G602" s="287"/>
      <c r="H602" s="287"/>
      <c r="I602" s="287"/>
      <c r="J602" s="287"/>
      <c r="K602" s="287"/>
      <c r="L602" s="287"/>
      <c r="M602" s="285"/>
      <c r="N602" s="269"/>
      <c r="O602" s="287"/>
    </row>
    <row r="603">
      <c r="A603" s="329"/>
      <c r="C603" s="283"/>
      <c r="D603" s="283"/>
      <c r="F603" s="283"/>
      <c r="G603" s="287"/>
      <c r="H603" s="287"/>
      <c r="I603" s="287"/>
      <c r="J603" s="287"/>
      <c r="K603" s="287"/>
      <c r="L603" s="287"/>
      <c r="M603" s="285"/>
      <c r="N603" s="269"/>
      <c r="O603" s="287"/>
    </row>
    <row r="604">
      <c r="A604" s="329"/>
      <c r="C604" s="283"/>
      <c r="D604" s="283"/>
      <c r="F604" s="283"/>
      <c r="G604" s="287"/>
      <c r="H604" s="287"/>
      <c r="I604" s="287"/>
      <c r="J604" s="287"/>
      <c r="K604" s="287"/>
      <c r="L604" s="287"/>
      <c r="M604" s="285"/>
      <c r="N604" s="269"/>
      <c r="O604" s="287"/>
    </row>
    <row r="605">
      <c r="A605" s="329"/>
      <c r="C605" s="283"/>
      <c r="D605" s="283"/>
      <c r="F605" s="283"/>
      <c r="G605" s="287"/>
      <c r="H605" s="287"/>
      <c r="I605" s="287"/>
      <c r="J605" s="287"/>
      <c r="K605" s="287"/>
      <c r="L605" s="287"/>
      <c r="M605" s="285"/>
      <c r="N605" s="269"/>
      <c r="O605" s="287"/>
    </row>
    <row r="606">
      <c r="A606" s="329"/>
      <c r="C606" s="283"/>
      <c r="D606" s="283"/>
      <c r="F606" s="283"/>
      <c r="G606" s="287"/>
      <c r="H606" s="287"/>
      <c r="I606" s="287"/>
      <c r="J606" s="287"/>
      <c r="K606" s="287"/>
      <c r="L606" s="287"/>
      <c r="M606" s="285"/>
      <c r="N606" s="269"/>
      <c r="O606" s="287"/>
    </row>
    <row r="607">
      <c r="A607" s="329"/>
      <c r="C607" s="283"/>
      <c r="D607" s="283"/>
      <c r="F607" s="283"/>
      <c r="G607" s="287"/>
      <c r="H607" s="287"/>
      <c r="I607" s="287"/>
      <c r="J607" s="287"/>
      <c r="K607" s="287"/>
      <c r="L607" s="287"/>
      <c r="M607" s="285"/>
      <c r="N607" s="269"/>
      <c r="O607" s="287"/>
    </row>
    <row r="608">
      <c r="A608" s="329"/>
      <c r="C608" s="283"/>
      <c r="D608" s="283"/>
      <c r="F608" s="283"/>
      <c r="G608" s="287"/>
      <c r="H608" s="287"/>
      <c r="I608" s="287"/>
      <c r="J608" s="287"/>
      <c r="K608" s="287"/>
      <c r="L608" s="287"/>
      <c r="M608" s="285"/>
      <c r="N608" s="269"/>
      <c r="O608" s="287"/>
    </row>
    <row r="609">
      <c r="A609" s="329"/>
      <c r="C609" s="283"/>
      <c r="D609" s="283"/>
      <c r="F609" s="283"/>
      <c r="G609" s="287"/>
      <c r="H609" s="287"/>
      <c r="I609" s="287"/>
      <c r="J609" s="287"/>
      <c r="K609" s="287"/>
      <c r="L609" s="287"/>
      <c r="M609" s="285"/>
      <c r="N609" s="269"/>
      <c r="O609" s="287"/>
    </row>
    <row r="610">
      <c r="A610" s="329"/>
      <c r="C610" s="283"/>
      <c r="D610" s="283"/>
      <c r="F610" s="283"/>
      <c r="G610" s="287"/>
      <c r="H610" s="287"/>
      <c r="I610" s="287"/>
      <c r="J610" s="287"/>
      <c r="K610" s="287"/>
      <c r="L610" s="287"/>
      <c r="M610" s="285"/>
      <c r="N610" s="269"/>
      <c r="O610" s="287"/>
    </row>
    <row r="611">
      <c r="A611" s="329"/>
      <c r="C611" s="283"/>
      <c r="D611" s="283"/>
      <c r="F611" s="283"/>
      <c r="G611" s="287"/>
      <c r="H611" s="287"/>
      <c r="I611" s="287"/>
      <c r="J611" s="287"/>
      <c r="K611" s="287"/>
      <c r="L611" s="287"/>
      <c r="M611" s="285"/>
      <c r="N611" s="269"/>
      <c r="O611" s="287"/>
    </row>
    <row r="612">
      <c r="A612" s="329"/>
      <c r="C612" s="283"/>
      <c r="D612" s="283"/>
      <c r="F612" s="283"/>
      <c r="G612" s="287"/>
      <c r="H612" s="287"/>
      <c r="I612" s="287"/>
      <c r="J612" s="287"/>
      <c r="K612" s="287"/>
      <c r="L612" s="287"/>
      <c r="M612" s="285"/>
      <c r="N612" s="269"/>
      <c r="O612" s="287"/>
    </row>
    <row r="613">
      <c r="A613" s="329"/>
      <c r="C613" s="283"/>
      <c r="D613" s="283"/>
      <c r="F613" s="283"/>
      <c r="G613" s="287"/>
      <c r="H613" s="287"/>
      <c r="I613" s="287"/>
      <c r="J613" s="287"/>
      <c r="K613" s="287"/>
      <c r="L613" s="287"/>
      <c r="M613" s="285"/>
      <c r="N613" s="269"/>
      <c r="O613" s="287"/>
    </row>
    <row r="614">
      <c r="A614" s="329"/>
      <c r="C614" s="283"/>
      <c r="D614" s="283"/>
      <c r="F614" s="283"/>
      <c r="G614" s="287"/>
      <c r="H614" s="287"/>
      <c r="I614" s="287"/>
      <c r="J614" s="287"/>
      <c r="K614" s="287"/>
      <c r="L614" s="287"/>
      <c r="M614" s="285"/>
      <c r="N614" s="269"/>
      <c r="O614" s="287"/>
    </row>
    <row r="615">
      <c r="A615" s="329"/>
      <c r="C615" s="283"/>
      <c r="D615" s="283"/>
      <c r="F615" s="283"/>
      <c r="G615" s="287"/>
      <c r="H615" s="287"/>
      <c r="I615" s="287"/>
      <c r="J615" s="287"/>
      <c r="K615" s="287"/>
      <c r="L615" s="287"/>
      <c r="M615" s="285"/>
      <c r="N615" s="269"/>
      <c r="O615" s="287"/>
    </row>
    <row r="616">
      <c r="A616" s="329"/>
      <c r="C616" s="283"/>
      <c r="D616" s="283"/>
      <c r="F616" s="283"/>
      <c r="G616" s="287"/>
      <c r="H616" s="287"/>
      <c r="I616" s="287"/>
      <c r="J616" s="287"/>
      <c r="K616" s="287"/>
      <c r="L616" s="287"/>
      <c r="M616" s="285"/>
      <c r="N616" s="269"/>
      <c r="O616" s="287"/>
    </row>
    <row r="617">
      <c r="A617" s="329"/>
      <c r="C617" s="283"/>
      <c r="D617" s="283"/>
      <c r="F617" s="283"/>
      <c r="G617" s="287"/>
      <c r="H617" s="287"/>
      <c r="I617" s="287"/>
      <c r="J617" s="287"/>
      <c r="K617" s="287"/>
      <c r="L617" s="287"/>
      <c r="M617" s="285"/>
      <c r="N617" s="269"/>
      <c r="O617" s="287"/>
    </row>
    <row r="618">
      <c r="A618" s="329"/>
      <c r="C618" s="283"/>
      <c r="D618" s="283"/>
      <c r="F618" s="283"/>
      <c r="G618" s="287"/>
      <c r="H618" s="287"/>
      <c r="I618" s="287"/>
      <c r="J618" s="287"/>
      <c r="K618" s="287"/>
      <c r="L618" s="287"/>
      <c r="M618" s="285"/>
      <c r="N618" s="269"/>
      <c r="O618" s="287"/>
    </row>
    <row r="619">
      <c r="A619" s="329"/>
      <c r="C619" s="283"/>
      <c r="D619" s="283"/>
      <c r="F619" s="283"/>
      <c r="G619" s="287"/>
      <c r="H619" s="287"/>
      <c r="I619" s="287"/>
      <c r="J619" s="287"/>
      <c r="K619" s="287"/>
      <c r="L619" s="287"/>
      <c r="M619" s="285"/>
      <c r="N619" s="269"/>
      <c r="O619" s="287"/>
    </row>
    <row r="620">
      <c r="A620" s="329"/>
      <c r="C620" s="283"/>
      <c r="D620" s="283"/>
      <c r="F620" s="283"/>
      <c r="G620" s="287"/>
      <c r="H620" s="287"/>
      <c r="I620" s="287"/>
      <c r="J620" s="287"/>
      <c r="K620" s="287"/>
      <c r="L620" s="287"/>
      <c r="M620" s="285"/>
      <c r="N620" s="269"/>
      <c r="O620" s="287"/>
    </row>
    <row r="621">
      <c r="A621" s="329"/>
      <c r="C621" s="283"/>
      <c r="D621" s="283"/>
      <c r="F621" s="283"/>
      <c r="G621" s="287"/>
      <c r="H621" s="287"/>
      <c r="I621" s="287"/>
      <c r="J621" s="287"/>
      <c r="K621" s="287"/>
      <c r="L621" s="287"/>
      <c r="M621" s="285"/>
      <c r="N621" s="269"/>
      <c r="O621" s="287"/>
    </row>
    <row r="622">
      <c r="A622" s="329"/>
      <c r="C622" s="283"/>
      <c r="D622" s="283"/>
      <c r="F622" s="283"/>
      <c r="G622" s="287"/>
      <c r="H622" s="287"/>
      <c r="I622" s="287"/>
      <c r="J622" s="287"/>
      <c r="K622" s="287"/>
      <c r="L622" s="287"/>
      <c r="M622" s="285"/>
      <c r="N622" s="269"/>
      <c r="O622" s="287"/>
    </row>
    <row r="623">
      <c r="A623" s="329"/>
      <c r="C623" s="283"/>
      <c r="D623" s="283"/>
      <c r="F623" s="283"/>
      <c r="G623" s="287"/>
      <c r="H623" s="287"/>
      <c r="I623" s="287"/>
      <c r="J623" s="287"/>
      <c r="K623" s="287"/>
      <c r="L623" s="287"/>
      <c r="M623" s="285"/>
      <c r="N623" s="269"/>
      <c r="O623" s="287"/>
    </row>
    <row r="624">
      <c r="A624" s="329"/>
      <c r="C624" s="283"/>
      <c r="D624" s="283"/>
      <c r="F624" s="283"/>
      <c r="G624" s="287"/>
      <c r="H624" s="287"/>
      <c r="I624" s="287"/>
      <c r="J624" s="287"/>
      <c r="K624" s="287"/>
      <c r="L624" s="287"/>
      <c r="M624" s="285"/>
      <c r="N624" s="269"/>
      <c r="O624" s="287"/>
    </row>
    <row r="625">
      <c r="A625" s="329"/>
      <c r="C625" s="283"/>
      <c r="D625" s="283"/>
      <c r="F625" s="283"/>
      <c r="G625" s="287"/>
      <c r="H625" s="287"/>
      <c r="I625" s="287"/>
      <c r="J625" s="287"/>
      <c r="K625" s="287"/>
      <c r="L625" s="287"/>
      <c r="M625" s="285"/>
      <c r="N625" s="269"/>
      <c r="O625" s="287"/>
    </row>
    <row r="626">
      <c r="A626" s="329"/>
      <c r="C626" s="283"/>
      <c r="D626" s="283"/>
      <c r="F626" s="283"/>
      <c r="G626" s="287"/>
      <c r="H626" s="287"/>
      <c r="I626" s="287"/>
      <c r="J626" s="287"/>
      <c r="K626" s="287"/>
      <c r="L626" s="287"/>
      <c r="M626" s="285"/>
      <c r="N626" s="269"/>
      <c r="O626" s="287"/>
    </row>
    <row r="627">
      <c r="A627" s="329"/>
      <c r="C627" s="283"/>
      <c r="D627" s="283"/>
      <c r="F627" s="283"/>
      <c r="G627" s="287"/>
      <c r="H627" s="287"/>
      <c r="I627" s="287"/>
      <c r="J627" s="287"/>
      <c r="K627" s="287"/>
      <c r="L627" s="287"/>
      <c r="M627" s="285"/>
      <c r="N627" s="269"/>
      <c r="O627" s="287"/>
    </row>
    <row r="628">
      <c r="A628" s="329"/>
      <c r="C628" s="283"/>
      <c r="D628" s="283"/>
      <c r="F628" s="283"/>
      <c r="G628" s="287"/>
      <c r="H628" s="287"/>
      <c r="I628" s="287"/>
      <c r="J628" s="287"/>
      <c r="K628" s="287"/>
      <c r="L628" s="287"/>
      <c r="M628" s="285"/>
      <c r="N628" s="269"/>
      <c r="O628" s="287"/>
    </row>
    <row r="629">
      <c r="A629" s="329"/>
      <c r="C629" s="283"/>
      <c r="D629" s="283"/>
      <c r="F629" s="283"/>
      <c r="G629" s="287"/>
      <c r="H629" s="287"/>
      <c r="I629" s="287"/>
      <c r="J629" s="287"/>
      <c r="K629" s="287"/>
      <c r="L629" s="287"/>
      <c r="M629" s="285"/>
      <c r="N629" s="269"/>
      <c r="O629" s="287"/>
    </row>
    <row r="630">
      <c r="A630" s="329"/>
      <c r="C630" s="283"/>
      <c r="D630" s="283"/>
      <c r="F630" s="283"/>
      <c r="G630" s="287"/>
      <c r="H630" s="287"/>
      <c r="I630" s="287"/>
      <c r="J630" s="287"/>
      <c r="K630" s="287"/>
      <c r="L630" s="287"/>
      <c r="M630" s="285"/>
      <c r="N630" s="269"/>
      <c r="O630" s="287"/>
    </row>
    <row r="631">
      <c r="A631" s="329"/>
      <c r="C631" s="283"/>
      <c r="D631" s="283"/>
      <c r="F631" s="283"/>
      <c r="G631" s="287"/>
      <c r="H631" s="287"/>
      <c r="I631" s="287"/>
      <c r="J631" s="287"/>
      <c r="K631" s="287"/>
      <c r="L631" s="287"/>
      <c r="M631" s="285"/>
      <c r="N631" s="269"/>
      <c r="O631" s="287"/>
    </row>
    <row r="632">
      <c r="A632" s="329"/>
      <c r="C632" s="283"/>
      <c r="D632" s="283"/>
      <c r="F632" s="283"/>
      <c r="G632" s="287"/>
      <c r="H632" s="287"/>
      <c r="I632" s="287"/>
      <c r="J632" s="287"/>
      <c r="K632" s="287"/>
      <c r="L632" s="287"/>
      <c r="M632" s="285"/>
      <c r="N632" s="269"/>
      <c r="O632" s="287"/>
    </row>
    <row r="633">
      <c r="A633" s="329"/>
      <c r="C633" s="283"/>
      <c r="D633" s="283"/>
      <c r="F633" s="283"/>
      <c r="G633" s="287"/>
      <c r="H633" s="287"/>
      <c r="I633" s="287"/>
      <c r="J633" s="287"/>
      <c r="K633" s="287"/>
      <c r="L633" s="287"/>
      <c r="M633" s="285"/>
      <c r="N633" s="269"/>
      <c r="O633" s="287"/>
    </row>
    <row r="634">
      <c r="A634" s="329"/>
      <c r="C634" s="283"/>
      <c r="D634" s="283"/>
      <c r="F634" s="283"/>
      <c r="G634" s="287"/>
      <c r="H634" s="287"/>
      <c r="I634" s="287"/>
      <c r="J634" s="287"/>
      <c r="K634" s="287"/>
      <c r="L634" s="287"/>
      <c r="M634" s="285"/>
      <c r="N634" s="269"/>
      <c r="O634" s="287"/>
    </row>
    <row r="635">
      <c r="A635" s="329"/>
      <c r="C635" s="283"/>
      <c r="D635" s="283"/>
      <c r="F635" s="283"/>
      <c r="G635" s="287"/>
      <c r="H635" s="287"/>
      <c r="I635" s="287"/>
      <c r="J635" s="287"/>
      <c r="K635" s="287"/>
      <c r="L635" s="287"/>
      <c r="M635" s="285"/>
      <c r="N635" s="269"/>
      <c r="O635" s="287"/>
    </row>
    <row r="636">
      <c r="A636" s="329"/>
      <c r="C636" s="283"/>
      <c r="D636" s="283"/>
      <c r="F636" s="283"/>
      <c r="G636" s="287"/>
      <c r="H636" s="287"/>
      <c r="I636" s="287"/>
      <c r="J636" s="287"/>
      <c r="K636" s="287"/>
      <c r="L636" s="287"/>
      <c r="M636" s="285"/>
      <c r="N636" s="269"/>
      <c r="O636" s="287"/>
    </row>
    <row r="637">
      <c r="A637" s="329"/>
      <c r="C637" s="283"/>
      <c r="D637" s="283"/>
      <c r="F637" s="283"/>
      <c r="G637" s="287"/>
      <c r="H637" s="287"/>
      <c r="I637" s="287"/>
      <c r="J637" s="287"/>
      <c r="K637" s="287"/>
      <c r="L637" s="287"/>
      <c r="M637" s="285"/>
      <c r="N637" s="269"/>
      <c r="O637" s="287"/>
    </row>
    <row r="638">
      <c r="A638" s="329"/>
      <c r="C638" s="283"/>
      <c r="D638" s="283"/>
      <c r="F638" s="283"/>
      <c r="G638" s="287"/>
      <c r="H638" s="287"/>
      <c r="I638" s="287"/>
      <c r="J638" s="287"/>
      <c r="K638" s="287"/>
      <c r="L638" s="287"/>
      <c r="M638" s="285"/>
      <c r="N638" s="269"/>
      <c r="O638" s="287"/>
    </row>
    <row r="639">
      <c r="A639" s="329"/>
      <c r="C639" s="283"/>
      <c r="D639" s="283"/>
      <c r="F639" s="283"/>
      <c r="G639" s="287"/>
      <c r="H639" s="287"/>
      <c r="I639" s="287"/>
      <c r="J639" s="287"/>
      <c r="K639" s="287"/>
      <c r="L639" s="287"/>
      <c r="M639" s="285"/>
      <c r="N639" s="269"/>
      <c r="O639" s="287"/>
    </row>
    <row r="640">
      <c r="A640" s="329"/>
      <c r="C640" s="283"/>
      <c r="D640" s="283"/>
      <c r="F640" s="283"/>
      <c r="G640" s="287"/>
      <c r="H640" s="287"/>
      <c r="I640" s="287"/>
      <c r="J640" s="287"/>
      <c r="K640" s="287"/>
      <c r="L640" s="287"/>
      <c r="M640" s="285"/>
      <c r="N640" s="269"/>
      <c r="O640" s="287"/>
    </row>
    <row r="641">
      <c r="A641" s="329"/>
      <c r="C641" s="283"/>
      <c r="D641" s="283"/>
      <c r="F641" s="283"/>
      <c r="G641" s="287"/>
      <c r="H641" s="287"/>
      <c r="I641" s="287"/>
      <c r="J641" s="287"/>
      <c r="K641" s="287"/>
      <c r="L641" s="287"/>
      <c r="M641" s="285"/>
      <c r="N641" s="269"/>
      <c r="O641" s="287"/>
    </row>
    <row r="642">
      <c r="A642" s="329"/>
      <c r="C642" s="283"/>
      <c r="D642" s="283"/>
      <c r="F642" s="283"/>
      <c r="G642" s="287"/>
      <c r="H642" s="287"/>
      <c r="I642" s="287"/>
      <c r="J642" s="287"/>
      <c r="K642" s="287"/>
      <c r="L642" s="287"/>
      <c r="M642" s="285"/>
      <c r="N642" s="269"/>
      <c r="O642" s="287"/>
    </row>
    <row r="643">
      <c r="A643" s="329"/>
      <c r="C643" s="283"/>
      <c r="D643" s="283"/>
      <c r="F643" s="283"/>
      <c r="G643" s="287"/>
      <c r="H643" s="287"/>
      <c r="I643" s="287"/>
      <c r="J643" s="287"/>
      <c r="K643" s="287"/>
      <c r="L643" s="287"/>
      <c r="M643" s="285"/>
      <c r="N643" s="269"/>
      <c r="O643" s="287"/>
    </row>
    <row r="644">
      <c r="A644" s="329"/>
      <c r="C644" s="283"/>
      <c r="D644" s="283"/>
      <c r="F644" s="283"/>
      <c r="G644" s="287"/>
      <c r="H644" s="287"/>
      <c r="I644" s="287"/>
      <c r="J644" s="287"/>
      <c r="K644" s="287"/>
      <c r="L644" s="287"/>
      <c r="M644" s="285"/>
      <c r="N644" s="269"/>
      <c r="O644" s="287"/>
    </row>
    <row r="645">
      <c r="A645" s="329"/>
      <c r="C645" s="283"/>
      <c r="D645" s="283"/>
      <c r="F645" s="283"/>
      <c r="G645" s="287"/>
      <c r="H645" s="287"/>
      <c r="I645" s="287"/>
      <c r="J645" s="287"/>
      <c r="K645" s="287"/>
      <c r="L645" s="287"/>
      <c r="M645" s="285"/>
      <c r="N645" s="269"/>
      <c r="O645" s="287"/>
    </row>
    <row r="646">
      <c r="A646" s="329"/>
      <c r="C646" s="283"/>
      <c r="D646" s="283"/>
      <c r="F646" s="283"/>
      <c r="G646" s="287"/>
      <c r="H646" s="287"/>
      <c r="I646" s="287"/>
      <c r="J646" s="287"/>
      <c r="K646" s="287"/>
      <c r="L646" s="287"/>
      <c r="M646" s="285"/>
      <c r="N646" s="269"/>
      <c r="O646" s="287"/>
    </row>
    <row r="647">
      <c r="A647" s="329"/>
      <c r="C647" s="283"/>
      <c r="D647" s="283"/>
      <c r="F647" s="283"/>
      <c r="G647" s="287"/>
      <c r="H647" s="287"/>
      <c r="I647" s="287"/>
      <c r="J647" s="287"/>
      <c r="K647" s="287"/>
      <c r="L647" s="287"/>
      <c r="M647" s="285"/>
      <c r="N647" s="269"/>
      <c r="O647" s="287"/>
    </row>
    <row r="648">
      <c r="A648" s="329"/>
      <c r="C648" s="283"/>
      <c r="D648" s="283"/>
      <c r="F648" s="283"/>
      <c r="G648" s="287"/>
      <c r="H648" s="287"/>
      <c r="I648" s="287"/>
      <c r="J648" s="287"/>
      <c r="K648" s="287"/>
      <c r="L648" s="287"/>
      <c r="M648" s="285"/>
      <c r="N648" s="269"/>
      <c r="O648" s="287"/>
    </row>
    <row r="649">
      <c r="A649" s="329"/>
      <c r="C649" s="283"/>
      <c r="D649" s="283"/>
      <c r="F649" s="283"/>
      <c r="G649" s="287"/>
      <c r="H649" s="287"/>
      <c r="I649" s="287"/>
      <c r="J649" s="287"/>
      <c r="K649" s="287"/>
      <c r="L649" s="287"/>
      <c r="M649" s="285"/>
      <c r="N649" s="269"/>
      <c r="O649" s="287"/>
    </row>
    <row r="650">
      <c r="A650" s="329"/>
      <c r="C650" s="283"/>
      <c r="D650" s="283"/>
      <c r="F650" s="283"/>
      <c r="G650" s="287"/>
      <c r="H650" s="287"/>
      <c r="I650" s="287"/>
      <c r="J650" s="287"/>
      <c r="K650" s="287"/>
      <c r="L650" s="287"/>
      <c r="M650" s="285"/>
      <c r="N650" s="269"/>
      <c r="O650" s="287"/>
    </row>
    <row r="651">
      <c r="A651" s="329"/>
      <c r="C651" s="283"/>
      <c r="D651" s="283"/>
      <c r="F651" s="283"/>
      <c r="G651" s="287"/>
      <c r="H651" s="287"/>
      <c r="I651" s="287"/>
      <c r="J651" s="287"/>
      <c r="K651" s="287"/>
      <c r="L651" s="287"/>
      <c r="M651" s="285"/>
      <c r="N651" s="269"/>
      <c r="O651" s="287"/>
    </row>
    <row r="652">
      <c r="A652" s="329"/>
      <c r="C652" s="283"/>
      <c r="D652" s="283"/>
      <c r="F652" s="283"/>
      <c r="G652" s="287"/>
      <c r="H652" s="287"/>
      <c r="I652" s="287"/>
      <c r="J652" s="287"/>
      <c r="K652" s="287"/>
      <c r="L652" s="287"/>
      <c r="M652" s="285"/>
      <c r="N652" s="269"/>
      <c r="O652" s="287"/>
    </row>
    <row r="653">
      <c r="A653" s="329"/>
      <c r="C653" s="283"/>
      <c r="D653" s="283"/>
      <c r="F653" s="283"/>
      <c r="G653" s="287"/>
      <c r="H653" s="287"/>
      <c r="I653" s="287"/>
      <c r="J653" s="287"/>
      <c r="K653" s="287"/>
      <c r="L653" s="287"/>
      <c r="M653" s="285"/>
      <c r="N653" s="269"/>
      <c r="O653" s="287"/>
    </row>
    <row r="654">
      <c r="A654" s="329"/>
      <c r="C654" s="283"/>
      <c r="D654" s="283"/>
      <c r="F654" s="283"/>
      <c r="G654" s="287"/>
      <c r="H654" s="287"/>
      <c r="I654" s="287"/>
      <c r="J654" s="287"/>
      <c r="K654" s="287"/>
      <c r="L654" s="287"/>
      <c r="M654" s="285"/>
      <c r="N654" s="269"/>
      <c r="O654" s="287"/>
    </row>
    <row r="655">
      <c r="A655" s="329"/>
      <c r="C655" s="283"/>
      <c r="D655" s="283"/>
      <c r="F655" s="283"/>
      <c r="G655" s="287"/>
      <c r="H655" s="287"/>
      <c r="I655" s="287"/>
      <c r="J655" s="287"/>
      <c r="K655" s="287"/>
      <c r="L655" s="287"/>
      <c r="M655" s="285"/>
      <c r="N655" s="269"/>
      <c r="O655" s="287"/>
    </row>
    <row r="656">
      <c r="A656" s="329"/>
      <c r="C656" s="283"/>
      <c r="D656" s="283"/>
      <c r="F656" s="283"/>
      <c r="G656" s="287"/>
      <c r="H656" s="287"/>
      <c r="I656" s="287"/>
      <c r="J656" s="287"/>
      <c r="K656" s="287"/>
      <c r="L656" s="287"/>
      <c r="M656" s="285"/>
      <c r="N656" s="269"/>
      <c r="O656" s="287"/>
    </row>
    <row r="657">
      <c r="A657" s="329"/>
      <c r="C657" s="283"/>
      <c r="D657" s="283"/>
      <c r="F657" s="283"/>
      <c r="G657" s="287"/>
      <c r="H657" s="287"/>
      <c r="I657" s="287"/>
      <c r="J657" s="287"/>
      <c r="K657" s="287"/>
      <c r="L657" s="287"/>
      <c r="M657" s="285"/>
      <c r="N657" s="269"/>
      <c r="O657" s="287"/>
    </row>
    <row r="658">
      <c r="A658" s="329"/>
      <c r="C658" s="283"/>
      <c r="D658" s="283"/>
      <c r="F658" s="283"/>
      <c r="G658" s="287"/>
      <c r="H658" s="287"/>
      <c r="I658" s="287"/>
      <c r="J658" s="287"/>
      <c r="K658" s="287"/>
      <c r="L658" s="287"/>
      <c r="M658" s="285"/>
      <c r="N658" s="269"/>
      <c r="O658" s="287"/>
    </row>
    <row r="659">
      <c r="A659" s="329"/>
      <c r="C659" s="283"/>
      <c r="D659" s="283"/>
      <c r="F659" s="283"/>
      <c r="G659" s="287"/>
      <c r="H659" s="287"/>
      <c r="I659" s="287"/>
      <c r="J659" s="287"/>
      <c r="K659" s="287"/>
      <c r="L659" s="287"/>
      <c r="M659" s="285"/>
      <c r="N659" s="269"/>
      <c r="O659" s="287"/>
    </row>
    <row r="660">
      <c r="A660" s="329"/>
      <c r="C660" s="283"/>
      <c r="D660" s="283"/>
      <c r="F660" s="283"/>
      <c r="G660" s="287"/>
      <c r="H660" s="287"/>
      <c r="I660" s="287"/>
      <c r="J660" s="287"/>
      <c r="K660" s="287"/>
      <c r="L660" s="287"/>
      <c r="M660" s="285"/>
      <c r="N660" s="269"/>
      <c r="O660" s="287"/>
    </row>
    <row r="661">
      <c r="A661" s="329"/>
      <c r="C661" s="283"/>
      <c r="D661" s="283"/>
      <c r="F661" s="283"/>
      <c r="G661" s="287"/>
      <c r="H661" s="287"/>
      <c r="I661" s="287"/>
      <c r="J661" s="287"/>
      <c r="K661" s="287"/>
      <c r="L661" s="287"/>
      <c r="M661" s="285"/>
      <c r="N661" s="269"/>
      <c r="O661" s="287"/>
    </row>
    <row r="662">
      <c r="A662" s="329"/>
      <c r="C662" s="283"/>
      <c r="D662" s="283"/>
      <c r="F662" s="283"/>
      <c r="G662" s="287"/>
      <c r="H662" s="287"/>
      <c r="I662" s="287"/>
      <c r="J662" s="287"/>
      <c r="K662" s="287"/>
      <c r="L662" s="287"/>
      <c r="M662" s="285"/>
      <c r="N662" s="269"/>
      <c r="O662" s="287"/>
    </row>
    <row r="663">
      <c r="A663" s="329"/>
      <c r="C663" s="283"/>
      <c r="D663" s="283"/>
      <c r="F663" s="283"/>
      <c r="G663" s="287"/>
      <c r="H663" s="287"/>
      <c r="I663" s="287"/>
      <c r="J663" s="287"/>
      <c r="K663" s="287"/>
      <c r="L663" s="287"/>
      <c r="M663" s="285"/>
      <c r="N663" s="269"/>
      <c r="O663" s="287"/>
    </row>
    <row r="664">
      <c r="A664" s="329"/>
      <c r="C664" s="283"/>
      <c r="D664" s="283"/>
      <c r="F664" s="283"/>
      <c r="G664" s="287"/>
      <c r="H664" s="287"/>
      <c r="I664" s="287"/>
      <c r="J664" s="287"/>
      <c r="K664" s="287"/>
      <c r="L664" s="287"/>
      <c r="M664" s="285"/>
      <c r="N664" s="269"/>
      <c r="O664" s="287"/>
    </row>
    <row r="665">
      <c r="A665" s="329"/>
      <c r="C665" s="283"/>
      <c r="D665" s="283"/>
      <c r="F665" s="283"/>
      <c r="G665" s="287"/>
      <c r="H665" s="287"/>
      <c r="I665" s="287"/>
      <c r="J665" s="287"/>
      <c r="K665" s="287"/>
      <c r="L665" s="287"/>
      <c r="M665" s="285"/>
      <c r="N665" s="269"/>
      <c r="O665" s="287"/>
    </row>
    <row r="666">
      <c r="A666" s="329"/>
      <c r="C666" s="283"/>
      <c r="D666" s="283"/>
      <c r="F666" s="283"/>
      <c r="G666" s="287"/>
      <c r="H666" s="287"/>
      <c r="I666" s="287"/>
      <c r="J666" s="287"/>
      <c r="K666" s="287"/>
      <c r="L666" s="287"/>
      <c r="M666" s="285"/>
      <c r="N666" s="269"/>
      <c r="O666" s="287"/>
    </row>
    <row r="667">
      <c r="A667" s="329"/>
      <c r="C667" s="283"/>
      <c r="D667" s="283"/>
      <c r="F667" s="283"/>
      <c r="G667" s="287"/>
      <c r="H667" s="287"/>
      <c r="I667" s="287"/>
      <c r="J667" s="287"/>
      <c r="K667" s="287"/>
      <c r="L667" s="287"/>
      <c r="M667" s="285"/>
      <c r="N667" s="269"/>
      <c r="O667" s="287"/>
    </row>
    <row r="668">
      <c r="A668" s="329"/>
      <c r="C668" s="283"/>
      <c r="D668" s="283"/>
      <c r="F668" s="283"/>
      <c r="G668" s="287"/>
      <c r="H668" s="287"/>
      <c r="I668" s="287"/>
      <c r="J668" s="287"/>
      <c r="K668" s="287"/>
      <c r="L668" s="287"/>
      <c r="M668" s="285"/>
      <c r="N668" s="269"/>
      <c r="O668" s="287"/>
    </row>
    <row r="669">
      <c r="A669" s="329"/>
      <c r="C669" s="283"/>
      <c r="D669" s="283"/>
      <c r="F669" s="283"/>
      <c r="G669" s="287"/>
      <c r="H669" s="287"/>
      <c r="I669" s="287"/>
      <c r="J669" s="287"/>
      <c r="K669" s="287"/>
      <c r="L669" s="287"/>
      <c r="M669" s="285"/>
      <c r="N669" s="269"/>
      <c r="O669" s="287"/>
    </row>
    <row r="670">
      <c r="A670" s="329"/>
      <c r="C670" s="283"/>
      <c r="D670" s="283"/>
      <c r="F670" s="283"/>
      <c r="G670" s="287"/>
      <c r="H670" s="287"/>
      <c r="I670" s="287"/>
      <c r="J670" s="287"/>
      <c r="K670" s="287"/>
      <c r="L670" s="287"/>
      <c r="M670" s="285"/>
      <c r="N670" s="269"/>
      <c r="O670" s="287"/>
    </row>
    <row r="671">
      <c r="A671" s="329"/>
      <c r="C671" s="283"/>
      <c r="D671" s="283"/>
      <c r="F671" s="283"/>
      <c r="G671" s="287"/>
      <c r="H671" s="287"/>
      <c r="I671" s="287"/>
      <c r="J671" s="287"/>
      <c r="K671" s="287"/>
      <c r="L671" s="287"/>
      <c r="M671" s="285"/>
      <c r="N671" s="269"/>
      <c r="O671" s="287"/>
    </row>
    <row r="672">
      <c r="A672" s="329"/>
      <c r="C672" s="283"/>
      <c r="D672" s="283"/>
      <c r="F672" s="283"/>
      <c r="G672" s="287"/>
      <c r="H672" s="287"/>
      <c r="I672" s="287"/>
      <c r="J672" s="287"/>
      <c r="K672" s="287"/>
      <c r="L672" s="287"/>
      <c r="M672" s="285"/>
      <c r="N672" s="269"/>
      <c r="O672" s="287"/>
    </row>
    <row r="673">
      <c r="A673" s="329"/>
      <c r="C673" s="283"/>
      <c r="D673" s="283"/>
      <c r="F673" s="283"/>
      <c r="G673" s="287"/>
      <c r="H673" s="287"/>
      <c r="I673" s="287"/>
      <c r="J673" s="287"/>
      <c r="K673" s="287"/>
      <c r="L673" s="287"/>
      <c r="M673" s="285"/>
      <c r="N673" s="269"/>
      <c r="O673" s="287"/>
    </row>
    <row r="674">
      <c r="A674" s="329"/>
      <c r="C674" s="283"/>
      <c r="D674" s="283"/>
      <c r="F674" s="283"/>
      <c r="G674" s="287"/>
      <c r="H674" s="287"/>
      <c r="I674" s="287"/>
      <c r="J674" s="287"/>
      <c r="K674" s="287"/>
      <c r="L674" s="287"/>
      <c r="M674" s="285"/>
      <c r="N674" s="269"/>
      <c r="O674" s="287"/>
    </row>
    <row r="675">
      <c r="A675" s="329"/>
      <c r="C675" s="283"/>
      <c r="D675" s="283"/>
      <c r="F675" s="283"/>
      <c r="G675" s="287"/>
      <c r="H675" s="287"/>
      <c r="I675" s="287"/>
      <c r="J675" s="287"/>
      <c r="K675" s="287"/>
      <c r="L675" s="287"/>
      <c r="M675" s="285"/>
      <c r="N675" s="269"/>
      <c r="O675" s="287"/>
    </row>
    <row r="676">
      <c r="A676" s="329"/>
      <c r="C676" s="283"/>
      <c r="D676" s="283"/>
      <c r="F676" s="283"/>
      <c r="G676" s="287"/>
      <c r="H676" s="287"/>
      <c r="I676" s="287"/>
      <c r="J676" s="287"/>
      <c r="K676" s="287"/>
      <c r="L676" s="287"/>
      <c r="M676" s="285"/>
      <c r="N676" s="269"/>
      <c r="O676" s="287"/>
    </row>
    <row r="677">
      <c r="A677" s="329"/>
      <c r="C677" s="283"/>
      <c r="D677" s="283"/>
      <c r="F677" s="283"/>
      <c r="G677" s="287"/>
      <c r="H677" s="287"/>
      <c r="I677" s="287"/>
      <c r="J677" s="287"/>
      <c r="K677" s="287"/>
      <c r="L677" s="287"/>
      <c r="M677" s="285"/>
      <c r="N677" s="269"/>
      <c r="O677" s="287"/>
    </row>
    <row r="678">
      <c r="A678" s="329"/>
      <c r="C678" s="283"/>
      <c r="D678" s="283"/>
      <c r="F678" s="283"/>
      <c r="G678" s="287"/>
      <c r="H678" s="287"/>
      <c r="I678" s="287"/>
      <c r="J678" s="287"/>
      <c r="K678" s="287"/>
      <c r="L678" s="287"/>
      <c r="M678" s="285"/>
      <c r="N678" s="269"/>
      <c r="O678" s="287"/>
    </row>
    <row r="679">
      <c r="A679" s="329"/>
      <c r="C679" s="283"/>
      <c r="D679" s="283"/>
      <c r="F679" s="283"/>
      <c r="G679" s="287"/>
      <c r="H679" s="287"/>
      <c r="I679" s="287"/>
      <c r="J679" s="287"/>
      <c r="K679" s="287"/>
      <c r="L679" s="287"/>
      <c r="M679" s="285"/>
      <c r="N679" s="269"/>
      <c r="O679" s="287"/>
    </row>
    <row r="680">
      <c r="A680" s="329"/>
      <c r="C680" s="283"/>
      <c r="D680" s="283"/>
      <c r="F680" s="283"/>
      <c r="G680" s="287"/>
      <c r="H680" s="287"/>
      <c r="I680" s="287"/>
      <c r="J680" s="287"/>
      <c r="K680" s="287"/>
      <c r="L680" s="287"/>
      <c r="M680" s="285"/>
      <c r="N680" s="269"/>
      <c r="O680" s="287"/>
    </row>
    <row r="681">
      <c r="A681" s="329"/>
      <c r="C681" s="283"/>
      <c r="D681" s="283"/>
      <c r="F681" s="283"/>
      <c r="G681" s="287"/>
      <c r="H681" s="287"/>
      <c r="I681" s="287"/>
      <c r="J681" s="287"/>
      <c r="K681" s="287"/>
      <c r="L681" s="287"/>
      <c r="M681" s="285"/>
      <c r="N681" s="269"/>
      <c r="O681" s="287"/>
    </row>
    <row r="682">
      <c r="A682" s="329"/>
      <c r="C682" s="283"/>
      <c r="D682" s="283"/>
      <c r="F682" s="283"/>
      <c r="G682" s="287"/>
      <c r="H682" s="287"/>
      <c r="I682" s="287"/>
      <c r="J682" s="287"/>
      <c r="K682" s="287"/>
      <c r="L682" s="287"/>
      <c r="M682" s="285"/>
      <c r="N682" s="269"/>
      <c r="O682" s="287"/>
    </row>
    <row r="683">
      <c r="A683" s="329"/>
      <c r="C683" s="283"/>
      <c r="D683" s="283"/>
      <c r="F683" s="283"/>
      <c r="G683" s="287"/>
      <c r="H683" s="287"/>
      <c r="I683" s="287"/>
      <c r="J683" s="287"/>
      <c r="K683" s="287"/>
      <c r="L683" s="287"/>
      <c r="M683" s="285"/>
      <c r="N683" s="269"/>
      <c r="O683" s="287"/>
    </row>
    <row r="684">
      <c r="A684" s="329"/>
      <c r="C684" s="283"/>
      <c r="D684" s="283"/>
      <c r="F684" s="283"/>
      <c r="G684" s="287"/>
      <c r="H684" s="287"/>
      <c r="I684" s="287"/>
      <c r="J684" s="287"/>
      <c r="K684" s="287"/>
      <c r="L684" s="287"/>
      <c r="M684" s="285"/>
      <c r="N684" s="269"/>
      <c r="O684" s="287"/>
    </row>
    <row r="685">
      <c r="A685" s="329"/>
      <c r="C685" s="283"/>
      <c r="D685" s="283"/>
      <c r="F685" s="283"/>
      <c r="G685" s="287"/>
      <c r="H685" s="287"/>
      <c r="I685" s="287"/>
      <c r="J685" s="287"/>
      <c r="K685" s="287"/>
      <c r="L685" s="287"/>
      <c r="M685" s="285"/>
      <c r="N685" s="269"/>
      <c r="O685" s="287"/>
    </row>
    <row r="686">
      <c r="A686" s="329"/>
      <c r="C686" s="283"/>
      <c r="D686" s="283"/>
      <c r="F686" s="283"/>
      <c r="G686" s="287"/>
      <c r="H686" s="287"/>
      <c r="I686" s="287"/>
      <c r="J686" s="287"/>
      <c r="K686" s="287"/>
      <c r="L686" s="287"/>
      <c r="M686" s="285"/>
      <c r="N686" s="269"/>
      <c r="O686" s="287"/>
    </row>
    <row r="687">
      <c r="A687" s="329"/>
      <c r="C687" s="283"/>
      <c r="D687" s="283"/>
      <c r="F687" s="283"/>
      <c r="G687" s="287"/>
      <c r="H687" s="287"/>
      <c r="I687" s="287"/>
      <c r="J687" s="287"/>
      <c r="K687" s="287"/>
      <c r="L687" s="287"/>
      <c r="M687" s="285"/>
      <c r="N687" s="269"/>
      <c r="O687" s="287"/>
    </row>
    <row r="688">
      <c r="A688" s="329"/>
      <c r="C688" s="283"/>
      <c r="D688" s="283"/>
      <c r="F688" s="283"/>
      <c r="G688" s="287"/>
      <c r="H688" s="287"/>
      <c r="I688" s="287"/>
      <c r="J688" s="287"/>
      <c r="K688" s="287"/>
      <c r="L688" s="287"/>
      <c r="M688" s="285"/>
      <c r="N688" s="269"/>
      <c r="O688" s="287"/>
    </row>
    <row r="689">
      <c r="A689" s="329"/>
      <c r="C689" s="283"/>
      <c r="D689" s="283"/>
      <c r="F689" s="283"/>
      <c r="G689" s="287"/>
      <c r="H689" s="287"/>
      <c r="I689" s="287"/>
      <c r="J689" s="287"/>
      <c r="K689" s="287"/>
      <c r="L689" s="287"/>
      <c r="M689" s="285"/>
      <c r="N689" s="269"/>
      <c r="O689" s="287"/>
    </row>
    <row r="690">
      <c r="A690" s="329"/>
      <c r="C690" s="283"/>
      <c r="D690" s="283"/>
      <c r="F690" s="283"/>
      <c r="G690" s="287"/>
      <c r="H690" s="287"/>
      <c r="I690" s="287"/>
      <c r="J690" s="287"/>
      <c r="K690" s="287"/>
      <c r="L690" s="287"/>
      <c r="M690" s="285"/>
      <c r="N690" s="269"/>
      <c r="O690" s="287"/>
    </row>
    <row r="691">
      <c r="A691" s="329"/>
      <c r="C691" s="283"/>
      <c r="D691" s="283"/>
      <c r="F691" s="283"/>
      <c r="G691" s="287"/>
      <c r="H691" s="287"/>
      <c r="I691" s="287"/>
      <c r="J691" s="287"/>
      <c r="K691" s="287"/>
      <c r="L691" s="287"/>
      <c r="M691" s="285"/>
      <c r="N691" s="269"/>
      <c r="O691" s="287"/>
    </row>
    <row r="692">
      <c r="A692" s="329"/>
      <c r="C692" s="283"/>
      <c r="D692" s="283"/>
      <c r="F692" s="283"/>
      <c r="G692" s="287"/>
      <c r="H692" s="287"/>
      <c r="I692" s="287"/>
      <c r="J692" s="287"/>
      <c r="K692" s="287"/>
      <c r="L692" s="287"/>
      <c r="M692" s="285"/>
      <c r="N692" s="269"/>
      <c r="O692" s="287"/>
    </row>
    <row r="693">
      <c r="A693" s="329"/>
      <c r="C693" s="283"/>
      <c r="D693" s="283"/>
      <c r="F693" s="283"/>
      <c r="G693" s="287"/>
      <c r="H693" s="287"/>
      <c r="I693" s="287"/>
      <c r="J693" s="287"/>
      <c r="K693" s="287"/>
      <c r="L693" s="287"/>
      <c r="M693" s="285"/>
      <c r="N693" s="269"/>
      <c r="O693" s="287"/>
    </row>
    <row r="694">
      <c r="A694" s="329"/>
      <c r="C694" s="283"/>
      <c r="D694" s="283"/>
      <c r="F694" s="283"/>
      <c r="G694" s="287"/>
      <c r="H694" s="287"/>
      <c r="I694" s="287"/>
      <c r="J694" s="287"/>
      <c r="K694" s="287"/>
      <c r="L694" s="287"/>
      <c r="M694" s="285"/>
      <c r="N694" s="269"/>
      <c r="O694" s="287"/>
    </row>
    <row r="695">
      <c r="A695" s="329"/>
      <c r="C695" s="283"/>
      <c r="D695" s="283"/>
      <c r="F695" s="283"/>
      <c r="G695" s="287"/>
      <c r="H695" s="287"/>
      <c r="I695" s="287"/>
      <c r="J695" s="287"/>
      <c r="K695" s="287"/>
      <c r="L695" s="287"/>
      <c r="M695" s="285"/>
      <c r="N695" s="269"/>
      <c r="O695" s="287"/>
    </row>
    <row r="696">
      <c r="A696" s="329"/>
      <c r="C696" s="283"/>
      <c r="D696" s="283"/>
      <c r="F696" s="283"/>
      <c r="G696" s="287"/>
      <c r="H696" s="287"/>
      <c r="I696" s="287"/>
      <c r="J696" s="287"/>
      <c r="K696" s="287"/>
      <c r="L696" s="287"/>
      <c r="M696" s="285"/>
      <c r="N696" s="269"/>
      <c r="O696" s="287"/>
    </row>
    <row r="697">
      <c r="A697" s="329"/>
      <c r="C697" s="283"/>
      <c r="D697" s="283"/>
      <c r="F697" s="283"/>
      <c r="G697" s="287"/>
      <c r="H697" s="287"/>
      <c r="I697" s="287"/>
      <c r="J697" s="287"/>
      <c r="K697" s="287"/>
      <c r="L697" s="287"/>
      <c r="M697" s="285"/>
      <c r="N697" s="269"/>
      <c r="O697" s="287"/>
    </row>
    <row r="698">
      <c r="A698" s="329"/>
      <c r="C698" s="283"/>
      <c r="D698" s="283"/>
      <c r="F698" s="283"/>
      <c r="G698" s="287"/>
      <c r="H698" s="287"/>
      <c r="I698" s="287"/>
      <c r="J698" s="287"/>
      <c r="K698" s="287"/>
      <c r="L698" s="287"/>
      <c r="M698" s="285"/>
      <c r="N698" s="269"/>
      <c r="O698" s="287"/>
    </row>
    <row r="699">
      <c r="A699" s="329"/>
      <c r="C699" s="283"/>
      <c r="D699" s="283"/>
      <c r="F699" s="283"/>
      <c r="G699" s="287"/>
      <c r="H699" s="287"/>
      <c r="I699" s="287"/>
      <c r="J699" s="287"/>
      <c r="K699" s="287"/>
      <c r="L699" s="287"/>
      <c r="M699" s="285"/>
      <c r="N699" s="269"/>
      <c r="O699" s="287"/>
    </row>
    <row r="700">
      <c r="A700" s="329"/>
      <c r="C700" s="283"/>
      <c r="D700" s="283"/>
      <c r="F700" s="283"/>
      <c r="G700" s="287"/>
      <c r="H700" s="287"/>
      <c r="I700" s="287"/>
      <c r="J700" s="287"/>
      <c r="K700" s="287"/>
      <c r="L700" s="287"/>
      <c r="M700" s="285"/>
      <c r="N700" s="269"/>
      <c r="O700" s="287"/>
    </row>
    <row r="701">
      <c r="A701" s="329"/>
      <c r="C701" s="283"/>
      <c r="D701" s="283"/>
      <c r="F701" s="283"/>
      <c r="G701" s="287"/>
      <c r="H701" s="287"/>
      <c r="I701" s="287"/>
      <c r="J701" s="287"/>
      <c r="K701" s="287"/>
      <c r="L701" s="287"/>
      <c r="M701" s="285"/>
      <c r="N701" s="269"/>
      <c r="O701" s="287"/>
    </row>
    <row r="702">
      <c r="A702" s="329"/>
      <c r="C702" s="283"/>
      <c r="D702" s="283"/>
      <c r="F702" s="283"/>
      <c r="G702" s="287"/>
      <c r="H702" s="287"/>
      <c r="I702" s="287"/>
      <c r="J702" s="287"/>
      <c r="K702" s="287"/>
      <c r="L702" s="287"/>
      <c r="M702" s="285"/>
      <c r="N702" s="269"/>
      <c r="O702" s="287"/>
    </row>
    <row r="703">
      <c r="A703" s="329"/>
      <c r="C703" s="283"/>
      <c r="D703" s="283"/>
      <c r="F703" s="283"/>
      <c r="G703" s="287"/>
      <c r="H703" s="287"/>
      <c r="I703" s="287"/>
      <c r="J703" s="287"/>
      <c r="K703" s="287"/>
      <c r="L703" s="287"/>
      <c r="M703" s="285"/>
      <c r="N703" s="269"/>
      <c r="O703" s="287"/>
    </row>
    <row r="704">
      <c r="A704" s="329"/>
      <c r="C704" s="283"/>
      <c r="D704" s="283"/>
      <c r="F704" s="283"/>
      <c r="G704" s="287"/>
      <c r="H704" s="287"/>
      <c r="I704" s="287"/>
      <c r="J704" s="287"/>
      <c r="K704" s="287"/>
      <c r="L704" s="287"/>
      <c r="M704" s="285"/>
      <c r="N704" s="269"/>
      <c r="O704" s="287"/>
    </row>
    <row r="705">
      <c r="A705" s="329"/>
      <c r="C705" s="283"/>
      <c r="D705" s="283"/>
      <c r="F705" s="283"/>
      <c r="G705" s="287"/>
      <c r="H705" s="287"/>
      <c r="I705" s="287"/>
      <c r="J705" s="287"/>
      <c r="K705" s="287"/>
      <c r="L705" s="287"/>
      <c r="M705" s="285"/>
      <c r="N705" s="269"/>
      <c r="O705" s="287"/>
    </row>
    <row r="706">
      <c r="A706" s="329"/>
      <c r="C706" s="283"/>
      <c r="D706" s="283"/>
      <c r="F706" s="283"/>
      <c r="G706" s="287"/>
      <c r="H706" s="287"/>
      <c r="I706" s="287"/>
      <c r="J706" s="287"/>
      <c r="K706" s="287"/>
      <c r="L706" s="287"/>
      <c r="M706" s="285"/>
      <c r="N706" s="269"/>
      <c r="O706" s="287"/>
    </row>
    <row r="707">
      <c r="A707" s="329"/>
      <c r="C707" s="283"/>
      <c r="D707" s="283"/>
      <c r="F707" s="283"/>
      <c r="G707" s="287"/>
      <c r="H707" s="287"/>
      <c r="I707" s="287"/>
      <c r="J707" s="287"/>
      <c r="K707" s="287"/>
      <c r="L707" s="287"/>
      <c r="M707" s="285"/>
      <c r="N707" s="269"/>
      <c r="O707" s="287"/>
    </row>
    <row r="708">
      <c r="A708" s="329"/>
      <c r="C708" s="283"/>
      <c r="D708" s="283"/>
      <c r="F708" s="283"/>
      <c r="G708" s="287"/>
      <c r="H708" s="287"/>
      <c r="I708" s="287"/>
      <c r="J708" s="287"/>
      <c r="K708" s="287"/>
      <c r="L708" s="287"/>
      <c r="M708" s="285"/>
      <c r="N708" s="269"/>
      <c r="O708" s="287"/>
    </row>
    <row r="709">
      <c r="A709" s="329"/>
      <c r="C709" s="283"/>
      <c r="D709" s="283"/>
      <c r="F709" s="283"/>
      <c r="G709" s="287"/>
      <c r="H709" s="287"/>
      <c r="I709" s="287"/>
      <c r="J709" s="287"/>
      <c r="K709" s="287"/>
      <c r="L709" s="287"/>
      <c r="M709" s="285"/>
      <c r="N709" s="269"/>
      <c r="O709" s="287"/>
    </row>
    <row r="710">
      <c r="A710" s="329"/>
      <c r="C710" s="283"/>
      <c r="D710" s="283"/>
      <c r="F710" s="283"/>
      <c r="G710" s="287"/>
      <c r="H710" s="287"/>
      <c r="I710" s="287"/>
      <c r="J710" s="287"/>
      <c r="K710" s="287"/>
      <c r="L710" s="287"/>
      <c r="M710" s="285"/>
      <c r="N710" s="269"/>
      <c r="O710" s="287"/>
    </row>
    <row r="711">
      <c r="A711" s="329"/>
      <c r="C711" s="283"/>
      <c r="D711" s="283"/>
      <c r="F711" s="283"/>
      <c r="G711" s="287"/>
      <c r="H711" s="287"/>
      <c r="I711" s="287"/>
      <c r="J711" s="287"/>
      <c r="K711" s="287"/>
      <c r="L711" s="287"/>
      <c r="M711" s="285"/>
      <c r="N711" s="269"/>
      <c r="O711" s="287"/>
    </row>
    <row r="712">
      <c r="A712" s="329"/>
      <c r="C712" s="283"/>
      <c r="D712" s="283"/>
      <c r="F712" s="283"/>
      <c r="G712" s="287"/>
      <c r="H712" s="287"/>
      <c r="I712" s="287"/>
      <c r="J712" s="287"/>
      <c r="K712" s="287"/>
      <c r="L712" s="287"/>
      <c r="M712" s="285"/>
      <c r="N712" s="269"/>
      <c r="O712" s="287"/>
    </row>
    <row r="713">
      <c r="A713" s="329"/>
      <c r="C713" s="283"/>
      <c r="D713" s="283"/>
      <c r="F713" s="283"/>
      <c r="G713" s="287"/>
      <c r="H713" s="287"/>
      <c r="I713" s="287"/>
      <c r="J713" s="287"/>
      <c r="K713" s="287"/>
      <c r="L713" s="287"/>
      <c r="M713" s="285"/>
      <c r="N713" s="269"/>
      <c r="O713" s="287"/>
    </row>
    <row r="714">
      <c r="A714" s="329"/>
      <c r="C714" s="283"/>
      <c r="D714" s="283"/>
      <c r="F714" s="283"/>
      <c r="G714" s="287"/>
      <c r="H714" s="287"/>
      <c r="I714" s="287"/>
      <c r="J714" s="287"/>
      <c r="K714" s="287"/>
      <c r="L714" s="287"/>
      <c r="M714" s="285"/>
      <c r="N714" s="269"/>
      <c r="O714" s="287"/>
    </row>
    <row r="715">
      <c r="A715" s="329"/>
      <c r="C715" s="283"/>
      <c r="D715" s="283"/>
      <c r="F715" s="283"/>
      <c r="G715" s="287"/>
      <c r="H715" s="287"/>
      <c r="I715" s="287"/>
      <c r="J715" s="287"/>
      <c r="K715" s="287"/>
      <c r="L715" s="287"/>
      <c r="M715" s="285"/>
      <c r="N715" s="269"/>
      <c r="O715" s="287"/>
    </row>
    <row r="716">
      <c r="A716" s="329"/>
      <c r="C716" s="283"/>
      <c r="D716" s="283"/>
      <c r="F716" s="283"/>
      <c r="G716" s="287"/>
      <c r="H716" s="287"/>
      <c r="I716" s="287"/>
      <c r="J716" s="287"/>
      <c r="K716" s="287"/>
      <c r="L716" s="287"/>
      <c r="M716" s="285"/>
      <c r="N716" s="269"/>
      <c r="O716" s="287"/>
    </row>
    <row r="717">
      <c r="A717" s="329"/>
      <c r="C717" s="283"/>
      <c r="D717" s="283"/>
      <c r="F717" s="283"/>
      <c r="G717" s="287"/>
      <c r="H717" s="287"/>
      <c r="I717" s="287"/>
      <c r="J717" s="287"/>
      <c r="K717" s="287"/>
      <c r="L717" s="287"/>
      <c r="M717" s="285"/>
      <c r="N717" s="269"/>
      <c r="O717" s="287"/>
    </row>
    <row r="718">
      <c r="A718" s="329"/>
      <c r="C718" s="283"/>
      <c r="D718" s="283"/>
      <c r="F718" s="283"/>
      <c r="G718" s="287"/>
      <c r="H718" s="287"/>
      <c r="I718" s="287"/>
      <c r="J718" s="287"/>
      <c r="K718" s="287"/>
      <c r="L718" s="287"/>
      <c r="M718" s="285"/>
      <c r="N718" s="269"/>
      <c r="O718" s="287"/>
    </row>
    <row r="719">
      <c r="A719" s="329"/>
      <c r="C719" s="283"/>
      <c r="D719" s="283"/>
      <c r="F719" s="283"/>
      <c r="G719" s="287"/>
      <c r="H719" s="287"/>
      <c r="I719" s="287"/>
      <c r="J719" s="287"/>
      <c r="K719" s="287"/>
      <c r="L719" s="287"/>
      <c r="M719" s="285"/>
      <c r="N719" s="269"/>
      <c r="O719" s="287"/>
    </row>
    <row r="720">
      <c r="A720" s="329"/>
      <c r="C720" s="283"/>
      <c r="D720" s="283"/>
      <c r="F720" s="283"/>
      <c r="G720" s="287"/>
      <c r="H720" s="287"/>
      <c r="I720" s="287"/>
      <c r="J720" s="287"/>
      <c r="K720" s="287"/>
      <c r="L720" s="287"/>
      <c r="M720" s="285"/>
      <c r="N720" s="269"/>
      <c r="O720" s="287"/>
    </row>
    <row r="721">
      <c r="A721" s="329"/>
      <c r="C721" s="283"/>
      <c r="D721" s="283"/>
      <c r="F721" s="283"/>
      <c r="G721" s="287"/>
      <c r="H721" s="287"/>
      <c r="I721" s="287"/>
      <c r="J721" s="287"/>
      <c r="K721" s="287"/>
      <c r="L721" s="287"/>
      <c r="M721" s="285"/>
      <c r="N721" s="269"/>
      <c r="O721" s="287"/>
    </row>
    <row r="722">
      <c r="A722" s="329"/>
      <c r="C722" s="283"/>
      <c r="D722" s="283"/>
      <c r="F722" s="283"/>
      <c r="G722" s="287"/>
      <c r="H722" s="287"/>
      <c r="I722" s="287"/>
      <c r="J722" s="287"/>
      <c r="K722" s="287"/>
      <c r="L722" s="287"/>
      <c r="M722" s="285"/>
      <c r="N722" s="269"/>
      <c r="O722" s="287"/>
    </row>
    <row r="723">
      <c r="A723" s="329"/>
      <c r="C723" s="283"/>
      <c r="D723" s="283"/>
      <c r="F723" s="283"/>
      <c r="G723" s="287"/>
      <c r="H723" s="287"/>
      <c r="I723" s="287"/>
      <c r="J723" s="287"/>
      <c r="K723" s="287"/>
      <c r="L723" s="287"/>
      <c r="M723" s="285"/>
      <c r="N723" s="269"/>
      <c r="O723" s="287"/>
    </row>
    <row r="724">
      <c r="A724" s="329"/>
      <c r="C724" s="283"/>
      <c r="D724" s="283"/>
      <c r="F724" s="283"/>
      <c r="G724" s="287"/>
      <c r="H724" s="287"/>
      <c r="I724" s="287"/>
      <c r="J724" s="287"/>
      <c r="K724" s="287"/>
      <c r="L724" s="287"/>
      <c r="M724" s="285"/>
      <c r="N724" s="269"/>
      <c r="O724" s="287"/>
    </row>
    <row r="725">
      <c r="A725" s="329"/>
      <c r="C725" s="283"/>
      <c r="D725" s="283"/>
      <c r="F725" s="283"/>
      <c r="G725" s="287"/>
      <c r="H725" s="287"/>
      <c r="I725" s="287"/>
      <c r="J725" s="287"/>
      <c r="K725" s="287"/>
      <c r="L725" s="287"/>
      <c r="M725" s="285"/>
      <c r="N725" s="269"/>
      <c r="O725" s="287"/>
    </row>
    <row r="726">
      <c r="A726" s="329"/>
      <c r="C726" s="283"/>
      <c r="D726" s="283"/>
      <c r="F726" s="283"/>
      <c r="G726" s="287"/>
      <c r="H726" s="287"/>
      <c r="I726" s="287"/>
      <c r="J726" s="287"/>
      <c r="K726" s="287"/>
      <c r="L726" s="287"/>
      <c r="M726" s="285"/>
      <c r="N726" s="269"/>
      <c r="O726" s="287"/>
    </row>
    <row r="727">
      <c r="A727" s="329"/>
      <c r="C727" s="283"/>
      <c r="D727" s="283"/>
      <c r="F727" s="283"/>
      <c r="G727" s="287"/>
      <c r="H727" s="287"/>
      <c r="I727" s="287"/>
      <c r="J727" s="287"/>
      <c r="K727" s="287"/>
      <c r="L727" s="287"/>
      <c r="M727" s="285"/>
      <c r="N727" s="269"/>
      <c r="O727" s="287"/>
    </row>
    <row r="728">
      <c r="A728" s="329"/>
      <c r="C728" s="283"/>
      <c r="D728" s="283"/>
      <c r="F728" s="283"/>
      <c r="G728" s="287"/>
      <c r="H728" s="287"/>
      <c r="I728" s="287"/>
      <c r="J728" s="287"/>
      <c r="K728" s="287"/>
      <c r="L728" s="287"/>
      <c r="M728" s="285"/>
      <c r="N728" s="269"/>
      <c r="O728" s="287"/>
    </row>
    <row r="729">
      <c r="A729" s="329"/>
      <c r="C729" s="283"/>
      <c r="D729" s="283"/>
      <c r="F729" s="283"/>
      <c r="G729" s="287"/>
      <c r="H729" s="287"/>
      <c r="I729" s="287"/>
      <c r="J729" s="287"/>
      <c r="K729" s="287"/>
      <c r="L729" s="287"/>
      <c r="M729" s="285"/>
      <c r="N729" s="269"/>
      <c r="O729" s="287"/>
    </row>
    <row r="730">
      <c r="A730" s="329"/>
      <c r="C730" s="283"/>
      <c r="D730" s="283"/>
      <c r="F730" s="283"/>
      <c r="G730" s="287"/>
      <c r="H730" s="287"/>
      <c r="I730" s="287"/>
      <c r="J730" s="287"/>
      <c r="K730" s="287"/>
      <c r="L730" s="287"/>
      <c r="M730" s="285"/>
      <c r="N730" s="269"/>
      <c r="O730" s="287"/>
    </row>
    <row r="731">
      <c r="A731" s="329"/>
      <c r="C731" s="283"/>
      <c r="D731" s="283"/>
      <c r="F731" s="283"/>
      <c r="G731" s="287"/>
      <c r="H731" s="287"/>
      <c r="I731" s="287"/>
      <c r="J731" s="287"/>
      <c r="K731" s="287"/>
      <c r="L731" s="287"/>
      <c r="M731" s="285"/>
      <c r="N731" s="269"/>
      <c r="O731" s="287"/>
    </row>
    <row r="732">
      <c r="A732" s="329"/>
      <c r="C732" s="283"/>
      <c r="D732" s="283"/>
      <c r="F732" s="283"/>
      <c r="G732" s="287"/>
      <c r="H732" s="287"/>
      <c r="I732" s="287"/>
      <c r="J732" s="287"/>
      <c r="K732" s="287"/>
      <c r="L732" s="287"/>
      <c r="M732" s="285"/>
      <c r="N732" s="269"/>
      <c r="O732" s="287"/>
    </row>
    <row r="733">
      <c r="A733" s="329"/>
      <c r="C733" s="283"/>
      <c r="D733" s="283"/>
      <c r="F733" s="283"/>
      <c r="G733" s="287"/>
      <c r="H733" s="287"/>
      <c r="I733" s="287"/>
      <c r="J733" s="287"/>
      <c r="K733" s="287"/>
      <c r="L733" s="287"/>
      <c r="M733" s="285"/>
      <c r="N733" s="269"/>
      <c r="O733" s="287"/>
    </row>
    <row r="734">
      <c r="A734" s="329"/>
      <c r="C734" s="283"/>
      <c r="D734" s="283"/>
      <c r="F734" s="283"/>
      <c r="G734" s="287"/>
      <c r="H734" s="287"/>
      <c r="I734" s="287"/>
      <c r="J734" s="287"/>
      <c r="K734" s="287"/>
      <c r="L734" s="287"/>
      <c r="M734" s="285"/>
      <c r="N734" s="269"/>
      <c r="O734" s="287"/>
    </row>
    <row r="735">
      <c r="A735" s="329"/>
      <c r="C735" s="283"/>
      <c r="D735" s="283"/>
      <c r="F735" s="283"/>
      <c r="G735" s="287"/>
      <c r="H735" s="287"/>
      <c r="I735" s="287"/>
      <c r="J735" s="287"/>
      <c r="K735" s="287"/>
      <c r="L735" s="287"/>
      <c r="M735" s="285"/>
      <c r="N735" s="269"/>
      <c r="O735" s="287"/>
    </row>
    <row r="736">
      <c r="A736" s="329"/>
      <c r="C736" s="283"/>
      <c r="D736" s="283"/>
      <c r="F736" s="283"/>
      <c r="G736" s="287"/>
      <c r="H736" s="287"/>
      <c r="I736" s="287"/>
      <c r="J736" s="287"/>
      <c r="K736" s="287"/>
      <c r="L736" s="287"/>
      <c r="M736" s="285"/>
      <c r="N736" s="269"/>
      <c r="O736" s="287"/>
    </row>
    <row r="737">
      <c r="A737" s="329"/>
      <c r="C737" s="283"/>
      <c r="D737" s="283"/>
      <c r="F737" s="283"/>
      <c r="G737" s="287"/>
      <c r="H737" s="287"/>
      <c r="I737" s="287"/>
      <c r="J737" s="287"/>
      <c r="K737" s="287"/>
      <c r="L737" s="287"/>
      <c r="M737" s="285"/>
      <c r="N737" s="269"/>
      <c r="O737" s="287"/>
    </row>
    <row r="738">
      <c r="A738" s="329"/>
      <c r="C738" s="283"/>
      <c r="D738" s="283"/>
      <c r="F738" s="283"/>
      <c r="G738" s="287"/>
      <c r="H738" s="287"/>
      <c r="I738" s="287"/>
      <c r="J738" s="287"/>
      <c r="K738" s="287"/>
      <c r="L738" s="287"/>
      <c r="M738" s="285"/>
      <c r="N738" s="269"/>
      <c r="O738" s="287"/>
    </row>
    <row r="739">
      <c r="A739" s="329"/>
      <c r="C739" s="283"/>
      <c r="D739" s="283"/>
      <c r="F739" s="283"/>
      <c r="G739" s="287"/>
      <c r="H739" s="287"/>
      <c r="I739" s="287"/>
      <c r="J739" s="287"/>
      <c r="K739" s="287"/>
      <c r="L739" s="287"/>
      <c r="M739" s="285"/>
      <c r="N739" s="269"/>
      <c r="O739" s="287"/>
    </row>
    <row r="740">
      <c r="A740" s="329"/>
      <c r="C740" s="283"/>
      <c r="D740" s="283"/>
      <c r="F740" s="283"/>
      <c r="G740" s="287"/>
      <c r="H740" s="287"/>
      <c r="I740" s="287"/>
      <c r="J740" s="287"/>
      <c r="K740" s="287"/>
      <c r="L740" s="287"/>
      <c r="M740" s="285"/>
      <c r="N740" s="269"/>
      <c r="O740" s="287"/>
    </row>
    <row r="741">
      <c r="A741" s="329"/>
      <c r="C741" s="283"/>
      <c r="D741" s="283"/>
      <c r="F741" s="283"/>
      <c r="G741" s="287"/>
      <c r="H741" s="287"/>
      <c r="I741" s="287"/>
      <c r="J741" s="287"/>
      <c r="K741" s="287"/>
      <c r="L741" s="287"/>
      <c r="M741" s="285"/>
      <c r="N741" s="269"/>
      <c r="O741" s="287"/>
    </row>
    <row r="742">
      <c r="A742" s="329"/>
      <c r="C742" s="283"/>
      <c r="D742" s="283"/>
      <c r="F742" s="283"/>
      <c r="G742" s="287"/>
      <c r="H742" s="287"/>
      <c r="I742" s="287"/>
      <c r="J742" s="287"/>
      <c r="K742" s="287"/>
      <c r="L742" s="287"/>
      <c r="M742" s="285"/>
      <c r="N742" s="269"/>
      <c r="O742" s="287"/>
    </row>
    <row r="743">
      <c r="A743" s="329"/>
      <c r="C743" s="283"/>
      <c r="D743" s="283"/>
      <c r="F743" s="283"/>
      <c r="G743" s="287"/>
      <c r="H743" s="287"/>
      <c r="I743" s="287"/>
      <c r="J743" s="287"/>
      <c r="K743" s="287"/>
      <c r="L743" s="287"/>
      <c r="M743" s="285"/>
      <c r="N743" s="269"/>
      <c r="O743" s="287"/>
    </row>
    <row r="744">
      <c r="A744" s="329"/>
      <c r="C744" s="283"/>
      <c r="D744" s="283"/>
      <c r="F744" s="283"/>
      <c r="G744" s="287"/>
      <c r="H744" s="287"/>
      <c r="I744" s="287"/>
      <c r="J744" s="287"/>
      <c r="K744" s="287"/>
      <c r="L744" s="287"/>
      <c r="M744" s="285"/>
      <c r="N744" s="269"/>
      <c r="O744" s="287"/>
    </row>
    <row r="745">
      <c r="A745" s="329"/>
      <c r="C745" s="283"/>
      <c r="D745" s="283"/>
      <c r="F745" s="283"/>
      <c r="G745" s="287"/>
      <c r="H745" s="287"/>
      <c r="I745" s="287"/>
      <c r="J745" s="287"/>
      <c r="K745" s="287"/>
      <c r="L745" s="287"/>
      <c r="M745" s="285"/>
      <c r="N745" s="269"/>
      <c r="O745" s="287"/>
    </row>
    <row r="746">
      <c r="A746" s="329"/>
      <c r="C746" s="283"/>
      <c r="D746" s="283"/>
      <c r="F746" s="283"/>
      <c r="G746" s="287"/>
      <c r="H746" s="287"/>
      <c r="I746" s="287"/>
      <c r="J746" s="287"/>
      <c r="K746" s="287"/>
      <c r="L746" s="287"/>
      <c r="M746" s="285"/>
      <c r="N746" s="269"/>
      <c r="O746" s="287"/>
    </row>
    <row r="747">
      <c r="A747" s="329"/>
      <c r="C747" s="283"/>
      <c r="D747" s="283"/>
      <c r="F747" s="283"/>
      <c r="G747" s="287"/>
      <c r="H747" s="287"/>
      <c r="I747" s="287"/>
      <c r="J747" s="287"/>
      <c r="K747" s="287"/>
      <c r="L747" s="287"/>
      <c r="M747" s="285"/>
      <c r="N747" s="269"/>
      <c r="O747" s="287"/>
    </row>
    <row r="748">
      <c r="A748" s="329"/>
      <c r="C748" s="283"/>
      <c r="D748" s="283"/>
      <c r="F748" s="283"/>
      <c r="G748" s="287"/>
      <c r="H748" s="287"/>
      <c r="I748" s="287"/>
      <c r="J748" s="287"/>
      <c r="K748" s="287"/>
      <c r="L748" s="287"/>
      <c r="M748" s="285"/>
      <c r="N748" s="269"/>
      <c r="O748" s="287"/>
    </row>
    <row r="749">
      <c r="A749" s="329"/>
      <c r="C749" s="283"/>
      <c r="D749" s="283"/>
      <c r="F749" s="283"/>
      <c r="G749" s="287"/>
      <c r="H749" s="287"/>
      <c r="I749" s="287"/>
      <c r="J749" s="287"/>
      <c r="K749" s="287"/>
      <c r="L749" s="287"/>
      <c r="M749" s="285"/>
      <c r="N749" s="269"/>
      <c r="O749" s="287"/>
    </row>
    <row r="750">
      <c r="A750" s="329"/>
      <c r="C750" s="283"/>
      <c r="D750" s="283"/>
      <c r="F750" s="283"/>
      <c r="G750" s="287"/>
      <c r="H750" s="287"/>
      <c r="I750" s="287"/>
      <c r="J750" s="287"/>
      <c r="K750" s="287"/>
      <c r="L750" s="287"/>
      <c r="M750" s="285"/>
      <c r="N750" s="269"/>
      <c r="O750" s="287"/>
    </row>
    <row r="751">
      <c r="A751" s="329"/>
      <c r="C751" s="283"/>
      <c r="D751" s="283"/>
      <c r="F751" s="283"/>
      <c r="G751" s="287"/>
      <c r="H751" s="287"/>
      <c r="I751" s="287"/>
      <c r="J751" s="287"/>
      <c r="K751" s="287"/>
      <c r="L751" s="287"/>
      <c r="M751" s="285"/>
      <c r="N751" s="269"/>
      <c r="O751" s="287"/>
    </row>
    <row r="752">
      <c r="A752" s="329"/>
      <c r="C752" s="283"/>
      <c r="D752" s="283"/>
      <c r="F752" s="283"/>
      <c r="G752" s="287"/>
      <c r="H752" s="287"/>
      <c r="I752" s="287"/>
      <c r="J752" s="287"/>
      <c r="K752" s="287"/>
      <c r="L752" s="287"/>
      <c r="M752" s="285"/>
      <c r="N752" s="269"/>
      <c r="O752" s="287"/>
    </row>
    <row r="753">
      <c r="A753" s="329"/>
      <c r="C753" s="283"/>
      <c r="D753" s="283"/>
      <c r="F753" s="283"/>
      <c r="G753" s="287"/>
      <c r="H753" s="287"/>
      <c r="I753" s="287"/>
      <c r="J753" s="287"/>
      <c r="K753" s="287"/>
      <c r="L753" s="287"/>
      <c r="M753" s="285"/>
      <c r="N753" s="269"/>
      <c r="O753" s="287"/>
    </row>
    <row r="754">
      <c r="A754" s="329"/>
      <c r="C754" s="283"/>
      <c r="D754" s="283"/>
      <c r="F754" s="283"/>
      <c r="G754" s="287"/>
      <c r="H754" s="287"/>
      <c r="I754" s="287"/>
      <c r="J754" s="287"/>
      <c r="K754" s="287"/>
      <c r="L754" s="287"/>
      <c r="M754" s="285"/>
      <c r="N754" s="269"/>
      <c r="O754" s="287"/>
    </row>
    <row r="755">
      <c r="A755" s="329"/>
      <c r="C755" s="283"/>
      <c r="D755" s="283"/>
      <c r="F755" s="283"/>
      <c r="G755" s="287"/>
      <c r="H755" s="287"/>
      <c r="I755" s="287"/>
      <c r="J755" s="287"/>
      <c r="K755" s="287"/>
      <c r="L755" s="287"/>
      <c r="M755" s="285"/>
      <c r="N755" s="269"/>
      <c r="O755" s="287"/>
    </row>
    <row r="756">
      <c r="A756" s="329"/>
      <c r="C756" s="283"/>
      <c r="D756" s="283"/>
      <c r="F756" s="283"/>
      <c r="G756" s="287"/>
      <c r="H756" s="287"/>
      <c r="I756" s="287"/>
      <c r="J756" s="287"/>
      <c r="K756" s="287"/>
      <c r="L756" s="287"/>
      <c r="M756" s="285"/>
      <c r="N756" s="269"/>
      <c r="O756" s="287"/>
    </row>
    <row r="757">
      <c r="A757" s="329"/>
      <c r="C757" s="283"/>
      <c r="D757" s="283"/>
      <c r="F757" s="283"/>
      <c r="G757" s="287"/>
      <c r="H757" s="287"/>
      <c r="I757" s="287"/>
      <c r="J757" s="287"/>
      <c r="K757" s="287"/>
      <c r="L757" s="287"/>
      <c r="M757" s="285"/>
      <c r="N757" s="269"/>
      <c r="O757" s="287"/>
    </row>
    <row r="758">
      <c r="A758" s="329"/>
      <c r="C758" s="283"/>
      <c r="D758" s="283"/>
      <c r="F758" s="283"/>
      <c r="G758" s="287"/>
      <c r="H758" s="287"/>
      <c r="I758" s="287"/>
      <c r="J758" s="287"/>
      <c r="K758" s="287"/>
      <c r="L758" s="287"/>
      <c r="M758" s="285"/>
      <c r="N758" s="269"/>
      <c r="O758" s="287"/>
    </row>
    <row r="759">
      <c r="A759" s="329"/>
      <c r="C759" s="283"/>
      <c r="D759" s="283"/>
      <c r="F759" s="283"/>
      <c r="G759" s="287"/>
      <c r="H759" s="287"/>
      <c r="I759" s="287"/>
      <c r="J759" s="287"/>
      <c r="K759" s="287"/>
      <c r="L759" s="287"/>
      <c r="M759" s="285"/>
      <c r="N759" s="269"/>
      <c r="O759" s="287"/>
    </row>
    <row r="760">
      <c r="A760" s="329"/>
      <c r="C760" s="283"/>
      <c r="D760" s="283"/>
      <c r="F760" s="283"/>
      <c r="G760" s="287"/>
      <c r="H760" s="287"/>
      <c r="I760" s="287"/>
      <c r="J760" s="287"/>
      <c r="K760" s="287"/>
      <c r="L760" s="287"/>
      <c r="M760" s="285"/>
      <c r="N760" s="269"/>
      <c r="O760" s="287"/>
    </row>
    <row r="761">
      <c r="A761" s="329"/>
      <c r="C761" s="283"/>
      <c r="D761" s="283"/>
      <c r="F761" s="283"/>
      <c r="G761" s="287"/>
      <c r="H761" s="287"/>
      <c r="I761" s="287"/>
      <c r="J761" s="287"/>
      <c r="K761" s="287"/>
      <c r="L761" s="287"/>
      <c r="M761" s="285"/>
      <c r="N761" s="269"/>
      <c r="O761" s="287"/>
    </row>
    <row r="762">
      <c r="A762" s="329"/>
      <c r="C762" s="283"/>
      <c r="D762" s="283"/>
      <c r="F762" s="283"/>
      <c r="G762" s="287"/>
      <c r="H762" s="287"/>
      <c r="I762" s="287"/>
      <c r="J762" s="287"/>
      <c r="K762" s="287"/>
      <c r="L762" s="287"/>
      <c r="M762" s="285"/>
      <c r="N762" s="269"/>
      <c r="O762" s="287"/>
    </row>
    <row r="763">
      <c r="A763" s="329"/>
      <c r="C763" s="283"/>
      <c r="D763" s="283"/>
      <c r="F763" s="283"/>
      <c r="G763" s="287"/>
      <c r="H763" s="287"/>
      <c r="I763" s="287"/>
      <c r="J763" s="287"/>
      <c r="K763" s="287"/>
      <c r="L763" s="287"/>
      <c r="M763" s="285"/>
      <c r="N763" s="269"/>
      <c r="O763" s="287"/>
    </row>
    <row r="764">
      <c r="A764" s="329"/>
      <c r="C764" s="283"/>
      <c r="D764" s="283"/>
      <c r="F764" s="283"/>
      <c r="G764" s="287"/>
      <c r="H764" s="287"/>
      <c r="I764" s="287"/>
      <c r="J764" s="287"/>
      <c r="K764" s="287"/>
      <c r="L764" s="287"/>
      <c r="M764" s="285"/>
      <c r="N764" s="269"/>
      <c r="O764" s="287"/>
    </row>
    <row r="765">
      <c r="A765" s="329"/>
      <c r="C765" s="283"/>
      <c r="D765" s="283"/>
      <c r="F765" s="283"/>
      <c r="G765" s="287"/>
      <c r="H765" s="287"/>
      <c r="I765" s="287"/>
      <c r="J765" s="287"/>
      <c r="K765" s="287"/>
      <c r="L765" s="287"/>
      <c r="M765" s="285"/>
      <c r="N765" s="269"/>
      <c r="O765" s="287"/>
    </row>
    <row r="766">
      <c r="A766" s="329"/>
      <c r="C766" s="283"/>
      <c r="D766" s="283"/>
      <c r="F766" s="283"/>
      <c r="G766" s="287"/>
      <c r="H766" s="287"/>
      <c r="I766" s="287"/>
      <c r="J766" s="287"/>
      <c r="K766" s="287"/>
      <c r="L766" s="287"/>
      <c r="M766" s="285"/>
      <c r="N766" s="269"/>
      <c r="O766" s="287"/>
    </row>
    <row r="767">
      <c r="A767" s="329"/>
      <c r="C767" s="283"/>
      <c r="D767" s="283"/>
      <c r="F767" s="283"/>
      <c r="G767" s="287"/>
      <c r="H767" s="287"/>
      <c r="I767" s="287"/>
      <c r="J767" s="287"/>
      <c r="K767" s="287"/>
      <c r="L767" s="287"/>
      <c r="M767" s="285"/>
      <c r="N767" s="269"/>
      <c r="O767" s="287"/>
    </row>
    <row r="768">
      <c r="A768" s="329"/>
      <c r="C768" s="283"/>
      <c r="D768" s="283"/>
      <c r="F768" s="283"/>
      <c r="G768" s="287"/>
      <c r="H768" s="287"/>
      <c r="I768" s="287"/>
      <c r="J768" s="287"/>
      <c r="K768" s="287"/>
      <c r="L768" s="287"/>
      <c r="M768" s="285"/>
      <c r="N768" s="269"/>
      <c r="O768" s="287"/>
    </row>
    <row r="769">
      <c r="A769" s="329"/>
      <c r="C769" s="283"/>
      <c r="D769" s="283"/>
      <c r="F769" s="283"/>
      <c r="G769" s="287"/>
      <c r="H769" s="287"/>
      <c r="I769" s="287"/>
      <c r="J769" s="287"/>
      <c r="K769" s="287"/>
      <c r="L769" s="287"/>
      <c r="M769" s="285"/>
      <c r="N769" s="269"/>
      <c r="O769" s="287"/>
    </row>
    <row r="770">
      <c r="A770" s="329"/>
      <c r="C770" s="283"/>
      <c r="D770" s="283"/>
      <c r="F770" s="283"/>
      <c r="G770" s="287"/>
      <c r="H770" s="287"/>
      <c r="I770" s="287"/>
      <c r="J770" s="287"/>
      <c r="K770" s="287"/>
      <c r="L770" s="287"/>
      <c r="M770" s="285"/>
      <c r="N770" s="269"/>
      <c r="O770" s="287"/>
    </row>
    <row r="771">
      <c r="A771" s="329"/>
      <c r="C771" s="283"/>
      <c r="D771" s="283"/>
      <c r="F771" s="283"/>
      <c r="G771" s="287"/>
      <c r="H771" s="287"/>
      <c r="I771" s="287"/>
      <c r="J771" s="287"/>
      <c r="K771" s="287"/>
      <c r="L771" s="287"/>
      <c r="M771" s="285"/>
      <c r="N771" s="269"/>
      <c r="O771" s="287"/>
    </row>
    <row r="772">
      <c r="A772" s="329"/>
      <c r="C772" s="283"/>
      <c r="D772" s="283"/>
      <c r="F772" s="283"/>
      <c r="G772" s="287"/>
      <c r="H772" s="287"/>
      <c r="I772" s="287"/>
      <c r="J772" s="287"/>
      <c r="K772" s="287"/>
      <c r="L772" s="287"/>
      <c r="M772" s="285"/>
      <c r="N772" s="269"/>
      <c r="O772" s="287"/>
    </row>
    <row r="773">
      <c r="A773" s="329"/>
      <c r="C773" s="283"/>
      <c r="D773" s="283"/>
      <c r="F773" s="283"/>
      <c r="G773" s="287"/>
      <c r="H773" s="287"/>
      <c r="I773" s="287"/>
      <c r="J773" s="287"/>
      <c r="K773" s="287"/>
      <c r="L773" s="287"/>
      <c r="M773" s="285"/>
      <c r="N773" s="269"/>
      <c r="O773" s="287"/>
    </row>
    <row r="774">
      <c r="A774" s="329"/>
      <c r="C774" s="283"/>
      <c r="D774" s="283"/>
      <c r="F774" s="283"/>
      <c r="G774" s="287"/>
      <c r="H774" s="287"/>
      <c r="I774" s="287"/>
      <c r="J774" s="287"/>
      <c r="K774" s="287"/>
      <c r="L774" s="287"/>
      <c r="M774" s="285"/>
      <c r="N774" s="269"/>
      <c r="O774" s="287"/>
    </row>
    <row r="775">
      <c r="A775" s="329"/>
      <c r="C775" s="283"/>
      <c r="D775" s="283"/>
      <c r="F775" s="283"/>
      <c r="G775" s="287"/>
      <c r="H775" s="287"/>
      <c r="I775" s="287"/>
      <c r="J775" s="287"/>
      <c r="K775" s="287"/>
      <c r="L775" s="287"/>
      <c r="M775" s="285"/>
      <c r="N775" s="269"/>
      <c r="O775" s="287"/>
    </row>
    <row r="776">
      <c r="A776" s="329"/>
      <c r="C776" s="283"/>
      <c r="D776" s="283"/>
      <c r="F776" s="283"/>
      <c r="G776" s="287"/>
      <c r="H776" s="287"/>
      <c r="I776" s="287"/>
      <c r="J776" s="287"/>
      <c r="K776" s="287"/>
      <c r="L776" s="287"/>
      <c r="M776" s="285"/>
      <c r="N776" s="269"/>
      <c r="O776" s="287"/>
    </row>
    <row r="777">
      <c r="A777" s="329"/>
      <c r="C777" s="283"/>
      <c r="D777" s="283"/>
      <c r="F777" s="283"/>
      <c r="G777" s="287"/>
      <c r="H777" s="287"/>
      <c r="I777" s="287"/>
      <c r="J777" s="287"/>
      <c r="K777" s="287"/>
      <c r="L777" s="287"/>
      <c r="M777" s="285"/>
      <c r="N777" s="269"/>
      <c r="O777" s="287"/>
    </row>
    <row r="778">
      <c r="A778" s="329"/>
      <c r="C778" s="283"/>
      <c r="D778" s="283"/>
      <c r="F778" s="283"/>
      <c r="G778" s="287"/>
      <c r="H778" s="287"/>
      <c r="I778" s="287"/>
      <c r="J778" s="287"/>
      <c r="K778" s="287"/>
      <c r="L778" s="287"/>
      <c r="M778" s="285"/>
      <c r="N778" s="269"/>
      <c r="O778" s="287"/>
    </row>
    <row r="779">
      <c r="A779" s="329"/>
      <c r="C779" s="283"/>
      <c r="D779" s="283"/>
      <c r="F779" s="283"/>
      <c r="G779" s="287"/>
      <c r="H779" s="287"/>
      <c r="I779" s="287"/>
      <c r="J779" s="287"/>
      <c r="K779" s="287"/>
      <c r="L779" s="287"/>
      <c r="M779" s="285"/>
      <c r="N779" s="269"/>
      <c r="O779" s="287"/>
    </row>
    <row r="780">
      <c r="A780" s="329"/>
      <c r="C780" s="283"/>
      <c r="D780" s="283"/>
      <c r="F780" s="283"/>
      <c r="G780" s="287"/>
      <c r="H780" s="287"/>
      <c r="I780" s="287"/>
      <c r="J780" s="287"/>
      <c r="K780" s="287"/>
      <c r="L780" s="287"/>
      <c r="M780" s="285"/>
      <c r="N780" s="269"/>
      <c r="O780" s="287"/>
    </row>
    <row r="781">
      <c r="A781" s="329"/>
      <c r="C781" s="283"/>
      <c r="D781" s="283"/>
      <c r="F781" s="283"/>
      <c r="G781" s="287"/>
      <c r="H781" s="287"/>
      <c r="I781" s="287"/>
      <c r="J781" s="287"/>
      <c r="K781" s="287"/>
      <c r="L781" s="287"/>
      <c r="M781" s="285"/>
      <c r="N781" s="269"/>
      <c r="O781" s="287"/>
    </row>
    <row r="782">
      <c r="A782" s="329"/>
      <c r="C782" s="283"/>
      <c r="D782" s="283"/>
      <c r="F782" s="283"/>
      <c r="G782" s="287"/>
      <c r="H782" s="287"/>
      <c r="I782" s="287"/>
      <c r="J782" s="287"/>
      <c r="K782" s="287"/>
      <c r="L782" s="287"/>
      <c r="M782" s="285"/>
      <c r="N782" s="269"/>
      <c r="O782" s="287"/>
    </row>
    <row r="783">
      <c r="A783" s="329"/>
      <c r="C783" s="283"/>
      <c r="D783" s="283"/>
      <c r="F783" s="283"/>
      <c r="G783" s="287"/>
      <c r="H783" s="287"/>
      <c r="I783" s="287"/>
      <c r="J783" s="287"/>
      <c r="K783" s="287"/>
      <c r="L783" s="287"/>
      <c r="M783" s="285"/>
      <c r="N783" s="269"/>
      <c r="O783" s="287"/>
    </row>
    <row r="784">
      <c r="A784" s="329"/>
      <c r="C784" s="283"/>
      <c r="D784" s="283"/>
      <c r="F784" s="283"/>
      <c r="G784" s="287"/>
      <c r="H784" s="287"/>
      <c r="I784" s="287"/>
      <c r="J784" s="287"/>
      <c r="K784" s="287"/>
      <c r="L784" s="287"/>
      <c r="M784" s="285"/>
      <c r="N784" s="269"/>
      <c r="O784" s="287"/>
    </row>
    <row r="785">
      <c r="A785" s="329"/>
      <c r="C785" s="283"/>
      <c r="D785" s="283"/>
      <c r="F785" s="283"/>
      <c r="G785" s="287"/>
      <c r="H785" s="287"/>
      <c r="I785" s="287"/>
      <c r="J785" s="287"/>
      <c r="K785" s="287"/>
      <c r="L785" s="287"/>
      <c r="M785" s="285"/>
      <c r="N785" s="269"/>
      <c r="O785" s="287"/>
    </row>
    <row r="786">
      <c r="A786" s="329"/>
      <c r="C786" s="283"/>
      <c r="D786" s="283"/>
      <c r="F786" s="283"/>
      <c r="G786" s="287"/>
      <c r="H786" s="287"/>
      <c r="I786" s="287"/>
      <c r="J786" s="287"/>
      <c r="K786" s="287"/>
      <c r="L786" s="287"/>
      <c r="M786" s="285"/>
      <c r="N786" s="269"/>
      <c r="O786" s="287"/>
    </row>
    <row r="787">
      <c r="A787" s="329"/>
      <c r="C787" s="283"/>
      <c r="D787" s="283"/>
      <c r="F787" s="283"/>
      <c r="G787" s="287"/>
      <c r="H787" s="287"/>
      <c r="I787" s="287"/>
      <c r="J787" s="287"/>
      <c r="K787" s="287"/>
      <c r="L787" s="287"/>
      <c r="M787" s="285"/>
      <c r="N787" s="269"/>
      <c r="O787" s="287"/>
    </row>
    <row r="788">
      <c r="A788" s="329"/>
      <c r="C788" s="283"/>
      <c r="D788" s="283"/>
      <c r="F788" s="283"/>
      <c r="G788" s="287"/>
      <c r="H788" s="287"/>
      <c r="I788" s="287"/>
      <c r="J788" s="287"/>
      <c r="K788" s="287"/>
      <c r="L788" s="287"/>
      <c r="M788" s="285"/>
      <c r="N788" s="269"/>
      <c r="O788" s="287"/>
    </row>
    <row r="789">
      <c r="A789" s="329"/>
      <c r="C789" s="283"/>
      <c r="D789" s="283"/>
      <c r="F789" s="283"/>
      <c r="G789" s="287"/>
      <c r="H789" s="287"/>
      <c r="I789" s="287"/>
      <c r="J789" s="287"/>
      <c r="K789" s="287"/>
      <c r="L789" s="287"/>
      <c r="M789" s="285"/>
      <c r="N789" s="269"/>
      <c r="O789" s="287"/>
    </row>
    <row r="790">
      <c r="A790" s="329"/>
      <c r="C790" s="283"/>
      <c r="D790" s="283"/>
      <c r="F790" s="283"/>
      <c r="G790" s="287"/>
      <c r="H790" s="287"/>
      <c r="I790" s="287"/>
      <c r="J790" s="287"/>
      <c r="K790" s="287"/>
      <c r="L790" s="287"/>
      <c r="M790" s="285"/>
      <c r="N790" s="269"/>
      <c r="O790" s="287"/>
    </row>
    <row r="791">
      <c r="A791" s="329"/>
      <c r="C791" s="283"/>
      <c r="D791" s="283"/>
      <c r="F791" s="283"/>
      <c r="G791" s="287"/>
      <c r="H791" s="287"/>
      <c r="I791" s="287"/>
      <c r="J791" s="287"/>
      <c r="K791" s="287"/>
      <c r="L791" s="287"/>
      <c r="M791" s="285"/>
      <c r="N791" s="269"/>
      <c r="O791" s="287"/>
    </row>
    <row r="792">
      <c r="A792" s="329"/>
      <c r="C792" s="283"/>
      <c r="D792" s="283"/>
      <c r="F792" s="283"/>
      <c r="G792" s="287"/>
      <c r="H792" s="287"/>
      <c r="I792" s="287"/>
      <c r="J792" s="287"/>
      <c r="K792" s="287"/>
      <c r="L792" s="287"/>
      <c r="M792" s="285"/>
      <c r="N792" s="269"/>
      <c r="O792" s="287"/>
    </row>
    <row r="793">
      <c r="A793" s="329"/>
      <c r="C793" s="283"/>
      <c r="D793" s="283"/>
      <c r="F793" s="283"/>
      <c r="G793" s="287"/>
      <c r="H793" s="287"/>
      <c r="I793" s="287"/>
      <c r="J793" s="287"/>
      <c r="K793" s="287"/>
      <c r="L793" s="287"/>
      <c r="M793" s="285"/>
      <c r="N793" s="269"/>
      <c r="O793" s="287"/>
    </row>
    <row r="794">
      <c r="A794" s="329"/>
      <c r="C794" s="283"/>
      <c r="D794" s="283"/>
      <c r="F794" s="283"/>
      <c r="G794" s="287"/>
      <c r="H794" s="287"/>
      <c r="I794" s="287"/>
      <c r="J794" s="287"/>
      <c r="K794" s="287"/>
      <c r="L794" s="287"/>
      <c r="M794" s="285"/>
      <c r="N794" s="269"/>
      <c r="O794" s="287"/>
    </row>
    <row r="795">
      <c r="A795" s="329"/>
      <c r="C795" s="283"/>
      <c r="D795" s="283"/>
      <c r="F795" s="283"/>
      <c r="G795" s="287"/>
      <c r="H795" s="287"/>
      <c r="I795" s="287"/>
      <c r="J795" s="287"/>
      <c r="K795" s="287"/>
      <c r="L795" s="287"/>
      <c r="M795" s="285"/>
      <c r="N795" s="269"/>
      <c r="O795" s="287"/>
    </row>
    <row r="796">
      <c r="A796" s="329"/>
      <c r="C796" s="283"/>
      <c r="D796" s="283"/>
      <c r="F796" s="283"/>
      <c r="G796" s="287"/>
      <c r="H796" s="287"/>
      <c r="I796" s="287"/>
      <c r="J796" s="287"/>
      <c r="K796" s="287"/>
      <c r="L796" s="287"/>
      <c r="M796" s="285"/>
      <c r="N796" s="269"/>
      <c r="O796" s="287"/>
    </row>
    <row r="797">
      <c r="A797" s="329"/>
      <c r="C797" s="283"/>
      <c r="D797" s="283"/>
      <c r="F797" s="283"/>
      <c r="G797" s="287"/>
      <c r="H797" s="287"/>
      <c r="I797" s="287"/>
      <c r="J797" s="287"/>
      <c r="K797" s="287"/>
      <c r="L797" s="287"/>
      <c r="M797" s="285"/>
      <c r="N797" s="269"/>
      <c r="O797" s="287"/>
    </row>
    <row r="798">
      <c r="A798" s="329"/>
      <c r="C798" s="283"/>
      <c r="D798" s="283"/>
      <c r="F798" s="283"/>
      <c r="G798" s="287"/>
      <c r="H798" s="287"/>
      <c r="I798" s="287"/>
      <c r="J798" s="287"/>
      <c r="K798" s="287"/>
      <c r="L798" s="287"/>
      <c r="M798" s="285"/>
      <c r="N798" s="269"/>
      <c r="O798" s="287"/>
    </row>
    <row r="799">
      <c r="A799" s="329"/>
      <c r="C799" s="283"/>
      <c r="D799" s="283"/>
      <c r="F799" s="283"/>
      <c r="G799" s="287"/>
      <c r="H799" s="287"/>
      <c r="I799" s="287"/>
      <c r="J799" s="287"/>
      <c r="K799" s="287"/>
      <c r="L799" s="287"/>
      <c r="M799" s="285"/>
      <c r="N799" s="269"/>
      <c r="O799" s="287"/>
    </row>
    <row r="800">
      <c r="A800" s="329"/>
      <c r="C800" s="283"/>
      <c r="D800" s="283"/>
      <c r="F800" s="283"/>
      <c r="G800" s="287"/>
      <c r="H800" s="287"/>
      <c r="I800" s="287"/>
      <c r="J800" s="287"/>
      <c r="K800" s="287"/>
      <c r="L800" s="287"/>
      <c r="M800" s="285"/>
      <c r="N800" s="269"/>
      <c r="O800" s="287"/>
    </row>
    <row r="801">
      <c r="A801" s="329"/>
      <c r="C801" s="283"/>
      <c r="D801" s="283"/>
      <c r="F801" s="283"/>
      <c r="G801" s="287"/>
      <c r="H801" s="287"/>
      <c r="I801" s="287"/>
      <c r="J801" s="287"/>
      <c r="K801" s="287"/>
      <c r="L801" s="287"/>
      <c r="M801" s="285"/>
      <c r="N801" s="269"/>
      <c r="O801" s="287"/>
    </row>
    <row r="802">
      <c r="A802" s="329"/>
      <c r="C802" s="283"/>
      <c r="D802" s="283"/>
      <c r="F802" s="283"/>
      <c r="G802" s="287"/>
      <c r="H802" s="287"/>
      <c r="I802" s="287"/>
      <c r="J802" s="287"/>
      <c r="K802" s="287"/>
      <c r="L802" s="287"/>
      <c r="M802" s="285"/>
      <c r="N802" s="269"/>
      <c r="O802" s="287"/>
    </row>
    <row r="803">
      <c r="A803" s="329"/>
      <c r="C803" s="283"/>
      <c r="D803" s="283"/>
      <c r="F803" s="283"/>
      <c r="G803" s="287"/>
      <c r="H803" s="287"/>
      <c r="I803" s="287"/>
      <c r="J803" s="287"/>
      <c r="K803" s="287"/>
      <c r="L803" s="287"/>
      <c r="M803" s="285"/>
      <c r="N803" s="269"/>
      <c r="O803" s="287"/>
    </row>
    <row r="804">
      <c r="A804" s="329"/>
      <c r="C804" s="283"/>
      <c r="D804" s="283"/>
      <c r="F804" s="283"/>
      <c r="G804" s="287"/>
      <c r="H804" s="287"/>
      <c r="I804" s="287"/>
      <c r="J804" s="287"/>
      <c r="K804" s="287"/>
      <c r="L804" s="287"/>
      <c r="M804" s="285"/>
      <c r="N804" s="269"/>
      <c r="O804" s="287"/>
    </row>
    <row r="805">
      <c r="A805" s="329"/>
      <c r="C805" s="283"/>
      <c r="D805" s="283"/>
      <c r="F805" s="283"/>
      <c r="G805" s="287"/>
      <c r="H805" s="287"/>
      <c r="I805" s="287"/>
      <c r="J805" s="287"/>
      <c r="K805" s="287"/>
      <c r="L805" s="287"/>
      <c r="M805" s="285"/>
      <c r="N805" s="269"/>
      <c r="O805" s="287"/>
    </row>
    <row r="806">
      <c r="A806" s="329"/>
      <c r="C806" s="283"/>
      <c r="D806" s="283"/>
      <c r="F806" s="283"/>
      <c r="G806" s="287"/>
      <c r="H806" s="287"/>
      <c r="I806" s="287"/>
      <c r="J806" s="287"/>
      <c r="K806" s="287"/>
      <c r="L806" s="287"/>
      <c r="M806" s="285"/>
      <c r="N806" s="269"/>
      <c r="O806" s="287"/>
    </row>
    <row r="807">
      <c r="A807" s="329"/>
      <c r="C807" s="283"/>
      <c r="D807" s="283"/>
      <c r="F807" s="283"/>
      <c r="G807" s="287"/>
      <c r="H807" s="287"/>
      <c r="I807" s="287"/>
      <c r="J807" s="287"/>
      <c r="K807" s="287"/>
      <c r="L807" s="287"/>
      <c r="M807" s="285"/>
      <c r="N807" s="269"/>
      <c r="O807" s="287"/>
    </row>
    <row r="808">
      <c r="A808" s="329"/>
      <c r="C808" s="283"/>
      <c r="D808" s="283"/>
      <c r="F808" s="283"/>
      <c r="G808" s="287"/>
      <c r="H808" s="287"/>
      <c r="I808" s="287"/>
      <c r="J808" s="287"/>
      <c r="K808" s="287"/>
      <c r="L808" s="287"/>
      <c r="M808" s="285"/>
      <c r="N808" s="269"/>
      <c r="O808" s="287"/>
    </row>
    <row r="809">
      <c r="A809" s="329"/>
      <c r="C809" s="283"/>
      <c r="D809" s="283"/>
      <c r="F809" s="283"/>
      <c r="G809" s="287"/>
      <c r="H809" s="287"/>
      <c r="I809" s="287"/>
      <c r="J809" s="287"/>
      <c r="K809" s="287"/>
      <c r="L809" s="287"/>
      <c r="M809" s="285"/>
      <c r="N809" s="269"/>
      <c r="O809" s="287"/>
    </row>
    <row r="810">
      <c r="A810" s="329"/>
      <c r="C810" s="283"/>
      <c r="D810" s="283"/>
      <c r="F810" s="283"/>
      <c r="G810" s="287"/>
      <c r="H810" s="287"/>
      <c r="I810" s="287"/>
      <c r="J810" s="287"/>
      <c r="K810" s="287"/>
      <c r="L810" s="287"/>
      <c r="M810" s="285"/>
      <c r="N810" s="269"/>
      <c r="O810" s="287"/>
    </row>
    <row r="811">
      <c r="A811" s="329"/>
      <c r="C811" s="283"/>
      <c r="D811" s="283"/>
      <c r="F811" s="283"/>
      <c r="G811" s="287"/>
      <c r="H811" s="287"/>
      <c r="I811" s="287"/>
      <c r="J811" s="287"/>
      <c r="K811" s="287"/>
      <c r="L811" s="287"/>
      <c r="M811" s="285"/>
      <c r="N811" s="269"/>
      <c r="O811" s="287"/>
    </row>
    <row r="812">
      <c r="A812" s="329"/>
      <c r="C812" s="283"/>
      <c r="D812" s="283"/>
      <c r="F812" s="283"/>
      <c r="G812" s="287"/>
      <c r="H812" s="287"/>
      <c r="I812" s="287"/>
      <c r="J812" s="287"/>
      <c r="K812" s="287"/>
      <c r="L812" s="287"/>
      <c r="M812" s="285"/>
      <c r="N812" s="269"/>
      <c r="O812" s="287"/>
    </row>
    <row r="813">
      <c r="A813" s="329"/>
      <c r="C813" s="283"/>
      <c r="D813" s="283"/>
      <c r="F813" s="283"/>
      <c r="G813" s="287"/>
      <c r="H813" s="287"/>
      <c r="I813" s="287"/>
      <c r="J813" s="287"/>
      <c r="K813" s="287"/>
      <c r="L813" s="287"/>
      <c r="M813" s="285"/>
      <c r="N813" s="269"/>
      <c r="O813" s="287"/>
    </row>
    <row r="814">
      <c r="A814" s="329"/>
      <c r="C814" s="283"/>
      <c r="D814" s="283"/>
      <c r="F814" s="283"/>
      <c r="G814" s="287"/>
      <c r="H814" s="287"/>
      <c r="I814" s="287"/>
      <c r="J814" s="287"/>
      <c r="K814" s="287"/>
      <c r="L814" s="287"/>
      <c r="M814" s="285"/>
      <c r="N814" s="269"/>
      <c r="O814" s="287"/>
    </row>
    <row r="815">
      <c r="A815" s="329"/>
      <c r="C815" s="283"/>
      <c r="D815" s="283"/>
      <c r="F815" s="283"/>
      <c r="G815" s="287"/>
      <c r="H815" s="287"/>
      <c r="I815" s="287"/>
      <c r="J815" s="287"/>
      <c r="K815" s="287"/>
      <c r="L815" s="287"/>
      <c r="M815" s="285"/>
      <c r="N815" s="269"/>
      <c r="O815" s="287"/>
    </row>
    <row r="816">
      <c r="A816" s="329"/>
      <c r="C816" s="283"/>
      <c r="D816" s="283"/>
      <c r="F816" s="283"/>
      <c r="G816" s="287"/>
      <c r="H816" s="287"/>
      <c r="I816" s="287"/>
      <c r="J816" s="287"/>
      <c r="K816" s="287"/>
      <c r="L816" s="287"/>
      <c r="M816" s="285"/>
      <c r="N816" s="269"/>
      <c r="O816" s="287"/>
    </row>
    <row r="817">
      <c r="A817" s="329"/>
      <c r="C817" s="283"/>
      <c r="D817" s="283"/>
      <c r="F817" s="283"/>
      <c r="G817" s="287"/>
      <c r="H817" s="287"/>
      <c r="I817" s="287"/>
      <c r="J817" s="287"/>
      <c r="K817" s="287"/>
      <c r="L817" s="287"/>
      <c r="M817" s="285"/>
      <c r="N817" s="269"/>
      <c r="O817" s="287"/>
    </row>
    <row r="818">
      <c r="A818" s="329"/>
      <c r="C818" s="283"/>
      <c r="D818" s="283"/>
      <c r="F818" s="283"/>
      <c r="G818" s="287"/>
      <c r="H818" s="287"/>
      <c r="I818" s="287"/>
      <c r="J818" s="287"/>
      <c r="K818" s="287"/>
      <c r="L818" s="287"/>
      <c r="M818" s="285"/>
      <c r="N818" s="269"/>
      <c r="O818" s="287"/>
    </row>
    <row r="819">
      <c r="A819" s="329"/>
      <c r="C819" s="283"/>
      <c r="D819" s="283"/>
      <c r="F819" s="283"/>
      <c r="G819" s="287"/>
      <c r="H819" s="287"/>
      <c r="I819" s="287"/>
      <c r="J819" s="287"/>
      <c r="K819" s="287"/>
      <c r="L819" s="287"/>
      <c r="M819" s="285"/>
      <c r="N819" s="269"/>
      <c r="O819" s="287"/>
    </row>
    <row r="820">
      <c r="A820" s="329"/>
      <c r="C820" s="283"/>
      <c r="D820" s="283"/>
      <c r="F820" s="283"/>
      <c r="G820" s="287"/>
      <c r="H820" s="287"/>
      <c r="I820" s="287"/>
      <c r="J820" s="287"/>
      <c r="K820" s="287"/>
      <c r="L820" s="287"/>
      <c r="M820" s="285"/>
      <c r="N820" s="269"/>
      <c r="O820" s="287"/>
    </row>
    <row r="821">
      <c r="A821" s="329"/>
      <c r="C821" s="283"/>
      <c r="D821" s="283"/>
      <c r="F821" s="283"/>
      <c r="G821" s="287"/>
      <c r="H821" s="287"/>
      <c r="I821" s="287"/>
      <c r="J821" s="287"/>
      <c r="K821" s="287"/>
      <c r="L821" s="287"/>
      <c r="M821" s="285"/>
      <c r="N821" s="269"/>
      <c r="O821" s="287"/>
    </row>
    <row r="822">
      <c r="A822" s="329"/>
      <c r="C822" s="283"/>
      <c r="D822" s="283"/>
      <c r="F822" s="283"/>
      <c r="G822" s="287"/>
      <c r="H822" s="287"/>
      <c r="I822" s="287"/>
      <c r="J822" s="287"/>
      <c r="K822" s="287"/>
      <c r="L822" s="287"/>
      <c r="M822" s="285"/>
      <c r="N822" s="269"/>
      <c r="O822" s="287"/>
    </row>
    <row r="823">
      <c r="A823" s="329"/>
      <c r="C823" s="283"/>
      <c r="D823" s="283"/>
      <c r="F823" s="283"/>
      <c r="G823" s="287"/>
      <c r="H823" s="287"/>
      <c r="I823" s="287"/>
      <c r="J823" s="287"/>
      <c r="K823" s="287"/>
      <c r="L823" s="287"/>
      <c r="M823" s="285"/>
      <c r="N823" s="269"/>
      <c r="O823" s="287"/>
    </row>
    <row r="824">
      <c r="A824" s="329"/>
      <c r="C824" s="283"/>
      <c r="D824" s="283"/>
      <c r="F824" s="283"/>
      <c r="G824" s="287"/>
      <c r="H824" s="287"/>
      <c r="I824" s="287"/>
      <c r="J824" s="287"/>
      <c r="K824" s="287"/>
      <c r="L824" s="287"/>
      <c r="M824" s="285"/>
      <c r="N824" s="269"/>
      <c r="O824" s="287"/>
    </row>
    <row r="825">
      <c r="A825" s="329"/>
      <c r="C825" s="283"/>
      <c r="D825" s="283"/>
      <c r="F825" s="283"/>
      <c r="G825" s="287"/>
      <c r="H825" s="287"/>
      <c r="I825" s="287"/>
      <c r="J825" s="287"/>
      <c r="K825" s="287"/>
      <c r="L825" s="287"/>
      <c r="M825" s="285"/>
      <c r="N825" s="269"/>
      <c r="O825" s="287"/>
    </row>
    <row r="826">
      <c r="A826" s="329"/>
      <c r="C826" s="283"/>
      <c r="D826" s="283"/>
      <c r="F826" s="283"/>
      <c r="G826" s="287"/>
      <c r="H826" s="287"/>
      <c r="I826" s="287"/>
      <c r="J826" s="287"/>
      <c r="K826" s="287"/>
      <c r="L826" s="287"/>
      <c r="M826" s="285"/>
      <c r="N826" s="269"/>
      <c r="O826" s="287"/>
    </row>
    <row r="827">
      <c r="A827" s="329"/>
      <c r="C827" s="283"/>
      <c r="D827" s="283"/>
      <c r="F827" s="283"/>
      <c r="G827" s="287"/>
      <c r="H827" s="287"/>
      <c r="I827" s="287"/>
      <c r="J827" s="287"/>
      <c r="K827" s="287"/>
      <c r="L827" s="287"/>
      <c r="M827" s="285"/>
      <c r="N827" s="269"/>
      <c r="O827" s="287"/>
    </row>
    <row r="828">
      <c r="A828" s="329"/>
      <c r="C828" s="283"/>
      <c r="D828" s="283"/>
      <c r="F828" s="283"/>
      <c r="G828" s="287"/>
      <c r="H828" s="287"/>
      <c r="I828" s="287"/>
      <c r="J828" s="287"/>
      <c r="K828" s="287"/>
      <c r="L828" s="287"/>
      <c r="M828" s="285"/>
      <c r="N828" s="269"/>
      <c r="O828" s="287"/>
    </row>
    <row r="829">
      <c r="A829" s="329"/>
      <c r="C829" s="283"/>
      <c r="D829" s="283"/>
      <c r="F829" s="283"/>
      <c r="G829" s="287"/>
      <c r="H829" s="287"/>
      <c r="I829" s="287"/>
      <c r="J829" s="287"/>
      <c r="K829" s="287"/>
      <c r="L829" s="287"/>
      <c r="M829" s="285"/>
      <c r="N829" s="269"/>
      <c r="O829" s="287"/>
    </row>
    <row r="830">
      <c r="A830" s="329"/>
      <c r="C830" s="283"/>
      <c r="D830" s="283"/>
      <c r="F830" s="283"/>
      <c r="G830" s="287"/>
      <c r="H830" s="287"/>
      <c r="I830" s="287"/>
      <c r="J830" s="287"/>
      <c r="K830" s="287"/>
      <c r="L830" s="287"/>
      <c r="M830" s="285"/>
      <c r="N830" s="269"/>
      <c r="O830" s="287"/>
    </row>
    <row r="831">
      <c r="A831" s="329"/>
      <c r="C831" s="283"/>
      <c r="D831" s="283"/>
      <c r="F831" s="283"/>
      <c r="G831" s="287"/>
      <c r="H831" s="287"/>
      <c r="I831" s="287"/>
      <c r="J831" s="287"/>
      <c r="K831" s="287"/>
      <c r="L831" s="287"/>
      <c r="M831" s="285"/>
      <c r="N831" s="269"/>
      <c r="O831" s="287"/>
    </row>
    <row r="832">
      <c r="A832" s="329"/>
      <c r="C832" s="283"/>
      <c r="D832" s="283"/>
      <c r="F832" s="283"/>
      <c r="G832" s="287"/>
      <c r="H832" s="287"/>
      <c r="I832" s="287"/>
      <c r="J832" s="287"/>
      <c r="K832" s="287"/>
      <c r="L832" s="287"/>
      <c r="M832" s="285"/>
      <c r="N832" s="269"/>
      <c r="O832" s="287"/>
    </row>
    <row r="833">
      <c r="A833" s="329"/>
      <c r="C833" s="283"/>
      <c r="D833" s="283"/>
      <c r="F833" s="283"/>
      <c r="G833" s="287"/>
      <c r="H833" s="287"/>
      <c r="I833" s="287"/>
      <c r="J833" s="287"/>
      <c r="K833" s="287"/>
      <c r="L833" s="287"/>
      <c r="M833" s="285"/>
      <c r="N833" s="269"/>
      <c r="O833" s="287"/>
    </row>
    <row r="834">
      <c r="A834" s="329"/>
      <c r="C834" s="283"/>
      <c r="D834" s="283"/>
      <c r="F834" s="283"/>
      <c r="G834" s="287"/>
      <c r="H834" s="287"/>
      <c r="I834" s="287"/>
      <c r="J834" s="287"/>
      <c r="K834" s="287"/>
      <c r="L834" s="287"/>
      <c r="M834" s="285"/>
      <c r="N834" s="269"/>
      <c r="O834" s="287"/>
    </row>
    <row r="835">
      <c r="A835" s="329"/>
      <c r="C835" s="283"/>
      <c r="D835" s="283"/>
      <c r="F835" s="283"/>
      <c r="G835" s="287"/>
      <c r="H835" s="287"/>
      <c r="I835" s="287"/>
      <c r="J835" s="287"/>
      <c r="K835" s="287"/>
      <c r="L835" s="287"/>
      <c r="M835" s="285"/>
      <c r="N835" s="269"/>
      <c r="O835" s="287"/>
    </row>
    <row r="836">
      <c r="A836" s="329"/>
      <c r="C836" s="283"/>
      <c r="D836" s="283"/>
      <c r="F836" s="283"/>
      <c r="G836" s="287"/>
      <c r="H836" s="287"/>
      <c r="I836" s="287"/>
      <c r="J836" s="287"/>
      <c r="K836" s="287"/>
      <c r="L836" s="287"/>
      <c r="M836" s="285"/>
      <c r="N836" s="269"/>
      <c r="O836" s="287"/>
    </row>
    <row r="837">
      <c r="A837" s="329"/>
      <c r="C837" s="283"/>
      <c r="D837" s="283"/>
      <c r="F837" s="283"/>
      <c r="G837" s="287"/>
      <c r="H837" s="287"/>
      <c r="I837" s="287"/>
      <c r="J837" s="287"/>
      <c r="K837" s="287"/>
      <c r="L837" s="287"/>
      <c r="M837" s="285"/>
      <c r="N837" s="269"/>
      <c r="O837" s="287"/>
    </row>
    <row r="838">
      <c r="A838" s="329"/>
      <c r="C838" s="283"/>
      <c r="D838" s="283"/>
      <c r="F838" s="283"/>
      <c r="G838" s="287"/>
      <c r="H838" s="287"/>
      <c r="I838" s="287"/>
      <c r="J838" s="287"/>
      <c r="K838" s="287"/>
      <c r="L838" s="287"/>
      <c r="M838" s="285"/>
      <c r="N838" s="269"/>
      <c r="O838" s="287"/>
    </row>
    <row r="839">
      <c r="A839" s="329"/>
      <c r="C839" s="283"/>
      <c r="D839" s="283"/>
      <c r="F839" s="283"/>
      <c r="G839" s="287"/>
      <c r="H839" s="287"/>
      <c r="I839" s="287"/>
      <c r="J839" s="287"/>
      <c r="K839" s="287"/>
      <c r="L839" s="287"/>
      <c r="M839" s="285"/>
      <c r="N839" s="269"/>
      <c r="O839" s="287"/>
    </row>
    <row r="840">
      <c r="A840" s="329"/>
      <c r="C840" s="283"/>
      <c r="D840" s="283"/>
      <c r="F840" s="283"/>
      <c r="G840" s="287"/>
      <c r="H840" s="287"/>
      <c r="I840" s="287"/>
      <c r="J840" s="287"/>
      <c r="K840" s="287"/>
      <c r="L840" s="287"/>
      <c r="M840" s="285"/>
      <c r="N840" s="269"/>
      <c r="O840" s="287"/>
    </row>
    <row r="841">
      <c r="A841" s="329"/>
      <c r="C841" s="283"/>
      <c r="D841" s="283"/>
      <c r="F841" s="283"/>
      <c r="G841" s="287"/>
      <c r="H841" s="287"/>
      <c r="I841" s="287"/>
      <c r="J841" s="287"/>
      <c r="K841" s="287"/>
      <c r="L841" s="287"/>
      <c r="M841" s="285"/>
      <c r="N841" s="269"/>
      <c r="O841" s="287"/>
    </row>
    <row r="842">
      <c r="A842" s="329"/>
      <c r="C842" s="283"/>
      <c r="D842" s="283"/>
      <c r="F842" s="283"/>
      <c r="G842" s="287"/>
      <c r="H842" s="287"/>
      <c r="I842" s="287"/>
      <c r="J842" s="287"/>
      <c r="K842" s="287"/>
      <c r="L842" s="287"/>
      <c r="M842" s="285"/>
      <c r="N842" s="269"/>
      <c r="O842" s="287"/>
    </row>
    <row r="843">
      <c r="A843" s="329"/>
      <c r="C843" s="283"/>
      <c r="D843" s="283"/>
      <c r="F843" s="283"/>
      <c r="G843" s="287"/>
      <c r="H843" s="287"/>
      <c r="I843" s="287"/>
      <c r="J843" s="287"/>
      <c r="K843" s="287"/>
      <c r="L843" s="287"/>
      <c r="M843" s="285"/>
      <c r="N843" s="269"/>
      <c r="O843" s="287"/>
    </row>
    <row r="844">
      <c r="A844" s="329"/>
      <c r="C844" s="283"/>
      <c r="D844" s="283"/>
      <c r="F844" s="283"/>
      <c r="G844" s="287"/>
      <c r="H844" s="287"/>
      <c r="I844" s="287"/>
      <c r="J844" s="287"/>
      <c r="K844" s="287"/>
      <c r="L844" s="287"/>
      <c r="M844" s="285"/>
      <c r="N844" s="269"/>
      <c r="O844" s="287"/>
    </row>
    <row r="845">
      <c r="A845" s="329"/>
      <c r="C845" s="283"/>
      <c r="D845" s="283"/>
      <c r="F845" s="283"/>
      <c r="G845" s="287"/>
      <c r="H845" s="287"/>
      <c r="I845" s="287"/>
      <c r="J845" s="287"/>
      <c r="K845" s="287"/>
      <c r="L845" s="287"/>
      <c r="M845" s="285"/>
      <c r="N845" s="269"/>
      <c r="O845" s="287"/>
    </row>
    <row r="846">
      <c r="A846" s="329"/>
      <c r="C846" s="283"/>
      <c r="D846" s="283"/>
      <c r="F846" s="283"/>
      <c r="G846" s="287"/>
      <c r="H846" s="287"/>
      <c r="I846" s="287"/>
      <c r="J846" s="287"/>
      <c r="K846" s="287"/>
      <c r="L846" s="287"/>
      <c r="M846" s="285"/>
      <c r="N846" s="269"/>
      <c r="O846" s="287"/>
    </row>
    <row r="847">
      <c r="A847" s="329"/>
      <c r="C847" s="283"/>
      <c r="D847" s="283"/>
      <c r="F847" s="283"/>
      <c r="G847" s="287"/>
      <c r="H847" s="287"/>
      <c r="I847" s="287"/>
      <c r="J847" s="287"/>
      <c r="K847" s="287"/>
      <c r="L847" s="287"/>
      <c r="M847" s="285"/>
      <c r="N847" s="269"/>
      <c r="O847" s="287"/>
    </row>
    <row r="848">
      <c r="A848" s="329"/>
      <c r="C848" s="283"/>
      <c r="D848" s="283"/>
      <c r="F848" s="283"/>
      <c r="G848" s="287"/>
      <c r="H848" s="287"/>
      <c r="I848" s="287"/>
      <c r="J848" s="287"/>
      <c r="K848" s="287"/>
      <c r="L848" s="287"/>
      <c r="M848" s="285"/>
      <c r="N848" s="269"/>
      <c r="O848" s="287"/>
    </row>
    <row r="849">
      <c r="A849" s="329"/>
      <c r="C849" s="283"/>
      <c r="D849" s="283"/>
      <c r="F849" s="283"/>
      <c r="G849" s="287"/>
      <c r="H849" s="287"/>
      <c r="I849" s="287"/>
      <c r="J849" s="287"/>
      <c r="K849" s="287"/>
      <c r="L849" s="287"/>
      <c r="M849" s="285"/>
      <c r="N849" s="269"/>
      <c r="O849" s="287"/>
    </row>
    <row r="850">
      <c r="A850" s="329"/>
      <c r="C850" s="283"/>
      <c r="D850" s="283"/>
      <c r="F850" s="283"/>
      <c r="G850" s="287"/>
      <c r="H850" s="287"/>
      <c r="I850" s="287"/>
      <c r="J850" s="287"/>
      <c r="K850" s="287"/>
      <c r="L850" s="287"/>
      <c r="M850" s="285"/>
      <c r="N850" s="269"/>
      <c r="O850" s="287"/>
    </row>
    <row r="851">
      <c r="A851" s="329"/>
      <c r="C851" s="283"/>
      <c r="D851" s="283"/>
      <c r="F851" s="283"/>
      <c r="G851" s="287"/>
      <c r="H851" s="287"/>
      <c r="I851" s="287"/>
      <c r="J851" s="287"/>
      <c r="K851" s="287"/>
      <c r="L851" s="287"/>
      <c r="M851" s="285"/>
      <c r="N851" s="269"/>
      <c r="O851" s="287"/>
    </row>
    <row r="852">
      <c r="A852" s="329"/>
      <c r="C852" s="283"/>
      <c r="D852" s="283"/>
      <c r="F852" s="283"/>
      <c r="G852" s="287"/>
      <c r="H852" s="287"/>
      <c r="I852" s="287"/>
      <c r="J852" s="287"/>
      <c r="K852" s="287"/>
      <c r="L852" s="287"/>
      <c r="M852" s="285"/>
      <c r="N852" s="269"/>
      <c r="O852" s="287"/>
    </row>
    <row r="853">
      <c r="A853" s="329"/>
      <c r="C853" s="283"/>
      <c r="D853" s="283"/>
      <c r="F853" s="283"/>
      <c r="G853" s="287"/>
      <c r="H853" s="287"/>
      <c r="I853" s="287"/>
      <c r="J853" s="287"/>
      <c r="K853" s="287"/>
      <c r="L853" s="287"/>
      <c r="M853" s="285"/>
      <c r="N853" s="269"/>
      <c r="O853" s="287"/>
    </row>
    <row r="854">
      <c r="A854" s="329"/>
      <c r="C854" s="283"/>
      <c r="D854" s="283"/>
      <c r="F854" s="283"/>
      <c r="G854" s="287"/>
      <c r="H854" s="287"/>
      <c r="I854" s="287"/>
      <c r="J854" s="287"/>
      <c r="K854" s="287"/>
      <c r="L854" s="287"/>
      <c r="M854" s="285"/>
      <c r="N854" s="269"/>
      <c r="O854" s="287"/>
    </row>
    <row r="855">
      <c r="A855" s="329"/>
      <c r="C855" s="283"/>
      <c r="D855" s="283"/>
      <c r="F855" s="283"/>
      <c r="G855" s="287"/>
      <c r="H855" s="287"/>
      <c r="I855" s="287"/>
      <c r="J855" s="287"/>
      <c r="K855" s="287"/>
      <c r="L855" s="287"/>
      <c r="M855" s="285"/>
      <c r="N855" s="269"/>
      <c r="O855" s="287"/>
    </row>
    <row r="856">
      <c r="A856" s="329"/>
      <c r="C856" s="283"/>
      <c r="D856" s="283"/>
      <c r="F856" s="283"/>
      <c r="G856" s="287"/>
      <c r="H856" s="287"/>
      <c r="I856" s="287"/>
      <c r="J856" s="287"/>
      <c r="K856" s="287"/>
      <c r="L856" s="287"/>
      <c r="M856" s="285"/>
      <c r="N856" s="269"/>
      <c r="O856" s="287"/>
    </row>
    <row r="857">
      <c r="A857" s="329"/>
      <c r="C857" s="283"/>
      <c r="D857" s="283"/>
      <c r="F857" s="283"/>
      <c r="G857" s="287"/>
      <c r="H857" s="287"/>
      <c r="I857" s="287"/>
      <c r="J857" s="287"/>
      <c r="K857" s="287"/>
      <c r="L857" s="287"/>
      <c r="M857" s="285"/>
      <c r="N857" s="269"/>
      <c r="O857" s="287"/>
    </row>
    <row r="858">
      <c r="A858" s="329"/>
      <c r="C858" s="283"/>
      <c r="D858" s="283"/>
      <c r="F858" s="283"/>
      <c r="G858" s="287"/>
      <c r="H858" s="287"/>
      <c r="I858" s="287"/>
      <c r="J858" s="287"/>
      <c r="K858" s="287"/>
      <c r="L858" s="287"/>
      <c r="M858" s="285"/>
      <c r="N858" s="269"/>
      <c r="O858" s="287"/>
    </row>
    <row r="859">
      <c r="A859" s="329"/>
      <c r="C859" s="283"/>
      <c r="D859" s="283"/>
      <c r="F859" s="283"/>
      <c r="G859" s="287"/>
      <c r="H859" s="287"/>
      <c r="I859" s="287"/>
      <c r="J859" s="287"/>
      <c r="K859" s="287"/>
      <c r="L859" s="287"/>
      <c r="M859" s="285"/>
      <c r="N859" s="269"/>
      <c r="O859" s="287"/>
    </row>
    <row r="860">
      <c r="A860" s="329"/>
      <c r="C860" s="283"/>
      <c r="D860" s="283"/>
      <c r="F860" s="283"/>
      <c r="G860" s="287"/>
      <c r="H860" s="287"/>
      <c r="I860" s="287"/>
      <c r="J860" s="287"/>
      <c r="K860" s="287"/>
      <c r="L860" s="287"/>
      <c r="M860" s="285"/>
      <c r="N860" s="269"/>
      <c r="O860" s="287"/>
    </row>
    <row r="861">
      <c r="A861" s="329"/>
      <c r="C861" s="283"/>
      <c r="D861" s="283"/>
      <c r="F861" s="283"/>
      <c r="G861" s="287"/>
      <c r="H861" s="287"/>
      <c r="I861" s="287"/>
      <c r="J861" s="287"/>
      <c r="K861" s="287"/>
      <c r="L861" s="287"/>
      <c r="M861" s="285"/>
      <c r="N861" s="269"/>
      <c r="O861" s="287"/>
    </row>
    <row r="862">
      <c r="A862" s="329"/>
      <c r="C862" s="283"/>
      <c r="D862" s="283"/>
      <c r="F862" s="283"/>
      <c r="G862" s="287"/>
      <c r="H862" s="287"/>
      <c r="I862" s="287"/>
      <c r="J862" s="287"/>
      <c r="K862" s="287"/>
      <c r="L862" s="287"/>
      <c r="M862" s="285"/>
      <c r="N862" s="269"/>
      <c r="O862" s="287"/>
    </row>
    <row r="863">
      <c r="A863" s="329"/>
      <c r="C863" s="283"/>
      <c r="D863" s="283"/>
      <c r="F863" s="283"/>
      <c r="G863" s="287"/>
      <c r="H863" s="287"/>
      <c r="I863" s="287"/>
      <c r="J863" s="287"/>
      <c r="K863" s="287"/>
      <c r="L863" s="287"/>
      <c r="M863" s="285"/>
      <c r="N863" s="269"/>
      <c r="O863" s="287"/>
    </row>
    <row r="864">
      <c r="A864" s="329"/>
      <c r="C864" s="283"/>
      <c r="D864" s="283"/>
      <c r="F864" s="283"/>
      <c r="G864" s="287"/>
      <c r="H864" s="287"/>
      <c r="I864" s="287"/>
      <c r="J864" s="287"/>
      <c r="K864" s="287"/>
      <c r="L864" s="287"/>
      <c r="M864" s="285"/>
      <c r="N864" s="269"/>
      <c r="O864" s="287"/>
    </row>
    <row r="865">
      <c r="A865" s="329"/>
      <c r="C865" s="283"/>
      <c r="D865" s="283"/>
      <c r="F865" s="283"/>
      <c r="G865" s="287"/>
      <c r="H865" s="287"/>
      <c r="I865" s="287"/>
      <c r="J865" s="287"/>
      <c r="K865" s="287"/>
      <c r="L865" s="287"/>
      <c r="M865" s="285"/>
      <c r="N865" s="269"/>
      <c r="O865" s="287"/>
    </row>
    <row r="866">
      <c r="A866" s="329"/>
      <c r="C866" s="283"/>
      <c r="D866" s="283"/>
      <c r="F866" s="283"/>
      <c r="G866" s="287"/>
      <c r="H866" s="287"/>
      <c r="I866" s="287"/>
      <c r="J866" s="287"/>
      <c r="K866" s="287"/>
      <c r="L866" s="287"/>
      <c r="M866" s="285"/>
      <c r="N866" s="269"/>
      <c r="O866" s="287"/>
    </row>
    <row r="867">
      <c r="A867" s="329"/>
      <c r="C867" s="283"/>
      <c r="D867" s="283"/>
      <c r="F867" s="283"/>
      <c r="G867" s="287"/>
      <c r="H867" s="287"/>
      <c r="I867" s="287"/>
      <c r="J867" s="287"/>
      <c r="K867" s="287"/>
      <c r="L867" s="287"/>
      <c r="M867" s="285"/>
      <c r="N867" s="269"/>
      <c r="O867" s="287"/>
    </row>
    <row r="868">
      <c r="A868" s="329"/>
      <c r="C868" s="283"/>
      <c r="D868" s="283"/>
      <c r="F868" s="283"/>
      <c r="G868" s="287"/>
      <c r="H868" s="287"/>
      <c r="I868" s="287"/>
      <c r="J868" s="287"/>
      <c r="K868" s="287"/>
      <c r="L868" s="287"/>
      <c r="M868" s="285"/>
      <c r="N868" s="269"/>
      <c r="O868" s="287"/>
    </row>
    <row r="869">
      <c r="A869" s="329"/>
      <c r="C869" s="283"/>
      <c r="D869" s="283"/>
      <c r="F869" s="283"/>
      <c r="G869" s="287"/>
      <c r="H869" s="287"/>
      <c r="I869" s="287"/>
      <c r="J869" s="287"/>
      <c r="K869" s="287"/>
      <c r="L869" s="287"/>
      <c r="M869" s="285"/>
      <c r="N869" s="269"/>
      <c r="O869" s="287"/>
    </row>
    <row r="870">
      <c r="A870" s="329"/>
      <c r="C870" s="283"/>
      <c r="D870" s="283"/>
      <c r="F870" s="283"/>
      <c r="G870" s="287"/>
      <c r="H870" s="287"/>
      <c r="I870" s="287"/>
      <c r="J870" s="287"/>
      <c r="K870" s="287"/>
      <c r="L870" s="287"/>
      <c r="M870" s="285"/>
      <c r="N870" s="269"/>
      <c r="O870" s="287"/>
    </row>
    <row r="871">
      <c r="A871" s="329"/>
      <c r="C871" s="283"/>
      <c r="D871" s="283"/>
      <c r="F871" s="283"/>
      <c r="G871" s="287"/>
      <c r="H871" s="287"/>
      <c r="I871" s="287"/>
      <c r="J871" s="287"/>
      <c r="K871" s="287"/>
      <c r="L871" s="287"/>
      <c r="M871" s="285"/>
      <c r="N871" s="269"/>
      <c r="O871" s="287"/>
    </row>
    <row r="872">
      <c r="A872" s="329"/>
      <c r="C872" s="283"/>
      <c r="D872" s="283"/>
      <c r="F872" s="283"/>
      <c r="G872" s="287"/>
      <c r="H872" s="287"/>
      <c r="I872" s="287"/>
      <c r="J872" s="287"/>
      <c r="K872" s="287"/>
      <c r="L872" s="287"/>
      <c r="M872" s="285"/>
      <c r="N872" s="269"/>
      <c r="O872" s="287"/>
    </row>
    <row r="873">
      <c r="A873" s="329"/>
      <c r="C873" s="283"/>
      <c r="D873" s="283"/>
      <c r="F873" s="283"/>
      <c r="G873" s="287"/>
      <c r="H873" s="287"/>
      <c r="I873" s="287"/>
      <c r="J873" s="287"/>
      <c r="K873" s="287"/>
      <c r="L873" s="287"/>
      <c r="M873" s="285"/>
      <c r="N873" s="269"/>
      <c r="O873" s="287"/>
    </row>
    <row r="874">
      <c r="A874" s="329"/>
      <c r="C874" s="283"/>
      <c r="D874" s="283"/>
      <c r="F874" s="283"/>
      <c r="G874" s="287"/>
      <c r="H874" s="287"/>
      <c r="I874" s="287"/>
      <c r="J874" s="287"/>
      <c r="K874" s="287"/>
      <c r="L874" s="287"/>
      <c r="M874" s="285"/>
      <c r="N874" s="269"/>
      <c r="O874" s="287"/>
    </row>
    <row r="875">
      <c r="A875" s="329"/>
      <c r="C875" s="283"/>
      <c r="D875" s="283"/>
      <c r="F875" s="283"/>
      <c r="G875" s="287"/>
      <c r="H875" s="287"/>
      <c r="I875" s="287"/>
      <c r="J875" s="287"/>
      <c r="K875" s="287"/>
      <c r="L875" s="287"/>
      <c r="M875" s="285"/>
      <c r="N875" s="269"/>
      <c r="O875" s="287"/>
    </row>
    <row r="876">
      <c r="A876" s="329"/>
      <c r="C876" s="283"/>
      <c r="D876" s="283"/>
      <c r="F876" s="283"/>
      <c r="G876" s="287"/>
      <c r="H876" s="287"/>
      <c r="I876" s="287"/>
      <c r="J876" s="287"/>
      <c r="K876" s="287"/>
      <c r="L876" s="287"/>
      <c r="M876" s="285"/>
      <c r="N876" s="269"/>
      <c r="O876" s="287"/>
    </row>
    <row r="877">
      <c r="A877" s="329"/>
      <c r="C877" s="283"/>
      <c r="D877" s="283"/>
      <c r="F877" s="283"/>
      <c r="G877" s="287"/>
      <c r="H877" s="287"/>
      <c r="I877" s="287"/>
      <c r="J877" s="287"/>
      <c r="K877" s="287"/>
      <c r="L877" s="287"/>
      <c r="M877" s="285"/>
      <c r="N877" s="269"/>
      <c r="O877" s="287"/>
    </row>
    <row r="878">
      <c r="A878" s="329"/>
      <c r="C878" s="283"/>
      <c r="D878" s="283"/>
      <c r="F878" s="283"/>
      <c r="G878" s="287"/>
      <c r="H878" s="287"/>
      <c r="I878" s="287"/>
      <c r="J878" s="287"/>
      <c r="K878" s="287"/>
      <c r="L878" s="287"/>
      <c r="M878" s="285"/>
      <c r="N878" s="269"/>
      <c r="O878" s="287"/>
    </row>
    <row r="879">
      <c r="A879" s="329"/>
      <c r="C879" s="283"/>
      <c r="D879" s="283"/>
      <c r="F879" s="283"/>
      <c r="G879" s="287"/>
      <c r="H879" s="287"/>
      <c r="I879" s="287"/>
      <c r="J879" s="287"/>
      <c r="K879" s="287"/>
      <c r="L879" s="287"/>
      <c r="M879" s="285"/>
      <c r="N879" s="269"/>
      <c r="O879" s="287"/>
    </row>
    <row r="880">
      <c r="A880" s="329"/>
      <c r="C880" s="283"/>
      <c r="D880" s="283"/>
      <c r="F880" s="283"/>
      <c r="G880" s="287"/>
      <c r="H880" s="287"/>
      <c r="I880" s="287"/>
      <c r="J880" s="287"/>
      <c r="K880" s="287"/>
      <c r="L880" s="287"/>
      <c r="M880" s="285"/>
      <c r="N880" s="269"/>
      <c r="O880" s="287"/>
    </row>
    <row r="881">
      <c r="A881" s="329"/>
      <c r="C881" s="283"/>
      <c r="D881" s="283"/>
      <c r="F881" s="283"/>
      <c r="G881" s="287"/>
      <c r="H881" s="287"/>
      <c r="I881" s="287"/>
      <c r="J881" s="287"/>
      <c r="K881" s="287"/>
      <c r="L881" s="287"/>
      <c r="M881" s="285"/>
      <c r="N881" s="269"/>
      <c r="O881" s="287"/>
    </row>
    <row r="882">
      <c r="A882" s="329"/>
      <c r="C882" s="283"/>
      <c r="D882" s="283"/>
      <c r="F882" s="283"/>
      <c r="G882" s="287"/>
      <c r="H882" s="287"/>
      <c r="I882" s="287"/>
      <c r="J882" s="287"/>
      <c r="K882" s="287"/>
      <c r="L882" s="287"/>
      <c r="M882" s="285"/>
      <c r="N882" s="269"/>
      <c r="O882" s="287"/>
    </row>
    <row r="883">
      <c r="A883" s="329"/>
      <c r="C883" s="283"/>
      <c r="D883" s="283"/>
      <c r="F883" s="283"/>
      <c r="G883" s="287"/>
      <c r="H883" s="287"/>
      <c r="I883" s="287"/>
      <c r="J883" s="287"/>
      <c r="K883" s="287"/>
      <c r="L883" s="287"/>
      <c r="M883" s="285"/>
      <c r="N883" s="269"/>
      <c r="O883" s="287"/>
    </row>
    <row r="884">
      <c r="A884" s="329"/>
      <c r="C884" s="283"/>
      <c r="D884" s="283"/>
      <c r="F884" s="283"/>
      <c r="G884" s="287"/>
      <c r="H884" s="287"/>
      <c r="I884" s="287"/>
      <c r="J884" s="287"/>
      <c r="K884" s="287"/>
      <c r="L884" s="287"/>
      <c r="M884" s="285"/>
      <c r="N884" s="269"/>
      <c r="O884" s="287"/>
    </row>
    <row r="885">
      <c r="A885" s="329"/>
      <c r="C885" s="283"/>
      <c r="D885" s="283"/>
      <c r="F885" s="283"/>
      <c r="G885" s="287"/>
      <c r="H885" s="287"/>
      <c r="I885" s="287"/>
      <c r="J885" s="287"/>
      <c r="K885" s="287"/>
      <c r="L885" s="287"/>
      <c r="M885" s="285"/>
      <c r="N885" s="269"/>
      <c r="O885" s="287"/>
    </row>
    <row r="886">
      <c r="A886" s="329"/>
      <c r="C886" s="283"/>
      <c r="D886" s="283"/>
      <c r="F886" s="283"/>
      <c r="G886" s="287"/>
      <c r="H886" s="287"/>
      <c r="I886" s="287"/>
      <c r="J886" s="287"/>
      <c r="K886" s="287"/>
      <c r="L886" s="287"/>
      <c r="M886" s="285"/>
      <c r="N886" s="269"/>
      <c r="O886" s="287"/>
    </row>
    <row r="887">
      <c r="A887" s="329"/>
      <c r="C887" s="283"/>
      <c r="D887" s="283"/>
      <c r="F887" s="283"/>
      <c r="G887" s="287"/>
      <c r="H887" s="287"/>
      <c r="I887" s="287"/>
      <c r="J887" s="287"/>
      <c r="K887" s="287"/>
      <c r="L887" s="287"/>
      <c r="M887" s="285"/>
      <c r="N887" s="269"/>
      <c r="O887" s="287"/>
    </row>
    <row r="888">
      <c r="A888" s="329"/>
      <c r="C888" s="283"/>
      <c r="D888" s="283"/>
      <c r="F888" s="283"/>
      <c r="G888" s="287"/>
      <c r="H888" s="287"/>
      <c r="I888" s="287"/>
      <c r="J888" s="287"/>
      <c r="K888" s="287"/>
      <c r="L888" s="287"/>
      <c r="M888" s="285"/>
      <c r="N888" s="269"/>
      <c r="O888" s="287"/>
    </row>
    <row r="889">
      <c r="A889" s="329"/>
      <c r="C889" s="283"/>
      <c r="D889" s="283"/>
      <c r="F889" s="283"/>
      <c r="G889" s="287"/>
      <c r="H889" s="287"/>
      <c r="I889" s="287"/>
      <c r="J889" s="287"/>
      <c r="K889" s="287"/>
      <c r="L889" s="287"/>
      <c r="M889" s="285"/>
      <c r="N889" s="269"/>
      <c r="O889" s="287"/>
    </row>
    <row r="890">
      <c r="A890" s="329"/>
      <c r="C890" s="283"/>
      <c r="D890" s="283"/>
      <c r="F890" s="283"/>
      <c r="G890" s="287"/>
      <c r="H890" s="287"/>
      <c r="I890" s="287"/>
      <c r="J890" s="287"/>
      <c r="K890" s="287"/>
      <c r="L890" s="287"/>
      <c r="M890" s="285"/>
      <c r="N890" s="269"/>
      <c r="O890" s="287"/>
    </row>
    <row r="891">
      <c r="A891" s="329"/>
      <c r="C891" s="283"/>
      <c r="D891" s="283"/>
      <c r="F891" s="283"/>
      <c r="G891" s="287"/>
      <c r="H891" s="287"/>
      <c r="I891" s="287"/>
      <c r="J891" s="287"/>
      <c r="K891" s="287"/>
      <c r="L891" s="287"/>
      <c r="M891" s="285"/>
      <c r="N891" s="269"/>
      <c r="O891" s="287"/>
    </row>
    <row r="892">
      <c r="A892" s="329"/>
      <c r="C892" s="283"/>
      <c r="D892" s="283"/>
      <c r="F892" s="283"/>
      <c r="G892" s="287"/>
      <c r="H892" s="287"/>
      <c r="I892" s="287"/>
      <c r="J892" s="287"/>
      <c r="K892" s="287"/>
      <c r="L892" s="287"/>
      <c r="M892" s="285"/>
      <c r="N892" s="269"/>
      <c r="O892" s="287"/>
    </row>
    <row r="893">
      <c r="A893" s="329"/>
      <c r="C893" s="283"/>
      <c r="D893" s="283"/>
      <c r="F893" s="283"/>
      <c r="G893" s="287"/>
      <c r="H893" s="287"/>
      <c r="I893" s="287"/>
      <c r="J893" s="287"/>
      <c r="K893" s="287"/>
      <c r="L893" s="287"/>
      <c r="M893" s="285"/>
      <c r="N893" s="269"/>
      <c r="O893" s="287"/>
    </row>
    <row r="894">
      <c r="A894" s="329"/>
      <c r="C894" s="283"/>
      <c r="D894" s="283"/>
      <c r="F894" s="283"/>
      <c r="G894" s="287"/>
      <c r="H894" s="287"/>
      <c r="I894" s="287"/>
      <c r="J894" s="287"/>
      <c r="K894" s="287"/>
      <c r="L894" s="287"/>
      <c r="M894" s="285"/>
      <c r="N894" s="269"/>
      <c r="O894" s="287"/>
    </row>
    <row r="895">
      <c r="A895" s="329"/>
      <c r="C895" s="283"/>
      <c r="D895" s="283"/>
      <c r="F895" s="283"/>
      <c r="G895" s="287"/>
      <c r="H895" s="287"/>
      <c r="I895" s="287"/>
      <c r="J895" s="287"/>
      <c r="K895" s="287"/>
      <c r="L895" s="287"/>
      <c r="M895" s="285"/>
      <c r="N895" s="269"/>
      <c r="O895" s="287"/>
    </row>
    <row r="896">
      <c r="A896" s="329"/>
      <c r="C896" s="283"/>
      <c r="D896" s="283"/>
      <c r="F896" s="283"/>
      <c r="G896" s="287"/>
      <c r="H896" s="287"/>
      <c r="I896" s="287"/>
      <c r="J896" s="287"/>
      <c r="K896" s="287"/>
      <c r="L896" s="287"/>
      <c r="M896" s="285"/>
      <c r="N896" s="269"/>
      <c r="O896" s="287"/>
    </row>
    <row r="897">
      <c r="A897" s="329"/>
      <c r="C897" s="283"/>
      <c r="D897" s="283"/>
      <c r="F897" s="283"/>
      <c r="G897" s="287"/>
      <c r="H897" s="287"/>
      <c r="I897" s="287"/>
      <c r="J897" s="287"/>
      <c r="K897" s="287"/>
      <c r="L897" s="287"/>
      <c r="M897" s="285"/>
      <c r="N897" s="269"/>
      <c r="O897" s="287"/>
    </row>
    <row r="898">
      <c r="A898" s="329"/>
      <c r="C898" s="283"/>
      <c r="D898" s="283"/>
      <c r="F898" s="283"/>
      <c r="G898" s="287"/>
      <c r="H898" s="287"/>
      <c r="I898" s="287"/>
      <c r="J898" s="287"/>
      <c r="K898" s="287"/>
      <c r="L898" s="287"/>
      <c r="M898" s="285"/>
      <c r="N898" s="269"/>
      <c r="O898" s="287"/>
    </row>
    <row r="899">
      <c r="A899" s="329"/>
      <c r="C899" s="283"/>
      <c r="D899" s="283"/>
      <c r="F899" s="283"/>
      <c r="G899" s="287"/>
      <c r="H899" s="287"/>
      <c r="I899" s="287"/>
      <c r="J899" s="287"/>
      <c r="K899" s="287"/>
      <c r="L899" s="287"/>
      <c r="M899" s="285"/>
      <c r="N899" s="269"/>
      <c r="O899" s="287"/>
    </row>
    <row r="900">
      <c r="A900" s="329"/>
      <c r="C900" s="283"/>
      <c r="D900" s="283"/>
      <c r="F900" s="283"/>
      <c r="G900" s="287"/>
      <c r="H900" s="287"/>
      <c r="I900" s="287"/>
      <c r="J900" s="287"/>
      <c r="K900" s="287"/>
      <c r="L900" s="287"/>
      <c r="M900" s="285"/>
      <c r="N900" s="269"/>
      <c r="O900" s="287"/>
    </row>
    <row r="901">
      <c r="A901" s="329"/>
      <c r="C901" s="283"/>
      <c r="D901" s="283"/>
      <c r="F901" s="283"/>
      <c r="G901" s="287"/>
      <c r="H901" s="287"/>
      <c r="I901" s="287"/>
      <c r="J901" s="287"/>
      <c r="K901" s="287"/>
      <c r="L901" s="287"/>
      <c r="M901" s="285"/>
      <c r="N901" s="269"/>
      <c r="O901" s="287"/>
    </row>
    <row r="902">
      <c r="A902" s="329"/>
      <c r="C902" s="283"/>
      <c r="D902" s="283"/>
      <c r="F902" s="283"/>
      <c r="G902" s="287"/>
      <c r="H902" s="287"/>
      <c r="I902" s="287"/>
      <c r="J902" s="287"/>
      <c r="K902" s="287"/>
      <c r="L902" s="287"/>
      <c r="M902" s="285"/>
      <c r="N902" s="269"/>
      <c r="O902" s="287"/>
    </row>
    <row r="903">
      <c r="A903" s="329"/>
      <c r="C903" s="283"/>
      <c r="D903" s="283"/>
      <c r="F903" s="283"/>
      <c r="G903" s="287"/>
      <c r="H903" s="287"/>
      <c r="I903" s="287"/>
      <c r="J903" s="287"/>
      <c r="K903" s="287"/>
      <c r="L903" s="287"/>
      <c r="M903" s="285"/>
      <c r="N903" s="269"/>
      <c r="O903" s="287"/>
    </row>
    <row r="904">
      <c r="A904" s="329"/>
      <c r="C904" s="283"/>
      <c r="D904" s="283"/>
      <c r="F904" s="283"/>
      <c r="G904" s="287"/>
      <c r="H904" s="287"/>
      <c r="I904" s="287"/>
      <c r="J904" s="287"/>
      <c r="K904" s="287"/>
      <c r="L904" s="287"/>
      <c r="M904" s="285"/>
      <c r="N904" s="269"/>
      <c r="O904" s="287"/>
    </row>
    <row r="905">
      <c r="A905" s="329"/>
      <c r="C905" s="283"/>
      <c r="D905" s="283"/>
      <c r="F905" s="283"/>
      <c r="G905" s="287"/>
      <c r="H905" s="287"/>
      <c r="I905" s="287"/>
      <c r="J905" s="287"/>
      <c r="K905" s="287"/>
      <c r="L905" s="287"/>
      <c r="M905" s="285"/>
      <c r="N905" s="269"/>
      <c r="O905" s="287"/>
    </row>
    <row r="906">
      <c r="A906" s="329"/>
      <c r="C906" s="283"/>
      <c r="D906" s="283"/>
      <c r="F906" s="283"/>
      <c r="G906" s="287"/>
      <c r="H906" s="287"/>
      <c r="I906" s="287"/>
      <c r="J906" s="287"/>
      <c r="K906" s="287"/>
      <c r="L906" s="287"/>
      <c r="M906" s="285"/>
      <c r="N906" s="269"/>
      <c r="O906" s="287"/>
    </row>
    <row r="907">
      <c r="A907" s="329"/>
      <c r="C907" s="283"/>
      <c r="D907" s="283"/>
      <c r="F907" s="283"/>
      <c r="G907" s="287"/>
      <c r="H907" s="287"/>
      <c r="I907" s="287"/>
      <c r="J907" s="287"/>
      <c r="K907" s="287"/>
      <c r="L907" s="287"/>
      <c r="M907" s="285"/>
      <c r="N907" s="269"/>
      <c r="O907" s="287"/>
    </row>
    <row r="908">
      <c r="A908" s="329"/>
      <c r="C908" s="283"/>
      <c r="D908" s="283"/>
      <c r="F908" s="283"/>
      <c r="G908" s="287"/>
      <c r="H908" s="287"/>
      <c r="I908" s="287"/>
      <c r="J908" s="287"/>
      <c r="K908" s="287"/>
      <c r="L908" s="287"/>
      <c r="M908" s="285"/>
      <c r="N908" s="269"/>
      <c r="O908" s="287"/>
    </row>
    <row r="909">
      <c r="A909" s="329"/>
      <c r="C909" s="283"/>
      <c r="D909" s="283"/>
      <c r="F909" s="283"/>
      <c r="G909" s="287"/>
      <c r="H909" s="287"/>
      <c r="I909" s="287"/>
      <c r="J909" s="287"/>
      <c r="K909" s="287"/>
      <c r="L909" s="287"/>
      <c r="M909" s="285"/>
      <c r="N909" s="269"/>
      <c r="O909" s="287"/>
    </row>
    <row r="910">
      <c r="A910" s="329"/>
      <c r="C910" s="283"/>
      <c r="D910" s="283"/>
      <c r="F910" s="283"/>
      <c r="G910" s="287"/>
      <c r="H910" s="287"/>
      <c r="I910" s="287"/>
      <c r="J910" s="287"/>
      <c r="K910" s="287"/>
      <c r="L910" s="287"/>
      <c r="M910" s="285"/>
      <c r="N910" s="269"/>
      <c r="O910" s="287"/>
    </row>
    <row r="911">
      <c r="A911" s="329"/>
      <c r="C911" s="283"/>
      <c r="D911" s="283"/>
      <c r="F911" s="283"/>
      <c r="G911" s="287"/>
      <c r="H911" s="287"/>
      <c r="I911" s="287"/>
      <c r="J911" s="287"/>
      <c r="K911" s="287"/>
      <c r="L911" s="287"/>
      <c r="M911" s="285"/>
      <c r="N911" s="269"/>
      <c r="O911" s="287"/>
    </row>
    <row r="912">
      <c r="A912" s="329"/>
      <c r="C912" s="283"/>
      <c r="D912" s="283"/>
      <c r="F912" s="283"/>
      <c r="G912" s="287"/>
      <c r="H912" s="287"/>
      <c r="I912" s="287"/>
      <c r="J912" s="287"/>
      <c r="K912" s="287"/>
      <c r="L912" s="287"/>
      <c r="M912" s="285"/>
      <c r="N912" s="269"/>
      <c r="O912" s="287"/>
    </row>
    <row r="913">
      <c r="A913" s="329"/>
      <c r="C913" s="283"/>
      <c r="D913" s="283"/>
      <c r="F913" s="283"/>
      <c r="G913" s="287"/>
      <c r="H913" s="287"/>
      <c r="I913" s="287"/>
      <c r="J913" s="287"/>
      <c r="K913" s="287"/>
      <c r="L913" s="287"/>
      <c r="M913" s="285"/>
      <c r="N913" s="269"/>
      <c r="O913" s="287"/>
    </row>
    <row r="914">
      <c r="A914" s="329"/>
      <c r="C914" s="283"/>
      <c r="D914" s="283"/>
      <c r="F914" s="283"/>
      <c r="G914" s="287"/>
      <c r="H914" s="287"/>
      <c r="I914" s="287"/>
      <c r="J914" s="287"/>
      <c r="K914" s="287"/>
      <c r="L914" s="287"/>
      <c r="M914" s="285"/>
      <c r="N914" s="269"/>
      <c r="O914" s="287"/>
    </row>
    <row r="915">
      <c r="A915" s="329"/>
      <c r="C915" s="283"/>
      <c r="D915" s="283"/>
      <c r="F915" s="283"/>
      <c r="G915" s="287"/>
      <c r="H915" s="287"/>
      <c r="I915" s="287"/>
      <c r="J915" s="287"/>
      <c r="K915" s="287"/>
      <c r="L915" s="287"/>
      <c r="M915" s="285"/>
      <c r="N915" s="269"/>
      <c r="O915" s="287"/>
    </row>
    <row r="916">
      <c r="A916" s="329"/>
      <c r="C916" s="283"/>
      <c r="D916" s="283"/>
      <c r="F916" s="283"/>
      <c r="G916" s="287"/>
      <c r="H916" s="287"/>
      <c r="I916" s="287"/>
      <c r="J916" s="287"/>
      <c r="K916" s="287"/>
      <c r="L916" s="287"/>
      <c r="M916" s="285"/>
      <c r="N916" s="269"/>
      <c r="O916" s="287"/>
    </row>
    <row r="917">
      <c r="A917" s="329"/>
      <c r="C917" s="283"/>
      <c r="D917" s="283"/>
      <c r="F917" s="283"/>
      <c r="G917" s="287"/>
      <c r="H917" s="287"/>
      <c r="I917" s="287"/>
      <c r="J917" s="287"/>
      <c r="K917" s="287"/>
      <c r="L917" s="287"/>
      <c r="M917" s="285"/>
      <c r="N917" s="269"/>
      <c r="O917" s="287"/>
    </row>
    <row r="918">
      <c r="A918" s="329"/>
      <c r="C918" s="283"/>
      <c r="D918" s="283"/>
      <c r="F918" s="283"/>
      <c r="G918" s="287"/>
      <c r="H918" s="287"/>
      <c r="I918" s="287"/>
      <c r="J918" s="287"/>
      <c r="K918" s="287"/>
      <c r="L918" s="287"/>
      <c r="M918" s="285"/>
      <c r="N918" s="269"/>
      <c r="O918" s="287"/>
    </row>
    <row r="919">
      <c r="A919" s="329"/>
      <c r="C919" s="283"/>
      <c r="D919" s="283"/>
      <c r="F919" s="283"/>
      <c r="G919" s="287"/>
      <c r="H919" s="287"/>
      <c r="I919" s="287"/>
      <c r="J919" s="287"/>
      <c r="K919" s="287"/>
      <c r="L919" s="287"/>
      <c r="M919" s="285"/>
      <c r="N919" s="269"/>
      <c r="O919" s="287"/>
    </row>
    <row r="920">
      <c r="A920" s="329"/>
      <c r="C920" s="283"/>
      <c r="D920" s="283"/>
      <c r="F920" s="283"/>
      <c r="G920" s="287"/>
      <c r="H920" s="287"/>
      <c r="I920" s="287"/>
      <c r="J920" s="287"/>
      <c r="K920" s="287"/>
      <c r="L920" s="287"/>
      <c r="M920" s="285"/>
      <c r="N920" s="269"/>
      <c r="O920" s="287"/>
    </row>
    <row r="921">
      <c r="A921" s="329"/>
      <c r="C921" s="283"/>
      <c r="D921" s="283"/>
      <c r="F921" s="283"/>
      <c r="G921" s="287"/>
      <c r="H921" s="287"/>
      <c r="I921" s="287"/>
      <c r="J921" s="287"/>
      <c r="K921" s="287"/>
      <c r="L921" s="287"/>
      <c r="M921" s="285"/>
      <c r="N921" s="269"/>
      <c r="O921" s="287"/>
    </row>
    <row r="922">
      <c r="A922" s="329"/>
      <c r="C922" s="283"/>
      <c r="D922" s="283"/>
      <c r="F922" s="283"/>
      <c r="G922" s="287"/>
      <c r="H922" s="287"/>
      <c r="I922" s="287"/>
      <c r="J922" s="287"/>
      <c r="K922" s="287"/>
      <c r="L922" s="287"/>
      <c r="M922" s="285"/>
      <c r="N922" s="269"/>
      <c r="O922" s="287"/>
    </row>
    <row r="923">
      <c r="A923" s="329"/>
      <c r="C923" s="283"/>
      <c r="D923" s="283"/>
      <c r="F923" s="283"/>
      <c r="G923" s="287"/>
      <c r="H923" s="287"/>
      <c r="I923" s="287"/>
      <c r="J923" s="287"/>
      <c r="K923" s="287"/>
      <c r="L923" s="287"/>
      <c r="M923" s="285"/>
      <c r="N923" s="269"/>
      <c r="O923" s="287"/>
    </row>
    <row r="924">
      <c r="A924" s="329"/>
      <c r="C924" s="283"/>
      <c r="D924" s="283"/>
      <c r="F924" s="283"/>
      <c r="G924" s="287"/>
      <c r="H924" s="287"/>
      <c r="I924" s="287"/>
      <c r="J924" s="287"/>
      <c r="K924" s="287"/>
      <c r="L924" s="287"/>
      <c r="M924" s="285"/>
      <c r="N924" s="269"/>
      <c r="O924" s="287"/>
    </row>
    <row r="925">
      <c r="A925" s="329"/>
      <c r="C925" s="283"/>
      <c r="D925" s="283"/>
      <c r="F925" s="283"/>
      <c r="G925" s="287"/>
      <c r="H925" s="287"/>
      <c r="I925" s="287"/>
      <c r="J925" s="287"/>
      <c r="K925" s="287"/>
      <c r="L925" s="287"/>
      <c r="M925" s="285"/>
      <c r="N925" s="269"/>
      <c r="O925" s="287"/>
    </row>
    <row r="926">
      <c r="A926" s="329"/>
      <c r="C926" s="283"/>
      <c r="D926" s="283"/>
      <c r="F926" s="283"/>
      <c r="G926" s="287"/>
      <c r="H926" s="287"/>
      <c r="I926" s="287"/>
      <c r="J926" s="287"/>
      <c r="K926" s="287"/>
      <c r="L926" s="287"/>
      <c r="M926" s="285"/>
      <c r="N926" s="269"/>
      <c r="O926" s="287"/>
    </row>
    <row r="927">
      <c r="A927" s="329"/>
      <c r="C927" s="283"/>
      <c r="D927" s="283"/>
      <c r="F927" s="283"/>
      <c r="G927" s="287"/>
      <c r="H927" s="287"/>
      <c r="I927" s="287"/>
      <c r="J927" s="287"/>
      <c r="K927" s="287"/>
      <c r="L927" s="287"/>
      <c r="M927" s="285"/>
      <c r="N927" s="269"/>
      <c r="O927" s="287"/>
    </row>
    <row r="928">
      <c r="A928" s="329"/>
      <c r="C928" s="283"/>
      <c r="D928" s="283"/>
      <c r="F928" s="283"/>
      <c r="G928" s="287"/>
      <c r="H928" s="287"/>
      <c r="I928" s="287"/>
      <c r="J928" s="287"/>
      <c r="K928" s="287"/>
      <c r="L928" s="287"/>
      <c r="M928" s="285"/>
      <c r="N928" s="269"/>
      <c r="O928" s="287"/>
    </row>
    <row r="929">
      <c r="A929" s="329"/>
      <c r="C929" s="283"/>
      <c r="D929" s="283"/>
      <c r="F929" s="283"/>
      <c r="G929" s="287"/>
      <c r="H929" s="287"/>
      <c r="I929" s="287"/>
      <c r="J929" s="287"/>
      <c r="K929" s="287"/>
      <c r="L929" s="287"/>
      <c r="M929" s="285"/>
      <c r="N929" s="269"/>
      <c r="O929" s="287"/>
    </row>
    <row r="930">
      <c r="A930" s="329"/>
      <c r="C930" s="283"/>
      <c r="D930" s="283"/>
      <c r="F930" s="283"/>
      <c r="G930" s="287"/>
      <c r="H930" s="287"/>
      <c r="I930" s="287"/>
      <c r="J930" s="287"/>
      <c r="K930" s="287"/>
      <c r="L930" s="287"/>
      <c r="M930" s="285"/>
      <c r="N930" s="269"/>
      <c r="O930" s="287"/>
    </row>
    <row r="931">
      <c r="A931" s="329"/>
      <c r="C931" s="283"/>
      <c r="D931" s="283"/>
      <c r="F931" s="283"/>
      <c r="G931" s="287"/>
      <c r="H931" s="287"/>
      <c r="I931" s="287"/>
      <c r="J931" s="287"/>
      <c r="K931" s="287"/>
      <c r="L931" s="287"/>
      <c r="M931" s="285"/>
      <c r="N931" s="269"/>
      <c r="O931" s="287"/>
    </row>
    <row r="932">
      <c r="A932" s="329"/>
      <c r="C932" s="283"/>
      <c r="D932" s="283"/>
      <c r="F932" s="283"/>
      <c r="G932" s="287"/>
      <c r="H932" s="287"/>
      <c r="I932" s="287"/>
      <c r="J932" s="287"/>
      <c r="K932" s="287"/>
      <c r="L932" s="287"/>
      <c r="M932" s="285"/>
      <c r="N932" s="269"/>
      <c r="O932" s="287"/>
    </row>
    <row r="933">
      <c r="A933" s="329"/>
      <c r="C933" s="283"/>
      <c r="D933" s="283"/>
      <c r="F933" s="283"/>
      <c r="G933" s="287"/>
      <c r="H933" s="287"/>
      <c r="I933" s="287"/>
      <c r="J933" s="287"/>
      <c r="K933" s="287"/>
      <c r="L933" s="287"/>
      <c r="M933" s="285"/>
      <c r="N933" s="269"/>
      <c r="O933" s="287"/>
    </row>
    <row r="934">
      <c r="A934" s="329"/>
      <c r="C934" s="283"/>
      <c r="D934" s="283"/>
      <c r="F934" s="283"/>
      <c r="G934" s="287"/>
      <c r="H934" s="287"/>
      <c r="I934" s="287"/>
      <c r="J934" s="287"/>
      <c r="K934" s="287"/>
      <c r="L934" s="287"/>
      <c r="M934" s="285"/>
      <c r="N934" s="269"/>
      <c r="O934" s="287"/>
    </row>
    <row r="935">
      <c r="A935" s="329"/>
      <c r="C935" s="283"/>
      <c r="D935" s="283"/>
      <c r="F935" s="283"/>
      <c r="G935" s="287"/>
      <c r="H935" s="287"/>
      <c r="I935" s="287"/>
      <c r="J935" s="287"/>
      <c r="K935" s="287"/>
      <c r="L935" s="287"/>
      <c r="M935" s="285"/>
      <c r="N935" s="269"/>
      <c r="O935" s="287"/>
    </row>
    <row r="936">
      <c r="A936" s="329"/>
      <c r="C936" s="283"/>
      <c r="D936" s="283"/>
      <c r="F936" s="283"/>
      <c r="G936" s="287"/>
      <c r="H936" s="287"/>
      <c r="I936" s="287"/>
      <c r="J936" s="287"/>
      <c r="K936" s="287"/>
      <c r="L936" s="287"/>
      <c r="M936" s="285"/>
      <c r="N936" s="269"/>
      <c r="O936" s="287"/>
    </row>
    <row r="937">
      <c r="A937" s="329"/>
      <c r="C937" s="283"/>
      <c r="D937" s="283"/>
      <c r="F937" s="283"/>
      <c r="G937" s="287"/>
      <c r="H937" s="287"/>
      <c r="I937" s="287"/>
      <c r="J937" s="287"/>
      <c r="K937" s="287"/>
      <c r="L937" s="287"/>
      <c r="M937" s="285"/>
      <c r="N937" s="269"/>
      <c r="O937" s="287"/>
    </row>
    <row r="938">
      <c r="A938" s="329"/>
      <c r="C938" s="283"/>
      <c r="D938" s="283"/>
      <c r="F938" s="283"/>
      <c r="G938" s="287"/>
      <c r="H938" s="287"/>
      <c r="I938" s="287"/>
      <c r="J938" s="287"/>
      <c r="K938" s="287"/>
      <c r="L938" s="287"/>
      <c r="M938" s="285"/>
      <c r="N938" s="269"/>
      <c r="O938" s="287"/>
    </row>
    <row r="939">
      <c r="A939" s="329"/>
      <c r="C939" s="283"/>
      <c r="D939" s="283"/>
      <c r="F939" s="283"/>
      <c r="G939" s="287"/>
      <c r="H939" s="287"/>
      <c r="I939" s="287"/>
      <c r="J939" s="287"/>
      <c r="K939" s="287"/>
      <c r="L939" s="287"/>
      <c r="M939" s="285"/>
      <c r="N939" s="269"/>
      <c r="O939" s="287"/>
    </row>
    <row r="940">
      <c r="A940" s="329"/>
      <c r="C940" s="283"/>
      <c r="D940" s="283"/>
      <c r="F940" s="283"/>
      <c r="G940" s="287"/>
      <c r="H940" s="287"/>
      <c r="I940" s="287"/>
      <c r="J940" s="287"/>
      <c r="K940" s="287"/>
      <c r="L940" s="287"/>
      <c r="M940" s="285"/>
      <c r="N940" s="269"/>
      <c r="O940" s="287"/>
    </row>
    <row r="941">
      <c r="A941" s="329"/>
      <c r="C941" s="283"/>
      <c r="D941" s="283"/>
      <c r="F941" s="283"/>
      <c r="G941" s="287"/>
      <c r="H941" s="287"/>
      <c r="I941" s="287"/>
      <c r="J941" s="287"/>
      <c r="K941" s="287"/>
      <c r="L941" s="287"/>
      <c r="M941" s="285"/>
      <c r="N941" s="269"/>
      <c r="O941" s="287"/>
    </row>
    <row r="942">
      <c r="A942" s="329"/>
      <c r="C942" s="283"/>
      <c r="D942" s="283"/>
      <c r="F942" s="283"/>
      <c r="G942" s="287"/>
      <c r="H942" s="287"/>
      <c r="I942" s="287"/>
      <c r="J942" s="287"/>
      <c r="K942" s="287"/>
      <c r="L942" s="287"/>
      <c r="M942" s="285"/>
      <c r="N942" s="269"/>
      <c r="O942" s="287"/>
    </row>
    <row r="943">
      <c r="A943" s="329"/>
      <c r="C943" s="283"/>
      <c r="D943" s="283"/>
      <c r="F943" s="283"/>
      <c r="G943" s="287"/>
      <c r="H943" s="287"/>
      <c r="I943" s="287"/>
      <c r="J943" s="287"/>
      <c r="K943" s="287"/>
      <c r="L943" s="287"/>
      <c r="M943" s="285"/>
      <c r="N943" s="269"/>
      <c r="O943" s="287"/>
    </row>
    <row r="944">
      <c r="A944" s="329"/>
      <c r="C944" s="283"/>
      <c r="D944" s="283"/>
      <c r="F944" s="283"/>
      <c r="G944" s="287"/>
      <c r="H944" s="287"/>
      <c r="I944" s="287"/>
      <c r="J944" s="287"/>
      <c r="K944" s="287"/>
      <c r="L944" s="287"/>
      <c r="M944" s="285"/>
      <c r="N944" s="269"/>
      <c r="O944" s="287"/>
    </row>
    <row r="945">
      <c r="A945" s="329"/>
      <c r="C945" s="283"/>
      <c r="D945" s="283"/>
      <c r="F945" s="283"/>
      <c r="G945" s="287"/>
      <c r="H945" s="287"/>
      <c r="I945" s="287"/>
      <c r="J945" s="287"/>
      <c r="K945" s="287"/>
      <c r="L945" s="287"/>
      <c r="M945" s="285"/>
      <c r="N945" s="269"/>
      <c r="O945" s="287"/>
    </row>
    <row r="946">
      <c r="A946" s="329"/>
      <c r="C946" s="283"/>
      <c r="D946" s="283"/>
      <c r="F946" s="283"/>
      <c r="G946" s="287"/>
      <c r="H946" s="287"/>
      <c r="I946" s="287"/>
      <c r="J946" s="287"/>
      <c r="K946" s="287"/>
      <c r="L946" s="287"/>
      <c r="M946" s="285"/>
      <c r="N946" s="269"/>
      <c r="O946" s="287"/>
    </row>
    <row r="947">
      <c r="A947" s="329"/>
      <c r="C947" s="283"/>
      <c r="D947" s="283"/>
      <c r="F947" s="283"/>
      <c r="G947" s="287"/>
      <c r="H947" s="287"/>
      <c r="I947" s="287"/>
      <c r="J947" s="287"/>
      <c r="K947" s="287"/>
      <c r="L947" s="287"/>
      <c r="M947" s="285"/>
      <c r="N947" s="269"/>
      <c r="O947" s="287"/>
    </row>
    <row r="948">
      <c r="A948" s="329"/>
      <c r="C948" s="283"/>
      <c r="D948" s="283"/>
      <c r="F948" s="283"/>
      <c r="G948" s="287"/>
      <c r="H948" s="287"/>
      <c r="I948" s="287"/>
      <c r="J948" s="287"/>
      <c r="K948" s="287"/>
      <c r="L948" s="287"/>
      <c r="M948" s="285"/>
      <c r="N948" s="269"/>
      <c r="O948" s="287"/>
    </row>
    <row r="949">
      <c r="A949" s="329"/>
      <c r="C949" s="283"/>
      <c r="D949" s="283"/>
      <c r="F949" s="283"/>
      <c r="G949" s="287"/>
      <c r="H949" s="287"/>
      <c r="I949" s="287"/>
      <c r="J949" s="287"/>
      <c r="K949" s="287"/>
      <c r="L949" s="287"/>
      <c r="M949" s="285"/>
      <c r="N949" s="269"/>
      <c r="O949" s="287"/>
    </row>
    <row r="950">
      <c r="A950" s="329"/>
      <c r="C950" s="283"/>
      <c r="D950" s="283"/>
      <c r="F950" s="283"/>
      <c r="G950" s="287"/>
      <c r="H950" s="287"/>
      <c r="I950" s="287"/>
      <c r="J950" s="287"/>
      <c r="K950" s="287"/>
      <c r="L950" s="287"/>
      <c r="M950" s="285"/>
      <c r="N950" s="269"/>
      <c r="O950" s="287"/>
    </row>
    <row r="951">
      <c r="A951" s="329"/>
      <c r="C951" s="283"/>
      <c r="D951" s="283"/>
      <c r="F951" s="283"/>
      <c r="G951" s="287"/>
      <c r="H951" s="287"/>
      <c r="I951" s="287"/>
      <c r="J951" s="287"/>
      <c r="K951" s="287"/>
      <c r="L951" s="287"/>
      <c r="M951" s="285"/>
      <c r="N951" s="269"/>
      <c r="O951" s="287"/>
    </row>
    <row r="952">
      <c r="A952" s="329"/>
      <c r="C952" s="283"/>
      <c r="D952" s="283"/>
      <c r="F952" s="283"/>
      <c r="G952" s="287"/>
      <c r="H952" s="287"/>
      <c r="I952" s="287"/>
      <c r="J952" s="287"/>
      <c r="K952" s="287"/>
      <c r="L952" s="287"/>
      <c r="M952" s="285"/>
      <c r="N952" s="269"/>
      <c r="O952" s="287"/>
    </row>
    <row r="953">
      <c r="A953" s="329"/>
      <c r="C953" s="283"/>
      <c r="D953" s="283"/>
      <c r="F953" s="283"/>
      <c r="G953" s="287"/>
      <c r="H953" s="287"/>
      <c r="I953" s="287"/>
      <c r="J953" s="287"/>
      <c r="K953" s="287"/>
      <c r="L953" s="287"/>
      <c r="M953" s="285"/>
      <c r="N953" s="269"/>
      <c r="O953" s="287"/>
    </row>
    <row r="954">
      <c r="A954" s="329"/>
      <c r="C954" s="283"/>
      <c r="D954" s="283"/>
      <c r="F954" s="283"/>
      <c r="G954" s="287"/>
      <c r="H954" s="287"/>
      <c r="I954" s="287"/>
      <c r="J954" s="287"/>
      <c r="K954" s="287"/>
      <c r="L954" s="287"/>
      <c r="M954" s="285"/>
      <c r="N954" s="269"/>
      <c r="O954" s="287"/>
    </row>
    <row r="955">
      <c r="A955" s="329"/>
      <c r="C955" s="283"/>
      <c r="D955" s="283"/>
      <c r="F955" s="283"/>
      <c r="G955" s="287"/>
      <c r="H955" s="287"/>
      <c r="I955" s="287"/>
      <c r="J955" s="287"/>
      <c r="K955" s="287"/>
      <c r="L955" s="287"/>
      <c r="M955" s="285"/>
      <c r="N955" s="269"/>
      <c r="O955" s="287"/>
    </row>
    <row r="956">
      <c r="A956" s="329"/>
      <c r="C956" s="283"/>
      <c r="D956" s="283"/>
      <c r="F956" s="283"/>
      <c r="G956" s="287"/>
      <c r="H956" s="287"/>
      <c r="I956" s="287"/>
      <c r="J956" s="287"/>
      <c r="K956" s="287"/>
      <c r="L956" s="287"/>
      <c r="M956" s="285"/>
      <c r="N956" s="269"/>
      <c r="O956" s="287"/>
    </row>
    <row r="957">
      <c r="A957" s="329"/>
      <c r="C957" s="283"/>
      <c r="D957" s="283"/>
      <c r="F957" s="283"/>
      <c r="G957" s="287"/>
      <c r="H957" s="287"/>
      <c r="I957" s="287"/>
      <c r="J957" s="287"/>
      <c r="K957" s="287"/>
      <c r="L957" s="287"/>
      <c r="M957" s="285"/>
      <c r="N957" s="269"/>
      <c r="O957" s="287"/>
    </row>
    <row r="958">
      <c r="A958" s="329"/>
      <c r="C958" s="283"/>
      <c r="D958" s="283"/>
      <c r="F958" s="283"/>
      <c r="G958" s="287"/>
      <c r="H958" s="287"/>
      <c r="I958" s="287"/>
      <c r="J958" s="287"/>
      <c r="K958" s="287"/>
      <c r="L958" s="287"/>
      <c r="M958" s="285"/>
      <c r="N958" s="269"/>
      <c r="O958" s="287"/>
    </row>
    <row r="959">
      <c r="A959" s="329"/>
      <c r="C959" s="283"/>
      <c r="D959" s="283"/>
      <c r="F959" s="283"/>
      <c r="G959" s="287"/>
      <c r="H959" s="287"/>
      <c r="I959" s="287"/>
      <c r="J959" s="287"/>
      <c r="K959" s="287"/>
      <c r="L959" s="287"/>
      <c r="M959" s="285"/>
      <c r="N959" s="269"/>
      <c r="O959" s="287"/>
    </row>
    <row r="960">
      <c r="A960" s="329"/>
      <c r="C960" s="283"/>
      <c r="D960" s="283"/>
      <c r="F960" s="283"/>
      <c r="G960" s="287"/>
      <c r="H960" s="287"/>
      <c r="I960" s="287"/>
      <c r="J960" s="287"/>
      <c r="K960" s="287"/>
      <c r="L960" s="287"/>
      <c r="M960" s="285"/>
      <c r="N960" s="269"/>
      <c r="O960" s="287"/>
    </row>
    <row r="961">
      <c r="A961" s="329"/>
      <c r="C961" s="283"/>
      <c r="D961" s="283"/>
      <c r="F961" s="283"/>
      <c r="G961" s="287"/>
      <c r="H961" s="287"/>
      <c r="I961" s="287"/>
      <c r="J961" s="287"/>
      <c r="K961" s="287"/>
      <c r="L961" s="287"/>
      <c r="M961" s="285"/>
      <c r="N961" s="269"/>
      <c r="O961" s="287"/>
    </row>
    <row r="962">
      <c r="A962" s="329"/>
      <c r="C962" s="283"/>
      <c r="D962" s="283"/>
      <c r="F962" s="283"/>
      <c r="G962" s="287"/>
      <c r="H962" s="287"/>
      <c r="I962" s="287"/>
      <c r="J962" s="287"/>
      <c r="K962" s="287"/>
      <c r="L962" s="287"/>
      <c r="M962" s="285"/>
      <c r="N962" s="269"/>
      <c r="O962" s="287"/>
    </row>
    <row r="963">
      <c r="A963" s="329"/>
      <c r="C963" s="283"/>
      <c r="D963" s="283"/>
      <c r="F963" s="283"/>
      <c r="G963" s="287"/>
      <c r="H963" s="287"/>
      <c r="I963" s="287"/>
      <c r="J963" s="287"/>
      <c r="K963" s="287"/>
      <c r="L963" s="287"/>
      <c r="M963" s="285"/>
      <c r="N963" s="269"/>
      <c r="O963" s="287"/>
    </row>
    <row r="964">
      <c r="A964" s="329"/>
      <c r="C964" s="283"/>
      <c r="D964" s="283"/>
      <c r="F964" s="283"/>
      <c r="G964" s="287"/>
      <c r="H964" s="287"/>
      <c r="I964" s="287"/>
      <c r="J964" s="287"/>
      <c r="K964" s="287"/>
      <c r="L964" s="287"/>
      <c r="M964" s="285"/>
      <c r="N964" s="269"/>
      <c r="O964" s="287"/>
    </row>
    <row r="965">
      <c r="A965" s="329"/>
      <c r="C965" s="283"/>
      <c r="D965" s="283"/>
      <c r="F965" s="283"/>
      <c r="G965" s="287"/>
      <c r="H965" s="287"/>
      <c r="I965" s="287"/>
      <c r="J965" s="287"/>
      <c r="K965" s="287"/>
      <c r="L965" s="287"/>
      <c r="M965" s="285"/>
      <c r="N965" s="269"/>
      <c r="O965" s="287"/>
    </row>
    <row r="966">
      <c r="A966" s="329"/>
      <c r="C966" s="283"/>
      <c r="D966" s="283"/>
      <c r="F966" s="283"/>
      <c r="G966" s="287"/>
      <c r="H966" s="287"/>
      <c r="I966" s="287"/>
      <c r="J966" s="287"/>
      <c r="K966" s="287"/>
      <c r="L966" s="287"/>
      <c r="M966" s="285"/>
      <c r="N966" s="269"/>
      <c r="O966" s="287"/>
    </row>
    <row r="967">
      <c r="A967" s="329"/>
      <c r="C967" s="283"/>
      <c r="D967" s="283"/>
      <c r="F967" s="283"/>
      <c r="G967" s="287"/>
      <c r="H967" s="287"/>
      <c r="I967" s="287"/>
      <c r="J967" s="287"/>
      <c r="K967" s="287"/>
      <c r="L967" s="287"/>
      <c r="M967" s="285"/>
      <c r="N967" s="269"/>
      <c r="O967" s="287"/>
    </row>
    <row r="968">
      <c r="A968" s="329"/>
      <c r="C968" s="283"/>
      <c r="D968" s="283"/>
      <c r="F968" s="283"/>
      <c r="G968" s="287"/>
      <c r="H968" s="287"/>
      <c r="I968" s="287"/>
      <c r="J968" s="287"/>
      <c r="K968" s="287"/>
      <c r="L968" s="287"/>
      <c r="M968" s="285"/>
      <c r="N968" s="269"/>
      <c r="O968" s="287"/>
    </row>
    <row r="969">
      <c r="A969" s="329"/>
      <c r="C969" s="283"/>
      <c r="D969" s="283"/>
      <c r="F969" s="283"/>
      <c r="G969" s="287"/>
      <c r="H969" s="287"/>
      <c r="I969" s="287"/>
      <c r="J969" s="287"/>
      <c r="K969" s="287"/>
      <c r="L969" s="287"/>
      <c r="M969" s="285"/>
      <c r="N969" s="269"/>
      <c r="O969" s="287"/>
    </row>
    <row r="970">
      <c r="A970" s="329"/>
      <c r="C970" s="283"/>
      <c r="D970" s="283"/>
      <c r="F970" s="283"/>
      <c r="G970" s="287"/>
      <c r="H970" s="287"/>
      <c r="I970" s="287"/>
      <c r="J970" s="287"/>
      <c r="K970" s="287"/>
      <c r="L970" s="287"/>
      <c r="M970" s="285"/>
      <c r="N970" s="269"/>
      <c r="O970" s="287"/>
    </row>
    <row r="971">
      <c r="A971" s="329"/>
      <c r="C971" s="283"/>
      <c r="D971" s="283"/>
      <c r="F971" s="283"/>
      <c r="G971" s="287"/>
      <c r="H971" s="287"/>
      <c r="I971" s="287"/>
      <c r="J971" s="287"/>
      <c r="K971" s="287"/>
      <c r="L971" s="287"/>
      <c r="M971" s="285"/>
      <c r="N971" s="269"/>
      <c r="O971" s="287"/>
    </row>
    <row r="972">
      <c r="A972" s="329"/>
      <c r="C972" s="283"/>
      <c r="D972" s="283"/>
      <c r="F972" s="283"/>
      <c r="G972" s="287"/>
      <c r="H972" s="287"/>
      <c r="I972" s="287"/>
      <c r="J972" s="287"/>
      <c r="K972" s="287"/>
      <c r="L972" s="287"/>
      <c r="M972" s="285"/>
      <c r="N972" s="269"/>
      <c r="O972" s="287"/>
    </row>
    <row r="973">
      <c r="A973" s="329"/>
      <c r="C973" s="283"/>
      <c r="D973" s="283"/>
      <c r="F973" s="283"/>
      <c r="G973" s="287"/>
      <c r="H973" s="287"/>
      <c r="I973" s="287"/>
      <c r="J973" s="287"/>
      <c r="K973" s="287"/>
      <c r="L973" s="287"/>
      <c r="M973" s="285"/>
      <c r="N973" s="269"/>
      <c r="O973" s="287"/>
    </row>
    <row r="974">
      <c r="A974" s="329"/>
      <c r="C974" s="283"/>
      <c r="D974" s="283"/>
      <c r="F974" s="283"/>
      <c r="G974" s="287"/>
      <c r="H974" s="287"/>
      <c r="I974" s="287"/>
      <c r="J974" s="287"/>
      <c r="K974" s="287"/>
      <c r="L974" s="287"/>
      <c r="M974" s="285"/>
      <c r="N974" s="269"/>
      <c r="O974" s="287"/>
    </row>
    <row r="975">
      <c r="A975" s="329"/>
      <c r="C975" s="283"/>
      <c r="D975" s="283"/>
      <c r="F975" s="283"/>
      <c r="G975" s="287"/>
      <c r="H975" s="287"/>
      <c r="I975" s="287"/>
      <c r="J975" s="287"/>
      <c r="K975" s="287"/>
      <c r="L975" s="287"/>
      <c r="M975" s="285"/>
      <c r="N975" s="269"/>
      <c r="O975" s="287"/>
    </row>
    <row r="976">
      <c r="A976" s="329"/>
      <c r="C976" s="283"/>
      <c r="D976" s="283"/>
      <c r="F976" s="283"/>
      <c r="G976" s="287"/>
      <c r="H976" s="287"/>
      <c r="I976" s="287"/>
      <c r="J976" s="287"/>
      <c r="K976" s="287"/>
      <c r="L976" s="287"/>
      <c r="M976" s="285"/>
      <c r="N976" s="269"/>
      <c r="O976" s="287"/>
    </row>
    <row r="977">
      <c r="A977" s="329"/>
      <c r="C977" s="283"/>
      <c r="D977" s="283"/>
      <c r="F977" s="283"/>
      <c r="G977" s="287"/>
      <c r="H977" s="287"/>
      <c r="I977" s="287"/>
      <c r="J977" s="287"/>
      <c r="K977" s="287"/>
      <c r="L977" s="287"/>
      <c r="M977" s="285"/>
      <c r="N977" s="269"/>
      <c r="O977" s="287"/>
    </row>
    <row r="978">
      <c r="A978" s="329"/>
      <c r="C978" s="283"/>
      <c r="D978" s="283"/>
      <c r="F978" s="283"/>
      <c r="G978" s="287"/>
      <c r="H978" s="287"/>
      <c r="I978" s="287"/>
      <c r="J978" s="287"/>
      <c r="K978" s="287"/>
      <c r="L978" s="287"/>
      <c r="M978" s="285"/>
      <c r="N978" s="269"/>
      <c r="O978" s="287"/>
    </row>
    <row r="979">
      <c r="A979" s="329"/>
      <c r="C979" s="283"/>
      <c r="D979" s="283"/>
      <c r="F979" s="283"/>
      <c r="G979" s="287"/>
      <c r="H979" s="287"/>
      <c r="I979" s="287"/>
      <c r="J979" s="287"/>
      <c r="K979" s="287"/>
      <c r="L979" s="287"/>
      <c r="M979" s="285"/>
      <c r="N979" s="269"/>
      <c r="O979" s="287"/>
    </row>
    <row r="980">
      <c r="A980" s="329"/>
      <c r="C980" s="283"/>
      <c r="D980" s="283"/>
      <c r="F980" s="283"/>
      <c r="G980" s="287"/>
      <c r="H980" s="287"/>
      <c r="I980" s="287"/>
      <c r="J980" s="287"/>
      <c r="K980" s="287"/>
      <c r="L980" s="287"/>
      <c r="M980" s="285"/>
      <c r="N980" s="269"/>
      <c r="O980" s="287"/>
    </row>
    <row r="981">
      <c r="A981" s="329"/>
      <c r="C981" s="283"/>
      <c r="D981" s="283"/>
      <c r="F981" s="283"/>
      <c r="G981" s="287"/>
      <c r="H981" s="287"/>
      <c r="I981" s="287"/>
      <c r="J981" s="287"/>
      <c r="K981" s="287"/>
      <c r="L981" s="287"/>
      <c r="M981" s="285"/>
      <c r="N981" s="269"/>
      <c r="O981" s="287"/>
    </row>
    <row r="982">
      <c r="A982" s="329"/>
      <c r="C982" s="283"/>
      <c r="D982" s="283"/>
      <c r="F982" s="283"/>
      <c r="G982" s="287"/>
      <c r="H982" s="287"/>
      <c r="I982" s="287"/>
      <c r="J982" s="287"/>
      <c r="K982" s="287"/>
      <c r="L982" s="287"/>
      <c r="M982" s="285"/>
      <c r="N982" s="269"/>
      <c r="O982" s="287"/>
    </row>
    <row r="983">
      <c r="A983" s="329"/>
      <c r="C983" s="283"/>
      <c r="D983" s="283"/>
      <c r="F983" s="283"/>
      <c r="G983" s="287"/>
      <c r="H983" s="287"/>
      <c r="I983" s="287"/>
      <c r="J983" s="287"/>
      <c r="K983" s="287"/>
      <c r="L983" s="287"/>
      <c r="M983" s="285"/>
      <c r="N983" s="269"/>
      <c r="O983" s="287"/>
    </row>
    <row r="984">
      <c r="A984" s="329"/>
      <c r="C984" s="283"/>
      <c r="D984" s="283"/>
      <c r="F984" s="283"/>
      <c r="G984" s="287"/>
      <c r="H984" s="287"/>
      <c r="I984" s="287"/>
      <c r="J984" s="287"/>
      <c r="K984" s="287"/>
      <c r="L984" s="287"/>
      <c r="M984" s="285"/>
      <c r="N984" s="269"/>
      <c r="O984" s="287"/>
    </row>
    <row r="985">
      <c r="A985" s="329"/>
      <c r="C985" s="283"/>
      <c r="D985" s="283"/>
      <c r="F985" s="283"/>
      <c r="G985" s="287"/>
      <c r="H985" s="287"/>
      <c r="I985" s="287"/>
      <c r="J985" s="287"/>
      <c r="K985" s="287"/>
      <c r="L985" s="287"/>
      <c r="M985" s="285"/>
      <c r="N985" s="269"/>
      <c r="O985" s="287"/>
    </row>
    <row r="986">
      <c r="A986" s="329"/>
      <c r="C986" s="283"/>
      <c r="D986" s="283"/>
      <c r="F986" s="283"/>
      <c r="G986" s="287"/>
      <c r="H986" s="287"/>
      <c r="I986" s="287"/>
      <c r="J986" s="287"/>
      <c r="K986" s="287"/>
      <c r="L986" s="287"/>
      <c r="M986" s="285"/>
      <c r="N986" s="269"/>
      <c r="O986" s="287"/>
    </row>
    <row r="987">
      <c r="A987" s="329"/>
      <c r="C987" s="283"/>
      <c r="D987" s="283"/>
      <c r="F987" s="283"/>
      <c r="G987" s="287"/>
      <c r="H987" s="287"/>
      <c r="I987" s="287"/>
      <c r="J987" s="287"/>
      <c r="K987" s="287"/>
      <c r="L987" s="287"/>
      <c r="M987" s="285"/>
      <c r="N987" s="269"/>
      <c r="O987" s="287"/>
    </row>
    <row r="988">
      <c r="A988" s="329"/>
      <c r="C988" s="283"/>
      <c r="D988" s="283"/>
      <c r="F988" s="283"/>
      <c r="G988" s="287"/>
      <c r="H988" s="287"/>
      <c r="I988" s="287"/>
      <c r="J988" s="287"/>
      <c r="K988" s="287"/>
      <c r="L988" s="287"/>
      <c r="M988" s="285"/>
      <c r="N988" s="269"/>
      <c r="O988" s="287"/>
    </row>
    <row r="989">
      <c r="A989" s="329"/>
      <c r="C989" s="283"/>
      <c r="D989" s="283"/>
      <c r="F989" s="283"/>
      <c r="G989" s="287"/>
      <c r="H989" s="287"/>
      <c r="I989" s="287"/>
      <c r="J989" s="287"/>
      <c r="K989" s="287"/>
      <c r="L989" s="287"/>
      <c r="M989" s="285"/>
      <c r="N989" s="269"/>
      <c r="O989" s="287"/>
    </row>
    <row r="990">
      <c r="A990" s="329"/>
      <c r="C990" s="283"/>
      <c r="D990" s="283"/>
      <c r="F990" s="283"/>
      <c r="G990" s="287"/>
      <c r="H990" s="287"/>
      <c r="I990" s="287"/>
      <c r="J990" s="287"/>
      <c r="K990" s="287"/>
      <c r="L990" s="287"/>
      <c r="M990" s="285"/>
      <c r="N990" s="269"/>
      <c r="O990" s="287"/>
    </row>
    <row r="991">
      <c r="A991" s="329"/>
      <c r="C991" s="283"/>
      <c r="D991" s="283"/>
      <c r="F991" s="283"/>
      <c r="G991" s="287"/>
      <c r="H991" s="287"/>
      <c r="I991" s="287"/>
      <c r="J991" s="287"/>
      <c r="K991" s="287"/>
      <c r="L991" s="287"/>
      <c r="M991" s="285"/>
      <c r="N991" s="269"/>
      <c r="O991" s="287"/>
    </row>
    <row r="992">
      <c r="A992" s="329"/>
      <c r="C992" s="283"/>
      <c r="D992" s="283"/>
      <c r="F992" s="283"/>
      <c r="G992" s="287"/>
      <c r="H992" s="287"/>
      <c r="I992" s="287"/>
      <c r="J992" s="287"/>
      <c r="K992" s="287"/>
      <c r="L992" s="287"/>
      <c r="M992" s="285"/>
      <c r="N992" s="269"/>
      <c r="O992" s="287"/>
    </row>
    <row r="993">
      <c r="A993" s="329"/>
      <c r="C993" s="283"/>
      <c r="D993" s="283"/>
      <c r="F993" s="283"/>
      <c r="G993" s="287"/>
      <c r="H993" s="287"/>
      <c r="I993" s="287"/>
      <c r="J993" s="287"/>
      <c r="K993" s="287"/>
      <c r="L993" s="287"/>
      <c r="M993" s="285"/>
      <c r="N993" s="269"/>
      <c r="O993" s="287"/>
    </row>
    <row r="994">
      <c r="A994" s="329"/>
      <c r="C994" s="283"/>
      <c r="D994" s="283"/>
      <c r="F994" s="283"/>
      <c r="G994" s="287"/>
      <c r="H994" s="287"/>
      <c r="I994" s="287"/>
      <c r="J994" s="287"/>
      <c r="K994" s="287"/>
      <c r="L994" s="287"/>
      <c r="M994" s="285"/>
      <c r="N994" s="269"/>
      <c r="O994" s="287"/>
    </row>
    <row r="995">
      <c r="A995" s="329"/>
      <c r="C995" s="283"/>
      <c r="D995" s="283"/>
      <c r="F995" s="283"/>
      <c r="G995" s="287"/>
      <c r="H995" s="287"/>
      <c r="I995" s="287"/>
      <c r="J995" s="287"/>
      <c r="K995" s="287"/>
      <c r="L995" s="287"/>
      <c r="M995" s="285"/>
      <c r="N995" s="269"/>
      <c r="O995" s="287"/>
    </row>
    <row r="996">
      <c r="A996" s="329"/>
      <c r="C996" s="283"/>
      <c r="D996" s="283"/>
      <c r="F996" s="283"/>
      <c r="G996" s="287"/>
      <c r="H996" s="287"/>
      <c r="I996" s="287"/>
      <c r="J996" s="287"/>
      <c r="K996" s="287"/>
      <c r="L996" s="287"/>
      <c r="M996" s="285"/>
      <c r="N996" s="269"/>
      <c r="O996" s="287"/>
    </row>
    <row r="997">
      <c r="A997" s="329"/>
      <c r="C997" s="283"/>
      <c r="D997" s="283"/>
      <c r="F997" s="283"/>
      <c r="G997" s="287"/>
      <c r="H997" s="287"/>
      <c r="I997" s="287"/>
      <c r="J997" s="287"/>
      <c r="K997" s="287"/>
      <c r="L997" s="287"/>
      <c r="M997" s="285"/>
      <c r="N997" s="269"/>
      <c r="O997" s="287"/>
    </row>
    <row r="998">
      <c r="A998" s="329"/>
      <c r="C998" s="283"/>
      <c r="D998" s="283"/>
      <c r="F998" s="283"/>
      <c r="G998" s="287"/>
      <c r="H998" s="287"/>
      <c r="I998" s="287"/>
      <c r="J998" s="287"/>
      <c r="K998" s="287"/>
      <c r="L998" s="287"/>
      <c r="M998" s="285"/>
      <c r="N998" s="269"/>
      <c r="O998" s="287"/>
    </row>
    <row r="999">
      <c r="A999" s="329"/>
      <c r="C999" s="283"/>
      <c r="D999" s="283"/>
      <c r="F999" s="283"/>
      <c r="G999" s="287"/>
      <c r="H999" s="287"/>
      <c r="I999" s="287"/>
      <c r="J999" s="287"/>
      <c r="K999" s="287"/>
      <c r="L999" s="287"/>
      <c r="M999" s="285"/>
      <c r="N999" s="269"/>
      <c r="O999" s="287"/>
    </row>
    <row r="1000">
      <c r="A1000" s="329"/>
      <c r="C1000" s="283"/>
      <c r="D1000" s="283"/>
      <c r="F1000" s="283"/>
      <c r="G1000" s="287"/>
      <c r="H1000" s="287"/>
      <c r="I1000" s="287"/>
      <c r="J1000" s="287"/>
      <c r="K1000" s="287"/>
      <c r="L1000" s="287"/>
      <c r="M1000" s="285"/>
      <c r="N1000" s="269"/>
      <c r="O1000" s="287"/>
    </row>
    <row r="1001">
      <c r="A1001" s="329"/>
      <c r="C1001" s="283"/>
      <c r="D1001" s="283"/>
      <c r="F1001" s="283"/>
      <c r="G1001" s="287"/>
      <c r="H1001" s="287"/>
      <c r="I1001" s="287"/>
      <c r="J1001" s="287"/>
      <c r="K1001" s="287"/>
      <c r="L1001" s="287"/>
      <c r="M1001" s="285"/>
      <c r="N1001" s="269"/>
      <c r="O1001" s="287"/>
    </row>
    <row r="1002">
      <c r="A1002" s="329"/>
      <c r="C1002" s="283"/>
      <c r="D1002" s="283"/>
      <c r="F1002" s="283"/>
      <c r="G1002" s="287"/>
      <c r="H1002" s="287"/>
      <c r="I1002" s="287"/>
      <c r="J1002" s="287"/>
      <c r="K1002" s="287"/>
      <c r="L1002" s="287"/>
      <c r="M1002" s="285"/>
      <c r="N1002" s="269"/>
      <c r="O1002" s="287"/>
    </row>
    <row r="1003">
      <c r="A1003" s="329"/>
      <c r="C1003" s="283"/>
      <c r="D1003" s="283"/>
      <c r="F1003" s="283"/>
      <c r="G1003" s="287"/>
      <c r="H1003" s="287"/>
      <c r="I1003" s="287"/>
      <c r="J1003" s="287"/>
      <c r="K1003" s="287"/>
      <c r="L1003" s="287"/>
      <c r="M1003" s="285"/>
      <c r="N1003" s="269"/>
      <c r="O1003" s="287"/>
    </row>
    <row r="1004">
      <c r="A1004" s="329"/>
      <c r="C1004" s="283"/>
      <c r="D1004" s="283"/>
      <c r="F1004" s="283"/>
      <c r="G1004" s="287"/>
      <c r="H1004" s="287"/>
      <c r="I1004" s="287"/>
      <c r="J1004" s="287"/>
      <c r="K1004" s="287"/>
      <c r="L1004" s="287"/>
      <c r="M1004" s="285"/>
      <c r="N1004" s="269"/>
      <c r="O1004" s="287"/>
    </row>
    <row r="1005">
      <c r="A1005" s="329"/>
      <c r="C1005" s="283"/>
      <c r="D1005" s="283"/>
      <c r="F1005" s="283"/>
      <c r="G1005" s="287"/>
      <c r="H1005" s="287"/>
      <c r="I1005" s="287"/>
      <c r="J1005" s="287"/>
      <c r="K1005" s="287"/>
      <c r="L1005" s="287"/>
      <c r="M1005" s="285"/>
      <c r="N1005" s="269"/>
      <c r="O1005" s="287"/>
    </row>
    <row r="1006">
      <c r="A1006" s="329"/>
      <c r="C1006" s="283"/>
      <c r="D1006" s="283"/>
      <c r="F1006" s="283"/>
      <c r="G1006" s="287"/>
      <c r="H1006" s="287"/>
      <c r="I1006" s="287"/>
      <c r="J1006" s="287"/>
      <c r="K1006" s="287"/>
      <c r="L1006" s="287"/>
      <c r="M1006" s="285"/>
      <c r="N1006" s="269"/>
      <c r="O1006" s="287"/>
    </row>
    <row r="1007">
      <c r="A1007" s="329"/>
      <c r="C1007" s="283"/>
      <c r="D1007" s="283"/>
      <c r="F1007" s="283"/>
      <c r="G1007" s="287"/>
      <c r="H1007" s="287"/>
      <c r="I1007" s="287"/>
      <c r="J1007" s="287"/>
      <c r="K1007" s="287"/>
      <c r="L1007" s="287"/>
      <c r="M1007" s="285"/>
      <c r="N1007" s="269"/>
      <c r="O1007" s="287"/>
    </row>
    <row r="1008">
      <c r="A1008" s="329"/>
      <c r="C1008" s="283"/>
      <c r="D1008" s="283"/>
      <c r="F1008" s="283"/>
      <c r="G1008" s="287"/>
      <c r="H1008" s="287"/>
      <c r="I1008" s="287"/>
      <c r="J1008" s="287"/>
      <c r="K1008" s="287"/>
      <c r="L1008" s="287"/>
      <c r="M1008" s="285"/>
      <c r="N1008" s="269"/>
      <c r="O1008" s="287"/>
    </row>
    <row r="1009">
      <c r="A1009" s="329"/>
      <c r="C1009" s="283"/>
      <c r="D1009" s="283"/>
      <c r="F1009" s="283"/>
      <c r="G1009" s="287"/>
      <c r="H1009" s="287"/>
      <c r="I1009" s="287"/>
      <c r="J1009" s="287"/>
      <c r="K1009" s="287"/>
      <c r="L1009" s="287"/>
      <c r="M1009" s="285"/>
      <c r="N1009" s="269"/>
      <c r="O1009" s="287"/>
    </row>
    <row r="1010">
      <c r="A1010" s="329"/>
      <c r="C1010" s="283"/>
      <c r="D1010" s="283"/>
      <c r="F1010" s="283"/>
      <c r="G1010" s="287"/>
      <c r="H1010" s="287"/>
      <c r="I1010" s="287"/>
      <c r="J1010" s="287"/>
      <c r="K1010" s="287"/>
      <c r="L1010" s="287"/>
      <c r="M1010" s="285"/>
      <c r="N1010" s="269"/>
      <c r="O1010" s="287"/>
    </row>
    <row r="1011">
      <c r="A1011" s="329"/>
      <c r="C1011" s="283"/>
      <c r="D1011" s="283"/>
      <c r="F1011" s="283"/>
      <c r="G1011" s="287"/>
      <c r="H1011" s="287"/>
      <c r="I1011" s="287"/>
      <c r="J1011" s="287"/>
      <c r="K1011" s="287"/>
      <c r="L1011" s="287"/>
      <c r="M1011" s="285"/>
      <c r="N1011" s="269"/>
      <c r="O1011" s="287"/>
    </row>
    <row r="1012">
      <c r="A1012" s="329"/>
      <c r="C1012" s="283"/>
      <c r="D1012" s="283"/>
      <c r="F1012" s="283"/>
      <c r="G1012" s="287"/>
      <c r="H1012" s="287"/>
      <c r="I1012" s="287"/>
      <c r="J1012" s="287"/>
      <c r="K1012" s="287"/>
      <c r="L1012" s="287"/>
      <c r="M1012" s="285"/>
      <c r="N1012" s="269"/>
      <c r="O1012" s="287"/>
    </row>
    <row r="1013">
      <c r="A1013" s="329"/>
      <c r="C1013" s="283"/>
      <c r="D1013" s="283"/>
      <c r="F1013" s="283"/>
      <c r="G1013" s="287"/>
      <c r="H1013" s="287"/>
      <c r="I1013" s="287"/>
      <c r="J1013" s="287"/>
      <c r="K1013" s="287"/>
      <c r="L1013" s="287"/>
      <c r="M1013" s="285"/>
      <c r="N1013" s="269"/>
      <c r="O1013" s="287"/>
    </row>
    <row r="1014">
      <c r="A1014" s="329"/>
      <c r="C1014" s="283"/>
      <c r="D1014" s="283"/>
      <c r="F1014" s="283"/>
      <c r="G1014" s="287"/>
      <c r="H1014" s="287"/>
      <c r="I1014" s="287"/>
      <c r="J1014" s="287"/>
      <c r="K1014" s="287"/>
      <c r="L1014" s="287"/>
      <c r="M1014" s="285"/>
      <c r="N1014" s="269"/>
      <c r="O1014" s="287"/>
    </row>
    <row r="1015">
      <c r="A1015" s="329"/>
      <c r="C1015" s="283"/>
      <c r="D1015" s="283"/>
      <c r="F1015" s="283"/>
      <c r="G1015" s="287"/>
      <c r="H1015" s="287"/>
      <c r="I1015" s="287"/>
      <c r="J1015" s="287"/>
      <c r="K1015" s="287"/>
      <c r="L1015" s="287"/>
      <c r="M1015" s="285"/>
      <c r="N1015" s="269"/>
      <c r="O1015" s="287"/>
    </row>
    <row r="1016">
      <c r="A1016" s="329"/>
      <c r="C1016" s="283"/>
      <c r="D1016" s="283"/>
      <c r="F1016" s="283"/>
      <c r="G1016" s="287"/>
      <c r="H1016" s="287"/>
      <c r="I1016" s="287"/>
      <c r="J1016" s="287"/>
      <c r="K1016" s="287"/>
      <c r="L1016" s="287"/>
      <c r="M1016" s="285"/>
      <c r="N1016" s="269"/>
      <c r="O1016" s="287"/>
    </row>
    <row r="1017">
      <c r="A1017" s="329"/>
      <c r="C1017" s="283"/>
      <c r="D1017" s="283"/>
      <c r="F1017" s="283"/>
      <c r="G1017" s="287"/>
      <c r="H1017" s="287"/>
      <c r="I1017" s="287"/>
      <c r="J1017" s="287"/>
      <c r="K1017" s="287"/>
      <c r="L1017" s="287"/>
      <c r="M1017" s="285"/>
      <c r="N1017" s="269"/>
      <c r="O1017" s="287"/>
    </row>
    <row r="1018">
      <c r="A1018" s="329"/>
      <c r="C1018" s="283"/>
      <c r="D1018" s="283"/>
      <c r="F1018" s="283"/>
      <c r="G1018" s="287"/>
      <c r="H1018" s="287"/>
      <c r="I1018" s="287"/>
      <c r="J1018" s="287"/>
      <c r="K1018" s="287"/>
      <c r="L1018" s="287"/>
      <c r="M1018" s="285"/>
      <c r="N1018" s="269"/>
      <c r="O1018" s="287"/>
    </row>
    <row r="1019">
      <c r="A1019" s="329"/>
      <c r="C1019" s="283"/>
      <c r="D1019" s="283"/>
      <c r="F1019" s="283"/>
      <c r="G1019" s="287"/>
      <c r="H1019" s="287"/>
      <c r="I1019" s="287"/>
      <c r="J1019" s="287"/>
      <c r="K1019" s="287"/>
      <c r="L1019" s="287"/>
      <c r="M1019" s="285"/>
      <c r="N1019" s="269"/>
      <c r="O1019" s="287"/>
    </row>
    <row r="1020">
      <c r="A1020" s="329"/>
      <c r="C1020" s="283"/>
      <c r="D1020" s="283"/>
      <c r="F1020" s="283"/>
      <c r="G1020" s="287"/>
      <c r="H1020" s="287"/>
      <c r="I1020" s="287"/>
      <c r="J1020" s="287"/>
      <c r="K1020" s="287"/>
      <c r="L1020" s="287"/>
      <c r="M1020" s="285"/>
      <c r="N1020" s="269"/>
      <c r="O1020" s="287"/>
    </row>
    <row r="1021">
      <c r="A1021" s="329"/>
      <c r="C1021" s="283"/>
      <c r="D1021" s="283"/>
      <c r="F1021" s="283"/>
      <c r="G1021" s="287"/>
      <c r="H1021" s="287"/>
      <c r="I1021" s="287"/>
      <c r="J1021" s="287"/>
      <c r="K1021" s="287"/>
      <c r="L1021" s="287"/>
      <c r="M1021" s="285"/>
      <c r="N1021" s="269"/>
      <c r="O1021" s="287"/>
    </row>
    <row r="1022">
      <c r="A1022" s="329"/>
      <c r="C1022" s="283"/>
      <c r="D1022" s="283"/>
      <c r="F1022" s="283"/>
      <c r="G1022" s="287"/>
      <c r="H1022" s="287"/>
      <c r="I1022" s="287"/>
      <c r="J1022" s="287"/>
      <c r="K1022" s="287"/>
      <c r="L1022" s="287"/>
      <c r="M1022" s="285"/>
      <c r="N1022" s="269"/>
      <c r="O1022" s="287"/>
    </row>
    <row r="1023">
      <c r="A1023" s="329"/>
      <c r="C1023" s="283"/>
      <c r="D1023" s="283"/>
      <c r="F1023" s="283"/>
      <c r="G1023" s="287"/>
      <c r="H1023" s="287"/>
      <c r="I1023" s="287"/>
      <c r="J1023" s="287"/>
      <c r="K1023" s="287"/>
      <c r="L1023" s="287"/>
      <c r="M1023" s="285"/>
      <c r="N1023" s="269"/>
      <c r="O1023" s="287"/>
    </row>
    <row r="1024">
      <c r="A1024" s="329"/>
      <c r="C1024" s="283"/>
      <c r="D1024" s="283"/>
      <c r="F1024" s="283"/>
      <c r="G1024" s="287"/>
      <c r="H1024" s="287"/>
      <c r="I1024" s="287"/>
      <c r="J1024" s="287"/>
      <c r="K1024" s="287"/>
      <c r="L1024" s="287"/>
      <c r="M1024" s="285"/>
      <c r="N1024" s="269"/>
      <c r="O1024" s="287"/>
    </row>
    <row r="1025">
      <c r="A1025" s="329"/>
      <c r="C1025" s="283"/>
      <c r="D1025" s="283"/>
      <c r="F1025" s="283"/>
      <c r="G1025" s="287"/>
      <c r="H1025" s="287"/>
      <c r="I1025" s="287"/>
      <c r="J1025" s="287"/>
      <c r="K1025" s="287"/>
      <c r="L1025" s="287"/>
      <c r="M1025" s="285"/>
      <c r="N1025" s="269"/>
      <c r="O1025" s="287"/>
    </row>
    <row r="1026">
      <c r="A1026" s="329"/>
      <c r="C1026" s="283"/>
      <c r="D1026" s="283"/>
      <c r="F1026" s="283"/>
      <c r="G1026" s="287"/>
      <c r="H1026" s="287"/>
      <c r="I1026" s="287"/>
      <c r="J1026" s="287"/>
      <c r="K1026" s="287"/>
      <c r="L1026" s="287"/>
      <c r="M1026" s="285"/>
      <c r="N1026" s="269"/>
      <c r="O1026" s="287"/>
    </row>
    <row r="1027">
      <c r="A1027" s="329"/>
      <c r="C1027" s="283"/>
      <c r="D1027" s="283"/>
      <c r="F1027" s="283"/>
      <c r="G1027" s="287"/>
      <c r="H1027" s="287"/>
      <c r="I1027" s="287"/>
      <c r="J1027" s="287"/>
      <c r="K1027" s="287"/>
      <c r="L1027" s="287"/>
      <c r="M1027" s="285"/>
      <c r="N1027" s="269"/>
      <c r="O1027" s="287"/>
    </row>
    <row r="1028">
      <c r="A1028" s="329"/>
      <c r="C1028" s="283"/>
      <c r="D1028" s="283"/>
      <c r="F1028" s="283"/>
      <c r="G1028" s="287"/>
      <c r="H1028" s="287"/>
      <c r="I1028" s="287"/>
      <c r="J1028" s="287"/>
      <c r="K1028" s="287"/>
      <c r="L1028" s="287"/>
      <c r="M1028" s="285"/>
      <c r="N1028" s="269"/>
      <c r="O1028" s="287"/>
    </row>
    <row r="1029">
      <c r="A1029" s="329"/>
      <c r="C1029" s="283"/>
      <c r="D1029" s="283"/>
      <c r="F1029" s="283"/>
      <c r="G1029" s="287"/>
      <c r="H1029" s="287"/>
      <c r="I1029" s="287"/>
      <c r="J1029" s="287"/>
      <c r="K1029" s="287"/>
      <c r="L1029" s="287"/>
      <c r="M1029" s="285"/>
      <c r="N1029" s="269"/>
      <c r="O1029" s="287"/>
    </row>
    <row r="1030">
      <c r="A1030" s="329"/>
      <c r="C1030" s="283"/>
      <c r="D1030" s="283"/>
      <c r="F1030" s="283"/>
      <c r="G1030" s="287"/>
      <c r="H1030" s="287"/>
      <c r="I1030" s="287"/>
      <c r="J1030" s="287"/>
      <c r="K1030" s="287"/>
      <c r="L1030" s="287"/>
      <c r="M1030" s="285"/>
      <c r="N1030" s="269"/>
      <c r="O1030" s="287"/>
    </row>
    <row r="1031">
      <c r="A1031" s="329"/>
      <c r="C1031" s="283"/>
      <c r="D1031" s="283"/>
      <c r="F1031" s="283"/>
      <c r="G1031" s="287"/>
      <c r="H1031" s="287"/>
      <c r="I1031" s="287"/>
      <c r="J1031" s="287"/>
      <c r="K1031" s="287"/>
      <c r="L1031" s="287"/>
      <c r="M1031" s="285"/>
      <c r="N1031" s="269"/>
      <c r="O1031" s="287"/>
    </row>
    <row r="1032">
      <c r="A1032" s="329"/>
      <c r="C1032" s="283"/>
      <c r="D1032" s="283"/>
      <c r="F1032" s="283"/>
      <c r="G1032" s="287"/>
      <c r="H1032" s="287"/>
      <c r="I1032" s="287"/>
      <c r="J1032" s="287"/>
      <c r="K1032" s="287"/>
      <c r="L1032" s="287"/>
      <c r="M1032" s="285"/>
      <c r="N1032" s="269"/>
      <c r="O1032" s="287"/>
    </row>
    <row r="1033">
      <c r="A1033" s="329"/>
      <c r="C1033" s="283"/>
      <c r="D1033" s="283"/>
      <c r="F1033" s="283"/>
      <c r="G1033" s="287"/>
      <c r="H1033" s="287"/>
      <c r="I1033" s="287"/>
      <c r="J1033" s="287"/>
      <c r="K1033" s="287"/>
      <c r="L1033" s="287"/>
      <c r="M1033" s="285"/>
      <c r="N1033" s="269"/>
      <c r="O1033" s="287"/>
    </row>
    <row r="1034">
      <c r="A1034" s="329"/>
      <c r="C1034" s="283"/>
      <c r="D1034" s="283"/>
      <c r="F1034" s="283"/>
      <c r="G1034" s="287"/>
      <c r="H1034" s="287"/>
      <c r="I1034" s="287"/>
      <c r="J1034" s="287"/>
      <c r="K1034" s="287"/>
      <c r="L1034" s="287"/>
      <c r="M1034" s="285"/>
      <c r="N1034" s="269"/>
      <c r="O1034" s="287"/>
    </row>
    <row r="1035">
      <c r="A1035" s="329"/>
      <c r="C1035" s="283"/>
      <c r="D1035" s="283"/>
      <c r="F1035" s="283"/>
      <c r="G1035" s="287"/>
      <c r="H1035" s="287"/>
      <c r="I1035" s="287"/>
      <c r="J1035" s="287"/>
      <c r="K1035" s="287"/>
      <c r="L1035" s="287"/>
      <c r="M1035" s="285"/>
      <c r="N1035" s="269"/>
      <c r="O1035" s="287"/>
    </row>
    <row r="1036">
      <c r="A1036" s="329"/>
      <c r="C1036" s="283"/>
      <c r="D1036" s="283"/>
      <c r="F1036" s="283"/>
      <c r="G1036" s="287"/>
      <c r="H1036" s="287"/>
      <c r="I1036" s="287"/>
      <c r="J1036" s="287"/>
      <c r="K1036" s="287"/>
      <c r="L1036" s="287"/>
      <c r="M1036" s="285"/>
      <c r="N1036" s="269"/>
      <c r="O1036" s="287"/>
    </row>
    <row r="1037">
      <c r="A1037" s="329"/>
      <c r="C1037" s="283"/>
      <c r="D1037" s="283"/>
      <c r="F1037" s="283"/>
      <c r="G1037" s="287"/>
      <c r="H1037" s="287"/>
      <c r="I1037" s="287"/>
      <c r="J1037" s="287"/>
      <c r="K1037" s="287"/>
      <c r="L1037" s="287"/>
      <c r="M1037" s="285"/>
      <c r="N1037" s="269"/>
      <c r="O1037" s="287"/>
    </row>
    <row r="1038">
      <c r="A1038" s="329"/>
      <c r="C1038" s="283"/>
      <c r="D1038" s="283"/>
      <c r="F1038" s="283"/>
      <c r="G1038" s="287"/>
      <c r="H1038" s="287"/>
      <c r="I1038" s="287"/>
      <c r="J1038" s="287"/>
      <c r="K1038" s="287"/>
      <c r="L1038" s="287"/>
      <c r="M1038" s="285"/>
      <c r="N1038" s="269"/>
      <c r="O1038" s="287"/>
    </row>
    <row r="1039">
      <c r="A1039" s="329"/>
      <c r="C1039" s="283"/>
      <c r="D1039" s="283"/>
      <c r="F1039" s="283"/>
      <c r="G1039" s="287"/>
      <c r="H1039" s="287"/>
      <c r="I1039" s="287"/>
      <c r="J1039" s="287"/>
      <c r="K1039" s="287"/>
      <c r="L1039" s="287"/>
      <c r="O1039" s="287"/>
    </row>
    <row r="1040">
      <c r="A1040" s="329"/>
      <c r="C1040" s="283"/>
      <c r="D1040" s="283"/>
      <c r="F1040" s="283"/>
      <c r="G1040" s="287"/>
      <c r="H1040" s="287"/>
      <c r="I1040" s="287"/>
      <c r="J1040" s="287"/>
      <c r="K1040" s="287"/>
      <c r="L1040" s="287"/>
      <c r="O1040" s="287"/>
    </row>
    <row r="1041">
      <c r="A1041" s="329"/>
      <c r="C1041" s="283"/>
      <c r="D1041" s="283"/>
      <c r="F1041" s="283"/>
      <c r="G1041" s="287"/>
      <c r="H1041" s="287"/>
      <c r="I1041" s="287"/>
      <c r="J1041" s="287"/>
      <c r="K1041" s="287"/>
      <c r="L1041" s="287"/>
      <c r="O1041" s="287"/>
    </row>
    <row r="1042">
      <c r="A1042" s="329"/>
      <c r="C1042" s="283"/>
      <c r="D1042" s="283"/>
      <c r="F1042" s="283"/>
      <c r="G1042" s="287"/>
      <c r="H1042" s="287"/>
      <c r="I1042" s="287"/>
      <c r="J1042" s="287"/>
      <c r="K1042" s="287"/>
      <c r="L1042" s="287"/>
      <c r="O1042" s="287"/>
    </row>
    <row r="1043">
      <c r="A1043" s="329"/>
      <c r="C1043" s="283"/>
      <c r="D1043" s="283"/>
      <c r="F1043" s="283"/>
      <c r="G1043" s="287"/>
      <c r="H1043" s="287"/>
      <c r="I1043" s="287"/>
      <c r="J1043" s="287"/>
      <c r="K1043" s="287"/>
      <c r="L1043" s="287"/>
      <c r="O1043" s="287"/>
    </row>
    <row r="1044">
      <c r="A1044" s="329"/>
      <c r="C1044" s="283"/>
      <c r="D1044" s="283"/>
      <c r="F1044" s="283"/>
      <c r="G1044" s="287"/>
      <c r="H1044" s="287"/>
      <c r="I1044" s="287"/>
      <c r="J1044" s="287"/>
      <c r="K1044" s="287"/>
      <c r="L1044" s="287"/>
      <c r="O1044" s="287"/>
    </row>
    <row r="1045">
      <c r="A1045" s="329"/>
      <c r="C1045" s="283"/>
      <c r="D1045" s="283"/>
      <c r="F1045" s="283"/>
      <c r="G1045" s="287"/>
      <c r="H1045" s="287"/>
      <c r="I1045" s="287"/>
      <c r="J1045" s="287"/>
      <c r="K1045" s="287"/>
      <c r="L1045" s="287"/>
      <c r="O1045" s="287"/>
    </row>
    <row r="1046">
      <c r="A1046" s="329"/>
      <c r="C1046" s="283"/>
      <c r="D1046" s="283"/>
      <c r="F1046" s="283"/>
      <c r="G1046" s="287"/>
      <c r="H1046" s="287"/>
      <c r="I1046" s="287"/>
      <c r="J1046" s="287"/>
      <c r="K1046" s="287"/>
      <c r="L1046" s="287"/>
      <c r="O1046" s="287"/>
    </row>
    <row r="1047">
      <c r="A1047" s="329"/>
      <c r="C1047" s="283"/>
      <c r="D1047" s="283"/>
      <c r="F1047" s="283"/>
      <c r="G1047" s="287"/>
      <c r="H1047" s="287"/>
      <c r="I1047" s="287"/>
      <c r="J1047" s="287"/>
      <c r="K1047" s="287"/>
      <c r="L1047" s="287"/>
      <c r="O1047" s="287"/>
    </row>
  </sheetData>
  <mergeCells count="18">
    <mergeCell ref="A4:A8"/>
    <mergeCell ref="A9:A40"/>
    <mergeCell ref="A41:E41"/>
    <mergeCell ref="A42:A57"/>
    <mergeCell ref="A58:E58"/>
    <mergeCell ref="A59:A65"/>
    <mergeCell ref="A66:E66"/>
    <mergeCell ref="A96:A100"/>
    <mergeCell ref="A102:A106"/>
    <mergeCell ref="A108:A115"/>
    <mergeCell ref="A67:A71"/>
    <mergeCell ref="A72:E72"/>
    <mergeCell ref="A73:A86"/>
    <mergeCell ref="A87:E87"/>
    <mergeCell ref="A88:A94"/>
    <mergeCell ref="A95:E95"/>
    <mergeCell ref="A101:E101"/>
    <mergeCell ref="A107:E107"/>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33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75"/>
    <col customWidth="1" min="2" max="2" width="11.88"/>
    <col customWidth="1" min="3" max="3" width="40.13"/>
    <col customWidth="1" min="4" max="4" width="33.88"/>
    <col customWidth="1" min="5" max="5" width="27.38"/>
    <col customWidth="1" min="6" max="6" width="18.25"/>
    <col customWidth="1" min="7" max="7" width="15.75"/>
    <col customWidth="1" min="8" max="8" width="1.25"/>
    <col customWidth="1" min="9" max="9" width="19.25"/>
    <col customWidth="1" min="10" max="10" width="15.63"/>
  </cols>
  <sheetData>
    <row r="1">
      <c r="A1" s="330" t="s">
        <v>63</v>
      </c>
    </row>
    <row r="2">
      <c r="A2" s="331" t="s">
        <v>674</v>
      </c>
    </row>
    <row r="3">
      <c r="A3" s="332" t="s">
        <v>63</v>
      </c>
      <c r="B3" s="333" t="s">
        <v>675</v>
      </c>
      <c r="C3" s="334" t="s">
        <v>676</v>
      </c>
      <c r="D3" s="334" t="s">
        <v>677</v>
      </c>
      <c r="E3" s="334" t="s">
        <v>678</v>
      </c>
      <c r="F3" s="334" t="s">
        <v>679</v>
      </c>
      <c r="G3" s="335" t="s">
        <v>680</v>
      </c>
      <c r="H3" s="336"/>
      <c r="I3" s="337" t="s">
        <v>681</v>
      </c>
      <c r="J3" s="335" t="s">
        <v>682</v>
      </c>
      <c r="K3" s="144"/>
      <c r="L3" s="144"/>
      <c r="M3" s="144"/>
      <c r="N3" s="144"/>
      <c r="O3" s="144"/>
      <c r="P3" s="144"/>
      <c r="Q3" s="144"/>
      <c r="R3" s="144"/>
      <c r="S3" s="144"/>
      <c r="T3" s="144"/>
      <c r="U3" s="144"/>
      <c r="V3" s="144"/>
      <c r="W3" s="144"/>
      <c r="X3" s="144"/>
      <c r="Y3" s="144"/>
      <c r="Z3" s="144"/>
      <c r="AA3" s="144"/>
      <c r="AB3" s="144"/>
      <c r="AC3" s="144"/>
      <c r="AD3" s="144"/>
      <c r="AE3" s="144"/>
    </row>
    <row r="4">
      <c r="A4" s="338" t="s">
        <v>683</v>
      </c>
      <c r="B4" s="147" t="s">
        <v>595</v>
      </c>
      <c r="C4" s="339" t="s">
        <v>624</v>
      </c>
      <c r="D4" s="339" t="str">
        <f>IFERROR(__xludf.DUMMYFUNCTION("GOOGLETRANSLATE(C4,""vi"",""en"")"),"Transaction successful.")</f>
        <v>Transaction successful.</v>
      </c>
      <c r="E4" s="339" t="str">
        <f>IFERROR(__xludf.DUMMYFUNCTION("GOOGLETRANSLATE(C4,""vi"",""zh"")"),"交易成功。")</f>
        <v>交易成功。</v>
      </c>
      <c r="F4" s="340" t="s">
        <v>175</v>
      </c>
      <c r="G4" s="341" t="s">
        <v>684</v>
      </c>
      <c r="H4" s="342"/>
      <c r="I4" s="343" t="s">
        <v>175</v>
      </c>
      <c r="J4" s="341" t="s">
        <v>684</v>
      </c>
      <c r="K4" s="144"/>
      <c r="L4" s="144"/>
      <c r="M4" s="144"/>
      <c r="N4" s="144"/>
      <c r="O4" s="144"/>
      <c r="P4" s="144"/>
      <c r="Q4" s="144"/>
      <c r="R4" s="144"/>
      <c r="S4" s="144"/>
      <c r="T4" s="144"/>
      <c r="U4" s="144"/>
      <c r="V4" s="144"/>
      <c r="W4" s="144"/>
      <c r="X4" s="144"/>
      <c r="Y4" s="144"/>
      <c r="Z4" s="144"/>
      <c r="AA4" s="144"/>
      <c r="AB4" s="144"/>
      <c r="AC4" s="144"/>
      <c r="AD4" s="144"/>
      <c r="AE4" s="144"/>
    </row>
    <row r="5">
      <c r="A5" s="338" t="s">
        <v>683</v>
      </c>
      <c r="B5" s="147" t="s">
        <v>421</v>
      </c>
      <c r="C5" s="339" t="s">
        <v>659</v>
      </c>
      <c r="D5" s="339" t="str">
        <f>IFERROR(__xludf.DUMMYFUNCTION("GOOGLETRANSLATE(C5,""vi"",""en"")"),"An error has occurred. Please try again later or contact 1900585885 for assistance.")</f>
        <v>An error has occurred. Please try again later or contact 1900585885 for assistance.</v>
      </c>
      <c r="E5" s="339" t="str">
        <f>IFERROR(__xludf.DUMMYFUNCTION("GOOGLETRANSLATE(C5,""vi"",""zh"")"),"发生错误。请稍后再试或拨打 1900585885 获取帮助。")</f>
        <v>发生错误。请稍后再试或拨打 1900585885 获取帮助。</v>
      </c>
      <c r="F5" s="344" t="s">
        <v>424</v>
      </c>
      <c r="G5" s="341" t="s">
        <v>684</v>
      </c>
      <c r="H5" s="342"/>
      <c r="I5" s="344" t="s">
        <v>685</v>
      </c>
      <c r="J5" s="341" t="s">
        <v>684</v>
      </c>
      <c r="K5" s="144"/>
      <c r="L5" s="144"/>
      <c r="M5" s="144"/>
      <c r="N5" s="144"/>
      <c r="O5" s="144"/>
      <c r="P5" s="144"/>
      <c r="Q5" s="144"/>
      <c r="R5" s="144"/>
      <c r="S5" s="144"/>
      <c r="T5" s="144"/>
      <c r="U5" s="144"/>
      <c r="V5" s="144"/>
      <c r="W5" s="144"/>
      <c r="X5" s="144"/>
      <c r="Y5" s="144"/>
      <c r="Z5" s="144"/>
      <c r="AA5" s="144"/>
      <c r="AB5" s="144"/>
      <c r="AC5" s="144"/>
      <c r="AD5" s="144"/>
      <c r="AE5" s="144"/>
    </row>
    <row r="6">
      <c r="A6" s="338" t="s">
        <v>683</v>
      </c>
      <c r="B6" s="147" t="s">
        <v>686</v>
      </c>
      <c r="C6" s="339" t="s">
        <v>687</v>
      </c>
      <c r="D6" s="339" t="str">
        <f>IFERROR(__xludf.DUMMYFUNCTION("GOOGLETRANSLATE(C6,""vi"",""en"")"),"Searching for CIF by IDNo error.")</f>
        <v>Searching for CIF by IDNo error.</v>
      </c>
      <c r="E6" s="339" t="str">
        <f>IFERROR(__xludf.DUMMYFUNCTION("GOOGLETRANSLATE(C6,""vi"",""zh"")"),"按IDNo查找CIF时出错。")</f>
        <v>按IDNo查找CIF时出错。</v>
      </c>
      <c r="F6" s="344" t="s">
        <v>424</v>
      </c>
      <c r="G6" s="341" t="s">
        <v>684</v>
      </c>
      <c r="H6" s="342"/>
      <c r="I6" s="344" t="s">
        <v>685</v>
      </c>
      <c r="J6" s="341" t="s">
        <v>684</v>
      </c>
      <c r="K6" s="144"/>
      <c r="L6" s="144"/>
      <c r="M6" s="144"/>
      <c r="N6" s="144"/>
      <c r="O6" s="144"/>
      <c r="P6" s="144"/>
      <c r="Q6" s="144"/>
      <c r="R6" s="144"/>
      <c r="S6" s="144"/>
      <c r="T6" s="144"/>
      <c r="U6" s="144"/>
      <c r="V6" s="144"/>
      <c r="W6" s="144"/>
      <c r="X6" s="144"/>
      <c r="Y6" s="144"/>
      <c r="Z6" s="144"/>
      <c r="AA6" s="144"/>
      <c r="AB6" s="144"/>
      <c r="AC6" s="144"/>
      <c r="AD6" s="144"/>
      <c r="AE6" s="144"/>
    </row>
    <row r="7">
      <c r="A7" s="338" t="s">
        <v>683</v>
      </c>
      <c r="B7" s="147" t="s">
        <v>688</v>
      </c>
      <c r="C7" s="339" t="s">
        <v>689</v>
      </c>
      <c r="D7" s="339" t="str">
        <f>IFERROR(__xludf.DUMMYFUNCTION("GOOGLETRANSLATE(C7,""vi"",""en"")"),"Find the CIF number based on the faulty phone number.")</f>
        <v>Find the CIF number based on the faulty phone number.</v>
      </c>
      <c r="E7" s="339" t="str">
        <f>IFERROR(__xludf.DUMMYFUNCTION("GOOGLETRANSLATE(C7,""vi"",""zh"")"),"根据错误的电话号码查找 CIF 号码。")</f>
        <v>根据错误的电话号码查找 CIF 号码。</v>
      </c>
      <c r="F7" s="344" t="s">
        <v>424</v>
      </c>
      <c r="G7" s="341" t="s">
        <v>684</v>
      </c>
      <c r="H7" s="342"/>
      <c r="I7" s="344" t="s">
        <v>685</v>
      </c>
      <c r="J7" s="341" t="s">
        <v>684</v>
      </c>
      <c r="K7" s="144"/>
      <c r="L7" s="144"/>
      <c r="M7" s="144"/>
      <c r="N7" s="144"/>
      <c r="O7" s="144"/>
      <c r="P7" s="144"/>
      <c r="Q7" s="144"/>
      <c r="R7" s="144"/>
      <c r="S7" s="144"/>
      <c r="T7" s="144"/>
      <c r="U7" s="144"/>
      <c r="V7" s="144"/>
      <c r="W7" s="144"/>
      <c r="X7" s="144"/>
      <c r="Y7" s="144"/>
      <c r="Z7" s="144"/>
      <c r="AA7" s="144"/>
      <c r="AB7" s="144"/>
      <c r="AC7" s="144"/>
      <c r="AD7" s="144"/>
      <c r="AE7" s="144"/>
    </row>
    <row r="8">
      <c r="A8" s="338" t="s">
        <v>683</v>
      </c>
      <c r="B8" s="147" t="s">
        <v>570</v>
      </c>
      <c r="C8" s="339" t="s">
        <v>428</v>
      </c>
      <c r="D8" s="339" t="str">
        <f>IFERROR(__xludf.DUMMYFUNCTION("GOOGLETRANSLATE(C8,""vi"",""en"")"),"Do not leave any required information blank.")</f>
        <v>Do not leave any required information blank.</v>
      </c>
      <c r="E8" s="339" t="str">
        <f>IFERROR(__xludf.DUMMYFUNCTION("GOOGLETRANSLATE(C8,""vi"",""zh"")"),"请勿留空任何必填信息。")</f>
        <v>请勿留空任何必填信息。</v>
      </c>
      <c r="F8" s="343" t="s">
        <v>424</v>
      </c>
      <c r="G8" s="341" t="s">
        <v>684</v>
      </c>
      <c r="H8" s="342"/>
      <c r="I8" s="343" t="s">
        <v>685</v>
      </c>
      <c r="J8" s="341" t="s">
        <v>684</v>
      </c>
      <c r="K8" s="144"/>
      <c r="L8" s="144"/>
      <c r="M8" s="144"/>
      <c r="N8" s="144"/>
      <c r="O8" s="144"/>
      <c r="P8" s="144"/>
      <c r="Q8" s="144"/>
      <c r="R8" s="144"/>
      <c r="S8" s="144"/>
      <c r="T8" s="144"/>
      <c r="U8" s="144"/>
      <c r="V8" s="144"/>
      <c r="W8" s="144"/>
      <c r="X8" s="144"/>
      <c r="Y8" s="144"/>
      <c r="Z8" s="144"/>
      <c r="AA8" s="144"/>
      <c r="AB8" s="144"/>
      <c r="AC8" s="144"/>
      <c r="AD8" s="144"/>
      <c r="AE8" s="144"/>
    </row>
    <row r="9">
      <c r="A9" s="338" t="s">
        <v>683</v>
      </c>
      <c r="B9" s="147" t="s">
        <v>477</v>
      </c>
      <c r="C9" s="339" t="s">
        <v>690</v>
      </c>
      <c r="D9" s="339" t="str">
        <f>IFERROR(__xludf.DUMMYFUNCTION("GOOGLETRANSLATE(C9,""vi"",""en"")"),"Connection error!")</f>
        <v>Connection error!</v>
      </c>
      <c r="E9" s="339" t="str">
        <f>IFERROR(__xludf.DUMMYFUNCTION("GOOGLETRANSLATE(C9,""vi"",""zh"")"),"连接错误！")</f>
        <v>连接错误！</v>
      </c>
      <c r="F9" s="343" t="s">
        <v>424</v>
      </c>
      <c r="G9" s="341" t="s">
        <v>684</v>
      </c>
      <c r="H9" s="342"/>
      <c r="I9" s="343" t="s">
        <v>685</v>
      </c>
      <c r="J9" s="341" t="s">
        <v>684</v>
      </c>
      <c r="K9" s="144"/>
      <c r="L9" s="144"/>
      <c r="M9" s="144"/>
      <c r="N9" s="144"/>
      <c r="O9" s="144"/>
      <c r="P9" s="144"/>
      <c r="Q9" s="144"/>
      <c r="R9" s="144"/>
      <c r="S9" s="144"/>
      <c r="T9" s="144"/>
      <c r="U9" s="144"/>
      <c r="V9" s="144"/>
      <c r="W9" s="144"/>
      <c r="X9" s="144"/>
      <c r="Y9" s="144"/>
      <c r="Z9" s="144"/>
      <c r="AA9" s="144"/>
      <c r="AB9" s="144"/>
      <c r="AC9" s="144"/>
      <c r="AD9" s="144"/>
      <c r="AE9" s="144"/>
    </row>
    <row r="10">
      <c r="A10" s="338" t="s">
        <v>683</v>
      </c>
      <c r="B10" s="345" t="s">
        <v>691</v>
      </c>
      <c r="C10" s="339" t="s">
        <v>692</v>
      </c>
      <c r="D10" s="339" t="str">
        <f>IFERROR(__xludf.DUMMYFUNCTION("GOOGLETRANSLATE(C10,""vi"",""en"")"),"The phone number is invalid.")</f>
        <v>The phone number is invalid.</v>
      </c>
      <c r="E10" s="339" t="str">
        <f>IFERROR(__xludf.DUMMYFUNCTION("GOOGLETRANSLATE(C10,""vi"",""zh"")"),"电话号码无效。")</f>
        <v>电话号码无效。</v>
      </c>
      <c r="F10" s="346" t="s">
        <v>693</v>
      </c>
      <c r="G10" s="347" t="s">
        <v>493</v>
      </c>
      <c r="H10" s="348"/>
      <c r="I10" s="346" t="s">
        <v>693</v>
      </c>
      <c r="J10" s="347" t="s">
        <v>461</v>
      </c>
      <c r="K10" s="144"/>
      <c r="L10" s="144"/>
      <c r="M10" s="144"/>
      <c r="N10" s="144"/>
      <c r="O10" s="144"/>
      <c r="P10" s="144"/>
      <c r="Q10" s="144"/>
      <c r="R10" s="144"/>
      <c r="S10" s="144"/>
      <c r="T10" s="144"/>
      <c r="U10" s="144"/>
      <c r="V10" s="144"/>
      <c r="W10" s="144"/>
      <c r="X10" s="144"/>
      <c r="Y10" s="144"/>
      <c r="Z10" s="144"/>
      <c r="AA10" s="144"/>
      <c r="AB10" s="144"/>
      <c r="AC10" s="144"/>
      <c r="AD10" s="144"/>
      <c r="AE10" s="144"/>
    </row>
    <row r="11">
      <c r="A11" s="338" t="s">
        <v>683</v>
      </c>
      <c r="B11" s="345" t="s">
        <v>694</v>
      </c>
      <c r="C11" s="339" t="s">
        <v>695</v>
      </c>
      <c r="D11" s="339" t="str">
        <f>IFERROR(__xludf.DUMMYFUNCTION("GOOGLETRANSLATE(C11,""vi"",""en"")"),"The ID/citizen identification number is invalid.")</f>
        <v>The ID/citizen identification number is invalid.</v>
      </c>
      <c r="E11" s="339" t="str">
        <f>IFERROR(__xludf.DUMMYFUNCTION("GOOGLETRANSLATE(C11,""vi"",""zh"")"),"身份证/公民身份号码无效。")</f>
        <v>身份证/公民身份号码无效。</v>
      </c>
      <c r="F11" s="346" t="s">
        <v>693</v>
      </c>
      <c r="G11" s="347" t="s">
        <v>493</v>
      </c>
      <c r="H11" s="348"/>
      <c r="I11" s="346" t="s">
        <v>693</v>
      </c>
      <c r="J11" s="347" t="s">
        <v>461</v>
      </c>
      <c r="K11" s="144"/>
      <c r="L11" s="144"/>
      <c r="M11" s="144"/>
      <c r="N11" s="144"/>
      <c r="O11" s="144"/>
      <c r="P11" s="144"/>
      <c r="Q11" s="144"/>
      <c r="R11" s="144"/>
      <c r="S11" s="144"/>
      <c r="T11" s="144"/>
      <c r="U11" s="144"/>
      <c r="V11" s="144"/>
      <c r="W11" s="144"/>
      <c r="X11" s="144"/>
      <c r="Y11" s="144"/>
      <c r="Z11" s="144"/>
      <c r="AA11" s="144"/>
      <c r="AB11" s="144"/>
      <c r="AC11" s="144"/>
      <c r="AD11" s="144"/>
      <c r="AE11" s="144"/>
    </row>
    <row r="12">
      <c r="A12" s="338" t="s">
        <v>683</v>
      </c>
      <c r="B12" s="345" t="s">
        <v>696</v>
      </c>
      <c r="C12" s="339" t="s">
        <v>697</v>
      </c>
      <c r="D12" s="339" t="str">
        <f>IFERROR(__xludf.DUMMYFUNCTION("GOOGLETRANSLATE(C12,""vi"",""en"")"),"The request is temporarily blocked.")</f>
        <v>The request is temporarily blocked.</v>
      </c>
      <c r="E12" s="339" t="str">
        <f>IFERROR(__xludf.DUMMYFUNCTION("GOOGLETRANSLATE(C12,""vi"",""zh"")"),"请求暂时被阻止。")</f>
        <v>请求暂时被阻止。</v>
      </c>
      <c r="F12" s="346" t="s">
        <v>693</v>
      </c>
      <c r="G12" s="347" t="s">
        <v>493</v>
      </c>
      <c r="H12" s="348"/>
      <c r="I12" s="346" t="s">
        <v>693</v>
      </c>
      <c r="J12" s="347" t="s">
        <v>461</v>
      </c>
      <c r="K12" s="144"/>
      <c r="L12" s="144"/>
      <c r="M12" s="144"/>
      <c r="N12" s="144"/>
      <c r="O12" s="144"/>
      <c r="P12" s="144"/>
      <c r="Q12" s="144"/>
      <c r="R12" s="144"/>
      <c r="S12" s="144"/>
      <c r="T12" s="144"/>
      <c r="U12" s="144"/>
      <c r="V12" s="144"/>
      <c r="W12" s="144"/>
      <c r="X12" s="144"/>
      <c r="Y12" s="144"/>
      <c r="Z12" s="144"/>
      <c r="AA12" s="144"/>
      <c r="AB12" s="144"/>
      <c r="AC12" s="144"/>
      <c r="AD12" s="144"/>
      <c r="AE12" s="144"/>
    </row>
    <row r="13">
      <c r="A13" s="338" t="s">
        <v>683</v>
      </c>
      <c r="B13" s="345" t="s">
        <v>698</v>
      </c>
      <c r="C13" s="339" t="s">
        <v>699</v>
      </c>
      <c r="D13" s="339" t="str">
        <f>IFERROR(__xludf.DUMMYFUNCTION("GOOGLETRANSLATE(C13,""vi"",""en"")"),"The application was rejected because the IC and phone numbers were already used by many customers at TPBank.")</f>
        <v>The application was rejected because the IC and phone numbers were already used by many customers at TPBank.</v>
      </c>
      <c r="E13" s="339" t="str">
        <f>IFERROR(__xludf.DUMMYFUNCTION("GOOGLETRANSLATE(C13,""vi"",""zh"")"),"该申请被驳回，因为身份证号码和电话号码已被TPBank的许多客户使用。")</f>
        <v>该申请被驳回，因为身份证号码和电话号码已被TPBank的许多客户使用。</v>
      </c>
      <c r="F13" s="346" t="s">
        <v>693</v>
      </c>
      <c r="G13" s="349" t="s">
        <v>449</v>
      </c>
      <c r="H13" s="348"/>
      <c r="I13" s="346" t="s">
        <v>693</v>
      </c>
      <c r="J13" s="350" t="s">
        <v>700</v>
      </c>
      <c r="K13" s="144"/>
      <c r="L13" s="144"/>
      <c r="M13" s="144"/>
      <c r="N13" s="144"/>
      <c r="O13" s="144"/>
      <c r="P13" s="144"/>
      <c r="Q13" s="144"/>
      <c r="R13" s="144"/>
      <c r="S13" s="144"/>
      <c r="T13" s="144"/>
      <c r="U13" s="144"/>
      <c r="V13" s="144"/>
      <c r="W13" s="144"/>
      <c r="X13" s="144"/>
      <c r="Y13" s="144"/>
      <c r="Z13" s="144"/>
      <c r="AA13" s="144"/>
      <c r="AB13" s="144"/>
      <c r="AC13" s="144"/>
      <c r="AD13" s="144"/>
      <c r="AE13" s="144"/>
    </row>
    <row r="14">
      <c r="A14" s="338" t="s">
        <v>683</v>
      </c>
      <c r="B14" s="345" t="s">
        <v>701</v>
      </c>
      <c r="C14" s="339" t="s">
        <v>702</v>
      </c>
      <c r="D14" s="339" t="str">
        <f>IFERROR(__xludf.DUMMYFUNCTION("GOOGLETRANSLATE(C14,""vi"",""en"")"),"Rejected due to suspected fraud.")</f>
        <v>Rejected due to suspected fraud.</v>
      </c>
      <c r="E14" s="339" t="str">
        <f>IFERROR(__xludf.DUMMYFUNCTION("GOOGLETRANSLATE(C14,""vi"",""zh"")"),"因涉嫌欺诈而被拒绝。")</f>
        <v>因涉嫌欺诈而被拒绝。</v>
      </c>
      <c r="F14" s="346" t="s">
        <v>693</v>
      </c>
      <c r="G14" s="349" t="s">
        <v>567</v>
      </c>
      <c r="H14" s="348"/>
      <c r="I14" s="346" t="s">
        <v>693</v>
      </c>
      <c r="J14" s="350" t="s">
        <v>568</v>
      </c>
      <c r="K14" s="144"/>
      <c r="L14" s="144"/>
      <c r="M14" s="144"/>
      <c r="N14" s="144"/>
      <c r="O14" s="144"/>
      <c r="P14" s="144"/>
      <c r="Q14" s="144"/>
      <c r="R14" s="144"/>
      <c r="S14" s="144"/>
      <c r="T14" s="144"/>
      <c r="U14" s="144"/>
      <c r="V14" s="144"/>
      <c r="W14" s="144"/>
      <c r="X14" s="144"/>
      <c r="Y14" s="144"/>
      <c r="Z14" s="144"/>
      <c r="AA14" s="144"/>
      <c r="AB14" s="144"/>
      <c r="AC14" s="144"/>
      <c r="AD14" s="144"/>
      <c r="AE14" s="144"/>
    </row>
    <row r="15" ht="8.25" customHeight="1">
      <c r="A15" s="351"/>
      <c r="B15" s="352"/>
      <c r="C15" s="353"/>
      <c r="D15" s="353"/>
      <c r="E15" s="353"/>
      <c r="F15" s="354"/>
      <c r="G15" s="355"/>
      <c r="H15" s="356"/>
      <c r="I15" s="356"/>
      <c r="J15" s="355"/>
      <c r="K15" s="357"/>
      <c r="L15" s="357"/>
      <c r="M15" s="357"/>
      <c r="N15" s="357"/>
      <c r="O15" s="357"/>
      <c r="P15" s="357"/>
      <c r="Q15" s="357"/>
      <c r="R15" s="357"/>
      <c r="S15" s="357"/>
      <c r="T15" s="357"/>
      <c r="U15" s="357"/>
      <c r="V15" s="357"/>
      <c r="W15" s="357"/>
      <c r="X15" s="357"/>
      <c r="Y15" s="357"/>
      <c r="Z15" s="357"/>
      <c r="AA15" s="357"/>
      <c r="AB15" s="357"/>
      <c r="AC15" s="357"/>
      <c r="AD15" s="357"/>
      <c r="AE15" s="357"/>
    </row>
    <row r="16">
      <c r="A16" s="338" t="s">
        <v>703</v>
      </c>
      <c r="B16" s="147" t="s">
        <v>595</v>
      </c>
      <c r="C16" s="339" t="s">
        <v>624</v>
      </c>
      <c r="D16" s="339" t="str">
        <f>IFERROR(__xludf.DUMMYFUNCTION("GOOGLETRANSLATE(C16,""vi"",""en"")"),"Transaction successful.")</f>
        <v>Transaction successful.</v>
      </c>
      <c r="E16" s="339" t="str">
        <f>IFERROR(__xludf.DUMMYFUNCTION("GOOGLETRANSLATE(C16,""vi"",""zh"")"),"交易成功。")</f>
        <v>交易成功。</v>
      </c>
      <c r="F16" s="343" t="s">
        <v>175</v>
      </c>
      <c r="G16" s="358" t="s">
        <v>684</v>
      </c>
      <c r="H16" s="359"/>
      <c r="I16" s="343" t="s">
        <v>175</v>
      </c>
      <c r="J16" s="358" t="s">
        <v>684</v>
      </c>
      <c r="K16" s="144"/>
      <c r="L16" s="144"/>
      <c r="M16" s="144"/>
      <c r="N16" s="144"/>
      <c r="O16" s="144"/>
      <c r="P16" s="144"/>
      <c r="Q16" s="144"/>
      <c r="R16" s="144"/>
      <c r="S16" s="144"/>
      <c r="T16" s="144"/>
      <c r="U16" s="144"/>
      <c r="V16" s="144"/>
      <c r="W16" s="144"/>
      <c r="X16" s="144"/>
      <c r="Y16" s="144"/>
      <c r="Z16" s="144"/>
      <c r="AA16" s="144"/>
      <c r="AB16" s="144"/>
      <c r="AC16" s="144"/>
      <c r="AD16" s="144"/>
      <c r="AE16" s="144"/>
    </row>
    <row r="17">
      <c r="A17" s="338" t="s">
        <v>703</v>
      </c>
      <c r="B17" s="147" t="s">
        <v>421</v>
      </c>
      <c r="C17" s="339" t="s">
        <v>659</v>
      </c>
      <c r="D17" s="339" t="str">
        <f>IFERROR(__xludf.DUMMYFUNCTION("GOOGLETRANSLATE(C17,""vi"",""en"")"),"An error has occurred. Please try again later or contact 1900585885 for assistance.")</f>
        <v>An error has occurred. Please try again later or contact 1900585885 for assistance.</v>
      </c>
      <c r="E17" s="339" t="str">
        <f>IFERROR(__xludf.DUMMYFUNCTION("GOOGLETRANSLATE(C17,""vi"",""zh"")"),"发生错误。请稍后再试或拨打 1900585885 获取帮助。")</f>
        <v>发生错误。请稍后再试或拨打 1900585885 获取帮助。</v>
      </c>
      <c r="F17" s="343" t="s">
        <v>441</v>
      </c>
      <c r="G17" s="358" t="s">
        <v>684</v>
      </c>
      <c r="H17" s="359"/>
      <c r="I17" s="343" t="s">
        <v>442</v>
      </c>
      <c r="J17" s="358" t="s">
        <v>684</v>
      </c>
      <c r="K17" s="144"/>
      <c r="L17" s="144"/>
      <c r="M17" s="144"/>
      <c r="N17" s="144"/>
      <c r="O17" s="144"/>
      <c r="P17" s="144"/>
      <c r="Q17" s="144"/>
      <c r="R17" s="144"/>
      <c r="S17" s="144"/>
      <c r="T17" s="144"/>
      <c r="U17" s="144"/>
      <c r="V17" s="144"/>
      <c r="W17" s="144"/>
      <c r="X17" s="144"/>
      <c r="Y17" s="144"/>
      <c r="Z17" s="144"/>
      <c r="AA17" s="144"/>
      <c r="AB17" s="144"/>
      <c r="AC17" s="144"/>
      <c r="AD17" s="144"/>
      <c r="AE17" s="144"/>
    </row>
    <row r="18">
      <c r="A18" s="338" t="s">
        <v>703</v>
      </c>
      <c r="B18" s="345" t="s">
        <v>686</v>
      </c>
      <c r="C18" s="339" t="s">
        <v>687</v>
      </c>
      <c r="D18" s="339" t="str">
        <f>IFERROR(__xludf.DUMMYFUNCTION("GOOGLETRANSLATE(C18,""vi"",""en"")"),"Searching for CIF by IDNo error.")</f>
        <v>Searching for CIF by IDNo error.</v>
      </c>
      <c r="E18" s="339" t="str">
        <f>IFERROR(__xludf.DUMMYFUNCTION("GOOGLETRANSLATE(C18,""vi"",""zh"")"),"按IDNo查找CIF时出错。")</f>
        <v>按IDNo查找CIF时出错。</v>
      </c>
      <c r="F18" s="343" t="s">
        <v>693</v>
      </c>
      <c r="G18" s="347" t="s">
        <v>493</v>
      </c>
      <c r="H18" s="359"/>
      <c r="I18" s="343" t="s">
        <v>693</v>
      </c>
      <c r="J18" s="347" t="s">
        <v>461</v>
      </c>
      <c r="K18" s="144"/>
      <c r="L18" s="144"/>
      <c r="M18" s="144"/>
      <c r="N18" s="144"/>
      <c r="O18" s="144"/>
      <c r="P18" s="144"/>
      <c r="Q18" s="144"/>
      <c r="R18" s="144"/>
      <c r="S18" s="144"/>
      <c r="T18" s="144"/>
      <c r="U18" s="144"/>
      <c r="V18" s="144"/>
      <c r="W18" s="144"/>
      <c r="X18" s="144"/>
      <c r="Y18" s="144"/>
      <c r="Z18" s="144"/>
      <c r="AA18" s="144"/>
      <c r="AB18" s="144"/>
      <c r="AC18" s="144"/>
      <c r="AD18" s="144"/>
      <c r="AE18" s="144"/>
    </row>
    <row r="19">
      <c r="A19" s="338" t="s">
        <v>703</v>
      </c>
      <c r="B19" s="345" t="s">
        <v>688</v>
      </c>
      <c r="C19" s="339" t="s">
        <v>689</v>
      </c>
      <c r="D19" s="339" t="str">
        <f>IFERROR(__xludf.DUMMYFUNCTION("GOOGLETRANSLATE(C19,""vi"",""en"")"),"Find the CIF number based on the faulty phone number.")</f>
        <v>Find the CIF number based on the faulty phone number.</v>
      </c>
      <c r="E19" s="339" t="str">
        <f>IFERROR(__xludf.DUMMYFUNCTION("GOOGLETRANSLATE(C19,""vi"",""zh"")"),"根据错误的电话号码查找 CIF 号码。")</f>
        <v>根据错误的电话号码查找 CIF 号码。</v>
      </c>
      <c r="F19" s="343" t="s">
        <v>693</v>
      </c>
      <c r="G19" s="347" t="s">
        <v>493</v>
      </c>
      <c r="H19" s="359"/>
      <c r="I19" s="343" t="s">
        <v>693</v>
      </c>
      <c r="J19" s="347" t="s">
        <v>461</v>
      </c>
      <c r="K19" s="144"/>
      <c r="L19" s="144"/>
      <c r="M19" s="144"/>
      <c r="N19" s="144"/>
      <c r="O19" s="144"/>
      <c r="P19" s="144"/>
      <c r="Q19" s="144"/>
      <c r="R19" s="144"/>
      <c r="S19" s="144"/>
      <c r="T19" s="144"/>
      <c r="U19" s="144"/>
      <c r="V19" s="144"/>
      <c r="W19" s="144"/>
      <c r="X19" s="144"/>
      <c r="Y19" s="144"/>
      <c r="Z19" s="144"/>
      <c r="AA19" s="144"/>
      <c r="AB19" s="144"/>
      <c r="AC19" s="144"/>
      <c r="AD19" s="144"/>
      <c r="AE19" s="144"/>
    </row>
    <row r="20">
      <c r="A20" s="338" t="s">
        <v>703</v>
      </c>
      <c r="B20" s="345" t="s">
        <v>704</v>
      </c>
      <c r="C20" s="339" t="s">
        <v>705</v>
      </c>
      <c r="D20" s="339" t="str">
        <f>IFERROR(__xludf.DUMMYFUNCTION("GOOGLETRANSLATE(C20,""vi"",""en"")"),"The date of birth is invalid.")</f>
        <v>The date of birth is invalid.</v>
      </c>
      <c r="E20" s="339" t="str">
        <f>IFERROR(__xludf.DUMMYFUNCTION("GOOGLETRANSLATE(C20,""vi"",""zh"")"),"出生日期无效。")</f>
        <v>出生日期无效。</v>
      </c>
      <c r="F20" s="343" t="s">
        <v>693</v>
      </c>
      <c r="G20" s="347" t="s">
        <v>493</v>
      </c>
      <c r="H20" s="359"/>
      <c r="I20" s="343" t="s">
        <v>693</v>
      </c>
      <c r="J20" s="347" t="s">
        <v>461</v>
      </c>
      <c r="K20" s="144"/>
      <c r="L20" s="144"/>
      <c r="M20" s="144"/>
      <c r="N20" s="144"/>
      <c r="O20" s="144"/>
      <c r="P20" s="144"/>
      <c r="Q20" s="144"/>
      <c r="R20" s="144"/>
      <c r="S20" s="144"/>
      <c r="T20" s="144"/>
      <c r="U20" s="144"/>
      <c r="V20" s="144"/>
      <c r="W20" s="144"/>
      <c r="X20" s="144"/>
      <c r="Y20" s="144"/>
      <c r="Z20" s="144"/>
      <c r="AA20" s="144"/>
      <c r="AB20" s="144"/>
      <c r="AC20" s="144"/>
      <c r="AD20" s="144"/>
      <c r="AE20" s="144"/>
    </row>
    <row r="21">
      <c r="A21" s="338" t="s">
        <v>703</v>
      </c>
      <c r="B21" s="345" t="s">
        <v>706</v>
      </c>
      <c r="C21" s="339" t="s">
        <v>707</v>
      </c>
      <c r="D21" s="339" t="str">
        <f>IFERROR(__xludf.DUMMYFUNCTION("GOOGLETRANSLATE(C21,""vi"",""en"")"),"The name is invalid.")</f>
        <v>The name is invalid.</v>
      </c>
      <c r="E21" s="339" t="str">
        <f>IFERROR(__xludf.DUMMYFUNCTION("GOOGLETRANSLATE(C21,""vi"",""zh"")"),"名称无效。")</f>
        <v>名称无效。</v>
      </c>
      <c r="F21" s="343" t="s">
        <v>693</v>
      </c>
      <c r="G21" s="347" t="s">
        <v>493</v>
      </c>
      <c r="H21" s="359"/>
      <c r="I21" s="343" t="s">
        <v>693</v>
      </c>
      <c r="J21" s="347" t="s">
        <v>461</v>
      </c>
      <c r="K21" s="144"/>
      <c r="L21" s="144"/>
      <c r="M21" s="144"/>
      <c r="N21" s="144"/>
      <c r="O21" s="144"/>
      <c r="P21" s="144"/>
      <c r="Q21" s="144"/>
      <c r="R21" s="144"/>
      <c r="S21" s="144"/>
      <c r="T21" s="144"/>
      <c r="U21" s="144"/>
      <c r="V21" s="144"/>
      <c r="W21" s="144"/>
      <c r="X21" s="144"/>
      <c r="Y21" s="144"/>
      <c r="Z21" s="144"/>
      <c r="AA21" s="144"/>
      <c r="AB21" s="144"/>
      <c r="AC21" s="144"/>
      <c r="AD21" s="144"/>
      <c r="AE21" s="144"/>
    </row>
    <row r="22">
      <c r="A22" s="338" t="s">
        <v>703</v>
      </c>
      <c r="B22" s="345" t="s">
        <v>570</v>
      </c>
      <c r="C22" s="339" t="s">
        <v>661</v>
      </c>
      <c r="D22" s="339" t="str">
        <f>IFERROR(__xludf.DUMMYFUNCTION("GOOGLETRANSLATE(C22,""vi"",""en"")"),"Do not leave any required information blank.")</f>
        <v>Do not leave any required information blank.</v>
      </c>
      <c r="E22" s="339" t="str">
        <f>IFERROR(__xludf.DUMMYFUNCTION("GOOGLETRANSLATE(C22,""vi"",""zh"")"),"请勿留空任何必填信息。")</f>
        <v>请勿留空任何必填信息。</v>
      </c>
      <c r="F22" s="343" t="s">
        <v>693</v>
      </c>
      <c r="G22" s="347" t="s">
        <v>493</v>
      </c>
      <c r="H22" s="359"/>
      <c r="I22" s="343" t="s">
        <v>693</v>
      </c>
      <c r="J22" s="347" t="s">
        <v>461</v>
      </c>
      <c r="K22" s="144"/>
      <c r="L22" s="144"/>
      <c r="M22" s="144"/>
      <c r="N22" s="144"/>
      <c r="O22" s="144"/>
      <c r="P22" s="144"/>
      <c r="Q22" s="144"/>
      <c r="R22" s="144"/>
      <c r="S22" s="144"/>
      <c r="T22" s="144"/>
      <c r="U22" s="144"/>
      <c r="V22" s="144"/>
      <c r="W22" s="144"/>
      <c r="X22" s="144"/>
      <c r="Y22" s="144"/>
      <c r="Z22" s="144"/>
      <c r="AA22" s="144"/>
      <c r="AB22" s="144"/>
      <c r="AC22" s="144"/>
      <c r="AD22" s="144"/>
      <c r="AE22" s="144"/>
    </row>
    <row r="23">
      <c r="A23" s="338" t="s">
        <v>703</v>
      </c>
      <c r="B23" s="345" t="s">
        <v>589</v>
      </c>
      <c r="C23" s="339" t="s">
        <v>708</v>
      </c>
      <c r="D23" s="339" t="str">
        <f>IFERROR(__xludf.DUMMYFUNCTION("GOOGLETRANSLATE(C23,""vi"",""en"")"),"Invalid amount")</f>
        <v>Invalid amount</v>
      </c>
      <c r="E23" s="339" t="str">
        <f>IFERROR(__xludf.DUMMYFUNCTION("GOOGLETRANSLATE(C23,""vi"",""zh"")"),"无效金额")</f>
        <v>无效金额</v>
      </c>
      <c r="F23" s="343" t="s">
        <v>693</v>
      </c>
      <c r="G23" s="347" t="s">
        <v>493</v>
      </c>
      <c r="H23" s="359"/>
      <c r="I23" s="343" t="s">
        <v>693</v>
      </c>
      <c r="J23" s="347" t="s">
        <v>461</v>
      </c>
      <c r="K23" s="144"/>
      <c r="L23" s="144"/>
      <c r="M23" s="144"/>
      <c r="N23" s="144"/>
      <c r="O23" s="144"/>
      <c r="P23" s="144"/>
      <c r="Q23" s="144"/>
      <c r="R23" s="144"/>
      <c r="S23" s="144"/>
      <c r="T23" s="144"/>
      <c r="U23" s="144"/>
      <c r="V23" s="144"/>
      <c r="W23" s="144"/>
      <c r="X23" s="144"/>
      <c r="Y23" s="144"/>
      <c r="Z23" s="144"/>
      <c r="AA23" s="144"/>
      <c r="AB23" s="144"/>
      <c r="AC23" s="144"/>
      <c r="AD23" s="144"/>
      <c r="AE23" s="144"/>
    </row>
    <row r="24">
      <c r="A24" s="338" t="s">
        <v>703</v>
      </c>
      <c r="B24" s="345" t="s">
        <v>494</v>
      </c>
      <c r="C24" s="339" t="s">
        <v>709</v>
      </c>
      <c r="D24" s="339" t="str">
        <f>IFERROR(__xludf.DUMMYFUNCTION("GOOGLETRANSLATE(C24,""vi"",""en"")"),"Invalid date")</f>
        <v>Invalid date</v>
      </c>
      <c r="E24" s="339" t="str">
        <f>IFERROR(__xludf.DUMMYFUNCTION("GOOGLETRANSLATE(C24,""vi"",""zh"")"),"无效日期")</f>
        <v>无效日期</v>
      </c>
      <c r="F24" s="343" t="s">
        <v>441</v>
      </c>
      <c r="G24" s="347" t="s">
        <v>493</v>
      </c>
      <c r="H24" s="359"/>
      <c r="I24" s="343" t="s">
        <v>442</v>
      </c>
      <c r="J24" s="347" t="s">
        <v>461</v>
      </c>
      <c r="K24" s="144"/>
      <c r="L24" s="144"/>
      <c r="M24" s="144"/>
      <c r="N24" s="144"/>
      <c r="O24" s="144"/>
      <c r="P24" s="144"/>
      <c r="Q24" s="144"/>
      <c r="R24" s="144"/>
      <c r="S24" s="144"/>
      <c r="T24" s="144"/>
      <c r="U24" s="144"/>
      <c r="V24" s="144"/>
      <c r="W24" s="144"/>
      <c r="X24" s="144"/>
      <c r="Y24" s="144"/>
      <c r="Z24" s="144"/>
      <c r="AA24" s="144"/>
      <c r="AB24" s="144"/>
      <c r="AC24" s="144"/>
      <c r="AD24" s="144"/>
      <c r="AE24" s="144"/>
    </row>
    <row r="25">
      <c r="A25" s="338" t="s">
        <v>703</v>
      </c>
      <c r="B25" s="147" t="s">
        <v>464</v>
      </c>
      <c r="C25" s="339" t="s">
        <v>710</v>
      </c>
      <c r="D25" s="339" t="str">
        <f>IFERROR(__xludf.DUMMYFUNCTION("GOOGLETRANSLATE(C25,""vi"",""en"")"),"Customer files are still being processed.")</f>
        <v>Customer files are still being processed.</v>
      </c>
      <c r="E25" s="339" t="str">
        <f>IFERROR(__xludf.DUMMYFUNCTION("GOOGLETRANSLATE(C25,""vi"",""zh"")"),"客户档案仍在处理中。")</f>
        <v>客户档案仍在处理中。</v>
      </c>
      <c r="F25" s="343" t="s">
        <v>467</v>
      </c>
      <c r="G25" s="358" t="s">
        <v>684</v>
      </c>
      <c r="H25" s="359"/>
      <c r="I25" s="343" t="s">
        <v>468</v>
      </c>
      <c r="J25" s="358" t="s">
        <v>684</v>
      </c>
      <c r="K25" s="144"/>
      <c r="L25" s="144"/>
      <c r="M25" s="144"/>
      <c r="N25" s="144"/>
      <c r="O25" s="144"/>
      <c r="P25" s="144"/>
      <c r="Q25" s="144"/>
      <c r="R25" s="144"/>
      <c r="S25" s="144"/>
      <c r="T25" s="144"/>
      <c r="U25" s="144"/>
      <c r="V25" s="144"/>
      <c r="W25" s="144"/>
      <c r="X25" s="144"/>
      <c r="Y25" s="144"/>
      <c r="Z25" s="144"/>
      <c r="AA25" s="144"/>
      <c r="AB25" s="144"/>
      <c r="AC25" s="144"/>
      <c r="AD25" s="144"/>
      <c r="AE25" s="144"/>
    </row>
    <row r="26">
      <c r="A26" s="338" t="s">
        <v>703</v>
      </c>
      <c r="B26" s="147" t="s">
        <v>477</v>
      </c>
      <c r="C26" s="339" t="s">
        <v>690</v>
      </c>
      <c r="D26" s="339" t="str">
        <f>IFERROR(__xludf.DUMMYFUNCTION("GOOGLETRANSLATE(C26,""vi"",""en"")"),"Connection error!")</f>
        <v>Connection error!</v>
      </c>
      <c r="E26" s="339" t="str">
        <f>IFERROR(__xludf.DUMMYFUNCTION("GOOGLETRANSLATE(C26,""vi"",""zh"")"),"连接错误！")</f>
        <v>连接错误！</v>
      </c>
      <c r="F26" s="343" t="s">
        <v>441</v>
      </c>
      <c r="G26" s="358" t="s">
        <v>684</v>
      </c>
      <c r="H26" s="359"/>
      <c r="I26" s="343" t="s">
        <v>442</v>
      </c>
      <c r="J26" s="358" t="s">
        <v>684</v>
      </c>
      <c r="K26" s="144"/>
      <c r="L26" s="144"/>
      <c r="M26" s="144"/>
      <c r="N26" s="144"/>
      <c r="O26" s="144"/>
      <c r="P26" s="144"/>
      <c r="Q26" s="144"/>
      <c r="R26" s="144"/>
      <c r="S26" s="144"/>
      <c r="T26" s="144"/>
      <c r="U26" s="144"/>
      <c r="V26" s="144"/>
      <c r="W26" s="144"/>
      <c r="X26" s="144"/>
      <c r="Y26" s="144"/>
      <c r="Z26" s="144"/>
      <c r="AA26" s="144"/>
      <c r="AB26" s="144"/>
      <c r="AC26" s="144"/>
      <c r="AD26" s="144"/>
      <c r="AE26" s="144"/>
    </row>
    <row r="27">
      <c r="A27" s="338" t="s">
        <v>703</v>
      </c>
      <c r="B27" s="345" t="s">
        <v>481</v>
      </c>
      <c r="C27" s="339" t="s">
        <v>711</v>
      </c>
      <c r="D27" s="339" t="str">
        <f>IFERROR(__xludf.DUMMYFUNCTION("GOOGLETRANSLATE(C27,""vi"",""en"")"),"Duplicate transaction!")</f>
        <v>Duplicate transaction!</v>
      </c>
      <c r="E27" s="339" t="str">
        <f>IFERROR(__xludf.DUMMYFUNCTION("GOOGLETRANSLATE(C27,""vi"",""zh"")"),"重复交易！")</f>
        <v>重复交易！</v>
      </c>
      <c r="F27" s="343" t="s">
        <v>441</v>
      </c>
      <c r="G27" s="347" t="s">
        <v>493</v>
      </c>
      <c r="H27" s="359"/>
      <c r="I27" s="343" t="s">
        <v>442</v>
      </c>
      <c r="J27" s="347" t="s">
        <v>461</v>
      </c>
      <c r="K27" s="144"/>
      <c r="L27" s="144"/>
      <c r="M27" s="144"/>
      <c r="N27" s="144"/>
      <c r="O27" s="144"/>
      <c r="P27" s="144"/>
      <c r="Q27" s="144"/>
      <c r="R27" s="144"/>
      <c r="S27" s="144"/>
      <c r="T27" s="144"/>
      <c r="U27" s="144"/>
      <c r="V27" s="144"/>
      <c r="W27" s="144"/>
      <c r="X27" s="144"/>
      <c r="Y27" s="144"/>
      <c r="Z27" s="144"/>
      <c r="AA27" s="144"/>
      <c r="AB27" s="144"/>
      <c r="AC27" s="144"/>
      <c r="AD27" s="144"/>
      <c r="AE27" s="144"/>
    </row>
    <row r="28">
      <c r="A28" s="338" t="s">
        <v>703</v>
      </c>
      <c r="B28" s="147" t="s">
        <v>484</v>
      </c>
      <c r="C28" s="339" t="s">
        <v>712</v>
      </c>
      <c r="D28" s="339" t="str">
        <f>IFERROR(__xludf.DUMMYFUNCTION("GOOGLETRANSLATE(C28,""vi"",""en"")"),"The customer already has a valid card.")</f>
        <v>The customer already has a valid card.</v>
      </c>
      <c r="E28" s="339" t="str">
        <f>IFERROR(__xludf.DUMMYFUNCTION("GOOGLETRANSLATE(C28,""vi"",""zh"")"),"顾客已持有有效卡。")</f>
        <v>顾客已持有有效卡。</v>
      </c>
      <c r="F28" s="343" t="s">
        <v>467</v>
      </c>
      <c r="G28" s="343" t="s">
        <v>713</v>
      </c>
      <c r="H28" s="359"/>
      <c r="I28" s="343" t="s">
        <v>468</v>
      </c>
      <c r="J28" s="343" t="s">
        <v>563</v>
      </c>
      <c r="K28" s="144"/>
      <c r="L28" s="144"/>
      <c r="M28" s="144"/>
      <c r="N28" s="144"/>
      <c r="O28" s="144"/>
      <c r="P28" s="144"/>
      <c r="Q28" s="144"/>
      <c r="R28" s="144"/>
      <c r="S28" s="144"/>
      <c r="T28" s="144"/>
      <c r="U28" s="144"/>
      <c r="V28" s="144"/>
      <c r="W28" s="144"/>
      <c r="X28" s="144"/>
      <c r="Y28" s="144"/>
      <c r="Z28" s="144"/>
      <c r="AA28" s="144"/>
      <c r="AB28" s="144"/>
      <c r="AC28" s="144"/>
      <c r="AD28" s="144"/>
      <c r="AE28" s="144"/>
    </row>
    <row r="29">
      <c r="A29" s="338" t="s">
        <v>703</v>
      </c>
      <c r="B29" s="345" t="s">
        <v>691</v>
      </c>
      <c r="C29" s="339" t="s">
        <v>692</v>
      </c>
      <c r="D29" s="339" t="str">
        <f>IFERROR(__xludf.DUMMYFUNCTION("GOOGLETRANSLATE(C29,""vi"",""en"")"),"The phone number is invalid.")</f>
        <v>The phone number is invalid.</v>
      </c>
      <c r="E29" s="339" t="str">
        <f>IFERROR(__xludf.DUMMYFUNCTION("GOOGLETRANSLATE(C29,""vi"",""zh"")"),"电话号码无效。")</f>
        <v>电话号码无效。</v>
      </c>
      <c r="F29" s="343" t="s">
        <v>693</v>
      </c>
      <c r="G29" s="347" t="s">
        <v>493</v>
      </c>
      <c r="H29" s="359"/>
      <c r="I29" s="343" t="s">
        <v>693</v>
      </c>
      <c r="J29" s="347" t="s">
        <v>461</v>
      </c>
      <c r="K29" s="144"/>
      <c r="L29" s="144"/>
      <c r="M29" s="144"/>
      <c r="N29" s="144"/>
      <c r="O29" s="144"/>
      <c r="P29" s="144"/>
      <c r="Q29" s="144"/>
      <c r="R29" s="144"/>
      <c r="S29" s="144"/>
      <c r="T29" s="144"/>
      <c r="U29" s="144"/>
      <c r="V29" s="144"/>
      <c r="W29" s="144"/>
      <c r="X29" s="144"/>
      <c r="Y29" s="144"/>
      <c r="Z29" s="144"/>
      <c r="AA29" s="144"/>
      <c r="AB29" s="144"/>
      <c r="AC29" s="144"/>
      <c r="AD29" s="144"/>
      <c r="AE29" s="144"/>
    </row>
    <row r="30">
      <c r="A30" s="338" t="s">
        <v>703</v>
      </c>
      <c r="B30" s="147" t="s">
        <v>487</v>
      </c>
      <c r="C30" s="339" t="s">
        <v>714</v>
      </c>
      <c r="D30" s="339" t="str">
        <f>IFERROR(__xludf.DUMMYFUNCTION("GOOGLETRANSLATE(C30,""vi"",""en"")"),"The card is being processed in another system.")</f>
        <v>The card is being processed in another system.</v>
      </c>
      <c r="E30" s="339" t="str">
        <f>IFERROR(__xludf.DUMMYFUNCTION("GOOGLETRANSLATE(C30,""vi"",""zh"")"),"该卡正在另一个系统中处理。")</f>
        <v>该卡正在另一个系统中处理。</v>
      </c>
      <c r="F30" s="343" t="s">
        <v>713</v>
      </c>
      <c r="G30" s="343" t="s">
        <v>713</v>
      </c>
      <c r="H30" s="359"/>
      <c r="I30" s="343" t="s">
        <v>468</v>
      </c>
      <c r="J30" s="343" t="s">
        <v>563</v>
      </c>
      <c r="K30" s="144"/>
      <c r="L30" s="144"/>
      <c r="M30" s="144"/>
      <c r="N30" s="144"/>
      <c r="O30" s="144"/>
      <c r="P30" s="144"/>
      <c r="Q30" s="144"/>
      <c r="R30" s="144"/>
      <c r="S30" s="144"/>
      <c r="T30" s="144"/>
      <c r="U30" s="144"/>
      <c r="V30" s="144"/>
      <c r="W30" s="144"/>
      <c r="X30" s="144"/>
      <c r="Y30" s="144"/>
      <c r="Z30" s="144"/>
      <c r="AA30" s="144"/>
      <c r="AB30" s="144"/>
      <c r="AC30" s="144"/>
      <c r="AD30" s="144"/>
      <c r="AE30" s="144"/>
    </row>
    <row r="31">
      <c r="A31" s="338" t="s">
        <v>703</v>
      </c>
      <c r="B31" s="345" t="s">
        <v>715</v>
      </c>
      <c r="C31" s="339" t="s">
        <v>716</v>
      </c>
      <c r="D31" s="339" t="str">
        <f>IFERROR(__xludf.DUMMYFUNCTION("GOOGLETRANSLATE(C31,""vi"",""en"")"),"VendorCode is not supported.")</f>
        <v>VendorCode is not supported.</v>
      </c>
      <c r="E31" s="339" t="str">
        <f>IFERROR(__xludf.DUMMYFUNCTION("GOOGLETRANSLATE(C31,""vi"",""zh"")"),"不支持 VendorCode。")</f>
        <v>不支持 VendorCode。</v>
      </c>
      <c r="F31" s="343" t="s">
        <v>693</v>
      </c>
      <c r="G31" s="347" t="s">
        <v>493</v>
      </c>
      <c r="H31" s="359"/>
      <c r="I31" s="343" t="s">
        <v>693</v>
      </c>
      <c r="J31" s="347" t="s">
        <v>461</v>
      </c>
      <c r="K31" s="144"/>
      <c r="L31" s="144"/>
      <c r="M31" s="144"/>
      <c r="N31" s="144"/>
      <c r="O31" s="144"/>
      <c r="P31" s="144"/>
      <c r="Q31" s="144"/>
      <c r="R31" s="144"/>
      <c r="S31" s="144"/>
      <c r="T31" s="144"/>
      <c r="U31" s="144"/>
      <c r="V31" s="144"/>
      <c r="W31" s="144"/>
      <c r="X31" s="144"/>
      <c r="Y31" s="144"/>
      <c r="Z31" s="144"/>
      <c r="AA31" s="144"/>
      <c r="AB31" s="144"/>
      <c r="AC31" s="144"/>
      <c r="AD31" s="144"/>
      <c r="AE31" s="144"/>
    </row>
    <row r="32">
      <c r="A32" s="338" t="s">
        <v>703</v>
      </c>
      <c r="B32" s="345" t="s">
        <v>694</v>
      </c>
      <c r="C32" s="339" t="s">
        <v>695</v>
      </c>
      <c r="D32" s="339" t="str">
        <f>IFERROR(__xludf.DUMMYFUNCTION("GOOGLETRANSLATE(C32,""vi"",""en"")"),"The ID/citizen identification number is invalid.")</f>
        <v>The ID/citizen identification number is invalid.</v>
      </c>
      <c r="E32" s="339" t="str">
        <f>IFERROR(__xludf.DUMMYFUNCTION("GOOGLETRANSLATE(C32,""vi"",""zh"")"),"身份证/公民身份号码无效。")</f>
        <v>身份证/公民身份号码无效。</v>
      </c>
      <c r="F32" s="343" t="s">
        <v>693</v>
      </c>
      <c r="G32" s="347" t="s">
        <v>493</v>
      </c>
      <c r="H32" s="359"/>
      <c r="I32" s="343" t="s">
        <v>693</v>
      </c>
      <c r="J32" s="347" t="s">
        <v>461</v>
      </c>
      <c r="K32" s="144"/>
      <c r="L32" s="144"/>
      <c r="M32" s="144"/>
      <c r="N32" s="144"/>
      <c r="O32" s="144"/>
      <c r="P32" s="144"/>
      <c r="Q32" s="144"/>
      <c r="R32" s="144"/>
      <c r="S32" s="144"/>
      <c r="T32" s="144"/>
      <c r="U32" s="144"/>
      <c r="V32" s="144"/>
      <c r="W32" s="144"/>
      <c r="X32" s="144"/>
      <c r="Y32" s="144"/>
      <c r="Z32" s="144"/>
      <c r="AA32" s="144"/>
      <c r="AB32" s="144"/>
      <c r="AC32" s="144"/>
      <c r="AD32" s="144"/>
      <c r="AE32" s="144"/>
    </row>
    <row r="33">
      <c r="A33" s="338" t="s">
        <v>703</v>
      </c>
      <c r="B33" s="147" t="s">
        <v>491</v>
      </c>
      <c r="C33" s="339" t="s">
        <v>717</v>
      </c>
      <c r="D33" s="339" t="str">
        <f>IFERROR(__xludf.DUMMYFUNCTION("GOOGLETRANSLATE(C33,""vi"",""en"")"),"The card application was rejected.")</f>
        <v>The card application was rejected.</v>
      </c>
      <c r="E33" s="339" t="str">
        <f>IFERROR(__xludf.DUMMYFUNCTION("GOOGLETRANSLATE(C33,""vi"",""zh"")"),"信用卡申请被拒绝了。")</f>
        <v>信用卡申请被拒绝了。</v>
      </c>
      <c r="F33" s="343" t="s">
        <v>493</v>
      </c>
      <c r="G33" s="343" t="s">
        <v>493</v>
      </c>
      <c r="H33" s="359"/>
      <c r="I33" s="343" t="s">
        <v>461</v>
      </c>
      <c r="J33" s="343" t="s">
        <v>461</v>
      </c>
      <c r="K33" s="144"/>
      <c r="L33" s="144"/>
      <c r="M33" s="144"/>
      <c r="N33" s="144"/>
      <c r="O33" s="144"/>
      <c r="P33" s="144"/>
      <c r="Q33" s="144"/>
      <c r="R33" s="144"/>
      <c r="S33" s="144"/>
      <c r="T33" s="144"/>
      <c r="U33" s="144"/>
      <c r="V33" s="144"/>
      <c r="W33" s="144"/>
      <c r="X33" s="144"/>
      <c r="Y33" s="144"/>
      <c r="Z33" s="144"/>
      <c r="AA33" s="144"/>
      <c r="AB33" s="144"/>
      <c r="AC33" s="144"/>
      <c r="AD33" s="144"/>
      <c r="AE33" s="144"/>
    </row>
    <row r="34">
      <c r="A34" s="338" t="s">
        <v>703</v>
      </c>
      <c r="B34" s="345" t="s">
        <v>538</v>
      </c>
      <c r="C34" s="339" t="s">
        <v>718</v>
      </c>
      <c r="D34" s="339" t="str">
        <f>IFERROR(__xludf.DUMMYFUNCTION("GOOGLETRANSLATE(C34,""vi"",""en"")"),"The email address is invalid.")</f>
        <v>The email address is invalid.</v>
      </c>
      <c r="E34" s="339" t="str">
        <f>IFERROR(__xludf.DUMMYFUNCTION("GOOGLETRANSLATE(C34,""vi"",""zh"")"),"电子邮件地址无效。")</f>
        <v>电子邮件地址无效。</v>
      </c>
      <c r="F34" s="343" t="s">
        <v>693</v>
      </c>
      <c r="G34" s="347" t="s">
        <v>493</v>
      </c>
      <c r="H34" s="359"/>
      <c r="I34" s="343" t="s">
        <v>693</v>
      </c>
      <c r="J34" s="347" t="s">
        <v>461</v>
      </c>
      <c r="K34" s="144"/>
      <c r="L34" s="144"/>
      <c r="M34" s="144"/>
      <c r="N34" s="144"/>
      <c r="O34" s="144"/>
      <c r="P34" s="144"/>
      <c r="Q34" s="144"/>
      <c r="R34" s="144"/>
      <c r="S34" s="144"/>
      <c r="T34" s="144"/>
      <c r="U34" s="144"/>
      <c r="V34" s="144"/>
      <c r="W34" s="144"/>
      <c r="X34" s="144"/>
      <c r="Y34" s="144"/>
      <c r="Z34" s="144"/>
      <c r="AA34" s="144"/>
      <c r="AB34" s="144"/>
      <c r="AC34" s="144"/>
      <c r="AD34" s="144"/>
      <c r="AE34" s="144"/>
    </row>
    <row r="35">
      <c r="A35" s="338" t="s">
        <v>703</v>
      </c>
      <c r="B35" s="345" t="s">
        <v>547</v>
      </c>
      <c r="C35" s="339" t="s">
        <v>719</v>
      </c>
      <c r="D35" s="339" t="str">
        <f>IFERROR(__xludf.DUMMYFUNCTION("GOOGLETRANSLATE(C35,""vi"",""en"")"),"Maximum length of invalid input information.")</f>
        <v>Maximum length of invalid input information.</v>
      </c>
      <c r="E35" s="339" t="str">
        <f>IFERROR(__xludf.DUMMYFUNCTION("GOOGLETRANSLATE(C35,""vi"",""zh"")"),"无效输入信息的最大长度。")</f>
        <v>无效输入信息的最大长度。</v>
      </c>
      <c r="F35" s="343" t="s">
        <v>441</v>
      </c>
      <c r="G35" s="347" t="s">
        <v>493</v>
      </c>
      <c r="H35" s="359"/>
      <c r="I35" s="343" t="s">
        <v>442</v>
      </c>
      <c r="J35" s="347" t="s">
        <v>461</v>
      </c>
      <c r="K35" s="144"/>
      <c r="L35" s="144"/>
      <c r="M35" s="144"/>
      <c r="N35" s="144"/>
      <c r="O35" s="144"/>
      <c r="P35" s="144"/>
      <c r="Q35" s="144"/>
      <c r="R35" s="144"/>
      <c r="S35" s="144"/>
      <c r="T35" s="144"/>
      <c r="U35" s="144"/>
      <c r="V35" s="144"/>
      <c r="W35" s="144"/>
      <c r="X35" s="144"/>
      <c r="Y35" s="144"/>
      <c r="Z35" s="144"/>
      <c r="AA35" s="144"/>
      <c r="AB35" s="144"/>
      <c r="AC35" s="144"/>
      <c r="AD35" s="144"/>
      <c r="AE35" s="144"/>
    </row>
    <row r="36" ht="8.25" customHeight="1">
      <c r="A36" s="351"/>
      <c r="B36" s="352"/>
      <c r="C36" s="353"/>
      <c r="D36" s="353"/>
      <c r="E36" s="353"/>
      <c r="F36" s="360"/>
      <c r="G36" s="361"/>
      <c r="H36" s="362"/>
      <c r="I36" s="362"/>
      <c r="J36" s="361"/>
      <c r="K36" s="357"/>
      <c r="L36" s="357"/>
      <c r="M36" s="357"/>
      <c r="N36" s="357"/>
      <c r="O36" s="357"/>
      <c r="P36" s="357"/>
      <c r="Q36" s="357"/>
      <c r="R36" s="357"/>
      <c r="S36" s="357"/>
      <c r="T36" s="357"/>
      <c r="U36" s="357"/>
      <c r="V36" s="357"/>
      <c r="W36" s="357"/>
      <c r="X36" s="357"/>
      <c r="Y36" s="357"/>
      <c r="Z36" s="357"/>
      <c r="AA36" s="357"/>
      <c r="AB36" s="357"/>
      <c r="AC36" s="357"/>
      <c r="AD36" s="357"/>
      <c r="AE36" s="357"/>
    </row>
    <row r="37">
      <c r="A37" s="363" t="s">
        <v>720</v>
      </c>
      <c r="B37" s="339" t="s">
        <v>595</v>
      </c>
      <c r="C37" s="339" t="s">
        <v>624</v>
      </c>
      <c r="D37" s="339" t="str">
        <f>IFERROR(__xludf.DUMMYFUNCTION("GOOGLETRANSLATE(C37,""vi"",""en"")"),"Transaction successful.")</f>
        <v>Transaction successful.</v>
      </c>
      <c r="E37" s="339" t="str">
        <f>IFERROR(__xludf.DUMMYFUNCTION("GOOGLETRANSLATE(C37,""vi"",""zh"")"),"交易成功。")</f>
        <v>交易成功。</v>
      </c>
      <c r="F37" s="364" t="s">
        <v>175</v>
      </c>
      <c r="G37" s="358" t="s">
        <v>684</v>
      </c>
      <c r="H37" s="365"/>
      <c r="I37" s="364" t="s">
        <v>175</v>
      </c>
      <c r="J37" s="358" t="s">
        <v>721</v>
      </c>
      <c r="K37" s="144"/>
      <c r="L37" s="144"/>
      <c r="M37" s="144"/>
      <c r="N37" s="144"/>
      <c r="O37" s="144"/>
      <c r="P37" s="144"/>
      <c r="Q37" s="144"/>
      <c r="R37" s="144"/>
      <c r="S37" s="144"/>
      <c r="T37" s="144"/>
      <c r="U37" s="144"/>
      <c r="V37" s="144"/>
      <c r="W37" s="144"/>
      <c r="X37" s="144"/>
      <c r="Y37" s="144"/>
      <c r="Z37" s="144"/>
      <c r="AA37" s="144"/>
      <c r="AB37" s="144"/>
      <c r="AC37" s="144"/>
      <c r="AD37" s="144"/>
      <c r="AE37" s="144"/>
    </row>
    <row r="38">
      <c r="A38" s="363" t="s">
        <v>720</v>
      </c>
      <c r="B38" s="339" t="s">
        <v>421</v>
      </c>
      <c r="C38" s="339" t="s">
        <v>659</v>
      </c>
      <c r="D38" s="339" t="str">
        <f>IFERROR(__xludf.DUMMYFUNCTION("GOOGLETRANSLATE(C38,""vi"",""en"")"),"An error has occurred. Please try again later or contact 1900585885 for assistance.")</f>
        <v>An error has occurred. Please try again later or contact 1900585885 for assistance.</v>
      </c>
      <c r="E38" s="339" t="str">
        <f>IFERROR(__xludf.DUMMYFUNCTION("GOOGLETRANSLATE(C38,""vi"",""zh"")"),"发生错误。请稍后再试或拨打 1900585885 获取帮助。")</f>
        <v>发生错误。请稍后再试或拨打 1900585885 获取帮助。</v>
      </c>
      <c r="F38" s="364" t="s">
        <v>722</v>
      </c>
      <c r="G38" s="358" t="s">
        <v>684</v>
      </c>
      <c r="H38" s="366"/>
      <c r="I38" s="367" t="s">
        <v>723</v>
      </c>
      <c r="J38" s="358" t="s">
        <v>721</v>
      </c>
      <c r="K38" s="144"/>
      <c r="L38" s="144"/>
      <c r="M38" s="144"/>
      <c r="N38" s="144"/>
      <c r="O38" s="144"/>
      <c r="P38" s="144"/>
      <c r="Q38" s="144"/>
      <c r="R38" s="144"/>
      <c r="S38" s="144"/>
      <c r="T38" s="144"/>
      <c r="U38" s="144"/>
      <c r="V38" s="144"/>
      <c r="W38" s="144"/>
      <c r="X38" s="144"/>
      <c r="Y38" s="144"/>
      <c r="Z38" s="144"/>
      <c r="AA38" s="144"/>
      <c r="AB38" s="144"/>
      <c r="AC38" s="144"/>
      <c r="AD38" s="144"/>
      <c r="AE38" s="144"/>
    </row>
    <row r="39">
      <c r="A39" s="363" t="s">
        <v>720</v>
      </c>
      <c r="B39" s="368" t="s">
        <v>570</v>
      </c>
      <c r="C39" s="339" t="s">
        <v>661</v>
      </c>
      <c r="D39" s="339" t="str">
        <f>IFERROR(__xludf.DUMMYFUNCTION("GOOGLETRANSLATE(C39,""vi"",""en"")"),"Do not leave any required information blank.")</f>
        <v>Do not leave any required information blank.</v>
      </c>
      <c r="E39" s="339" t="str">
        <f>IFERROR(__xludf.DUMMYFUNCTION("GOOGLETRANSLATE(C39,""vi"",""zh"")"),"请勿留空任何必填信息。")</f>
        <v>请勿留空任何必填信息。</v>
      </c>
      <c r="F39" s="364" t="s">
        <v>722</v>
      </c>
      <c r="G39" s="347" t="s">
        <v>493</v>
      </c>
      <c r="H39" s="366"/>
      <c r="I39" s="367" t="s">
        <v>723</v>
      </c>
      <c r="J39" s="347" t="s">
        <v>461</v>
      </c>
      <c r="K39" s="145" t="s">
        <v>724</v>
      </c>
      <c r="L39" s="144"/>
      <c r="M39" s="144"/>
      <c r="N39" s="144"/>
      <c r="O39" s="144"/>
      <c r="P39" s="144"/>
      <c r="Q39" s="144"/>
      <c r="R39" s="144"/>
      <c r="S39" s="144"/>
      <c r="T39" s="144"/>
      <c r="U39" s="144"/>
      <c r="V39" s="144"/>
      <c r="W39" s="144"/>
      <c r="X39" s="144"/>
      <c r="Y39" s="144"/>
      <c r="Z39" s="144"/>
      <c r="AA39" s="144"/>
      <c r="AB39" s="144"/>
      <c r="AC39" s="144"/>
      <c r="AD39" s="144"/>
      <c r="AE39" s="144"/>
    </row>
    <row r="40">
      <c r="A40" s="363" t="s">
        <v>720</v>
      </c>
      <c r="B40" s="368" t="s">
        <v>620</v>
      </c>
      <c r="C40" s="339" t="s">
        <v>672</v>
      </c>
      <c r="D40" s="339" t="str">
        <f>IFERROR(__xludf.DUMMYFUNCTION("GOOGLETRANSLATE(C40,""vi"",""en"")"),"No transaction found.")</f>
        <v>No transaction found.</v>
      </c>
      <c r="E40" s="339" t="str">
        <f>IFERROR(__xludf.DUMMYFUNCTION("GOOGLETRANSLATE(C40,""vi"",""zh"")"),"未找到交易记录。")</f>
        <v>未找到交易记录。</v>
      </c>
      <c r="F40" s="364" t="s">
        <v>722</v>
      </c>
      <c r="G40" s="347" t="s">
        <v>493</v>
      </c>
      <c r="H40" s="366"/>
      <c r="I40" s="367" t="s">
        <v>723</v>
      </c>
      <c r="J40" s="347" t="s">
        <v>461</v>
      </c>
      <c r="K40" s="144"/>
      <c r="L40" s="144"/>
      <c r="M40" s="144"/>
      <c r="N40" s="144"/>
      <c r="O40" s="144"/>
      <c r="P40" s="144"/>
      <c r="Q40" s="144"/>
      <c r="R40" s="144"/>
      <c r="S40" s="144"/>
      <c r="T40" s="144"/>
      <c r="U40" s="144"/>
      <c r="V40" s="144"/>
      <c r="W40" s="144"/>
      <c r="X40" s="144"/>
      <c r="Y40" s="144"/>
      <c r="Z40" s="144"/>
      <c r="AA40" s="144"/>
      <c r="AB40" s="144"/>
      <c r="AC40" s="144"/>
      <c r="AD40" s="144"/>
      <c r="AE40" s="144"/>
    </row>
    <row r="41">
      <c r="A41" s="363" t="s">
        <v>720</v>
      </c>
      <c r="B41" s="368" t="s">
        <v>668</v>
      </c>
      <c r="C41" s="339" t="s">
        <v>725</v>
      </c>
      <c r="D41" s="339" t="str">
        <f>IFERROR(__xludf.DUMMYFUNCTION("GOOGLETRANSLATE(C41,""vi"",""en"")"),"Invalid vendor code/manufacturer code option")</f>
        <v>Invalid vendor code/manufacturer code option</v>
      </c>
      <c r="E41" s="339" t="str">
        <f>IFERROR(__xludf.DUMMYFUNCTION("GOOGLETRANSLATE(C41,""vi"",""zh"")"),"无效的供应商代码/制造商代码选项")</f>
        <v>无效的供应商代码/制造商代码选项</v>
      </c>
      <c r="F41" s="364" t="s">
        <v>722</v>
      </c>
      <c r="G41" s="347" t="s">
        <v>493</v>
      </c>
      <c r="H41" s="366"/>
      <c r="I41" s="367" t="s">
        <v>723</v>
      </c>
      <c r="J41" s="347" t="s">
        <v>461</v>
      </c>
      <c r="K41" s="145" t="s">
        <v>724</v>
      </c>
      <c r="L41" s="144"/>
      <c r="M41" s="144"/>
      <c r="N41" s="144"/>
      <c r="O41" s="144"/>
      <c r="P41" s="144"/>
      <c r="Q41" s="144"/>
      <c r="R41" s="144"/>
      <c r="S41" s="144"/>
      <c r="T41" s="144"/>
      <c r="U41" s="144"/>
      <c r="V41" s="144"/>
      <c r="W41" s="144"/>
      <c r="X41" s="144"/>
      <c r="Y41" s="144"/>
      <c r="Z41" s="144"/>
      <c r="AA41" s="144"/>
      <c r="AB41" s="144"/>
      <c r="AC41" s="144"/>
      <c r="AD41" s="144"/>
      <c r="AE41" s="144"/>
    </row>
    <row r="42">
      <c r="A42" s="363" t="s">
        <v>720</v>
      </c>
      <c r="B42" s="368" t="s">
        <v>715</v>
      </c>
      <c r="C42" s="339" t="s">
        <v>716</v>
      </c>
      <c r="D42" s="339" t="str">
        <f>IFERROR(__xludf.DUMMYFUNCTION("GOOGLETRANSLATE(C42,""vi"",""en"")"),"VendorCode is not supported.")</f>
        <v>VendorCode is not supported.</v>
      </c>
      <c r="E42" s="339" t="str">
        <f>IFERROR(__xludf.DUMMYFUNCTION("GOOGLETRANSLATE(C42,""vi"",""zh"")"),"不支持 VendorCode。")</f>
        <v>不支持 VendorCode。</v>
      </c>
      <c r="F42" s="364" t="s">
        <v>722</v>
      </c>
      <c r="G42" s="347" t="s">
        <v>493</v>
      </c>
      <c r="H42" s="366"/>
      <c r="I42" s="367" t="s">
        <v>723</v>
      </c>
      <c r="J42" s="347" t="s">
        <v>461</v>
      </c>
      <c r="K42" s="145" t="s">
        <v>724</v>
      </c>
      <c r="L42" s="144"/>
      <c r="M42" s="144"/>
      <c r="N42" s="144"/>
      <c r="O42" s="144"/>
      <c r="P42" s="144"/>
      <c r="Q42" s="144"/>
      <c r="R42" s="144"/>
      <c r="S42" s="144"/>
      <c r="T42" s="144"/>
      <c r="U42" s="144"/>
      <c r="V42" s="144"/>
      <c r="W42" s="144"/>
      <c r="X42" s="144"/>
      <c r="Y42" s="144"/>
      <c r="Z42" s="144"/>
      <c r="AA42" s="144"/>
      <c r="AB42" s="144"/>
      <c r="AC42" s="144"/>
      <c r="AD42" s="144"/>
      <c r="AE42" s="144"/>
    </row>
    <row r="43">
      <c r="A43" s="363" t="s">
        <v>720</v>
      </c>
      <c r="B43" s="368" t="s">
        <v>665</v>
      </c>
      <c r="C43" s="339" t="s">
        <v>667</v>
      </c>
      <c r="D43" s="339" t="str">
        <f>IFERROR(__xludf.DUMMYFUNCTION("GOOGLETRANSLATE(C43,""vi"",""en"")"),"Please enter the default serviceCode")</f>
        <v>Please enter the default serviceCode</v>
      </c>
      <c r="E43" s="339" t="str">
        <f>IFERROR(__xludf.DUMMYFUNCTION("GOOGLETRANSLATE(C43,""vi"",""zh"")"),"请输入默认服务代码")</f>
        <v>请输入默认服务代码</v>
      </c>
      <c r="F43" s="364" t="s">
        <v>722</v>
      </c>
      <c r="G43" s="347" t="s">
        <v>493</v>
      </c>
      <c r="H43" s="366"/>
      <c r="I43" s="367" t="s">
        <v>723</v>
      </c>
      <c r="J43" s="347" t="s">
        <v>461</v>
      </c>
      <c r="K43" s="145" t="s">
        <v>724</v>
      </c>
      <c r="L43" s="144"/>
      <c r="M43" s="144"/>
      <c r="N43" s="144"/>
      <c r="O43" s="144"/>
      <c r="P43" s="144"/>
      <c r="Q43" s="144"/>
      <c r="R43" s="144"/>
      <c r="S43" s="144"/>
      <c r="T43" s="144"/>
      <c r="U43" s="144"/>
      <c r="V43" s="144"/>
      <c r="W43" s="144"/>
      <c r="X43" s="144"/>
      <c r="Y43" s="144"/>
      <c r="Z43" s="144"/>
      <c r="AA43" s="144"/>
      <c r="AB43" s="144"/>
      <c r="AC43" s="144"/>
      <c r="AD43" s="144"/>
      <c r="AE43" s="144"/>
    </row>
    <row r="44" ht="8.25" customHeight="1">
      <c r="A44" s="351"/>
      <c r="B44" s="352"/>
      <c r="C44" s="353"/>
      <c r="D44" s="353"/>
      <c r="E44" s="353"/>
      <c r="F44" s="360"/>
      <c r="G44" s="361"/>
      <c r="H44" s="362"/>
      <c r="I44" s="362"/>
      <c r="J44" s="361"/>
      <c r="K44" s="357"/>
      <c r="L44" s="357"/>
      <c r="M44" s="357"/>
      <c r="N44" s="357"/>
      <c r="O44" s="357"/>
      <c r="P44" s="357"/>
      <c r="Q44" s="357"/>
      <c r="R44" s="357"/>
      <c r="S44" s="357"/>
      <c r="T44" s="357"/>
      <c r="U44" s="357"/>
      <c r="V44" s="357"/>
      <c r="W44" s="357"/>
      <c r="X44" s="357"/>
      <c r="Y44" s="357"/>
      <c r="Z44" s="357"/>
      <c r="AA44" s="357"/>
      <c r="AB44" s="357"/>
      <c r="AC44" s="357"/>
      <c r="AD44" s="357"/>
      <c r="AE44" s="357"/>
    </row>
    <row r="45">
      <c r="A45" s="338" t="s">
        <v>569</v>
      </c>
      <c r="B45" s="147" t="s">
        <v>595</v>
      </c>
      <c r="C45" s="339" t="s">
        <v>624</v>
      </c>
      <c r="D45" s="339" t="str">
        <f>IFERROR(__xludf.DUMMYFUNCTION("GOOGLETRANSLATE(C45,""vi"",""en"")"),"Transaction successful.")</f>
        <v>Transaction successful.</v>
      </c>
      <c r="E45" s="339" t="str">
        <f>IFERROR(__xludf.DUMMYFUNCTION("GOOGLETRANSLATE(C45,""vi"",""zh"")"),"交易成功。")</f>
        <v>交易成功。</v>
      </c>
      <c r="F45" s="364" t="s">
        <v>175</v>
      </c>
      <c r="G45" s="358" t="s">
        <v>684</v>
      </c>
      <c r="H45" s="365"/>
      <c r="I45" s="364" t="s">
        <v>175</v>
      </c>
      <c r="J45" s="358" t="s">
        <v>684</v>
      </c>
      <c r="K45" s="144"/>
      <c r="L45" s="144"/>
      <c r="M45" s="144"/>
      <c r="N45" s="144"/>
      <c r="O45" s="144"/>
      <c r="P45" s="144"/>
      <c r="Q45" s="144"/>
      <c r="R45" s="144"/>
      <c r="S45" s="144"/>
      <c r="T45" s="144"/>
      <c r="U45" s="144"/>
      <c r="V45" s="144"/>
      <c r="W45" s="144"/>
      <c r="X45" s="144"/>
      <c r="Y45" s="144"/>
      <c r="Z45" s="144"/>
      <c r="AA45" s="144"/>
      <c r="AB45" s="144"/>
      <c r="AC45" s="144"/>
      <c r="AD45" s="144"/>
      <c r="AE45" s="144"/>
    </row>
    <row r="46">
      <c r="A46" s="338" t="s">
        <v>569</v>
      </c>
      <c r="B46" s="147" t="s">
        <v>421</v>
      </c>
      <c r="C46" s="339" t="s">
        <v>659</v>
      </c>
      <c r="D46" s="339" t="str">
        <f>IFERROR(__xludf.DUMMYFUNCTION("GOOGLETRANSLATE(C46,""vi"",""en"")"),"An error has occurred. Please try again later or contact 1900585885 for assistance.")</f>
        <v>An error has occurred. Please try again later or contact 1900585885 for assistance.</v>
      </c>
      <c r="E46" s="339" t="str">
        <f>IFERROR(__xludf.DUMMYFUNCTION("GOOGLETRANSLATE(C46,""vi"",""zh"")"),"发生错误。请稍后再试或拨打 1900585885 获取帮助。")</f>
        <v>发生错误。请稍后再试或拨打 1900585885 获取帮助。</v>
      </c>
      <c r="F46" s="364" t="s">
        <v>726</v>
      </c>
      <c r="G46" s="358" t="s">
        <v>684</v>
      </c>
      <c r="H46" s="366"/>
      <c r="I46" s="367" t="s">
        <v>723</v>
      </c>
      <c r="J46" s="367" t="s">
        <v>723</v>
      </c>
      <c r="K46" s="144"/>
      <c r="L46" s="144"/>
      <c r="M46" s="144"/>
      <c r="N46" s="144"/>
      <c r="O46" s="144"/>
      <c r="P46" s="144"/>
      <c r="Q46" s="144"/>
      <c r="R46" s="144"/>
      <c r="S46" s="144"/>
      <c r="T46" s="144"/>
      <c r="U46" s="144"/>
      <c r="V46" s="144"/>
      <c r="W46" s="144"/>
      <c r="X46" s="144"/>
      <c r="Y46" s="144"/>
      <c r="Z46" s="144"/>
      <c r="AA46" s="144"/>
      <c r="AB46" s="144"/>
      <c r="AC46" s="144"/>
      <c r="AD46" s="144"/>
      <c r="AE46" s="144"/>
    </row>
    <row r="47">
      <c r="A47" s="338" t="s">
        <v>569</v>
      </c>
      <c r="B47" s="147" t="s">
        <v>570</v>
      </c>
      <c r="C47" s="339" t="s">
        <v>661</v>
      </c>
      <c r="D47" s="339" t="str">
        <f>IFERROR(__xludf.DUMMYFUNCTION("GOOGLETRANSLATE(C47,""vi"",""en"")"),"Do not leave any required information blank.")</f>
        <v>Do not leave any required information blank.</v>
      </c>
      <c r="E47" s="339" t="str">
        <f>IFERROR(__xludf.DUMMYFUNCTION("GOOGLETRANSLATE(C47,""vi"",""zh"")"),"请勿留空任何必填信息。")</f>
        <v>请勿留空任何必填信息。</v>
      </c>
      <c r="F47" s="364" t="s">
        <v>726</v>
      </c>
      <c r="G47" s="358" t="s">
        <v>684</v>
      </c>
      <c r="H47" s="366"/>
      <c r="I47" s="367" t="s">
        <v>723</v>
      </c>
      <c r="J47" s="367" t="s">
        <v>723</v>
      </c>
      <c r="K47" s="144"/>
      <c r="L47" s="144"/>
      <c r="M47" s="144"/>
      <c r="N47" s="144"/>
      <c r="O47" s="144"/>
      <c r="P47" s="144"/>
      <c r="Q47" s="144"/>
      <c r="R47" s="144"/>
      <c r="S47" s="144"/>
      <c r="T47" s="144"/>
      <c r="U47" s="144"/>
      <c r="V47" s="144"/>
      <c r="W47" s="144"/>
      <c r="X47" s="144"/>
      <c r="Y47" s="144"/>
      <c r="Z47" s="144"/>
      <c r="AA47" s="144"/>
      <c r="AB47" s="144"/>
      <c r="AC47" s="144"/>
      <c r="AD47" s="144"/>
      <c r="AE47" s="144"/>
    </row>
    <row r="48">
      <c r="A48" s="338" t="s">
        <v>569</v>
      </c>
      <c r="B48" s="147" t="s">
        <v>577</v>
      </c>
      <c r="C48" s="339" t="s">
        <v>727</v>
      </c>
      <c r="D48" s="339" t="str">
        <f>IFERROR(__xludf.DUMMYFUNCTION("GOOGLETRANSLATE(C48,""vi"",""en"")"),"Invalid verification code")</f>
        <v>Invalid verification code</v>
      </c>
      <c r="E48" s="339" t="str">
        <f>IFERROR(__xludf.DUMMYFUNCTION("GOOGLETRANSLATE(C48,""vi"",""zh"")"),"验证码无效")</f>
        <v>验证码无效</v>
      </c>
      <c r="F48" s="364" t="s">
        <v>726</v>
      </c>
      <c r="G48" s="358" t="s">
        <v>684</v>
      </c>
      <c r="H48" s="366"/>
      <c r="I48" s="367" t="s">
        <v>723</v>
      </c>
      <c r="J48" s="367" t="s">
        <v>723</v>
      </c>
      <c r="K48" s="144"/>
      <c r="L48" s="144"/>
      <c r="M48" s="144"/>
      <c r="N48" s="144"/>
      <c r="O48" s="144"/>
      <c r="P48" s="144"/>
      <c r="Q48" s="144"/>
      <c r="R48" s="144"/>
      <c r="S48" s="144"/>
      <c r="T48" s="144"/>
      <c r="U48" s="144"/>
      <c r="V48" s="144"/>
      <c r="W48" s="144"/>
      <c r="X48" s="144"/>
      <c r="Y48" s="144"/>
      <c r="Z48" s="144"/>
      <c r="AA48" s="144"/>
      <c r="AB48" s="144"/>
      <c r="AC48" s="144"/>
      <c r="AD48" s="144"/>
      <c r="AE48" s="144"/>
    </row>
    <row r="49">
      <c r="A49" s="338" t="s">
        <v>569</v>
      </c>
      <c r="B49" s="147" t="s">
        <v>575</v>
      </c>
      <c r="C49" s="339" t="s">
        <v>728</v>
      </c>
      <c r="D49" s="339" t="str">
        <f>IFERROR(__xludf.DUMMYFUNCTION("GOOGLETRANSLATE(C49,""vi"",""en"")"),"Invalid or duplicate Batch ID")</f>
        <v>Invalid or duplicate Batch ID</v>
      </c>
      <c r="E49" s="339" t="str">
        <f>IFERROR(__xludf.DUMMYFUNCTION("GOOGLETRANSLATE(C49,""vi"",""zh"")"),"无效或重复的批次 ID")</f>
        <v>无效或重复的批次 ID</v>
      </c>
      <c r="F49" s="364" t="s">
        <v>726</v>
      </c>
      <c r="G49" s="358" t="s">
        <v>684</v>
      </c>
      <c r="H49" s="366"/>
      <c r="I49" s="367" t="s">
        <v>723</v>
      </c>
      <c r="J49" s="367" t="s">
        <v>723</v>
      </c>
      <c r="K49" s="144"/>
      <c r="L49" s="144"/>
      <c r="M49" s="144"/>
      <c r="N49" s="144"/>
      <c r="O49" s="144"/>
      <c r="P49" s="144"/>
      <c r="Q49" s="144"/>
      <c r="R49" s="144"/>
      <c r="S49" s="144"/>
      <c r="T49" s="144"/>
      <c r="U49" s="144"/>
      <c r="V49" s="144"/>
      <c r="W49" s="144"/>
      <c r="X49" s="144"/>
      <c r="Y49" s="144"/>
      <c r="Z49" s="144"/>
      <c r="AA49" s="144"/>
      <c r="AB49" s="144"/>
      <c r="AC49" s="144"/>
      <c r="AD49" s="144"/>
      <c r="AE49" s="144"/>
    </row>
    <row r="50">
      <c r="A50" s="338" t="s">
        <v>569</v>
      </c>
      <c r="B50" s="147" t="s">
        <v>589</v>
      </c>
      <c r="C50" s="339" t="s">
        <v>708</v>
      </c>
      <c r="D50" s="339" t="str">
        <f>IFERROR(__xludf.DUMMYFUNCTION("GOOGLETRANSLATE(C50,""vi"",""en"")"),"Invalid amount")</f>
        <v>Invalid amount</v>
      </c>
      <c r="E50" s="339" t="str">
        <f>IFERROR(__xludf.DUMMYFUNCTION("GOOGLETRANSLATE(C50,""vi"",""zh"")"),"无效金额")</f>
        <v>无效金额</v>
      </c>
      <c r="F50" s="364" t="s">
        <v>726</v>
      </c>
      <c r="G50" s="358" t="s">
        <v>684</v>
      </c>
      <c r="H50" s="366"/>
      <c r="I50" s="367" t="s">
        <v>723</v>
      </c>
      <c r="J50" s="367" t="s">
        <v>723</v>
      </c>
      <c r="K50" s="144"/>
      <c r="L50" s="144"/>
      <c r="M50" s="144"/>
      <c r="N50" s="144"/>
      <c r="O50" s="144"/>
      <c r="P50" s="144"/>
      <c r="Q50" s="144"/>
      <c r="R50" s="144"/>
      <c r="S50" s="144"/>
      <c r="T50" s="144"/>
      <c r="U50" s="144"/>
      <c r="V50" s="144"/>
      <c r="W50" s="144"/>
      <c r="X50" s="144"/>
      <c r="Y50" s="144"/>
      <c r="Z50" s="144"/>
      <c r="AA50" s="144"/>
      <c r="AB50" s="144"/>
      <c r="AC50" s="144"/>
      <c r="AD50" s="144"/>
      <c r="AE50" s="144"/>
    </row>
    <row r="51">
      <c r="A51" s="338" t="s">
        <v>569</v>
      </c>
      <c r="B51" s="147" t="s">
        <v>593</v>
      </c>
      <c r="C51" s="339" t="s">
        <v>729</v>
      </c>
      <c r="D51" s="339" t="str">
        <f>IFERROR(__xludf.DUMMYFUNCTION("GOOGLETRANSLATE(C51,""vi"",""en"")"),"Invalid transaction time")</f>
        <v>Invalid transaction time</v>
      </c>
      <c r="E51" s="339" t="str">
        <f>IFERROR(__xludf.DUMMYFUNCTION("GOOGLETRANSLATE(C51,""vi"",""zh"")"),"无效交易时间")</f>
        <v>无效交易时间</v>
      </c>
      <c r="F51" s="364" t="s">
        <v>726</v>
      </c>
      <c r="G51" s="358" t="s">
        <v>684</v>
      </c>
      <c r="H51" s="366"/>
      <c r="I51" s="367" t="s">
        <v>723</v>
      </c>
      <c r="J51" s="367" t="s">
        <v>723</v>
      </c>
      <c r="K51" s="144"/>
      <c r="L51" s="144"/>
      <c r="M51" s="144"/>
      <c r="N51" s="144"/>
      <c r="O51" s="144"/>
      <c r="P51" s="144"/>
      <c r="Q51" s="144"/>
      <c r="R51" s="144"/>
      <c r="S51" s="144"/>
      <c r="T51" s="144"/>
      <c r="U51" s="144"/>
      <c r="V51" s="144"/>
      <c r="W51" s="144"/>
      <c r="X51" s="144"/>
      <c r="Y51" s="144"/>
      <c r="Z51" s="144"/>
      <c r="AA51" s="144"/>
      <c r="AB51" s="144"/>
      <c r="AC51" s="144"/>
      <c r="AD51" s="144"/>
      <c r="AE51" s="144"/>
    </row>
    <row r="52">
      <c r="A52" s="338" t="s">
        <v>569</v>
      </c>
      <c r="B52" s="147" t="s">
        <v>579</v>
      </c>
      <c r="C52" s="339" t="s">
        <v>730</v>
      </c>
      <c r="D52" s="339" t="str">
        <f>IFERROR(__xludf.DUMMYFUNCTION("GOOGLETRANSLATE(C52,""vi"",""en"")"),"Invalid CardToken (Check your CardToken and try again)")</f>
        <v>Invalid CardToken (Check your CardToken and try again)</v>
      </c>
      <c r="E52" s="339" t="str">
        <f>IFERROR(__xludf.DUMMYFUNCTION("GOOGLETRANSLATE(C52,""vi"",""zh"")"),"无效的 CardToken（请检查您的 CardToken 并重试）")</f>
        <v>无效的 CardToken（请检查您的 CardToken 并重试）</v>
      </c>
      <c r="F52" s="364" t="s">
        <v>726</v>
      </c>
      <c r="G52" s="358" t="s">
        <v>684</v>
      </c>
      <c r="H52" s="366"/>
      <c r="I52" s="367" t="s">
        <v>723</v>
      </c>
      <c r="J52" s="367" t="s">
        <v>723</v>
      </c>
      <c r="K52" s="144"/>
      <c r="L52" s="144"/>
      <c r="M52" s="144"/>
      <c r="N52" s="144"/>
      <c r="O52" s="144"/>
      <c r="P52" s="144"/>
      <c r="Q52" s="144"/>
      <c r="R52" s="144"/>
      <c r="S52" s="144"/>
      <c r="T52" s="144"/>
      <c r="U52" s="144"/>
      <c r="V52" s="144"/>
      <c r="W52" s="144"/>
      <c r="X52" s="144"/>
      <c r="Y52" s="144"/>
      <c r="Z52" s="144"/>
      <c r="AA52" s="144"/>
      <c r="AB52" s="144"/>
      <c r="AC52" s="144"/>
      <c r="AD52" s="144"/>
      <c r="AE52" s="144"/>
    </row>
    <row r="53">
      <c r="A53" s="338" t="s">
        <v>569</v>
      </c>
      <c r="B53" s="147" t="s">
        <v>585</v>
      </c>
      <c r="C53" s="339" t="s">
        <v>731</v>
      </c>
      <c r="D53" s="339" t="str">
        <f>IFERROR(__xludf.DUMMYFUNCTION("GOOGLETRANSLATE(C53,""vi"",""en"")"),"Invalid Registered Dpp")</f>
        <v>Invalid Registered Dpp</v>
      </c>
      <c r="E53" s="339" t="str">
        <f>IFERROR(__xludf.DUMMYFUNCTION("GOOGLETRANSLATE(C53,""vi"",""zh"")"),"无效的已注册 DPP")</f>
        <v>无效的已注册 DPP</v>
      </c>
      <c r="F53" s="364" t="s">
        <v>726</v>
      </c>
      <c r="G53" s="358" t="s">
        <v>684</v>
      </c>
      <c r="H53" s="366"/>
      <c r="I53" s="367" t="s">
        <v>723</v>
      </c>
      <c r="J53" s="367" t="s">
        <v>723</v>
      </c>
      <c r="K53" s="144"/>
      <c r="L53" s="144"/>
      <c r="M53" s="144"/>
      <c r="N53" s="144"/>
      <c r="O53" s="144"/>
      <c r="P53" s="144"/>
      <c r="Q53" s="144"/>
      <c r="R53" s="144"/>
      <c r="S53" s="144"/>
      <c r="T53" s="144"/>
      <c r="U53" s="144"/>
      <c r="V53" s="144"/>
      <c r="W53" s="144"/>
      <c r="X53" s="144"/>
      <c r="Y53" s="144"/>
      <c r="Z53" s="144"/>
      <c r="AA53" s="144"/>
      <c r="AB53" s="144"/>
      <c r="AC53" s="144"/>
      <c r="AD53" s="144"/>
      <c r="AE53" s="144"/>
    </row>
    <row r="54">
      <c r="A54" s="338" t="s">
        <v>569</v>
      </c>
      <c r="B54" s="147" t="s">
        <v>587</v>
      </c>
      <c r="C54" s="339" t="s">
        <v>732</v>
      </c>
      <c r="D54" s="339" t="str">
        <f>IFERROR(__xludf.DUMMYFUNCTION("GOOGLETRANSLATE(C54,""vi"",""en"")"),"Invalid DppID")</f>
        <v>Invalid DppID</v>
      </c>
      <c r="E54" s="339" t="str">
        <f>IFERROR(__xludf.DUMMYFUNCTION("GOOGLETRANSLATE(C54,""vi"",""zh"")"),"无效的 DppID")</f>
        <v>无效的 DppID</v>
      </c>
      <c r="F54" s="364" t="s">
        <v>726</v>
      </c>
      <c r="G54" s="358" t="s">
        <v>684</v>
      </c>
      <c r="H54" s="366"/>
      <c r="I54" s="367" t="s">
        <v>723</v>
      </c>
      <c r="J54" s="367" t="s">
        <v>723</v>
      </c>
      <c r="K54" s="144"/>
      <c r="L54" s="144"/>
      <c r="M54" s="144"/>
      <c r="N54" s="144"/>
      <c r="O54" s="144"/>
      <c r="P54" s="144"/>
      <c r="Q54" s="144"/>
      <c r="R54" s="144"/>
      <c r="S54" s="144"/>
      <c r="T54" s="144"/>
      <c r="U54" s="144"/>
      <c r="V54" s="144"/>
      <c r="W54" s="144"/>
      <c r="X54" s="144"/>
      <c r="Y54" s="144"/>
      <c r="Z54" s="144"/>
      <c r="AA54" s="144"/>
      <c r="AB54" s="144"/>
      <c r="AC54" s="144"/>
      <c r="AD54" s="144"/>
      <c r="AE54" s="144"/>
    </row>
    <row r="55">
      <c r="A55" s="338" t="s">
        <v>569</v>
      </c>
      <c r="B55" s="147" t="s">
        <v>733</v>
      </c>
      <c r="C55" s="339" t="s">
        <v>734</v>
      </c>
      <c r="D55" s="339" t="str">
        <f>IFERROR(__xludf.DUMMYFUNCTION("GOOGLETRANSLATE(C55,""vi"",""en"")"),"Invalid transaction type (Lock/Unlock)")</f>
        <v>Invalid transaction type (Lock/Unlock)</v>
      </c>
      <c r="E55" s="339" t="str">
        <f>IFERROR(__xludf.DUMMYFUNCTION("GOOGLETRANSLATE(C55,""vi"",""zh"")"),"无效的交易类型（锁定/解锁）")</f>
        <v>无效的交易类型（锁定/解锁）</v>
      </c>
      <c r="F55" s="364" t="s">
        <v>726</v>
      </c>
      <c r="G55" s="358" t="s">
        <v>684</v>
      </c>
      <c r="H55" s="366"/>
      <c r="I55" s="367" t="s">
        <v>723</v>
      </c>
      <c r="J55" s="367" t="s">
        <v>723</v>
      </c>
      <c r="K55" s="144"/>
      <c r="L55" s="144"/>
      <c r="M55" s="144"/>
      <c r="N55" s="144"/>
      <c r="O55" s="144"/>
      <c r="P55" s="144"/>
      <c r="Q55" s="144"/>
      <c r="R55" s="144"/>
      <c r="S55" s="144"/>
      <c r="T55" s="144"/>
      <c r="U55" s="144"/>
      <c r="V55" s="144"/>
      <c r="W55" s="144"/>
      <c r="X55" s="144"/>
      <c r="Y55" s="144"/>
      <c r="Z55" s="144"/>
      <c r="AA55" s="144"/>
      <c r="AB55" s="144"/>
      <c r="AC55" s="144"/>
      <c r="AD55" s="144"/>
      <c r="AE55" s="144"/>
    </row>
    <row r="56">
      <c r="A56" s="338" t="s">
        <v>569</v>
      </c>
      <c r="B56" s="147" t="s">
        <v>583</v>
      </c>
      <c r="C56" s="339" t="s">
        <v>735</v>
      </c>
      <c r="D56" s="339" t="str">
        <f>IFERROR(__xludf.DUMMYFUNCTION("GOOGLETRANSLATE(C56,""vi"",""en"")"),"The number of transactions has exceeded %s. Please try again.")</f>
        <v>The number of transactions has exceeded %s. Please try again.</v>
      </c>
      <c r="E56" s="339" t="str">
        <f>IFERROR(__xludf.DUMMYFUNCTION("GOOGLETRANSLATE(C56,""vi"",""zh"")"),"交易次数已超过 %s 次。请重试。")</f>
        <v>交易次数已超过 %s 次。请重试。</v>
      </c>
      <c r="F56" s="364" t="s">
        <v>726</v>
      </c>
      <c r="G56" s="358" t="s">
        <v>684</v>
      </c>
      <c r="H56" s="366"/>
      <c r="I56" s="367" t="s">
        <v>723</v>
      </c>
      <c r="J56" s="367" t="s">
        <v>723</v>
      </c>
      <c r="K56" s="144"/>
      <c r="L56" s="144"/>
      <c r="M56" s="144"/>
      <c r="N56" s="144"/>
      <c r="O56" s="144"/>
      <c r="P56" s="144"/>
      <c r="Q56" s="144"/>
      <c r="R56" s="144"/>
      <c r="S56" s="144"/>
      <c r="T56" s="144"/>
      <c r="U56" s="144"/>
      <c r="V56" s="144"/>
      <c r="W56" s="144"/>
      <c r="X56" s="144"/>
      <c r="Y56" s="144"/>
      <c r="Z56" s="144"/>
      <c r="AA56" s="144"/>
      <c r="AB56" s="144"/>
      <c r="AC56" s="144"/>
      <c r="AD56" s="144"/>
      <c r="AE56" s="144"/>
    </row>
    <row r="57">
      <c r="A57" s="338" t="s">
        <v>569</v>
      </c>
      <c r="B57" s="147" t="s">
        <v>581</v>
      </c>
      <c r="C57" s="339" t="s">
        <v>736</v>
      </c>
      <c r="D57" s="339" t="str">
        <f>IFERROR(__xludf.DUMMYFUNCTION("GOOGLETRANSLATE(C57,""vi"",""en"")"),"Invalid PrincipalTxnId")</f>
        <v>Invalid PrincipalTxnId</v>
      </c>
      <c r="E57" s="339" t="str">
        <f>IFERROR(__xludf.DUMMYFUNCTION("GOOGLETRANSLATE(C57,""vi"",""zh"")"),"无效的 PrincipalTxnId")</f>
        <v>无效的 PrincipalTxnId</v>
      </c>
      <c r="F57" s="364" t="s">
        <v>726</v>
      </c>
      <c r="G57" s="358" t="s">
        <v>684</v>
      </c>
      <c r="H57" s="366"/>
      <c r="I57" s="367" t="s">
        <v>723</v>
      </c>
      <c r="J57" s="367" t="s">
        <v>723</v>
      </c>
      <c r="K57" s="144"/>
      <c r="L57" s="144"/>
      <c r="M57" s="144"/>
      <c r="N57" s="144"/>
      <c r="O57" s="144"/>
      <c r="P57" s="144"/>
      <c r="Q57" s="144"/>
      <c r="R57" s="144"/>
      <c r="S57" s="144"/>
      <c r="T57" s="144"/>
      <c r="U57" s="144"/>
      <c r="V57" s="144"/>
      <c r="W57" s="144"/>
      <c r="X57" s="144"/>
      <c r="Y57" s="144"/>
      <c r="Z57" s="144"/>
      <c r="AA57" s="144"/>
      <c r="AB57" s="144"/>
      <c r="AC57" s="144"/>
      <c r="AD57" s="144"/>
      <c r="AE57" s="144"/>
    </row>
    <row r="58">
      <c r="A58" s="338" t="s">
        <v>569</v>
      </c>
      <c r="B58" s="147" t="s">
        <v>606</v>
      </c>
      <c r="C58" s="339" t="s">
        <v>737</v>
      </c>
      <c r="D58" s="339" t="str">
        <f>IFERROR(__xludf.DUMMYFUNCTION("GOOGLETRANSLATE(C58,""vi"",""en"")"),"Exceeding the transaction limit in the batch.")</f>
        <v>Exceeding the transaction limit in the batch.</v>
      </c>
      <c r="E58" s="339" t="str">
        <f>IFERROR(__xludf.DUMMYFUNCTION("GOOGLETRANSLATE(C58,""vi"",""zh"")"),"该批次交易次数超过限额。")</f>
        <v>该批次交易次数超过限额。</v>
      </c>
      <c r="F58" s="364" t="s">
        <v>726</v>
      </c>
      <c r="G58" s="358" t="s">
        <v>684</v>
      </c>
      <c r="H58" s="366"/>
      <c r="I58" s="367" t="s">
        <v>723</v>
      </c>
      <c r="J58" s="367" t="s">
        <v>723</v>
      </c>
      <c r="K58" s="144"/>
      <c r="L58" s="144"/>
      <c r="M58" s="144"/>
      <c r="N58" s="144"/>
      <c r="O58" s="144"/>
      <c r="P58" s="144"/>
      <c r="Q58" s="144"/>
      <c r="R58" s="144"/>
      <c r="S58" s="144"/>
      <c r="T58" s="144"/>
      <c r="U58" s="144"/>
      <c r="V58" s="144"/>
      <c r="W58" s="144"/>
      <c r="X58" s="144"/>
      <c r="Y58" s="144"/>
      <c r="Z58" s="144"/>
      <c r="AA58" s="144"/>
      <c r="AB58" s="144"/>
      <c r="AC58" s="144"/>
      <c r="AD58" s="144"/>
      <c r="AE58" s="144"/>
    </row>
    <row r="59">
      <c r="A59" s="338" t="s">
        <v>569</v>
      </c>
      <c r="B59" s="147" t="s">
        <v>608</v>
      </c>
      <c r="C59" s="339" t="s">
        <v>738</v>
      </c>
      <c r="D59" s="339" t="str">
        <f>IFERROR(__xludf.DUMMYFUNCTION("GOOGLETRANSLATE(C59,""vi"",""en"")"),"Exceeded the daily transaction limit.")</f>
        <v>Exceeded the daily transaction limit.</v>
      </c>
      <c r="E59" s="339" t="str">
        <f>IFERROR(__xludf.DUMMYFUNCTION("GOOGLETRANSLATE(C59,""vi"",""zh"")"),"超出每日交易限额。")</f>
        <v>超出每日交易限额。</v>
      </c>
      <c r="F59" s="364" t="s">
        <v>726</v>
      </c>
      <c r="G59" s="358" t="s">
        <v>684</v>
      </c>
      <c r="H59" s="366"/>
      <c r="I59" s="367" t="s">
        <v>723</v>
      </c>
      <c r="J59" s="367" t="s">
        <v>723</v>
      </c>
      <c r="K59" s="144"/>
      <c r="L59" s="144"/>
      <c r="M59" s="144"/>
      <c r="N59" s="144"/>
      <c r="O59" s="144"/>
      <c r="P59" s="144"/>
      <c r="Q59" s="144"/>
      <c r="R59" s="144"/>
      <c r="S59" s="144"/>
      <c r="T59" s="144"/>
      <c r="U59" s="144"/>
      <c r="V59" s="144"/>
      <c r="W59" s="144"/>
      <c r="X59" s="144"/>
      <c r="Y59" s="144"/>
      <c r="Z59" s="144"/>
      <c r="AA59" s="144"/>
      <c r="AB59" s="144"/>
      <c r="AC59" s="144"/>
      <c r="AD59" s="144"/>
      <c r="AE59" s="144"/>
    </row>
    <row r="60" ht="8.25" customHeight="1">
      <c r="A60" s="351"/>
      <c r="B60" s="352"/>
      <c r="C60" s="353"/>
      <c r="D60" s="353"/>
      <c r="E60" s="353"/>
      <c r="F60" s="365"/>
      <c r="G60" s="361"/>
      <c r="H60" s="366"/>
      <c r="I60" s="366"/>
      <c r="J60" s="361"/>
      <c r="K60" s="357"/>
      <c r="L60" s="357"/>
      <c r="M60" s="357"/>
      <c r="N60" s="357"/>
      <c r="O60" s="357"/>
      <c r="P60" s="357"/>
      <c r="Q60" s="357"/>
      <c r="R60" s="357"/>
      <c r="S60" s="357"/>
      <c r="T60" s="357"/>
      <c r="U60" s="357"/>
      <c r="V60" s="357"/>
      <c r="W60" s="357"/>
      <c r="X60" s="357"/>
      <c r="Y60" s="357"/>
      <c r="Z60" s="357"/>
      <c r="AA60" s="357"/>
      <c r="AB60" s="357"/>
      <c r="AC60" s="357"/>
      <c r="AD60" s="357"/>
      <c r="AE60" s="357"/>
    </row>
    <row r="61">
      <c r="A61" s="338" t="s">
        <v>614</v>
      </c>
      <c r="B61" s="147" t="s">
        <v>595</v>
      </c>
      <c r="C61" s="339" t="s">
        <v>624</v>
      </c>
      <c r="D61" s="339" t="str">
        <f>IFERROR(__xludf.DUMMYFUNCTION("GOOGLETRANSLATE(C61,""vi"",""en"")"),"Transaction successful.")</f>
        <v>Transaction successful.</v>
      </c>
      <c r="E61" s="339" t="str">
        <f>IFERROR(__xludf.DUMMYFUNCTION("GOOGLETRANSLATE(C61,""vi"",""zh"")"),"交易成功。")</f>
        <v>交易成功。</v>
      </c>
      <c r="F61" s="364" t="s">
        <v>175</v>
      </c>
      <c r="G61" s="358" t="s">
        <v>684</v>
      </c>
      <c r="H61" s="365"/>
      <c r="I61" s="364" t="s">
        <v>175</v>
      </c>
      <c r="J61" s="358" t="s">
        <v>684</v>
      </c>
      <c r="K61" s="144"/>
      <c r="L61" s="144"/>
      <c r="M61" s="144"/>
      <c r="N61" s="144"/>
      <c r="O61" s="144"/>
      <c r="P61" s="144"/>
      <c r="Q61" s="144"/>
      <c r="R61" s="144"/>
      <c r="S61" s="144"/>
      <c r="T61" s="144"/>
      <c r="U61" s="144"/>
      <c r="V61" s="144"/>
      <c r="W61" s="144"/>
      <c r="X61" s="144"/>
      <c r="Y61" s="144"/>
      <c r="Z61" s="144"/>
      <c r="AA61" s="144"/>
      <c r="AB61" s="144"/>
      <c r="AC61" s="144"/>
      <c r="AD61" s="144"/>
      <c r="AE61" s="144"/>
    </row>
    <row r="62">
      <c r="A62" s="338" t="s">
        <v>614</v>
      </c>
      <c r="B62" s="147" t="s">
        <v>421</v>
      </c>
      <c r="C62" s="339" t="s">
        <v>659</v>
      </c>
      <c r="D62" s="339" t="str">
        <f>IFERROR(__xludf.DUMMYFUNCTION("GOOGLETRANSLATE(C62,""vi"",""en"")"),"An error has occurred. Please try again later or contact 1900585885 for assistance.")</f>
        <v>An error has occurred. Please try again later or contact 1900585885 for assistance.</v>
      </c>
      <c r="E62" s="339" t="str">
        <f>IFERROR(__xludf.DUMMYFUNCTION("GOOGLETRANSLATE(C62,""vi"",""zh"")"),"发生错误。请稍后再试或拨打 1900585885 获取帮助。")</f>
        <v>发生错误。请稍后再试或拨打 1900585885 获取帮助。</v>
      </c>
      <c r="F62" s="364" t="s">
        <v>722</v>
      </c>
      <c r="G62" s="358" t="s">
        <v>684</v>
      </c>
      <c r="H62" s="366"/>
      <c r="I62" s="367" t="s">
        <v>723</v>
      </c>
      <c r="J62" s="358" t="s">
        <v>723</v>
      </c>
      <c r="K62" s="144"/>
      <c r="L62" s="144"/>
      <c r="M62" s="144"/>
      <c r="N62" s="144"/>
      <c r="O62" s="144"/>
      <c r="P62" s="144"/>
      <c r="Q62" s="144"/>
      <c r="R62" s="144"/>
      <c r="S62" s="144"/>
      <c r="T62" s="144"/>
      <c r="U62" s="144"/>
      <c r="V62" s="144"/>
      <c r="W62" s="144"/>
      <c r="X62" s="144"/>
      <c r="Y62" s="144"/>
      <c r="Z62" s="144"/>
      <c r="AA62" s="144"/>
      <c r="AB62" s="144"/>
      <c r="AC62" s="144"/>
      <c r="AD62" s="144"/>
      <c r="AE62" s="144"/>
    </row>
    <row r="63">
      <c r="A63" s="338" t="s">
        <v>614</v>
      </c>
      <c r="B63" s="345" t="s">
        <v>570</v>
      </c>
      <c r="C63" s="339" t="s">
        <v>661</v>
      </c>
      <c r="D63" s="339" t="str">
        <f>IFERROR(__xludf.DUMMYFUNCTION("GOOGLETRANSLATE(C63,""vi"",""en"")"),"Do not leave any required information blank.")</f>
        <v>Do not leave any required information blank.</v>
      </c>
      <c r="E63" s="339" t="str">
        <f>IFERROR(__xludf.DUMMYFUNCTION("GOOGLETRANSLATE(C63,""vi"",""zh"")"),"请勿留空任何必填信息。")</f>
        <v>请勿留空任何必填信息。</v>
      </c>
      <c r="F63" s="364" t="s">
        <v>722</v>
      </c>
      <c r="G63" s="349" t="s">
        <v>739</v>
      </c>
      <c r="H63" s="366"/>
      <c r="I63" s="367" t="s">
        <v>723</v>
      </c>
      <c r="J63" s="350" t="s">
        <v>723</v>
      </c>
      <c r="K63" s="144"/>
      <c r="L63" s="144"/>
      <c r="M63" s="144"/>
      <c r="N63" s="144"/>
      <c r="O63" s="144"/>
      <c r="P63" s="144"/>
      <c r="Q63" s="144"/>
      <c r="R63" s="144"/>
      <c r="S63" s="144"/>
      <c r="T63" s="144"/>
      <c r="U63" s="144"/>
      <c r="V63" s="144"/>
      <c r="W63" s="144"/>
      <c r="X63" s="144"/>
      <c r="Y63" s="144"/>
      <c r="Z63" s="144"/>
      <c r="AA63" s="144"/>
      <c r="AB63" s="144"/>
      <c r="AC63" s="144"/>
      <c r="AD63" s="144"/>
      <c r="AE63" s="144"/>
    </row>
    <row r="64">
      <c r="A64" s="338" t="s">
        <v>614</v>
      </c>
      <c r="B64" s="345" t="s">
        <v>615</v>
      </c>
      <c r="C64" s="339" t="s">
        <v>740</v>
      </c>
      <c r="D64" s="339" t="str">
        <f>IFERROR(__xludf.DUMMYFUNCTION("GOOGLETRANSLATE(C64,""vi"",""en"")"),"Invalid date")</f>
        <v>Invalid date</v>
      </c>
      <c r="E64" s="339" t="str">
        <f>IFERROR(__xludf.DUMMYFUNCTION("GOOGLETRANSLATE(C64,""vi"",""zh"")"),"无效日期")</f>
        <v>无效日期</v>
      </c>
      <c r="F64" s="364" t="s">
        <v>722</v>
      </c>
      <c r="G64" s="349" t="s">
        <v>739</v>
      </c>
      <c r="H64" s="366"/>
      <c r="I64" s="367" t="s">
        <v>723</v>
      </c>
      <c r="J64" s="350" t="s">
        <v>723</v>
      </c>
      <c r="K64" s="144"/>
      <c r="L64" s="144"/>
      <c r="M64" s="144"/>
      <c r="N64" s="144"/>
      <c r="O64" s="144"/>
      <c r="P64" s="144"/>
      <c r="Q64" s="144"/>
      <c r="R64" s="144"/>
      <c r="S64" s="144"/>
      <c r="T64" s="144"/>
      <c r="U64" s="144"/>
      <c r="V64" s="144"/>
      <c r="W64" s="144"/>
      <c r="X64" s="144"/>
      <c r="Y64" s="144"/>
      <c r="Z64" s="144"/>
      <c r="AA64" s="144"/>
      <c r="AB64" s="144"/>
      <c r="AC64" s="144"/>
      <c r="AD64" s="144"/>
      <c r="AE64" s="144"/>
    </row>
    <row r="65">
      <c r="A65" s="338" t="s">
        <v>614</v>
      </c>
      <c r="B65" s="345" t="s">
        <v>617</v>
      </c>
      <c r="C65" s="339" t="s">
        <v>741</v>
      </c>
      <c r="D65" s="339" t="str">
        <f>IFERROR(__xludf.DUMMYFUNCTION("GOOGLETRANSLATE(C65,""vi"",""en"")"),"Invalid date")</f>
        <v>Invalid date</v>
      </c>
      <c r="E65" s="339" t="str">
        <f>IFERROR(__xludf.DUMMYFUNCTION("GOOGLETRANSLATE(C65,""vi"",""zh"")"),"无效日期")</f>
        <v>无效日期</v>
      </c>
      <c r="F65" s="364" t="s">
        <v>722</v>
      </c>
      <c r="G65" s="349" t="s">
        <v>739</v>
      </c>
      <c r="H65" s="366"/>
      <c r="I65" s="367" t="s">
        <v>723</v>
      </c>
      <c r="J65" s="350" t="s">
        <v>723</v>
      </c>
      <c r="K65" s="144"/>
      <c r="L65" s="144"/>
      <c r="M65" s="144"/>
      <c r="N65" s="144"/>
      <c r="O65" s="144"/>
      <c r="P65" s="144"/>
      <c r="Q65" s="144"/>
      <c r="R65" s="144"/>
      <c r="S65" s="144"/>
      <c r="T65" s="144"/>
      <c r="U65" s="144"/>
      <c r="V65" s="144"/>
      <c r="W65" s="144"/>
      <c r="X65" s="144"/>
      <c r="Y65" s="144"/>
      <c r="Z65" s="144"/>
      <c r="AA65" s="144"/>
      <c r="AB65" s="144"/>
      <c r="AC65" s="144"/>
      <c r="AD65" s="144"/>
      <c r="AE65" s="144"/>
    </row>
    <row r="66" ht="9.75" customHeight="1">
      <c r="A66" s="351"/>
      <c r="B66" s="352"/>
      <c r="C66" s="353"/>
      <c r="D66" s="353"/>
      <c r="E66" s="353"/>
      <c r="F66" s="365"/>
      <c r="G66" s="361"/>
      <c r="H66" s="366"/>
      <c r="I66" s="366"/>
      <c r="J66" s="361"/>
      <c r="K66" s="357"/>
      <c r="L66" s="357"/>
      <c r="M66" s="357"/>
      <c r="N66" s="357"/>
      <c r="O66" s="357"/>
      <c r="P66" s="357"/>
      <c r="Q66" s="357"/>
      <c r="R66" s="357"/>
      <c r="S66" s="357"/>
      <c r="T66" s="357"/>
      <c r="U66" s="357"/>
      <c r="V66" s="357"/>
      <c r="W66" s="357"/>
      <c r="X66" s="357"/>
      <c r="Y66" s="357"/>
      <c r="Z66" s="357"/>
      <c r="AA66" s="357"/>
      <c r="AB66" s="357"/>
      <c r="AC66" s="357"/>
      <c r="AD66" s="357"/>
      <c r="AE66" s="357"/>
    </row>
    <row r="67">
      <c r="A67" s="338" t="s">
        <v>742</v>
      </c>
      <c r="B67" s="147" t="s">
        <v>595</v>
      </c>
      <c r="C67" s="339" t="s">
        <v>624</v>
      </c>
      <c r="D67" s="339" t="str">
        <f>IFERROR(__xludf.DUMMYFUNCTION("GOOGLETRANSLATE(C67,""vi"",""en"")"),"Transaction successful.")</f>
        <v>Transaction successful.</v>
      </c>
      <c r="E67" s="339" t="str">
        <f>IFERROR(__xludf.DUMMYFUNCTION("GOOGLETRANSLATE(C67,""vi"",""zh"")"),"交易成功。")</f>
        <v>交易成功。</v>
      </c>
      <c r="F67" s="364" t="s">
        <v>175</v>
      </c>
      <c r="G67" s="358" t="s">
        <v>684</v>
      </c>
      <c r="H67" s="365"/>
      <c r="I67" s="364" t="s">
        <v>175</v>
      </c>
      <c r="J67" s="367" t="s">
        <v>723</v>
      </c>
      <c r="K67" s="144"/>
      <c r="L67" s="144"/>
      <c r="M67" s="144"/>
      <c r="N67" s="144"/>
      <c r="O67" s="144"/>
      <c r="P67" s="144"/>
      <c r="Q67" s="144"/>
      <c r="R67" s="144"/>
      <c r="S67" s="144"/>
      <c r="T67" s="144"/>
      <c r="U67" s="144"/>
      <c r="V67" s="144"/>
      <c r="W67" s="144"/>
      <c r="X67" s="144"/>
      <c r="Y67" s="144"/>
      <c r="Z67" s="144"/>
      <c r="AA67" s="144"/>
      <c r="AB67" s="144"/>
      <c r="AC67" s="144"/>
      <c r="AD67" s="144"/>
      <c r="AE67" s="144"/>
    </row>
    <row r="68">
      <c r="A68" s="338" t="s">
        <v>742</v>
      </c>
      <c r="B68" s="147" t="s">
        <v>421</v>
      </c>
      <c r="C68" s="339" t="s">
        <v>659</v>
      </c>
      <c r="D68" s="339" t="str">
        <f>IFERROR(__xludf.DUMMYFUNCTION("GOOGLETRANSLATE(C68,""vi"",""en"")"),"An error has occurred. Please try again later or contact 1900585885 for assistance.")</f>
        <v>An error has occurred. Please try again later or contact 1900585885 for assistance.</v>
      </c>
      <c r="E68" s="339" t="str">
        <f>IFERROR(__xludf.DUMMYFUNCTION("GOOGLETRANSLATE(C68,""vi"",""zh"")"),"发生错误。请稍后再试或拨打 1900585885 获取帮助。")</f>
        <v>发生错误。请稍后再试或拨打 1900585885 获取帮助。</v>
      </c>
      <c r="F68" s="364" t="s">
        <v>743</v>
      </c>
      <c r="G68" s="358" t="s">
        <v>684</v>
      </c>
      <c r="H68" s="366"/>
      <c r="I68" s="367" t="s">
        <v>723</v>
      </c>
      <c r="J68" s="367" t="s">
        <v>723</v>
      </c>
      <c r="K68" s="144"/>
      <c r="L68" s="144"/>
      <c r="M68" s="144"/>
      <c r="N68" s="144"/>
      <c r="O68" s="144"/>
      <c r="P68" s="144"/>
      <c r="Q68" s="144"/>
      <c r="R68" s="144"/>
      <c r="S68" s="144"/>
      <c r="T68" s="144"/>
      <c r="U68" s="144"/>
      <c r="V68" s="144"/>
      <c r="W68" s="144"/>
      <c r="X68" s="144"/>
      <c r="Y68" s="144"/>
      <c r="Z68" s="144"/>
      <c r="AA68" s="144"/>
      <c r="AB68" s="144"/>
      <c r="AC68" s="144"/>
      <c r="AD68" s="144"/>
      <c r="AE68" s="144"/>
    </row>
    <row r="69">
      <c r="A69" s="338" t="s">
        <v>742</v>
      </c>
      <c r="B69" s="147" t="s">
        <v>570</v>
      </c>
      <c r="C69" s="339" t="s">
        <v>661</v>
      </c>
      <c r="D69" s="339" t="str">
        <f>IFERROR(__xludf.DUMMYFUNCTION("GOOGLETRANSLATE(C69,""vi"",""en"")"),"Do not leave any required information blank.")</f>
        <v>Do not leave any required information blank.</v>
      </c>
      <c r="E69" s="339" t="str">
        <f>IFERROR(__xludf.DUMMYFUNCTION("GOOGLETRANSLATE(C69,""vi"",""zh"")"),"请勿留空任何必填信息。")</f>
        <v>请勿留空任何必填信息。</v>
      </c>
      <c r="F69" s="364" t="s">
        <v>743</v>
      </c>
      <c r="G69" s="358" t="s">
        <v>684</v>
      </c>
      <c r="H69" s="366"/>
      <c r="I69" s="367" t="s">
        <v>723</v>
      </c>
      <c r="J69" s="367" t="s">
        <v>723</v>
      </c>
      <c r="K69" s="144"/>
      <c r="L69" s="144"/>
      <c r="M69" s="144"/>
      <c r="N69" s="144"/>
      <c r="O69" s="144"/>
      <c r="P69" s="144"/>
      <c r="Q69" s="144"/>
      <c r="R69" s="144"/>
      <c r="S69" s="144"/>
      <c r="T69" s="144"/>
      <c r="U69" s="144"/>
      <c r="V69" s="144"/>
      <c r="W69" s="144"/>
      <c r="X69" s="144"/>
      <c r="Y69" s="144"/>
      <c r="Z69" s="144"/>
      <c r="AA69" s="144"/>
      <c r="AB69" s="144"/>
      <c r="AC69" s="144"/>
      <c r="AD69" s="144"/>
      <c r="AE69" s="144"/>
    </row>
    <row r="70">
      <c r="A70" s="338" t="s">
        <v>742</v>
      </c>
      <c r="B70" s="147" t="s">
        <v>589</v>
      </c>
      <c r="C70" s="339" t="s">
        <v>708</v>
      </c>
      <c r="D70" s="339" t="str">
        <f>IFERROR(__xludf.DUMMYFUNCTION("GOOGLETRANSLATE(C70,""vi"",""en"")"),"Invalid amount")</f>
        <v>Invalid amount</v>
      </c>
      <c r="E70" s="339" t="str">
        <f>IFERROR(__xludf.DUMMYFUNCTION("GOOGLETRANSLATE(C70,""vi"",""zh"")"),"无效金额")</f>
        <v>无效金额</v>
      </c>
      <c r="F70" s="364" t="s">
        <v>743</v>
      </c>
      <c r="G70" s="358" t="s">
        <v>684</v>
      </c>
      <c r="H70" s="366"/>
      <c r="I70" s="367" t="s">
        <v>723</v>
      </c>
      <c r="J70" s="367" t="s">
        <v>723</v>
      </c>
      <c r="K70" s="144"/>
      <c r="L70" s="144"/>
      <c r="M70" s="144"/>
      <c r="N70" s="144"/>
      <c r="O70" s="144"/>
      <c r="P70" s="144"/>
      <c r="Q70" s="144"/>
      <c r="R70" s="144"/>
      <c r="S70" s="144"/>
      <c r="T70" s="144"/>
      <c r="U70" s="144"/>
      <c r="V70" s="144"/>
      <c r="W70" s="144"/>
      <c r="X70" s="144"/>
      <c r="Y70" s="144"/>
      <c r="Z70" s="144"/>
      <c r="AA70" s="144"/>
      <c r="AB70" s="144"/>
      <c r="AC70" s="144"/>
      <c r="AD70" s="144"/>
      <c r="AE70" s="144"/>
    </row>
    <row r="71">
      <c r="A71" s="338" t="s">
        <v>742</v>
      </c>
      <c r="B71" s="147" t="s">
        <v>641</v>
      </c>
      <c r="C71" s="339" t="s">
        <v>744</v>
      </c>
      <c r="D71" s="339" t="str">
        <f>IFERROR(__xludf.DUMMYFUNCTION("GOOGLETRANSLATE(C71,""vi"",""en"")"),"Invalid currency")</f>
        <v>Invalid currency</v>
      </c>
      <c r="E71" s="339" t="str">
        <f>IFERROR(__xludf.DUMMYFUNCTION("GOOGLETRANSLATE(C71,""vi"",""zh"")"),"无效货币")</f>
        <v>无效货币</v>
      </c>
      <c r="F71" s="364" t="s">
        <v>743</v>
      </c>
      <c r="G71" s="358" t="s">
        <v>684</v>
      </c>
      <c r="H71" s="366"/>
      <c r="I71" s="367" t="s">
        <v>723</v>
      </c>
      <c r="J71" s="367" t="s">
        <v>723</v>
      </c>
      <c r="K71" s="144"/>
      <c r="L71" s="144"/>
      <c r="M71" s="144"/>
      <c r="N71" s="144"/>
      <c r="O71" s="144"/>
      <c r="P71" s="144"/>
      <c r="Q71" s="144"/>
      <c r="R71" s="144"/>
      <c r="S71" s="144"/>
      <c r="T71" s="144"/>
      <c r="U71" s="144"/>
      <c r="V71" s="144"/>
      <c r="W71" s="144"/>
      <c r="X71" s="144"/>
      <c r="Y71" s="144"/>
      <c r="Z71" s="144"/>
      <c r="AA71" s="144"/>
      <c r="AB71" s="144"/>
      <c r="AC71" s="144"/>
      <c r="AD71" s="144"/>
      <c r="AE71" s="144"/>
    </row>
    <row r="72">
      <c r="A72" s="338" t="s">
        <v>742</v>
      </c>
      <c r="B72" s="147" t="s">
        <v>637</v>
      </c>
      <c r="C72" s="339" t="s">
        <v>745</v>
      </c>
      <c r="D72" s="339" t="str">
        <f>IFERROR(__xludf.DUMMYFUNCTION("GOOGLETRANSLATE(C72,""vi"",""en"")"),"Invalid balance in Payment Option/PaymentType")</f>
        <v>Invalid balance in Payment Option/PaymentType</v>
      </c>
      <c r="E72" s="339" t="str">
        <f>IFERROR(__xludf.DUMMYFUNCTION("GOOGLETRANSLATE(C72,""vi"",""zh"")"),"付款选项/付款类型余额无效")</f>
        <v>付款选项/付款类型余额无效</v>
      </c>
      <c r="F72" s="364" t="s">
        <v>743</v>
      </c>
      <c r="G72" s="358" t="s">
        <v>684</v>
      </c>
      <c r="H72" s="366"/>
      <c r="I72" s="367" t="s">
        <v>723</v>
      </c>
      <c r="J72" s="367" t="s">
        <v>723</v>
      </c>
      <c r="K72" s="144"/>
      <c r="L72" s="144"/>
      <c r="M72" s="144"/>
      <c r="N72" s="144"/>
      <c r="O72" s="144"/>
      <c r="P72" s="144"/>
      <c r="Q72" s="144"/>
      <c r="R72" s="144"/>
      <c r="S72" s="144"/>
      <c r="T72" s="144"/>
      <c r="U72" s="144"/>
      <c r="V72" s="144"/>
      <c r="W72" s="144"/>
      <c r="X72" s="144"/>
      <c r="Y72" s="144"/>
      <c r="Z72" s="144"/>
      <c r="AA72" s="144"/>
      <c r="AB72" s="144"/>
      <c r="AC72" s="144"/>
      <c r="AD72" s="144"/>
      <c r="AE72" s="144"/>
    </row>
    <row r="73">
      <c r="A73" s="338" t="s">
        <v>742</v>
      </c>
      <c r="B73" s="147" t="s">
        <v>477</v>
      </c>
      <c r="C73" s="339" t="s">
        <v>690</v>
      </c>
      <c r="D73" s="339" t="str">
        <f>IFERROR(__xludf.DUMMYFUNCTION("GOOGLETRANSLATE(C73,""vi"",""en"")"),"Connection error!")</f>
        <v>Connection error!</v>
      </c>
      <c r="E73" s="339" t="str">
        <f>IFERROR(__xludf.DUMMYFUNCTION("GOOGLETRANSLATE(C73,""vi"",""zh"")"),"连接错误！")</f>
        <v>连接错误！</v>
      </c>
      <c r="F73" s="364" t="s">
        <v>743</v>
      </c>
      <c r="G73" s="358" t="s">
        <v>684</v>
      </c>
      <c r="H73" s="366"/>
      <c r="I73" s="367" t="s">
        <v>723</v>
      </c>
      <c r="J73" s="367" t="s">
        <v>723</v>
      </c>
      <c r="K73" s="144"/>
      <c r="L73" s="144"/>
      <c r="M73" s="144"/>
      <c r="N73" s="144"/>
      <c r="O73" s="144"/>
      <c r="P73" s="144"/>
      <c r="Q73" s="144"/>
      <c r="R73" s="144"/>
      <c r="S73" s="144"/>
      <c r="T73" s="144"/>
      <c r="U73" s="144"/>
      <c r="V73" s="144"/>
      <c r="W73" s="144"/>
      <c r="X73" s="144"/>
      <c r="Y73" s="144"/>
      <c r="Z73" s="144"/>
      <c r="AA73" s="144"/>
      <c r="AB73" s="144"/>
      <c r="AC73" s="144"/>
      <c r="AD73" s="144"/>
      <c r="AE73" s="144"/>
    </row>
    <row r="74">
      <c r="A74" s="338" t="s">
        <v>742</v>
      </c>
      <c r="B74" s="345" t="s">
        <v>481</v>
      </c>
      <c r="C74" s="368" t="s">
        <v>711</v>
      </c>
      <c r="D74" s="339" t="str">
        <f>IFERROR(__xludf.DUMMYFUNCTION("GOOGLETRANSLATE(C74,""vi"",""en"")"),"Duplicate transaction!")</f>
        <v>Duplicate transaction!</v>
      </c>
      <c r="E74" s="339" t="str">
        <f>IFERROR(__xludf.DUMMYFUNCTION("GOOGLETRANSLATE(C74,""vi"",""zh"")"),"重复交易！")</f>
        <v>重复交易！</v>
      </c>
      <c r="F74" s="364" t="s">
        <v>743</v>
      </c>
      <c r="G74" s="349" t="s">
        <v>746</v>
      </c>
      <c r="H74" s="366"/>
      <c r="I74" s="367" t="s">
        <v>723</v>
      </c>
      <c r="J74" s="367" t="s">
        <v>723</v>
      </c>
      <c r="K74" s="144"/>
      <c r="L74" s="144"/>
      <c r="M74" s="144"/>
      <c r="N74" s="144"/>
      <c r="O74" s="144"/>
      <c r="P74" s="144"/>
      <c r="Q74" s="144"/>
      <c r="R74" s="144"/>
      <c r="S74" s="144"/>
      <c r="T74" s="144"/>
      <c r="U74" s="144"/>
      <c r="V74" s="144"/>
      <c r="W74" s="144"/>
      <c r="X74" s="144"/>
      <c r="Y74" s="144"/>
      <c r="Z74" s="144"/>
      <c r="AA74" s="144"/>
      <c r="AB74" s="144"/>
      <c r="AC74" s="144"/>
      <c r="AD74" s="144"/>
      <c r="AE74" s="144"/>
    </row>
    <row r="75">
      <c r="A75" s="338" t="s">
        <v>742</v>
      </c>
      <c r="B75" s="147" t="s">
        <v>747</v>
      </c>
      <c r="C75" s="339" t="s">
        <v>748</v>
      </c>
      <c r="D75" s="339" t="str">
        <f>IFERROR(__xludf.DUMMYFUNCTION("GOOGLETRANSLATE(C75,""vi"",""en"")"),"Payment failed. Please try again later or contact 1900585885 for assistance.")</f>
        <v>Payment failed. Please try again later or contact 1900585885 for assistance.</v>
      </c>
      <c r="E75" s="339" t="str">
        <f>IFERROR(__xludf.DUMMYFUNCTION("GOOGLETRANSLATE(C75,""vi"",""zh"")"),"付款失败。请稍后再试，或致电 1900585885 获取帮助。")</f>
        <v>付款失败。请稍后再试，或致电 1900585885 获取帮助。</v>
      </c>
      <c r="F75" s="364" t="s">
        <v>743</v>
      </c>
      <c r="G75" s="358" t="s">
        <v>684</v>
      </c>
      <c r="H75" s="366"/>
      <c r="I75" s="367" t="s">
        <v>723</v>
      </c>
      <c r="J75" s="367" t="s">
        <v>723</v>
      </c>
      <c r="K75" s="144"/>
      <c r="L75" s="144"/>
      <c r="M75" s="144"/>
      <c r="N75" s="144"/>
      <c r="O75" s="144"/>
      <c r="P75" s="144"/>
      <c r="Q75" s="144"/>
      <c r="R75" s="144"/>
      <c r="S75" s="144"/>
      <c r="T75" s="144"/>
      <c r="U75" s="144"/>
      <c r="V75" s="144"/>
      <c r="W75" s="144"/>
      <c r="X75" s="144"/>
      <c r="Y75" s="144"/>
      <c r="Z75" s="144"/>
      <c r="AA75" s="144"/>
      <c r="AB75" s="144"/>
      <c r="AC75" s="144"/>
      <c r="AD75" s="144"/>
      <c r="AE75" s="144"/>
    </row>
    <row r="76">
      <c r="A76" s="338" t="s">
        <v>742</v>
      </c>
      <c r="B76" s="147" t="s">
        <v>648</v>
      </c>
      <c r="C76" s="339" t="s">
        <v>749</v>
      </c>
      <c r="D76" s="339" t="str">
        <f>IFERROR(__xludf.DUMMYFUNCTION("GOOGLETRANSLATE(C76,""vi"",""en"")"),"No valid Card Token found! (Check your Card Token and try again)")</f>
        <v>No valid Card Token found! (Check your Card Token and try again)</v>
      </c>
      <c r="E76" s="339" t="str">
        <f>IFERROR(__xludf.DUMMYFUNCTION("GOOGLETRANSLATE(C76,""vi"",""zh"")"),"未找到有效的卡令牌！（请检查您的卡令牌并重试）")</f>
        <v>未找到有效的卡令牌！（请检查您的卡令牌并重试）</v>
      </c>
      <c r="F76" s="364" t="s">
        <v>743</v>
      </c>
      <c r="G76" s="358" t="s">
        <v>684</v>
      </c>
      <c r="H76" s="366"/>
      <c r="I76" s="367" t="s">
        <v>723</v>
      </c>
      <c r="J76" s="367" t="s">
        <v>723</v>
      </c>
      <c r="K76" s="144"/>
      <c r="L76" s="144"/>
      <c r="M76" s="144"/>
      <c r="N76" s="144"/>
      <c r="O76" s="144"/>
      <c r="P76" s="144"/>
      <c r="Q76" s="144"/>
      <c r="R76" s="144"/>
      <c r="S76" s="144"/>
      <c r="T76" s="144"/>
      <c r="U76" s="144"/>
      <c r="V76" s="144"/>
      <c r="W76" s="144"/>
      <c r="X76" s="144"/>
      <c r="Y76" s="144"/>
      <c r="Z76" s="144"/>
      <c r="AA76" s="144"/>
      <c r="AB76" s="144"/>
      <c r="AC76" s="144"/>
      <c r="AD76" s="144"/>
      <c r="AE76" s="144"/>
    </row>
    <row r="77">
      <c r="A77" s="338" t="s">
        <v>742</v>
      </c>
      <c r="B77" s="147" t="s">
        <v>644</v>
      </c>
      <c r="C77" s="339" t="s">
        <v>750</v>
      </c>
      <c r="D77" s="339" t="str">
        <f>IFERROR(__xludf.DUMMYFUNCTION("GOOGLETRANSLATE(C77,""vi"",""en"")"),"The card is in Lock status. Please try again later or contact 1900585885 for assistance.")</f>
        <v>The card is in Lock status. Please try again later or contact 1900585885 for assistance.</v>
      </c>
      <c r="E77" s="339" t="str">
        <f>IFERROR(__xludf.DUMMYFUNCTION("GOOGLETRANSLATE(C77,""vi"",""zh"")"),"该卡已锁定。请稍后再试或致电 1900585885 获取帮助。")</f>
        <v>该卡已锁定。请稍后再试或致电 1900585885 获取帮助。</v>
      </c>
      <c r="F77" s="364" t="s">
        <v>743</v>
      </c>
      <c r="G77" s="358" t="s">
        <v>684</v>
      </c>
      <c r="H77" s="366"/>
      <c r="I77" s="367" t="s">
        <v>723</v>
      </c>
      <c r="J77" s="367" t="s">
        <v>723</v>
      </c>
      <c r="K77" s="144"/>
      <c r="L77" s="144"/>
      <c r="M77" s="144"/>
      <c r="N77" s="144"/>
      <c r="O77" s="144"/>
      <c r="P77" s="144"/>
      <c r="Q77" s="144"/>
      <c r="R77" s="144"/>
      <c r="S77" s="144"/>
      <c r="T77" s="144"/>
      <c r="U77" s="144"/>
      <c r="V77" s="144"/>
      <c r="W77" s="144"/>
      <c r="X77" s="144"/>
      <c r="Y77" s="144"/>
      <c r="Z77" s="144"/>
      <c r="AA77" s="144"/>
      <c r="AB77" s="144"/>
      <c r="AC77" s="144"/>
      <c r="AD77" s="144"/>
      <c r="AE77" s="144"/>
    </row>
    <row r="78">
      <c r="A78" s="338" t="s">
        <v>742</v>
      </c>
      <c r="B78" s="147" t="s">
        <v>646</v>
      </c>
      <c r="C78" s="339" t="s">
        <v>751</v>
      </c>
      <c r="D78" s="339" t="str">
        <f>IFERROR(__xludf.DUMMYFUNCTION("GOOGLETRANSLATE(C78,""vi"",""en"")"),"The card status is Cancelled. Please contact 1900585885 for assistance.")</f>
        <v>The card status is Cancelled. Please contact 1900585885 for assistance.</v>
      </c>
      <c r="E78" s="339" t="str">
        <f>IFERROR(__xludf.DUMMYFUNCTION("GOOGLETRANSLATE(C78,""vi"",""zh"")"),"卡片状态为已注销。请联系1900585885寻求帮助。")</f>
        <v>卡片状态为已注销。请联系1900585885寻求帮助。</v>
      </c>
      <c r="F78" s="364" t="s">
        <v>743</v>
      </c>
      <c r="G78" s="358" t="s">
        <v>684</v>
      </c>
      <c r="H78" s="366"/>
      <c r="I78" s="367" t="s">
        <v>723</v>
      </c>
      <c r="J78" s="367" t="s">
        <v>723</v>
      </c>
      <c r="K78" s="144"/>
      <c r="L78" s="144"/>
      <c r="M78" s="144"/>
      <c r="N78" s="144"/>
      <c r="O78" s="144"/>
      <c r="P78" s="144"/>
      <c r="Q78" s="144"/>
      <c r="R78" s="144"/>
      <c r="S78" s="144"/>
      <c r="T78" s="144"/>
      <c r="U78" s="144"/>
      <c r="V78" s="144"/>
      <c r="W78" s="144"/>
      <c r="X78" s="144"/>
      <c r="Y78" s="144"/>
      <c r="Z78" s="144"/>
      <c r="AA78" s="144"/>
      <c r="AB78" s="144"/>
      <c r="AC78" s="144"/>
      <c r="AD78" s="144"/>
      <c r="AE78" s="144"/>
    </row>
    <row r="79">
      <c r="A79" s="338" t="s">
        <v>742</v>
      </c>
      <c r="B79" s="147" t="s">
        <v>752</v>
      </c>
      <c r="C79" s="339" t="s">
        <v>753</v>
      </c>
      <c r="D79" s="339" t="str">
        <f>IFERROR(__xludf.DUMMYFUNCTION("GOOGLETRANSLATE(C79,""vi"",""en"")"),"The card does not exist. Please contact 1900585885 for assistance.")</f>
        <v>The card does not exist. Please contact 1900585885 for assistance.</v>
      </c>
      <c r="E79" s="339" t="str">
        <f>IFERROR(__xludf.DUMMYFUNCTION("GOOGLETRANSLATE(C79,""vi"",""zh"")"),"该卡不存在。请联系 1900585885 获取帮助。")</f>
        <v>该卡不存在。请联系 1900585885 获取帮助。</v>
      </c>
      <c r="F79" s="364" t="s">
        <v>743</v>
      </c>
      <c r="G79" s="358" t="s">
        <v>684</v>
      </c>
      <c r="H79" s="366"/>
      <c r="I79" s="367" t="s">
        <v>723</v>
      </c>
      <c r="J79" s="367" t="s">
        <v>723</v>
      </c>
      <c r="K79" s="144"/>
      <c r="L79" s="144"/>
      <c r="M79" s="144"/>
      <c r="N79" s="144"/>
      <c r="O79" s="144"/>
      <c r="P79" s="144"/>
      <c r="Q79" s="144"/>
      <c r="R79" s="144"/>
      <c r="S79" s="144"/>
      <c r="T79" s="144"/>
      <c r="U79" s="144"/>
      <c r="V79" s="144"/>
      <c r="W79" s="144"/>
      <c r="X79" s="144"/>
      <c r="Y79" s="144"/>
      <c r="Z79" s="144"/>
      <c r="AA79" s="144"/>
      <c r="AB79" s="144"/>
      <c r="AC79" s="144"/>
      <c r="AD79" s="144"/>
      <c r="AE79" s="144"/>
    </row>
    <row r="80">
      <c r="A80" s="338" t="s">
        <v>742</v>
      </c>
      <c r="B80" s="345" t="s">
        <v>650</v>
      </c>
      <c r="C80" s="368" t="s">
        <v>754</v>
      </c>
      <c r="D80" s="339" t="str">
        <f>IFERROR(__xludf.DUMMYFUNCTION("GOOGLETRANSLATE(C80,""vi"",""en"")"),"Timeout. Accounting results are unclear.")</f>
        <v>Timeout. Accounting results are unclear.</v>
      </c>
      <c r="E80" s="339" t="str">
        <f>IFERROR(__xludf.DUMMYFUNCTION("GOOGLETRANSLATE(C80,""vi"",""zh"")"),"超时。会计结果尚不明确。")</f>
        <v>超时。会计结果尚不明确。</v>
      </c>
      <c r="F80" s="364" t="s">
        <v>743</v>
      </c>
      <c r="G80" s="349" t="s">
        <v>746</v>
      </c>
      <c r="H80" s="366"/>
      <c r="I80" s="367" t="s">
        <v>723</v>
      </c>
      <c r="J80" s="367" t="s">
        <v>723</v>
      </c>
      <c r="K80" s="144"/>
      <c r="L80" s="144"/>
      <c r="M80" s="144"/>
      <c r="N80" s="144"/>
      <c r="O80" s="144"/>
      <c r="P80" s="144"/>
      <c r="Q80" s="144"/>
      <c r="R80" s="144"/>
      <c r="S80" s="144"/>
      <c r="T80" s="144"/>
      <c r="U80" s="144"/>
      <c r="V80" s="144"/>
      <c r="W80" s="144"/>
      <c r="X80" s="144"/>
      <c r="Y80" s="144"/>
      <c r="Z80" s="144"/>
      <c r="AA80" s="144"/>
      <c r="AB80" s="144"/>
      <c r="AC80" s="144"/>
      <c r="AD80" s="144"/>
      <c r="AE80" s="144"/>
    </row>
    <row r="81">
      <c r="A81" s="338" t="s">
        <v>742</v>
      </c>
      <c r="B81" s="345" t="s">
        <v>652</v>
      </c>
      <c r="C81" s="368" t="s">
        <v>755</v>
      </c>
      <c r="D81" s="339" t="str">
        <f>IFERROR(__xludf.DUMMYFUNCTION("GOOGLETRANSLATE(C81,""vi"",""en"")"),"Timeout, Accounted for.")</f>
        <v>Timeout, Accounted for.</v>
      </c>
      <c r="E81" s="339" t="str">
        <f>IFERROR(__xludf.DUMMYFUNCTION("GOOGLETRANSLATE(C81,""vi"",""zh"")"),"超时已处理完毕。")</f>
        <v>超时已处理完毕。</v>
      </c>
      <c r="F81" s="364" t="s">
        <v>743</v>
      </c>
      <c r="G81" s="349" t="s">
        <v>746</v>
      </c>
      <c r="H81" s="366"/>
      <c r="I81" s="367" t="s">
        <v>723</v>
      </c>
      <c r="J81" s="367" t="s">
        <v>723</v>
      </c>
      <c r="K81" s="144"/>
      <c r="L81" s="144"/>
      <c r="M81" s="144"/>
      <c r="N81" s="144"/>
      <c r="O81" s="144"/>
      <c r="P81" s="144"/>
      <c r="Q81" s="144"/>
      <c r="R81" s="144"/>
      <c r="S81" s="144"/>
      <c r="T81" s="144"/>
      <c r="U81" s="144"/>
      <c r="V81" s="144"/>
      <c r="W81" s="144"/>
      <c r="X81" s="144"/>
      <c r="Y81" s="144"/>
      <c r="Z81" s="144"/>
      <c r="AA81" s="144"/>
      <c r="AB81" s="144"/>
      <c r="AC81" s="144"/>
      <c r="AD81" s="144"/>
      <c r="AE81" s="144"/>
    </row>
    <row r="82" ht="9.0" customHeight="1">
      <c r="A82" s="351"/>
      <c r="B82" s="352"/>
      <c r="C82" s="353"/>
      <c r="D82" s="353"/>
      <c r="E82" s="353"/>
      <c r="F82" s="365"/>
      <c r="G82" s="361"/>
      <c r="H82" s="366"/>
      <c r="I82" s="366"/>
      <c r="J82" s="361"/>
      <c r="K82" s="357"/>
      <c r="L82" s="357"/>
      <c r="M82" s="357"/>
      <c r="N82" s="357"/>
      <c r="O82" s="357"/>
      <c r="P82" s="357"/>
      <c r="Q82" s="357"/>
      <c r="R82" s="357"/>
      <c r="S82" s="357"/>
      <c r="T82" s="357"/>
      <c r="U82" s="357"/>
      <c r="V82" s="357"/>
      <c r="W82" s="357"/>
      <c r="X82" s="357"/>
      <c r="Y82" s="357"/>
      <c r="Z82" s="357"/>
      <c r="AA82" s="357"/>
      <c r="AB82" s="357"/>
      <c r="AC82" s="357"/>
      <c r="AD82" s="357"/>
      <c r="AE82" s="357"/>
    </row>
    <row r="83">
      <c r="A83" s="338" t="s">
        <v>756</v>
      </c>
      <c r="B83" s="147" t="s">
        <v>595</v>
      </c>
      <c r="C83" s="339" t="s">
        <v>624</v>
      </c>
      <c r="D83" s="339" t="str">
        <f>IFERROR(__xludf.DUMMYFUNCTION("GOOGLETRANSLATE(C83,""vi"",""en"")"),"Transaction successful.")</f>
        <v>Transaction successful.</v>
      </c>
      <c r="E83" s="339" t="str">
        <f>IFERROR(__xludf.DUMMYFUNCTION("GOOGLETRANSLATE(C83,""vi"",""zh"")"),"交易成功。")</f>
        <v>交易成功。</v>
      </c>
      <c r="F83" s="364" t="s">
        <v>175</v>
      </c>
      <c r="G83" s="358" t="s">
        <v>684</v>
      </c>
      <c r="H83" s="365"/>
      <c r="I83" s="364" t="s">
        <v>175</v>
      </c>
      <c r="J83" s="358" t="s">
        <v>684</v>
      </c>
      <c r="K83" s="144"/>
      <c r="L83" s="144"/>
      <c r="M83" s="144"/>
      <c r="N83" s="144"/>
      <c r="O83" s="144"/>
      <c r="P83" s="144"/>
      <c r="Q83" s="144"/>
      <c r="R83" s="144"/>
      <c r="S83" s="144"/>
      <c r="T83" s="144"/>
      <c r="U83" s="144"/>
      <c r="V83" s="144"/>
      <c r="W83" s="144"/>
      <c r="X83" s="144"/>
      <c r="Y83" s="144"/>
      <c r="Z83" s="144"/>
      <c r="AA83" s="144"/>
      <c r="AB83" s="144"/>
      <c r="AC83" s="144"/>
      <c r="AD83" s="144"/>
      <c r="AE83" s="144"/>
    </row>
    <row r="84">
      <c r="A84" s="338" t="s">
        <v>756</v>
      </c>
      <c r="B84" s="147" t="s">
        <v>421</v>
      </c>
      <c r="C84" s="339" t="s">
        <v>659</v>
      </c>
      <c r="D84" s="339" t="str">
        <f>IFERROR(__xludf.DUMMYFUNCTION("GOOGLETRANSLATE(C84,""vi"",""en"")"),"An error has occurred. Please try again later or contact 1900585885 for assistance.")</f>
        <v>An error has occurred. Please try again later or contact 1900585885 for assistance.</v>
      </c>
      <c r="E84" s="339" t="str">
        <f>IFERROR(__xludf.DUMMYFUNCTION("GOOGLETRANSLATE(C84,""vi"",""zh"")"),"发生错误。请稍后再试或拨打 1900585885 获取帮助。")</f>
        <v>发生错误。请稍后再试或拨打 1900585885 获取帮助。</v>
      </c>
      <c r="F84" s="364" t="s">
        <v>722</v>
      </c>
      <c r="G84" s="358" t="s">
        <v>684</v>
      </c>
      <c r="H84" s="366"/>
      <c r="I84" s="367" t="s">
        <v>723</v>
      </c>
      <c r="J84" s="367" t="s">
        <v>723</v>
      </c>
      <c r="K84" s="144"/>
      <c r="L84" s="144"/>
      <c r="M84" s="144"/>
      <c r="N84" s="144"/>
      <c r="O84" s="144"/>
      <c r="P84" s="144"/>
      <c r="Q84" s="144"/>
      <c r="R84" s="144"/>
      <c r="S84" s="144"/>
      <c r="T84" s="144"/>
      <c r="U84" s="144"/>
      <c r="V84" s="144"/>
      <c r="W84" s="144"/>
      <c r="X84" s="144"/>
      <c r="Y84" s="144"/>
      <c r="Z84" s="144"/>
      <c r="AA84" s="144"/>
      <c r="AB84" s="144"/>
      <c r="AC84" s="144"/>
      <c r="AD84" s="144"/>
      <c r="AE84" s="144"/>
    </row>
    <row r="85">
      <c r="A85" s="338" t="s">
        <v>756</v>
      </c>
      <c r="B85" s="345" t="s">
        <v>570</v>
      </c>
      <c r="C85" s="368" t="s">
        <v>661</v>
      </c>
      <c r="D85" s="339" t="str">
        <f>IFERROR(__xludf.DUMMYFUNCTION("GOOGLETRANSLATE(C85,""vi"",""en"")"),"Do not leave any required information blank.")</f>
        <v>Do not leave any required information blank.</v>
      </c>
      <c r="E85" s="339" t="str">
        <f>IFERROR(__xludf.DUMMYFUNCTION("GOOGLETRANSLATE(C85,""vi"",""zh"")"),"请勿留空任何必填信息。")</f>
        <v>请勿留空任何必填信息。</v>
      </c>
      <c r="F85" s="364" t="s">
        <v>722</v>
      </c>
      <c r="G85" s="349" t="s">
        <v>739</v>
      </c>
      <c r="H85" s="366"/>
      <c r="I85" s="367" t="s">
        <v>723</v>
      </c>
      <c r="J85" s="367" t="s">
        <v>723</v>
      </c>
      <c r="K85" s="144"/>
      <c r="L85" s="144"/>
      <c r="M85" s="144"/>
      <c r="N85" s="144"/>
      <c r="O85" s="144"/>
      <c r="P85" s="144"/>
      <c r="Q85" s="144"/>
      <c r="R85" s="144"/>
      <c r="S85" s="144"/>
      <c r="T85" s="144"/>
      <c r="U85" s="144"/>
      <c r="V85" s="144"/>
      <c r="W85" s="144"/>
      <c r="X85" s="144"/>
      <c r="Y85" s="144"/>
      <c r="Z85" s="144"/>
      <c r="AA85" s="144"/>
      <c r="AB85" s="144"/>
      <c r="AC85" s="144"/>
      <c r="AD85" s="144"/>
      <c r="AE85" s="144"/>
    </row>
    <row r="86">
      <c r="A86" s="338" t="s">
        <v>756</v>
      </c>
      <c r="B86" s="345" t="s">
        <v>615</v>
      </c>
      <c r="C86" s="368" t="s">
        <v>740</v>
      </c>
      <c r="D86" s="339" t="str">
        <f>IFERROR(__xludf.DUMMYFUNCTION("GOOGLETRANSLATE(C86,""vi"",""en"")"),"Invalid date")</f>
        <v>Invalid date</v>
      </c>
      <c r="E86" s="339" t="str">
        <f>IFERROR(__xludf.DUMMYFUNCTION("GOOGLETRANSLATE(C86,""vi"",""zh"")"),"无效日期")</f>
        <v>无效日期</v>
      </c>
      <c r="F86" s="364" t="s">
        <v>722</v>
      </c>
      <c r="G86" s="349" t="s">
        <v>739</v>
      </c>
      <c r="H86" s="366"/>
      <c r="I86" s="367" t="s">
        <v>723</v>
      </c>
      <c r="J86" s="367" t="s">
        <v>723</v>
      </c>
      <c r="K86" s="144"/>
      <c r="L86" s="144"/>
      <c r="M86" s="144"/>
      <c r="N86" s="144"/>
      <c r="O86" s="144"/>
      <c r="P86" s="144"/>
      <c r="Q86" s="144"/>
      <c r="R86" s="144"/>
      <c r="S86" s="144"/>
      <c r="T86" s="144"/>
      <c r="U86" s="144"/>
      <c r="V86" s="144"/>
      <c r="W86" s="144"/>
      <c r="X86" s="144"/>
      <c r="Y86" s="144"/>
      <c r="Z86" s="144"/>
      <c r="AA86" s="144"/>
      <c r="AB86" s="144"/>
      <c r="AC86" s="144"/>
      <c r="AD86" s="144"/>
      <c r="AE86" s="144"/>
    </row>
    <row r="87">
      <c r="A87" s="338" t="s">
        <v>756</v>
      </c>
      <c r="B87" s="345" t="s">
        <v>617</v>
      </c>
      <c r="C87" s="368" t="s">
        <v>741</v>
      </c>
      <c r="D87" s="339" t="str">
        <f>IFERROR(__xludf.DUMMYFUNCTION("GOOGLETRANSLATE(C87,""vi"",""en"")"),"Invalid date")</f>
        <v>Invalid date</v>
      </c>
      <c r="E87" s="339" t="str">
        <f>IFERROR(__xludf.DUMMYFUNCTION("GOOGLETRANSLATE(C87,""vi"",""zh"")"),"无效日期")</f>
        <v>无效日期</v>
      </c>
      <c r="F87" s="364" t="s">
        <v>722</v>
      </c>
      <c r="G87" s="349" t="s">
        <v>739</v>
      </c>
      <c r="H87" s="366"/>
      <c r="I87" s="367" t="s">
        <v>723</v>
      </c>
      <c r="J87" s="367" t="s">
        <v>723</v>
      </c>
      <c r="K87" s="144"/>
      <c r="L87" s="144"/>
      <c r="M87" s="144"/>
      <c r="N87" s="144"/>
      <c r="O87" s="144"/>
      <c r="P87" s="144"/>
      <c r="Q87" s="144"/>
      <c r="R87" s="144"/>
      <c r="S87" s="144"/>
      <c r="T87" s="144"/>
      <c r="U87" s="144"/>
      <c r="V87" s="144"/>
      <c r="W87" s="144"/>
      <c r="X87" s="144"/>
      <c r="Y87" s="144"/>
      <c r="Z87" s="144"/>
      <c r="AA87" s="144"/>
      <c r="AB87" s="144"/>
      <c r="AC87" s="144"/>
      <c r="AD87" s="144"/>
      <c r="AE87" s="144"/>
    </row>
    <row r="88">
      <c r="A88" s="338" t="s">
        <v>756</v>
      </c>
      <c r="B88" s="345" t="s">
        <v>620</v>
      </c>
      <c r="C88" s="368" t="s">
        <v>672</v>
      </c>
      <c r="D88" s="339" t="str">
        <f>IFERROR(__xludf.DUMMYFUNCTION("GOOGLETRANSLATE(C88,""vi"",""en"")"),"No transaction found.")</f>
        <v>No transaction found.</v>
      </c>
      <c r="E88" s="339" t="str">
        <f>IFERROR(__xludf.DUMMYFUNCTION("GOOGLETRANSLATE(C88,""vi"",""zh"")"),"未找到交易记录。")</f>
        <v>未找到交易记录。</v>
      </c>
      <c r="F88" s="364" t="s">
        <v>722</v>
      </c>
      <c r="G88" s="349" t="s">
        <v>757</v>
      </c>
      <c r="H88" s="366"/>
      <c r="I88" s="367" t="s">
        <v>723</v>
      </c>
      <c r="J88" s="367" t="s">
        <v>723</v>
      </c>
      <c r="K88" s="144"/>
      <c r="L88" s="144"/>
      <c r="M88" s="144"/>
      <c r="N88" s="144"/>
      <c r="O88" s="144"/>
      <c r="P88" s="144"/>
      <c r="Q88" s="144"/>
      <c r="R88" s="144"/>
      <c r="S88" s="144"/>
      <c r="T88" s="144"/>
      <c r="U88" s="144"/>
      <c r="V88" s="144"/>
      <c r="W88" s="144"/>
      <c r="X88" s="144"/>
      <c r="Y88" s="144"/>
      <c r="Z88" s="144"/>
      <c r="AA88" s="144"/>
      <c r="AB88" s="144"/>
      <c r="AC88" s="144"/>
      <c r="AD88" s="144"/>
      <c r="AE88" s="144"/>
    </row>
    <row r="89">
      <c r="A89" s="363"/>
      <c r="B89" s="333"/>
      <c r="C89" s="334"/>
      <c r="D89" s="334"/>
      <c r="E89" s="334"/>
      <c r="F89" s="364"/>
      <c r="G89" s="363"/>
      <c r="H89" s="366"/>
      <c r="I89" s="367"/>
      <c r="J89" s="363"/>
      <c r="K89" s="144"/>
      <c r="L89" s="144"/>
      <c r="M89" s="144"/>
      <c r="N89" s="144"/>
      <c r="O89" s="144"/>
      <c r="P89" s="144"/>
      <c r="Q89" s="144"/>
      <c r="R89" s="144"/>
      <c r="S89" s="144"/>
      <c r="T89" s="144"/>
      <c r="U89" s="144"/>
      <c r="V89" s="144"/>
      <c r="W89" s="144"/>
      <c r="X89" s="144"/>
      <c r="Y89" s="144"/>
      <c r="Z89" s="144"/>
      <c r="AA89" s="144"/>
      <c r="AB89" s="144"/>
      <c r="AC89" s="144"/>
      <c r="AD89" s="144"/>
      <c r="AE89" s="144"/>
    </row>
    <row r="90">
      <c r="A90" s="363"/>
      <c r="B90" s="333"/>
      <c r="C90" s="334"/>
      <c r="D90" s="334"/>
      <c r="E90" s="334"/>
      <c r="F90" s="364"/>
      <c r="G90" s="363"/>
      <c r="H90" s="366"/>
      <c r="I90" s="367"/>
      <c r="J90" s="369"/>
      <c r="K90" s="144"/>
      <c r="L90" s="144"/>
      <c r="M90" s="144"/>
      <c r="N90" s="144"/>
      <c r="O90" s="144"/>
      <c r="P90" s="144"/>
      <c r="Q90" s="144"/>
      <c r="R90" s="144"/>
      <c r="S90" s="144"/>
      <c r="T90" s="144"/>
      <c r="U90" s="144"/>
      <c r="V90" s="144"/>
      <c r="W90" s="144"/>
      <c r="X90" s="144"/>
      <c r="Y90" s="144"/>
      <c r="Z90" s="144"/>
      <c r="AA90" s="144"/>
      <c r="AB90" s="144"/>
      <c r="AC90" s="144"/>
      <c r="AD90" s="144"/>
      <c r="AE90" s="144"/>
    </row>
    <row r="91">
      <c r="A91" s="363"/>
      <c r="B91" s="333"/>
      <c r="C91" s="334"/>
      <c r="D91" s="334"/>
      <c r="E91" s="334"/>
      <c r="F91" s="364"/>
      <c r="G91" s="363"/>
      <c r="H91" s="366"/>
      <c r="I91" s="367"/>
      <c r="J91" s="369"/>
      <c r="K91" s="144"/>
      <c r="L91" s="144"/>
      <c r="M91" s="144"/>
      <c r="N91" s="144"/>
      <c r="O91" s="144"/>
      <c r="P91" s="144"/>
      <c r="Q91" s="144"/>
      <c r="R91" s="144"/>
      <c r="S91" s="144"/>
      <c r="T91" s="144"/>
      <c r="U91" s="144"/>
      <c r="V91" s="144"/>
      <c r="W91" s="144"/>
      <c r="X91" s="144"/>
      <c r="Y91" s="144"/>
      <c r="Z91" s="144"/>
      <c r="AA91" s="144"/>
      <c r="AB91" s="144"/>
      <c r="AC91" s="144"/>
      <c r="AD91" s="144"/>
      <c r="AE91" s="144"/>
    </row>
    <row r="92">
      <c r="A92" s="363"/>
      <c r="B92" s="333"/>
      <c r="C92" s="334"/>
      <c r="D92" s="334"/>
      <c r="E92" s="334"/>
      <c r="F92" s="364"/>
      <c r="G92" s="363"/>
      <c r="H92" s="366"/>
      <c r="I92" s="367"/>
      <c r="J92" s="369"/>
      <c r="K92" s="144"/>
      <c r="L92" s="144"/>
      <c r="M92" s="144"/>
      <c r="N92" s="144"/>
      <c r="O92" s="144"/>
      <c r="P92" s="144"/>
      <c r="Q92" s="144"/>
      <c r="R92" s="144"/>
      <c r="S92" s="144"/>
      <c r="T92" s="144"/>
      <c r="U92" s="144"/>
      <c r="V92" s="144"/>
      <c r="W92" s="144"/>
      <c r="X92" s="144"/>
      <c r="Y92" s="144"/>
      <c r="Z92" s="144"/>
      <c r="AA92" s="144"/>
      <c r="AB92" s="144"/>
      <c r="AC92" s="144"/>
      <c r="AD92" s="144"/>
      <c r="AE92" s="144"/>
    </row>
    <row r="93">
      <c r="A93" s="363"/>
      <c r="B93" s="333"/>
      <c r="C93" s="334"/>
      <c r="D93" s="334"/>
      <c r="E93" s="334"/>
      <c r="F93" s="364"/>
      <c r="G93" s="363"/>
      <c r="H93" s="366"/>
      <c r="I93" s="367"/>
      <c r="J93" s="369"/>
      <c r="K93" s="144"/>
      <c r="L93" s="144"/>
      <c r="M93" s="144"/>
      <c r="N93" s="144"/>
      <c r="O93" s="144"/>
      <c r="P93" s="144"/>
      <c r="Q93" s="144"/>
      <c r="R93" s="144"/>
      <c r="S93" s="144"/>
      <c r="T93" s="144"/>
      <c r="U93" s="144"/>
      <c r="V93" s="144"/>
      <c r="W93" s="144"/>
      <c r="X93" s="144"/>
      <c r="Y93" s="144"/>
      <c r="Z93" s="144"/>
      <c r="AA93" s="144"/>
      <c r="AB93" s="144"/>
      <c r="AC93" s="144"/>
      <c r="AD93" s="144"/>
      <c r="AE93" s="144"/>
    </row>
    <row r="94">
      <c r="A94" s="363"/>
      <c r="B94" s="333"/>
      <c r="C94" s="334"/>
      <c r="D94" s="334"/>
      <c r="E94" s="334"/>
      <c r="F94" s="364"/>
      <c r="G94" s="363"/>
      <c r="H94" s="366"/>
      <c r="I94" s="367"/>
      <c r="J94" s="369"/>
      <c r="K94" s="144"/>
      <c r="L94" s="144"/>
      <c r="M94" s="144"/>
      <c r="N94" s="144"/>
      <c r="O94" s="144"/>
      <c r="P94" s="144"/>
      <c r="Q94" s="144"/>
      <c r="R94" s="144"/>
      <c r="S94" s="144"/>
      <c r="T94" s="144"/>
      <c r="U94" s="144"/>
      <c r="V94" s="144"/>
      <c r="W94" s="144"/>
      <c r="X94" s="144"/>
      <c r="Y94" s="144"/>
      <c r="Z94" s="144"/>
      <c r="AA94" s="144"/>
      <c r="AB94" s="144"/>
      <c r="AC94" s="144"/>
      <c r="AD94" s="144"/>
      <c r="AE94" s="144"/>
    </row>
    <row r="95">
      <c r="A95" s="363"/>
      <c r="B95" s="333"/>
      <c r="C95" s="334"/>
      <c r="D95" s="334"/>
      <c r="E95" s="334"/>
      <c r="F95" s="364"/>
      <c r="G95" s="363"/>
      <c r="H95" s="366"/>
      <c r="I95" s="367"/>
      <c r="J95" s="369"/>
      <c r="K95" s="144"/>
      <c r="L95" s="144"/>
      <c r="M95" s="144"/>
      <c r="N95" s="144"/>
      <c r="O95" s="144"/>
      <c r="P95" s="144"/>
      <c r="Q95" s="144"/>
      <c r="R95" s="144"/>
      <c r="S95" s="144"/>
      <c r="T95" s="144"/>
      <c r="U95" s="144"/>
      <c r="V95" s="144"/>
      <c r="W95" s="144"/>
      <c r="X95" s="144"/>
      <c r="Y95" s="144"/>
      <c r="Z95" s="144"/>
      <c r="AA95" s="144"/>
      <c r="AB95" s="144"/>
      <c r="AC95" s="144"/>
      <c r="AD95" s="144"/>
      <c r="AE95" s="144"/>
    </row>
    <row r="96">
      <c r="A96" s="363"/>
      <c r="B96" s="333"/>
      <c r="C96" s="334"/>
      <c r="D96" s="334"/>
      <c r="E96" s="334"/>
      <c r="F96" s="364"/>
      <c r="G96" s="363"/>
      <c r="H96" s="366"/>
      <c r="I96" s="367"/>
      <c r="J96" s="369"/>
      <c r="K96" s="144"/>
      <c r="L96" s="144"/>
      <c r="M96" s="144"/>
      <c r="N96" s="144"/>
      <c r="O96" s="144"/>
      <c r="P96" s="144"/>
      <c r="Q96" s="144"/>
      <c r="R96" s="144"/>
      <c r="S96" s="144"/>
      <c r="T96" s="144"/>
      <c r="U96" s="144"/>
      <c r="V96" s="144"/>
      <c r="W96" s="144"/>
      <c r="X96" s="144"/>
      <c r="Y96" s="144"/>
      <c r="Z96" s="144"/>
      <c r="AA96" s="144"/>
      <c r="AB96" s="144"/>
      <c r="AC96" s="144"/>
      <c r="AD96" s="144"/>
      <c r="AE96" s="144"/>
    </row>
    <row r="97">
      <c r="A97" s="363"/>
      <c r="B97" s="333"/>
      <c r="C97" s="334"/>
      <c r="D97" s="334"/>
      <c r="E97" s="334"/>
      <c r="F97" s="364"/>
      <c r="G97" s="363"/>
      <c r="H97" s="366"/>
      <c r="I97" s="367"/>
      <c r="J97" s="369"/>
      <c r="K97" s="144"/>
      <c r="L97" s="144"/>
      <c r="M97" s="144"/>
      <c r="N97" s="144"/>
      <c r="O97" s="144"/>
      <c r="P97" s="144"/>
      <c r="Q97" s="144"/>
      <c r="R97" s="144"/>
      <c r="S97" s="144"/>
      <c r="T97" s="144"/>
      <c r="U97" s="144"/>
      <c r="V97" s="144"/>
      <c r="W97" s="144"/>
      <c r="X97" s="144"/>
      <c r="Y97" s="144"/>
      <c r="Z97" s="144"/>
      <c r="AA97" s="144"/>
      <c r="AB97" s="144"/>
      <c r="AC97" s="144"/>
      <c r="AD97" s="144"/>
      <c r="AE97" s="144"/>
    </row>
    <row r="98">
      <c r="A98" s="363"/>
      <c r="B98" s="333"/>
      <c r="C98" s="334"/>
      <c r="D98" s="334"/>
      <c r="E98" s="334"/>
      <c r="F98" s="364"/>
      <c r="G98" s="363"/>
      <c r="H98" s="366"/>
      <c r="I98" s="367"/>
      <c r="J98" s="369"/>
      <c r="K98" s="144"/>
      <c r="L98" s="144"/>
      <c r="M98" s="144"/>
      <c r="N98" s="144"/>
      <c r="O98" s="144"/>
      <c r="P98" s="144"/>
      <c r="Q98" s="144"/>
      <c r="R98" s="144"/>
      <c r="S98" s="144"/>
      <c r="T98" s="144"/>
      <c r="U98" s="144"/>
      <c r="V98" s="144"/>
      <c r="W98" s="144"/>
      <c r="X98" s="144"/>
      <c r="Y98" s="144"/>
      <c r="Z98" s="144"/>
      <c r="AA98" s="144"/>
      <c r="AB98" s="144"/>
      <c r="AC98" s="144"/>
      <c r="AD98" s="144"/>
      <c r="AE98" s="144"/>
    </row>
    <row r="99">
      <c r="A99" s="363"/>
      <c r="B99" s="333"/>
      <c r="C99" s="334"/>
      <c r="D99" s="334"/>
      <c r="E99" s="334"/>
      <c r="F99" s="364"/>
      <c r="G99" s="363"/>
      <c r="H99" s="366"/>
      <c r="I99" s="367"/>
      <c r="J99" s="369"/>
      <c r="K99" s="144"/>
      <c r="L99" s="144"/>
      <c r="M99" s="144"/>
      <c r="N99" s="144"/>
      <c r="O99" s="144"/>
      <c r="P99" s="144"/>
      <c r="Q99" s="144"/>
      <c r="R99" s="144"/>
      <c r="S99" s="144"/>
      <c r="T99" s="144"/>
      <c r="U99" s="144"/>
      <c r="V99" s="144"/>
      <c r="W99" s="144"/>
      <c r="X99" s="144"/>
      <c r="Y99" s="144"/>
      <c r="Z99" s="144"/>
      <c r="AA99" s="144"/>
      <c r="AB99" s="144"/>
      <c r="AC99" s="144"/>
      <c r="AD99" s="144"/>
      <c r="AE99" s="144"/>
    </row>
    <row r="100">
      <c r="A100" s="363"/>
      <c r="B100" s="333"/>
      <c r="C100" s="334"/>
      <c r="D100" s="334"/>
      <c r="E100" s="334"/>
      <c r="F100" s="364"/>
      <c r="G100" s="363"/>
      <c r="H100" s="366"/>
      <c r="I100" s="367"/>
      <c r="J100" s="369"/>
      <c r="K100" s="144"/>
      <c r="L100" s="144"/>
      <c r="M100" s="144"/>
      <c r="N100" s="144"/>
      <c r="O100" s="144"/>
      <c r="P100" s="144"/>
      <c r="Q100" s="144"/>
      <c r="R100" s="144"/>
      <c r="S100" s="144"/>
      <c r="T100" s="144"/>
      <c r="U100" s="144"/>
      <c r="V100" s="144"/>
      <c r="W100" s="144"/>
      <c r="X100" s="144"/>
      <c r="Y100" s="144"/>
      <c r="Z100" s="144"/>
      <c r="AA100" s="144"/>
      <c r="AB100" s="144"/>
      <c r="AC100" s="144"/>
      <c r="AD100" s="144"/>
      <c r="AE100" s="144"/>
    </row>
    <row r="101">
      <c r="A101" s="363"/>
      <c r="B101" s="333"/>
      <c r="C101" s="334"/>
      <c r="D101" s="334"/>
      <c r="E101" s="334"/>
      <c r="F101" s="364"/>
      <c r="G101" s="363"/>
      <c r="H101" s="366"/>
      <c r="I101" s="367"/>
      <c r="J101" s="369"/>
      <c r="K101" s="144"/>
      <c r="L101" s="144"/>
      <c r="M101" s="144"/>
      <c r="N101" s="144"/>
      <c r="O101" s="144"/>
      <c r="P101" s="144"/>
      <c r="Q101" s="144"/>
      <c r="R101" s="144"/>
      <c r="S101" s="144"/>
      <c r="T101" s="144"/>
      <c r="U101" s="144"/>
      <c r="V101" s="144"/>
      <c r="W101" s="144"/>
      <c r="X101" s="144"/>
      <c r="Y101" s="144"/>
      <c r="Z101" s="144"/>
      <c r="AA101" s="144"/>
      <c r="AB101" s="144"/>
      <c r="AC101" s="144"/>
      <c r="AD101" s="144"/>
      <c r="AE101" s="144"/>
    </row>
    <row r="102">
      <c r="A102" s="363"/>
      <c r="B102" s="333"/>
      <c r="C102" s="334"/>
      <c r="D102" s="334"/>
      <c r="E102" s="334"/>
      <c r="F102" s="364"/>
      <c r="G102" s="363"/>
      <c r="H102" s="366"/>
      <c r="I102" s="367"/>
      <c r="J102" s="369"/>
      <c r="K102" s="144"/>
      <c r="L102" s="144"/>
      <c r="M102" s="144"/>
      <c r="N102" s="144"/>
      <c r="O102" s="144"/>
      <c r="P102" s="144"/>
      <c r="Q102" s="144"/>
      <c r="R102" s="144"/>
      <c r="S102" s="144"/>
      <c r="T102" s="144"/>
      <c r="U102" s="144"/>
      <c r="V102" s="144"/>
      <c r="W102" s="144"/>
      <c r="X102" s="144"/>
      <c r="Y102" s="144"/>
      <c r="Z102" s="144"/>
      <c r="AA102" s="144"/>
      <c r="AB102" s="144"/>
      <c r="AC102" s="144"/>
      <c r="AD102" s="144"/>
      <c r="AE102" s="144"/>
    </row>
    <row r="103">
      <c r="A103" s="363"/>
      <c r="B103" s="333"/>
      <c r="C103" s="334"/>
      <c r="D103" s="334"/>
      <c r="E103" s="334"/>
      <c r="F103" s="364"/>
      <c r="G103" s="363"/>
      <c r="H103" s="366"/>
      <c r="I103" s="367"/>
      <c r="J103" s="369"/>
      <c r="K103" s="144"/>
      <c r="L103" s="144"/>
      <c r="M103" s="144"/>
      <c r="N103" s="144"/>
      <c r="O103" s="144"/>
      <c r="P103" s="144"/>
      <c r="Q103" s="144"/>
      <c r="R103" s="144"/>
      <c r="S103" s="144"/>
      <c r="T103" s="144"/>
      <c r="U103" s="144"/>
      <c r="V103" s="144"/>
      <c r="W103" s="144"/>
      <c r="X103" s="144"/>
      <c r="Y103" s="144"/>
      <c r="Z103" s="144"/>
      <c r="AA103" s="144"/>
      <c r="AB103" s="144"/>
      <c r="AC103" s="144"/>
      <c r="AD103" s="144"/>
      <c r="AE103" s="144"/>
    </row>
    <row r="104">
      <c r="A104" s="363"/>
      <c r="B104" s="333"/>
      <c r="C104" s="334"/>
      <c r="D104" s="334"/>
      <c r="E104" s="334"/>
      <c r="F104" s="364"/>
      <c r="G104" s="363"/>
      <c r="H104" s="366"/>
      <c r="I104" s="367"/>
      <c r="J104" s="369"/>
      <c r="K104" s="144"/>
      <c r="L104" s="144"/>
      <c r="M104" s="144"/>
      <c r="N104" s="144"/>
      <c r="O104" s="144"/>
      <c r="P104" s="144"/>
      <c r="Q104" s="144"/>
      <c r="R104" s="144"/>
      <c r="S104" s="144"/>
      <c r="T104" s="144"/>
      <c r="U104" s="144"/>
      <c r="V104" s="144"/>
      <c r="W104" s="144"/>
      <c r="X104" s="144"/>
      <c r="Y104" s="144"/>
      <c r="Z104" s="144"/>
      <c r="AA104" s="144"/>
      <c r="AB104" s="144"/>
      <c r="AC104" s="144"/>
      <c r="AD104" s="144"/>
      <c r="AE104" s="144"/>
    </row>
    <row r="105">
      <c r="A105" s="363"/>
      <c r="B105" s="333"/>
      <c r="C105" s="334"/>
      <c r="D105" s="334"/>
      <c r="E105" s="334"/>
      <c r="F105" s="364"/>
      <c r="G105" s="363"/>
      <c r="H105" s="366"/>
      <c r="I105" s="367"/>
      <c r="J105" s="369"/>
      <c r="K105" s="144"/>
      <c r="L105" s="144"/>
      <c r="M105" s="144"/>
      <c r="N105" s="144"/>
      <c r="O105" s="144"/>
      <c r="P105" s="144"/>
      <c r="Q105" s="144"/>
      <c r="R105" s="144"/>
      <c r="S105" s="144"/>
      <c r="T105" s="144"/>
      <c r="U105" s="144"/>
      <c r="V105" s="144"/>
      <c r="W105" s="144"/>
      <c r="X105" s="144"/>
      <c r="Y105" s="144"/>
      <c r="Z105" s="144"/>
      <c r="AA105" s="144"/>
      <c r="AB105" s="144"/>
      <c r="AC105" s="144"/>
      <c r="AD105" s="144"/>
      <c r="AE105" s="144"/>
    </row>
    <row r="106">
      <c r="A106" s="363"/>
      <c r="B106" s="333"/>
      <c r="C106" s="334"/>
      <c r="D106" s="334"/>
      <c r="E106" s="334"/>
      <c r="F106" s="364"/>
      <c r="G106" s="363"/>
      <c r="H106" s="366"/>
      <c r="I106" s="367"/>
      <c r="J106" s="369"/>
      <c r="K106" s="144"/>
      <c r="L106" s="144"/>
      <c r="M106" s="144"/>
      <c r="N106" s="144"/>
      <c r="O106" s="144"/>
      <c r="P106" s="144"/>
      <c r="Q106" s="144"/>
      <c r="R106" s="144"/>
      <c r="S106" s="144"/>
      <c r="T106" s="144"/>
      <c r="U106" s="144"/>
      <c r="V106" s="144"/>
      <c r="W106" s="144"/>
      <c r="X106" s="144"/>
      <c r="Y106" s="144"/>
      <c r="Z106" s="144"/>
      <c r="AA106" s="144"/>
      <c r="AB106" s="144"/>
      <c r="AC106" s="144"/>
      <c r="AD106" s="144"/>
      <c r="AE106" s="144"/>
    </row>
    <row r="107">
      <c r="A107" s="363"/>
      <c r="B107" s="333"/>
      <c r="C107" s="334"/>
      <c r="D107" s="334"/>
      <c r="E107" s="334"/>
      <c r="F107" s="364"/>
      <c r="G107" s="363"/>
      <c r="H107" s="366"/>
      <c r="I107" s="367"/>
      <c r="J107" s="369"/>
      <c r="K107" s="144"/>
      <c r="L107" s="144"/>
      <c r="M107" s="144"/>
      <c r="N107" s="144"/>
      <c r="O107" s="144"/>
      <c r="P107" s="144"/>
      <c r="Q107" s="144"/>
      <c r="R107" s="144"/>
      <c r="S107" s="144"/>
      <c r="T107" s="144"/>
      <c r="U107" s="144"/>
      <c r="V107" s="144"/>
      <c r="W107" s="144"/>
      <c r="X107" s="144"/>
      <c r="Y107" s="144"/>
      <c r="Z107" s="144"/>
      <c r="AA107" s="144"/>
      <c r="AB107" s="144"/>
      <c r="AC107" s="144"/>
      <c r="AD107" s="144"/>
      <c r="AE107" s="144"/>
    </row>
    <row r="108">
      <c r="A108" s="363"/>
      <c r="B108" s="333"/>
      <c r="C108" s="334"/>
      <c r="D108" s="334"/>
      <c r="E108" s="334"/>
      <c r="F108" s="364"/>
      <c r="G108" s="363"/>
      <c r="H108" s="366"/>
      <c r="I108" s="367"/>
      <c r="J108" s="369"/>
      <c r="K108" s="144"/>
      <c r="L108" s="144"/>
      <c r="M108" s="144"/>
      <c r="N108" s="144"/>
      <c r="O108" s="144"/>
      <c r="P108" s="144"/>
      <c r="Q108" s="144"/>
      <c r="R108" s="144"/>
      <c r="S108" s="144"/>
      <c r="T108" s="144"/>
      <c r="U108" s="144"/>
      <c r="V108" s="144"/>
      <c r="W108" s="144"/>
      <c r="X108" s="144"/>
      <c r="Y108" s="144"/>
      <c r="Z108" s="144"/>
      <c r="AA108" s="144"/>
      <c r="AB108" s="144"/>
      <c r="AC108" s="144"/>
      <c r="AD108" s="144"/>
      <c r="AE108" s="144"/>
    </row>
    <row r="109">
      <c r="A109" s="363"/>
      <c r="B109" s="333"/>
      <c r="C109" s="334"/>
      <c r="D109" s="334"/>
      <c r="E109" s="334"/>
      <c r="F109" s="364"/>
      <c r="G109" s="363"/>
      <c r="H109" s="366"/>
      <c r="I109" s="367"/>
      <c r="J109" s="369"/>
      <c r="K109" s="144"/>
      <c r="L109" s="144"/>
      <c r="M109" s="144"/>
      <c r="N109" s="144"/>
      <c r="O109" s="144"/>
      <c r="P109" s="144"/>
      <c r="Q109" s="144"/>
      <c r="R109" s="144"/>
      <c r="S109" s="144"/>
      <c r="T109" s="144"/>
      <c r="U109" s="144"/>
      <c r="V109" s="144"/>
      <c r="W109" s="144"/>
      <c r="X109" s="144"/>
      <c r="Y109" s="144"/>
      <c r="Z109" s="144"/>
      <c r="AA109" s="144"/>
      <c r="AB109" s="144"/>
      <c r="AC109" s="144"/>
      <c r="AD109" s="144"/>
      <c r="AE109" s="144"/>
    </row>
    <row r="110">
      <c r="A110" s="363"/>
      <c r="B110" s="333"/>
      <c r="C110" s="334"/>
      <c r="D110" s="334"/>
      <c r="E110" s="334"/>
      <c r="F110" s="364"/>
      <c r="G110" s="363"/>
      <c r="H110" s="366"/>
      <c r="I110" s="367"/>
      <c r="J110" s="369"/>
      <c r="K110" s="144"/>
      <c r="L110" s="144"/>
      <c r="M110" s="144"/>
      <c r="N110" s="144"/>
      <c r="O110" s="144"/>
      <c r="P110" s="144"/>
      <c r="Q110" s="144"/>
      <c r="R110" s="144"/>
      <c r="S110" s="144"/>
      <c r="T110" s="144"/>
      <c r="U110" s="144"/>
      <c r="V110" s="144"/>
      <c r="W110" s="144"/>
      <c r="X110" s="144"/>
      <c r="Y110" s="144"/>
      <c r="Z110" s="144"/>
      <c r="AA110" s="144"/>
      <c r="AB110" s="144"/>
      <c r="AC110" s="144"/>
      <c r="AD110" s="144"/>
      <c r="AE110" s="144"/>
    </row>
    <row r="111">
      <c r="A111" s="363"/>
      <c r="B111" s="333"/>
      <c r="C111" s="334"/>
      <c r="D111" s="334"/>
      <c r="E111" s="334"/>
      <c r="F111" s="364"/>
      <c r="G111" s="363"/>
      <c r="H111" s="366"/>
      <c r="I111" s="367"/>
      <c r="J111" s="369"/>
      <c r="K111" s="144"/>
      <c r="L111" s="144"/>
      <c r="M111" s="144"/>
      <c r="N111" s="144"/>
      <c r="O111" s="144"/>
      <c r="P111" s="144"/>
      <c r="Q111" s="144"/>
      <c r="R111" s="144"/>
      <c r="S111" s="144"/>
      <c r="T111" s="144"/>
      <c r="U111" s="144"/>
      <c r="V111" s="144"/>
      <c r="W111" s="144"/>
      <c r="X111" s="144"/>
      <c r="Y111" s="144"/>
      <c r="Z111" s="144"/>
      <c r="AA111" s="144"/>
      <c r="AB111" s="144"/>
      <c r="AC111" s="144"/>
      <c r="AD111" s="144"/>
      <c r="AE111" s="144"/>
    </row>
    <row r="112">
      <c r="A112" s="363"/>
      <c r="B112" s="333"/>
      <c r="C112" s="334"/>
      <c r="D112" s="334"/>
      <c r="E112" s="334"/>
      <c r="F112" s="364"/>
      <c r="G112" s="363"/>
      <c r="H112" s="366"/>
      <c r="I112" s="367"/>
      <c r="J112" s="369"/>
      <c r="K112" s="144"/>
      <c r="L112" s="144"/>
      <c r="M112" s="144"/>
      <c r="N112" s="144"/>
      <c r="O112" s="144"/>
      <c r="P112" s="144"/>
      <c r="Q112" s="144"/>
      <c r="R112" s="144"/>
      <c r="S112" s="144"/>
      <c r="T112" s="144"/>
      <c r="U112" s="144"/>
      <c r="V112" s="144"/>
      <c r="W112" s="144"/>
      <c r="X112" s="144"/>
      <c r="Y112" s="144"/>
      <c r="Z112" s="144"/>
      <c r="AA112" s="144"/>
      <c r="AB112" s="144"/>
      <c r="AC112" s="144"/>
      <c r="AD112" s="144"/>
      <c r="AE112" s="144"/>
    </row>
    <row r="113">
      <c r="A113" s="363"/>
      <c r="B113" s="333"/>
      <c r="C113" s="334"/>
      <c r="D113" s="334"/>
      <c r="E113" s="334"/>
      <c r="F113" s="364"/>
      <c r="G113" s="363"/>
      <c r="H113" s="366"/>
      <c r="I113" s="367"/>
      <c r="J113" s="369"/>
      <c r="K113" s="144"/>
      <c r="L113" s="144"/>
      <c r="M113" s="144"/>
      <c r="N113" s="144"/>
      <c r="O113" s="144"/>
      <c r="P113" s="144"/>
      <c r="Q113" s="144"/>
      <c r="R113" s="144"/>
      <c r="S113" s="144"/>
      <c r="T113" s="144"/>
      <c r="U113" s="144"/>
      <c r="V113" s="144"/>
      <c r="W113" s="144"/>
      <c r="X113" s="144"/>
      <c r="Y113" s="144"/>
      <c r="Z113" s="144"/>
      <c r="AA113" s="144"/>
      <c r="AB113" s="144"/>
      <c r="AC113" s="144"/>
      <c r="AD113" s="144"/>
      <c r="AE113" s="144"/>
    </row>
    <row r="114">
      <c r="A114" s="363"/>
      <c r="B114" s="333"/>
      <c r="C114" s="334"/>
      <c r="D114" s="334"/>
      <c r="E114" s="334"/>
      <c r="F114" s="364"/>
      <c r="G114" s="363"/>
      <c r="H114" s="366"/>
      <c r="I114" s="367"/>
      <c r="J114" s="369"/>
      <c r="K114" s="144"/>
      <c r="L114" s="144"/>
      <c r="M114" s="144"/>
      <c r="N114" s="144"/>
      <c r="O114" s="144"/>
      <c r="P114" s="144"/>
      <c r="Q114" s="144"/>
      <c r="R114" s="144"/>
      <c r="S114" s="144"/>
      <c r="T114" s="144"/>
      <c r="U114" s="144"/>
      <c r="V114" s="144"/>
      <c r="W114" s="144"/>
      <c r="X114" s="144"/>
      <c r="Y114" s="144"/>
      <c r="Z114" s="144"/>
      <c r="AA114" s="144"/>
      <c r="AB114" s="144"/>
      <c r="AC114" s="144"/>
      <c r="AD114" s="144"/>
      <c r="AE114" s="144"/>
    </row>
    <row r="115">
      <c r="A115" s="363"/>
      <c r="B115" s="333"/>
      <c r="C115" s="334"/>
      <c r="D115" s="334"/>
      <c r="E115" s="334"/>
      <c r="F115" s="364"/>
      <c r="G115" s="363"/>
      <c r="H115" s="366"/>
      <c r="I115" s="367"/>
      <c r="J115" s="369"/>
      <c r="K115" s="144"/>
      <c r="L115" s="144"/>
      <c r="M115" s="144"/>
      <c r="N115" s="144"/>
      <c r="O115" s="144"/>
      <c r="P115" s="144"/>
      <c r="Q115" s="144"/>
      <c r="R115" s="144"/>
      <c r="S115" s="144"/>
      <c r="T115" s="144"/>
      <c r="U115" s="144"/>
      <c r="V115" s="144"/>
      <c r="W115" s="144"/>
      <c r="X115" s="144"/>
      <c r="Y115" s="144"/>
      <c r="Z115" s="144"/>
      <c r="AA115" s="144"/>
      <c r="AB115" s="144"/>
      <c r="AC115" s="144"/>
      <c r="AD115" s="144"/>
      <c r="AE115" s="144"/>
    </row>
    <row r="116">
      <c r="A116" s="363"/>
      <c r="B116" s="333"/>
      <c r="C116" s="334"/>
      <c r="D116" s="334"/>
      <c r="E116" s="334"/>
      <c r="F116" s="364"/>
      <c r="G116" s="363"/>
      <c r="H116" s="366"/>
      <c r="I116" s="367"/>
      <c r="J116" s="369"/>
      <c r="K116" s="144"/>
      <c r="L116" s="144"/>
      <c r="M116" s="144"/>
      <c r="N116" s="144"/>
      <c r="O116" s="144"/>
      <c r="P116" s="144"/>
      <c r="Q116" s="144"/>
      <c r="R116" s="144"/>
      <c r="S116" s="144"/>
      <c r="T116" s="144"/>
      <c r="U116" s="144"/>
      <c r="V116" s="144"/>
      <c r="W116" s="144"/>
      <c r="X116" s="144"/>
      <c r="Y116" s="144"/>
      <c r="Z116" s="144"/>
      <c r="AA116" s="144"/>
      <c r="AB116" s="144"/>
      <c r="AC116" s="144"/>
      <c r="AD116" s="144"/>
      <c r="AE116" s="144"/>
    </row>
    <row r="117">
      <c r="A117" s="363"/>
      <c r="B117" s="333"/>
      <c r="C117" s="334"/>
      <c r="D117" s="334"/>
      <c r="E117" s="334"/>
      <c r="F117" s="364"/>
      <c r="G117" s="363"/>
      <c r="H117" s="366"/>
      <c r="I117" s="367"/>
      <c r="J117" s="369"/>
      <c r="K117" s="144"/>
      <c r="L117" s="144"/>
      <c r="M117" s="144"/>
      <c r="N117" s="144"/>
      <c r="O117" s="144"/>
      <c r="P117" s="144"/>
      <c r="Q117" s="144"/>
      <c r="R117" s="144"/>
      <c r="S117" s="144"/>
      <c r="T117" s="144"/>
      <c r="U117" s="144"/>
      <c r="V117" s="144"/>
      <c r="W117" s="144"/>
      <c r="X117" s="144"/>
      <c r="Y117" s="144"/>
      <c r="Z117" s="144"/>
      <c r="AA117" s="144"/>
      <c r="AB117" s="144"/>
      <c r="AC117" s="144"/>
      <c r="AD117" s="144"/>
      <c r="AE117" s="144"/>
    </row>
    <row r="118">
      <c r="A118" s="363"/>
      <c r="B118" s="333"/>
      <c r="C118" s="334"/>
      <c r="D118" s="334"/>
      <c r="E118" s="334"/>
      <c r="F118" s="364"/>
      <c r="G118" s="363"/>
      <c r="H118" s="366"/>
      <c r="I118" s="367"/>
      <c r="J118" s="369"/>
      <c r="K118" s="144"/>
      <c r="L118" s="144"/>
      <c r="M118" s="144"/>
      <c r="N118" s="144"/>
      <c r="O118" s="144"/>
      <c r="P118" s="144"/>
      <c r="Q118" s="144"/>
      <c r="R118" s="144"/>
      <c r="S118" s="144"/>
      <c r="T118" s="144"/>
      <c r="U118" s="144"/>
      <c r="V118" s="144"/>
      <c r="W118" s="144"/>
      <c r="X118" s="144"/>
      <c r="Y118" s="144"/>
      <c r="Z118" s="144"/>
      <c r="AA118" s="144"/>
      <c r="AB118" s="144"/>
      <c r="AC118" s="144"/>
      <c r="AD118" s="144"/>
      <c r="AE118" s="144"/>
    </row>
    <row r="119">
      <c r="A119" s="363"/>
      <c r="B119" s="333"/>
      <c r="C119" s="334"/>
      <c r="D119" s="334"/>
      <c r="E119" s="334"/>
      <c r="F119" s="364"/>
      <c r="G119" s="363"/>
      <c r="H119" s="366"/>
      <c r="I119" s="367"/>
      <c r="J119" s="369"/>
      <c r="K119" s="144"/>
      <c r="L119" s="144"/>
      <c r="M119" s="144"/>
      <c r="N119" s="144"/>
      <c r="O119" s="144"/>
      <c r="P119" s="144"/>
      <c r="Q119" s="144"/>
      <c r="R119" s="144"/>
      <c r="S119" s="144"/>
      <c r="T119" s="144"/>
      <c r="U119" s="144"/>
      <c r="V119" s="144"/>
      <c r="W119" s="144"/>
      <c r="X119" s="144"/>
      <c r="Y119" s="144"/>
      <c r="Z119" s="144"/>
      <c r="AA119" s="144"/>
      <c r="AB119" s="144"/>
      <c r="AC119" s="144"/>
      <c r="AD119" s="144"/>
      <c r="AE119" s="144"/>
    </row>
    <row r="120">
      <c r="A120" s="363"/>
      <c r="B120" s="333"/>
      <c r="C120" s="334"/>
      <c r="D120" s="334"/>
      <c r="E120" s="334"/>
      <c r="F120" s="364"/>
      <c r="G120" s="363"/>
      <c r="H120" s="366"/>
      <c r="I120" s="367"/>
      <c r="J120" s="369"/>
      <c r="K120" s="144"/>
      <c r="L120" s="144"/>
      <c r="M120" s="144"/>
      <c r="N120" s="144"/>
      <c r="O120" s="144"/>
      <c r="P120" s="144"/>
      <c r="Q120" s="144"/>
      <c r="R120" s="144"/>
      <c r="S120" s="144"/>
      <c r="T120" s="144"/>
      <c r="U120" s="144"/>
      <c r="V120" s="144"/>
      <c r="W120" s="144"/>
      <c r="X120" s="144"/>
      <c r="Y120" s="144"/>
      <c r="Z120" s="144"/>
      <c r="AA120" s="144"/>
      <c r="AB120" s="144"/>
      <c r="AC120" s="144"/>
      <c r="AD120" s="144"/>
      <c r="AE120" s="144"/>
    </row>
    <row r="121">
      <c r="A121" s="363"/>
      <c r="B121" s="333"/>
      <c r="C121" s="334"/>
      <c r="D121" s="334"/>
      <c r="E121" s="334"/>
      <c r="F121" s="364"/>
      <c r="G121" s="363"/>
      <c r="H121" s="366"/>
      <c r="I121" s="367"/>
      <c r="J121" s="369"/>
      <c r="K121" s="144"/>
      <c r="L121" s="144"/>
      <c r="M121" s="144"/>
      <c r="N121" s="144"/>
      <c r="O121" s="144"/>
      <c r="P121" s="144"/>
      <c r="Q121" s="144"/>
      <c r="R121" s="144"/>
      <c r="S121" s="144"/>
      <c r="T121" s="144"/>
      <c r="U121" s="144"/>
      <c r="V121" s="144"/>
      <c r="W121" s="144"/>
      <c r="X121" s="144"/>
      <c r="Y121" s="144"/>
      <c r="Z121" s="144"/>
      <c r="AA121" s="144"/>
      <c r="AB121" s="144"/>
      <c r="AC121" s="144"/>
      <c r="AD121" s="144"/>
      <c r="AE121" s="144"/>
    </row>
    <row r="122">
      <c r="A122" s="363"/>
      <c r="B122" s="333"/>
      <c r="C122" s="334"/>
      <c r="D122" s="334"/>
      <c r="E122" s="334"/>
      <c r="F122" s="364"/>
      <c r="G122" s="363"/>
      <c r="H122" s="366"/>
      <c r="I122" s="367"/>
      <c r="J122" s="369"/>
      <c r="K122" s="144"/>
      <c r="L122" s="144"/>
      <c r="M122" s="144"/>
      <c r="N122" s="144"/>
      <c r="O122" s="144"/>
      <c r="P122" s="144"/>
      <c r="Q122" s="144"/>
      <c r="R122" s="144"/>
      <c r="S122" s="144"/>
      <c r="T122" s="144"/>
      <c r="U122" s="144"/>
      <c r="V122" s="144"/>
      <c r="W122" s="144"/>
      <c r="X122" s="144"/>
      <c r="Y122" s="144"/>
      <c r="Z122" s="144"/>
      <c r="AA122" s="144"/>
      <c r="AB122" s="144"/>
      <c r="AC122" s="144"/>
      <c r="AD122" s="144"/>
      <c r="AE122" s="144"/>
    </row>
    <row r="123">
      <c r="A123" s="363"/>
      <c r="B123" s="333"/>
      <c r="C123" s="334"/>
      <c r="D123" s="334"/>
      <c r="E123" s="334"/>
      <c r="F123" s="364"/>
      <c r="G123" s="363"/>
      <c r="H123" s="366"/>
      <c r="I123" s="367"/>
      <c r="J123" s="369"/>
      <c r="K123" s="144"/>
      <c r="L123" s="144"/>
      <c r="M123" s="144"/>
      <c r="N123" s="144"/>
      <c r="O123" s="144"/>
      <c r="P123" s="144"/>
      <c r="Q123" s="144"/>
      <c r="R123" s="144"/>
      <c r="S123" s="144"/>
      <c r="T123" s="144"/>
      <c r="U123" s="144"/>
      <c r="V123" s="144"/>
      <c r="W123" s="144"/>
      <c r="X123" s="144"/>
      <c r="Y123" s="144"/>
      <c r="Z123" s="144"/>
      <c r="AA123" s="144"/>
      <c r="AB123" s="144"/>
      <c r="AC123" s="144"/>
      <c r="AD123" s="144"/>
      <c r="AE123" s="144"/>
    </row>
    <row r="124">
      <c r="A124" s="363"/>
      <c r="B124" s="333"/>
      <c r="C124" s="334"/>
      <c r="D124" s="334"/>
      <c r="E124" s="334"/>
      <c r="F124" s="364"/>
      <c r="G124" s="363"/>
      <c r="H124" s="366"/>
      <c r="I124" s="367"/>
      <c r="J124" s="369"/>
      <c r="K124" s="144"/>
      <c r="L124" s="144"/>
      <c r="M124" s="144"/>
      <c r="N124" s="144"/>
      <c r="O124" s="144"/>
      <c r="P124" s="144"/>
      <c r="Q124" s="144"/>
      <c r="R124" s="144"/>
      <c r="S124" s="144"/>
      <c r="T124" s="144"/>
      <c r="U124" s="144"/>
      <c r="V124" s="144"/>
      <c r="W124" s="144"/>
      <c r="X124" s="144"/>
      <c r="Y124" s="144"/>
      <c r="Z124" s="144"/>
      <c r="AA124" s="144"/>
      <c r="AB124" s="144"/>
      <c r="AC124" s="144"/>
      <c r="AD124" s="144"/>
      <c r="AE124" s="144"/>
    </row>
    <row r="125">
      <c r="A125" s="363"/>
      <c r="B125" s="333"/>
      <c r="C125" s="334"/>
      <c r="D125" s="334"/>
      <c r="E125" s="334"/>
      <c r="F125" s="364"/>
      <c r="G125" s="363"/>
      <c r="H125" s="366"/>
      <c r="I125" s="367"/>
      <c r="J125" s="369"/>
      <c r="K125" s="144"/>
      <c r="L125" s="144"/>
      <c r="M125" s="144"/>
      <c r="N125" s="144"/>
      <c r="O125" s="144"/>
      <c r="P125" s="144"/>
      <c r="Q125" s="144"/>
      <c r="R125" s="144"/>
      <c r="S125" s="144"/>
      <c r="T125" s="144"/>
      <c r="U125" s="144"/>
      <c r="V125" s="144"/>
      <c r="W125" s="144"/>
      <c r="X125" s="144"/>
      <c r="Y125" s="144"/>
      <c r="Z125" s="144"/>
      <c r="AA125" s="144"/>
      <c r="AB125" s="144"/>
      <c r="AC125" s="144"/>
      <c r="AD125" s="144"/>
      <c r="AE125" s="144"/>
    </row>
    <row r="126">
      <c r="A126" s="363"/>
      <c r="B126" s="333"/>
      <c r="C126" s="334"/>
      <c r="D126" s="334"/>
      <c r="E126" s="334"/>
      <c r="F126" s="364"/>
      <c r="G126" s="363"/>
      <c r="H126" s="366"/>
      <c r="I126" s="367"/>
      <c r="J126" s="369"/>
      <c r="K126" s="144"/>
      <c r="L126" s="144"/>
      <c r="M126" s="144"/>
      <c r="N126" s="144"/>
      <c r="O126" s="144"/>
      <c r="P126" s="144"/>
      <c r="Q126" s="144"/>
      <c r="R126" s="144"/>
      <c r="S126" s="144"/>
      <c r="T126" s="144"/>
      <c r="U126" s="144"/>
      <c r="V126" s="144"/>
      <c r="W126" s="144"/>
      <c r="X126" s="144"/>
      <c r="Y126" s="144"/>
      <c r="Z126" s="144"/>
      <c r="AA126" s="144"/>
      <c r="AB126" s="144"/>
      <c r="AC126" s="144"/>
      <c r="AD126" s="144"/>
      <c r="AE126" s="144"/>
    </row>
    <row r="127">
      <c r="A127" s="363"/>
      <c r="B127" s="333"/>
      <c r="C127" s="334"/>
      <c r="D127" s="334"/>
      <c r="E127" s="334"/>
      <c r="F127" s="364"/>
      <c r="G127" s="363"/>
      <c r="H127" s="366"/>
      <c r="I127" s="367"/>
      <c r="J127" s="369"/>
      <c r="K127" s="144"/>
      <c r="L127" s="144"/>
      <c r="M127" s="144"/>
      <c r="N127" s="144"/>
      <c r="O127" s="144"/>
      <c r="P127" s="144"/>
      <c r="Q127" s="144"/>
      <c r="R127" s="144"/>
      <c r="S127" s="144"/>
      <c r="T127" s="144"/>
      <c r="U127" s="144"/>
      <c r="V127" s="144"/>
      <c r="W127" s="144"/>
      <c r="X127" s="144"/>
      <c r="Y127" s="144"/>
      <c r="Z127" s="144"/>
      <c r="AA127" s="144"/>
      <c r="AB127" s="144"/>
      <c r="AC127" s="144"/>
      <c r="AD127" s="144"/>
      <c r="AE127" s="144"/>
    </row>
    <row r="128">
      <c r="A128" s="363"/>
      <c r="B128" s="333"/>
      <c r="C128" s="334"/>
      <c r="D128" s="334"/>
      <c r="E128" s="334"/>
      <c r="F128" s="364"/>
      <c r="G128" s="363"/>
      <c r="H128" s="366"/>
      <c r="I128" s="367"/>
      <c r="J128" s="369"/>
      <c r="K128" s="144"/>
      <c r="L128" s="144"/>
      <c r="M128" s="144"/>
      <c r="N128" s="144"/>
      <c r="O128" s="144"/>
      <c r="P128" s="144"/>
      <c r="Q128" s="144"/>
      <c r="R128" s="144"/>
      <c r="S128" s="144"/>
      <c r="T128" s="144"/>
      <c r="U128" s="144"/>
      <c r="V128" s="144"/>
      <c r="W128" s="144"/>
      <c r="X128" s="144"/>
      <c r="Y128" s="144"/>
      <c r="Z128" s="144"/>
      <c r="AA128" s="144"/>
      <c r="AB128" s="144"/>
      <c r="AC128" s="144"/>
      <c r="AD128" s="144"/>
      <c r="AE128" s="144"/>
    </row>
    <row r="129">
      <c r="A129" s="363"/>
      <c r="B129" s="333"/>
      <c r="C129" s="334"/>
      <c r="D129" s="334"/>
      <c r="E129" s="334"/>
      <c r="F129" s="364"/>
      <c r="G129" s="363"/>
      <c r="H129" s="366"/>
      <c r="I129" s="367"/>
      <c r="J129" s="369"/>
      <c r="K129" s="144"/>
      <c r="L129" s="144"/>
      <c r="M129" s="144"/>
      <c r="N129" s="144"/>
      <c r="O129" s="144"/>
      <c r="P129" s="144"/>
      <c r="Q129" s="144"/>
      <c r="R129" s="144"/>
      <c r="S129" s="144"/>
      <c r="T129" s="144"/>
      <c r="U129" s="144"/>
      <c r="V129" s="144"/>
      <c r="W129" s="144"/>
      <c r="X129" s="144"/>
      <c r="Y129" s="144"/>
      <c r="Z129" s="144"/>
      <c r="AA129" s="144"/>
      <c r="AB129" s="144"/>
      <c r="AC129" s="144"/>
      <c r="AD129" s="144"/>
      <c r="AE129" s="144"/>
    </row>
    <row r="130">
      <c r="A130" s="363"/>
      <c r="B130" s="333"/>
      <c r="C130" s="334"/>
      <c r="D130" s="334"/>
      <c r="E130" s="334"/>
      <c r="F130" s="364"/>
      <c r="G130" s="363"/>
      <c r="H130" s="366"/>
      <c r="I130" s="367"/>
      <c r="J130" s="369"/>
      <c r="K130" s="144"/>
      <c r="L130" s="144"/>
      <c r="M130" s="144"/>
      <c r="N130" s="144"/>
      <c r="O130" s="144"/>
      <c r="P130" s="144"/>
      <c r="Q130" s="144"/>
      <c r="R130" s="144"/>
      <c r="S130" s="144"/>
      <c r="T130" s="144"/>
      <c r="U130" s="144"/>
      <c r="V130" s="144"/>
      <c r="W130" s="144"/>
      <c r="X130" s="144"/>
      <c r="Y130" s="144"/>
      <c r="Z130" s="144"/>
      <c r="AA130" s="144"/>
      <c r="AB130" s="144"/>
      <c r="AC130" s="144"/>
      <c r="AD130" s="144"/>
      <c r="AE130" s="144"/>
    </row>
    <row r="131">
      <c r="A131" s="363"/>
      <c r="B131" s="333"/>
      <c r="C131" s="334"/>
      <c r="D131" s="334"/>
      <c r="E131" s="334"/>
      <c r="F131" s="364"/>
      <c r="G131" s="363"/>
      <c r="H131" s="366"/>
      <c r="I131" s="367"/>
      <c r="J131" s="369"/>
      <c r="K131" s="144"/>
      <c r="L131" s="144"/>
      <c r="M131" s="144"/>
      <c r="N131" s="144"/>
      <c r="O131" s="144"/>
      <c r="P131" s="144"/>
      <c r="Q131" s="144"/>
      <c r="R131" s="144"/>
      <c r="S131" s="144"/>
      <c r="T131" s="144"/>
      <c r="U131" s="144"/>
      <c r="V131" s="144"/>
      <c r="W131" s="144"/>
      <c r="X131" s="144"/>
      <c r="Y131" s="144"/>
      <c r="Z131" s="144"/>
      <c r="AA131" s="144"/>
      <c r="AB131" s="144"/>
      <c r="AC131" s="144"/>
      <c r="AD131" s="144"/>
      <c r="AE131" s="144"/>
    </row>
    <row r="132">
      <c r="A132" s="363"/>
      <c r="B132" s="333"/>
      <c r="C132" s="334"/>
      <c r="D132" s="334"/>
      <c r="E132" s="334"/>
      <c r="F132" s="364"/>
      <c r="G132" s="363"/>
      <c r="H132" s="366"/>
      <c r="I132" s="367"/>
      <c r="J132" s="369"/>
      <c r="K132" s="144"/>
      <c r="L132" s="144"/>
      <c r="M132" s="144"/>
      <c r="N132" s="144"/>
      <c r="O132" s="144"/>
      <c r="P132" s="144"/>
      <c r="Q132" s="144"/>
      <c r="R132" s="144"/>
      <c r="S132" s="144"/>
      <c r="T132" s="144"/>
      <c r="U132" s="144"/>
      <c r="V132" s="144"/>
      <c r="W132" s="144"/>
      <c r="X132" s="144"/>
      <c r="Y132" s="144"/>
      <c r="Z132" s="144"/>
      <c r="AA132" s="144"/>
      <c r="AB132" s="144"/>
      <c r="AC132" s="144"/>
      <c r="AD132" s="144"/>
      <c r="AE132" s="144"/>
    </row>
    <row r="133">
      <c r="A133" s="363"/>
      <c r="B133" s="333"/>
      <c r="C133" s="334"/>
      <c r="D133" s="334"/>
      <c r="E133" s="334"/>
      <c r="F133" s="364"/>
      <c r="G133" s="363"/>
      <c r="H133" s="366"/>
      <c r="I133" s="367"/>
      <c r="J133" s="369"/>
      <c r="K133" s="144"/>
      <c r="L133" s="144"/>
      <c r="M133" s="144"/>
      <c r="N133" s="144"/>
      <c r="O133" s="144"/>
      <c r="P133" s="144"/>
      <c r="Q133" s="144"/>
      <c r="R133" s="144"/>
      <c r="S133" s="144"/>
      <c r="T133" s="144"/>
      <c r="U133" s="144"/>
      <c r="V133" s="144"/>
      <c r="W133" s="144"/>
      <c r="X133" s="144"/>
      <c r="Y133" s="144"/>
      <c r="Z133" s="144"/>
      <c r="AA133" s="144"/>
      <c r="AB133" s="144"/>
      <c r="AC133" s="144"/>
      <c r="AD133" s="144"/>
      <c r="AE133" s="144"/>
    </row>
    <row r="134">
      <c r="A134" s="363"/>
      <c r="B134" s="333"/>
      <c r="C134" s="334"/>
      <c r="D134" s="334"/>
      <c r="E134" s="334"/>
      <c r="F134" s="364"/>
      <c r="G134" s="363"/>
      <c r="H134" s="366"/>
      <c r="I134" s="367"/>
      <c r="J134" s="369"/>
      <c r="K134" s="144"/>
      <c r="L134" s="144"/>
      <c r="M134" s="144"/>
      <c r="N134" s="144"/>
      <c r="O134" s="144"/>
      <c r="P134" s="144"/>
      <c r="Q134" s="144"/>
      <c r="R134" s="144"/>
      <c r="S134" s="144"/>
      <c r="T134" s="144"/>
      <c r="U134" s="144"/>
      <c r="V134" s="144"/>
      <c r="W134" s="144"/>
      <c r="X134" s="144"/>
      <c r="Y134" s="144"/>
      <c r="Z134" s="144"/>
      <c r="AA134" s="144"/>
      <c r="AB134" s="144"/>
      <c r="AC134" s="144"/>
      <c r="AD134" s="144"/>
      <c r="AE134" s="144"/>
    </row>
    <row r="135">
      <c r="A135" s="363"/>
      <c r="B135" s="333"/>
      <c r="C135" s="334"/>
      <c r="D135" s="334"/>
      <c r="E135" s="334"/>
      <c r="F135" s="364"/>
      <c r="G135" s="363"/>
      <c r="H135" s="366"/>
      <c r="I135" s="367"/>
      <c r="J135" s="369"/>
      <c r="K135" s="144"/>
      <c r="L135" s="144"/>
      <c r="M135" s="144"/>
      <c r="N135" s="144"/>
      <c r="O135" s="144"/>
      <c r="P135" s="144"/>
      <c r="Q135" s="144"/>
      <c r="R135" s="144"/>
      <c r="S135" s="144"/>
      <c r="T135" s="144"/>
      <c r="U135" s="144"/>
      <c r="V135" s="144"/>
      <c r="W135" s="144"/>
      <c r="X135" s="144"/>
      <c r="Y135" s="144"/>
      <c r="Z135" s="144"/>
      <c r="AA135" s="144"/>
      <c r="AB135" s="144"/>
      <c r="AC135" s="144"/>
      <c r="AD135" s="144"/>
      <c r="AE135" s="144"/>
    </row>
    <row r="136">
      <c r="A136" s="363"/>
      <c r="B136" s="333"/>
      <c r="C136" s="334"/>
      <c r="D136" s="334"/>
      <c r="E136" s="334"/>
      <c r="F136" s="364"/>
      <c r="G136" s="363"/>
      <c r="H136" s="366"/>
      <c r="I136" s="367"/>
      <c r="J136" s="369"/>
      <c r="K136" s="144"/>
      <c r="L136" s="144"/>
      <c r="M136" s="144"/>
      <c r="N136" s="144"/>
      <c r="O136" s="144"/>
      <c r="P136" s="144"/>
      <c r="Q136" s="144"/>
      <c r="R136" s="144"/>
      <c r="S136" s="144"/>
      <c r="T136" s="144"/>
      <c r="U136" s="144"/>
      <c r="V136" s="144"/>
      <c r="W136" s="144"/>
      <c r="X136" s="144"/>
      <c r="Y136" s="144"/>
      <c r="Z136" s="144"/>
      <c r="AA136" s="144"/>
      <c r="AB136" s="144"/>
      <c r="AC136" s="144"/>
      <c r="AD136" s="144"/>
      <c r="AE136" s="144"/>
    </row>
    <row r="137">
      <c r="A137" s="370"/>
      <c r="B137" s="371"/>
      <c r="C137" s="372"/>
      <c r="D137" s="372"/>
      <c r="E137" s="372"/>
      <c r="F137" s="371"/>
      <c r="G137" s="371"/>
      <c r="H137" s="362"/>
      <c r="I137" s="373"/>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row>
    <row r="138">
      <c r="A138" s="370"/>
      <c r="B138" s="371"/>
      <c r="C138" s="372"/>
      <c r="D138" s="372"/>
      <c r="E138" s="372"/>
      <c r="F138" s="371"/>
      <c r="G138" s="371"/>
      <c r="H138" s="362"/>
      <c r="I138" s="373"/>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row>
    <row r="139">
      <c r="A139" s="370"/>
      <c r="B139" s="371"/>
      <c r="C139" s="372"/>
      <c r="D139" s="372"/>
      <c r="E139" s="372"/>
      <c r="F139" s="371"/>
      <c r="G139" s="371"/>
      <c r="H139" s="362"/>
      <c r="I139" s="373"/>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row>
    <row r="140">
      <c r="A140" s="370"/>
      <c r="B140" s="371"/>
      <c r="C140" s="372"/>
      <c r="D140" s="372"/>
      <c r="E140" s="372"/>
      <c r="F140" s="371"/>
      <c r="G140" s="371"/>
      <c r="H140" s="362"/>
      <c r="I140" s="373"/>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row>
    <row r="141">
      <c r="A141" s="370"/>
      <c r="B141" s="371"/>
      <c r="C141" s="372"/>
      <c r="D141" s="372"/>
      <c r="E141" s="372"/>
      <c r="F141" s="371"/>
      <c r="G141" s="371"/>
      <c r="H141" s="362"/>
      <c r="I141" s="373"/>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row>
    <row r="142">
      <c r="A142" s="370"/>
      <c r="B142" s="371"/>
      <c r="C142" s="372"/>
      <c r="D142" s="372"/>
      <c r="E142" s="372"/>
      <c r="F142" s="371"/>
      <c r="G142" s="371"/>
      <c r="H142" s="362"/>
      <c r="I142" s="373"/>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row>
    <row r="143">
      <c r="A143" s="370"/>
      <c r="B143" s="371"/>
      <c r="C143" s="372"/>
      <c r="D143" s="372"/>
      <c r="E143" s="372"/>
      <c r="F143" s="371"/>
      <c r="G143" s="371"/>
      <c r="H143" s="362"/>
      <c r="I143" s="373"/>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row>
    <row r="144">
      <c r="A144" s="370"/>
      <c r="B144" s="371"/>
      <c r="C144" s="372"/>
      <c r="D144" s="372"/>
      <c r="E144" s="372"/>
      <c r="F144" s="371"/>
      <c r="G144" s="371"/>
      <c r="H144" s="362"/>
      <c r="I144" s="373"/>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row>
    <row r="145">
      <c r="A145" s="370"/>
      <c r="B145" s="371"/>
      <c r="C145" s="372"/>
      <c r="D145" s="372"/>
      <c r="E145" s="372"/>
      <c r="F145" s="371"/>
      <c r="G145" s="371"/>
      <c r="H145" s="362"/>
      <c r="I145" s="373"/>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row>
    <row r="146">
      <c r="A146" s="370"/>
      <c r="B146" s="371"/>
      <c r="C146" s="372"/>
      <c r="D146" s="372"/>
      <c r="E146" s="372"/>
      <c r="F146" s="371"/>
      <c r="G146" s="371"/>
      <c r="H146" s="362"/>
      <c r="I146" s="373"/>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row>
    <row r="147">
      <c r="A147" s="370"/>
      <c r="B147" s="371"/>
      <c r="C147" s="372"/>
      <c r="D147" s="372"/>
      <c r="E147" s="372"/>
      <c r="F147" s="371"/>
      <c r="G147" s="371"/>
      <c r="H147" s="362"/>
      <c r="I147" s="373"/>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row>
    <row r="148">
      <c r="A148" s="370"/>
      <c r="B148" s="371"/>
      <c r="C148" s="372"/>
      <c r="D148" s="372"/>
      <c r="E148" s="372"/>
      <c r="F148" s="371"/>
      <c r="G148" s="371"/>
      <c r="H148" s="362"/>
      <c r="I148" s="373"/>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row>
    <row r="149">
      <c r="A149" s="370"/>
      <c r="B149" s="371"/>
      <c r="C149" s="372"/>
      <c r="D149" s="372"/>
      <c r="E149" s="372"/>
      <c r="F149" s="371"/>
      <c r="G149" s="371"/>
      <c r="H149" s="362"/>
      <c r="I149" s="373"/>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row>
    <row r="150">
      <c r="A150" s="370"/>
      <c r="B150" s="371"/>
      <c r="C150" s="372"/>
      <c r="D150" s="372"/>
      <c r="E150" s="372"/>
      <c r="F150" s="371"/>
      <c r="G150" s="371"/>
      <c r="H150" s="362"/>
      <c r="I150" s="373"/>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row>
    <row r="151">
      <c r="A151" s="370"/>
      <c r="B151" s="371"/>
      <c r="C151" s="372"/>
      <c r="D151" s="372"/>
      <c r="E151" s="372"/>
      <c r="F151" s="371"/>
      <c r="G151" s="371"/>
      <c r="H151" s="362"/>
      <c r="I151" s="373"/>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row>
    <row r="152">
      <c r="A152" s="370"/>
      <c r="B152" s="371"/>
      <c r="C152" s="372"/>
      <c r="D152" s="372"/>
      <c r="E152" s="372"/>
      <c r="F152" s="371"/>
      <c r="G152" s="371"/>
      <c r="H152" s="362"/>
      <c r="I152" s="373"/>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row>
    <row r="153">
      <c r="A153" s="370"/>
      <c r="B153" s="371"/>
      <c r="C153" s="372"/>
      <c r="D153" s="372"/>
      <c r="E153" s="372"/>
      <c r="F153" s="371"/>
      <c r="G153" s="371"/>
      <c r="H153" s="362"/>
      <c r="I153" s="373"/>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row>
    <row r="154">
      <c r="A154" s="370"/>
      <c r="B154" s="371"/>
      <c r="C154" s="372"/>
      <c r="D154" s="372"/>
      <c r="E154" s="372"/>
      <c r="F154" s="371"/>
      <c r="G154" s="371"/>
      <c r="H154" s="362"/>
      <c r="I154" s="373"/>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row>
    <row r="155">
      <c r="A155" s="370"/>
      <c r="B155" s="371"/>
      <c r="C155" s="372"/>
      <c r="D155" s="372"/>
      <c r="E155" s="372"/>
      <c r="F155" s="371"/>
      <c r="G155" s="371"/>
      <c r="H155" s="362"/>
      <c r="I155" s="373"/>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row>
    <row r="156">
      <c r="A156" s="370"/>
      <c r="B156" s="371"/>
      <c r="C156" s="372"/>
      <c r="D156" s="372"/>
      <c r="E156" s="372"/>
      <c r="F156" s="371"/>
      <c r="G156" s="371"/>
      <c r="H156" s="362"/>
      <c r="I156" s="373"/>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row>
    <row r="157">
      <c r="A157" s="370"/>
      <c r="B157" s="371"/>
      <c r="C157" s="372"/>
      <c r="D157" s="372"/>
      <c r="E157" s="372"/>
      <c r="F157" s="371"/>
      <c r="G157" s="371"/>
      <c r="H157" s="362"/>
      <c r="I157" s="373"/>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row>
    <row r="158">
      <c r="A158" s="370"/>
      <c r="B158" s="371"/>
      <c r="C158" s="372"/>
      <c r="D158" s="372"/>
      <c r="E158" s="372"/>
      <c r="F158" s="371"/>
      <c r="G158" s="371"/>
      <c r="H158" s="362"/>
      <c r="I158" s="373"/>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row>
    <row r="159">
      <c r="A159" s="370"/>
      <c r="B159" s="371"/>
      <c r="C159" s="372"/>
      <c r="D159" s="372"/>
      <c r="E159" s="372"/>
      <c r="F159" s="371"/>
      <c r="G159" s="371"/>
      <c r="H159" s="362"/>
      <c r="I159" s="373"/>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row>
    <row r="160">
      <c r="A160" s="370"/>
      <c r="B160" s="371"/>
      <c r="C160" s="372"/>
      <c r="D160" s="372"/>
      <c r="E160" s="372"/>
      <c r="F160" s="371"/>
      <c r="G160" s="371"/>
      <c r="H160" s="362"/>
      <c r="I160" s="373"/>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row>
    <row r="161">
      <c r="A161" s="370"/>
      <c r="B161" s="371"/>
      <c r="C161" s="372"/>
      <c r="D161" s="372"/>
      <c r="E161" s="372"/>
      <c r="F161" s="371"/>
      <c r="G161" s="371"/>
      <c r="H161" s="362"/>
      <c r="I161" s="373"/>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row>
    <row r="162">
      <c r="A162" s="370"/>
      <c r="B162" s="371"/>
      <c r="C162" s="372"/>
      <c r="D162" s="372"/>
      <c r="E162" s="372"/>
      <c r="F162" s="371"/>
      <c r="G162" s="371"/>
      <c r="H162" s="362"/>
      <c r="I162" s="373"/>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row>
    <row r="163">
      <c r="A163" s="370"/>
      <c r="B163" s="371"/>
      <c r="C163" s="372"/>
      <c r="D163" s="372"/>
      <c r="E163" s="372"/>
      <c r="F163" s="371"/>
      <c r="G163" s="371"/>
      <c r="H163" s="362"/>
      <c r="I163" s="373"/>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row>
    <row r="164">
      <c r="A164" s="370"/>
      <c r="B164" s="371"/>
      <c r="C164" s="372"/>
      <c r="D164" s="372"/>
      <c r="E164" s="372"/>
      <c r="F164" s="371"/>
      <c r="G164" s="371"/>
      <c r="H164" s="362"/>
      <c r="I164" s="373"/>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row>
    <row r="165">
      <c r="A165" s="370"/>
      <c r="B165" s="371"/>
      <c r="C165" s="372"/>
      <c r="D165" s="372"/>
      <c r="E165" s="372"/>
      <c r="F165" s="371"/>
      <c r="G165" s="371"/>
      <c r="H165" s="362"/>
      <c r="I165" s="373"/>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row>
    <row r="166">
      <c r="A166" s="370"/>
      <c r="B166" s="371"/>
      <c r="C166" s="372"/>
      <c r="D166" s="372"/>
      <c r="E166" s="372"/>
      <c r="F166" s="371"/>
      <c r="G166" s="371"/>
      <c r="H166" s="362"/>
      <c r="I166" s="373"/>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row>
    <row r="167">
      <c r="A167" s="370"/>
      <c r="B167" s="371"/>
      <c r="C167" s="372"/>
      <c r="D167" s="372"/>
      <c r="E167" s="372"/>
      <c r="F167" s="371"/>
      <c r="G167" s="371"/>
      <c r="H167" s="362"/>
      <c r="I167" s="373"/>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row>
    <row r="168">
      <c r="A168" s="370"/>
      <c r="B168" s="371"/>
      <c r="C168" s="372"/>
      <c r="D168" s="372"/>
      <c r="E168" s="372"/>
      <c r="F168" s="371"/>
      <c r="G168" s="371"/>
      <c r="H168" s="362"/>
      <c r="I168" s="373"/>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row>
    <row r="169">
      <c r="A169" s="370"/>
      <c r="B169" s="371"/>
      <c r="C169" s="372"/>
      <c r="D169" s="372"/>
      <c r="E169" s="372"/>
      <c r="F169" s="371"/>
      <c r="G169" s="371"/>
      <c r="H169" s="362"/>
      <c r="I169" s="373"/>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row>
    <row r="170">
      <c r="A170" s="370"/>
      <c r="B170" s="371"/>
      <c r="C170" s="372"/>
      <c r="D170" s="372"/>
      <c r="E170" s="372"/>
      <c r="F170" s="371"/>
      <c r="G170" s="371"/>
      <c r="H170" s="362"/>
      <c r="I170" s="373"/>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row>
    <row r="171">
      <c r="A171" s="370"/>
      <c r="B171" s="371"/>
      <c r="C171" s="372"/>
      <c r="D171" s="372"/>
      <c r="E171" s="372"/>
      <c r="F171" s="371"/>
      <c r="G171" s="371"/>
      <c r="H171" s="362"/>
      <c r="I171" s="373"/>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row>
    <row r="172">
      <c r="A172" s="370"/>
      <c r="B172" s="371"/>
      <c r="C172" s="372"/>
      <c r="D172" s="372"/>
      <c r="E172" s="372"/>
      <c r="F172" s="371"/>
      <c r="G172" s="371"/>
      <c r="H172" s="362"/>
      <c r="I172" s="373"/>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row>
    <row r="173">
      <c r="A173" s="370"/>
      <c r="B173" s="371"/>
      <c r="C173" s="372"/>
      <c r="D173" s="372"/>
      <c r="E173" s="372"/>
      <c r="F173" s="371"/>
      <c r="G173" s="371"/>
      <c r="H173" s="362"/>
      <c r="I173" s="373"/>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row>
    <row r="174">
      <c r="A174" s="370"/>
      <c r="B174" s="371"/>
      <c r="C174" s="372"/>
      <c r="D174" s="372"/>
      <c r="E174" s="372"/>
      <c r="F174" s="371"/>
      <c r="G174" s="371"/>
      <c r="H174" s="362"/>
      <c r="I174" s="373"/>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row>
    <row r="175">
      <c r="A175" s="370"/>
      <c r="B175" s="371"/>
      <c r="C175" s="372"/>
      <c r="D175" s="372"/>
      <c r="E175" s="372"/>
      <c r="F175" s="371"/>
      <c r="G175" s="371"/>
      <c r="H175" s="362"/>
      <c r="I175" s="373"/>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row>
    <row r="176">
      <c r="A176" s="370"/>
      <c r="B176" s="371"/>
      <c r="C176" s="372"/>
      <c r="D176" s="372"/>
      <c r="E176" s="372"/>
      <c r="F176" s="371"/>
      <c r="G176" s="371"/>
      <c r="H176" s="362"/>
      <c r="I176" s="373"/>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row>
    <row r="177">
      <c r="A177" s="370"/>
      <c r="B177" s="371"/>
      <c r="C177" s="372"/>
      <c r="D177" s="372"/>
      <c r="E177" s="372"/>
      <c r="F177" s="371"/>
      <c r="G177" s="371"/>
      <c r="H177" s="362"/>
      <c r="I177" s="373"/>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row>
    <row r="178">
      <c r="A178" s="370"/>
      <c r="B178" s="371"/>
      <c r="C178" s="372"/>
      <c r="D178" s="372"/>
      <c r="E178" s="372"/>
      <c r="F178" s="371"/>
      <c r="G178" s="371"/>
      <c r="H178" s="362"/>
      <c r="I178" s="373"/>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row>
    <row r="179">
      <c r="A179" s="370"/>
      <c r="B179" s="371"/>
      <c r="C179" s="372"/>
      <c r="D179" s="372"/>
      <c r="E179" s="372"/>
      <c r="F179" s="371"/>
      <c r="G179" s="371"/>
      <c r="H179" s="362"/>
      <c r="I179" s="373"/>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row>
    <row r="180">
      <c r="A180" s="370"/>
      <c r="B180" s="371"/>
      <c r="C180" s="372"/>
      <c r="D180" s="372"/>
      <c r="E180" s="372"/>
      <c r="F180" s="371"/>
      <c r="G180" s="371"/>
      <c r="H180" s="362"/>
      <c r="I180" s="373"/>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row>
    <row r="181">
      <c r="A181" s="370"/>
      <c r="B181" s="371"/>
      <c r="C181" s="372"/>
      <c r="D181" s="372"/>
      <c r="E181" s="372"/>
      <c r="F181" s="371"/>
      <c r="G181" s="371"/>
      <c r="H181" s="362"/>
      <c r="I181" s="373"/>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row>
    <row r="182">
      <c r="A182" s="370"/>
      <c r="B182" s="371"/>
      <c r="C182" s="372"/>
      <c r="D182" s="372"/>
      <c r="E182" s="372"/>
      <c r="F182" s="371"/>
      <c r="G182" s="371"/>
      <c r="H182" s="362"/>
      <c r="I182" s="373"/>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row>
    <row r="183">
      <c r="A183" s="370"/>
      <c r="B183" s="371"/>
      <c r="C183" s="372"/>
      <c r="D183" s="372"/>
      <c r="E183" s="372"/>
      <c r="F183" s="371"/>
      <c r="G183" s="371"/>
      <c r="H183" s="362"/>
      <c r="I183" s="373"/>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row>
    <row r="184">
      <c r="A184" s="370"/>
      <c r="B184" s="371"/>
      <c r="C184" s="372"/>
      <c r="D184" s="372"/>
      <c r="E184" s="372"/>
      <c r="F184" s="371"/>
      <c r="G184" s="371"/>
      <c r="H184" s="362"/>
      <c r="I184" s="373"/>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row>
    <row r="185">
      <c r="A185" s="370"/>
      <c r="B185" s="371"/>
      <c r="C185" s="372"/>
      <c r="D185" s="372"/>
      <c r="E185" s="372"/>
      <c r="F185" s="371"/>
      <c r="G185" s="371"/>
      <c r="H185" s="362"/>
      <c r="I185" s="373"/>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row>
    <row r="186">
      <c r="A186" s="370"/>
      <c r="B186" s="371"/>
      <c r="C186" s="372"/>
      <c r="D186" s="372"/>
      <c r="E186" s="372"/>
      <c r="F186" s="371"/>
      <c r="G186" s="371"/>
      <c r="H186" s="362"/>
      <c r="I186" s="373"/>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row>
    <row r="187">
      <c r="A187" s="370"/>
      <c r="B187" s="371"/>
      <c r="C187" s="372"/>
      <c r="D187" s="372"/>
      <c r="E187" s="372"/>
      <c r="F187" s="371"/>
      <c r="G187" s="371"/>
      <c r="H187" s="362"/>
      <c r="I187" s="373"/>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row>
    <row r="188">
      <c r="A188" s="370"/>
      <c r="B188" s="371"/>
      <c r="C188" s="372"/>
      <c r="D188" s="372"/>
      <c r="E188" s="372"/>
      <c r="F188" s="371"/>
      <c r="G188" s="371"/>
      <c r="H188" s="362"/>
      <c r="I188" s="373"/>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row>
    <row r="189">
      <c r="A189" s="370"/>
      <c r="B189" s="371"/>
      <c r="C189" s="372"/>
      <c r="D189" s="372"/>
      <c r="E189" s="372"/>
      <c r="F189" s="371"/>
      <c r="G189" s="371"/>
      <c r="H189" s="362"/>
      <c r="I189" s="373"/>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row>
    <row r="190">
      <c r="A190" s="370"/>
      <c r="B190" s="371"/>
      <c r="C190" s="372"/>
      <c r="D190" s="372"/>
      <c r="E190" s="372"/>
      <c r="F190" s="371"/>
      <c r="G190" s="371"/>
      <c r="H190" s="362"/>
      <c r="I190" s="373"/>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row>
    <row r="191">
      <c r="A191" s="370"/>
      <c r="B191" s="371"/>
      <c r="C191" s="372"/>
      <c r="D191" s="372"/>
      <c r="E191" s="372"/>
      <c r="F191" s="371"/>
      <c r="G191" s="371"/>
      <c r="H191" s="362"/>
      <c r="I191" s="373"/>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row>
    <row r="192">
      <c r="A192" s="370"/>
      <c r="B192" s="371"/>
      <c r="C192" s="372"/>
      <c r="D192" s="372"/>
      <c r="E192" s="372"/>
      <c r="F192" s="371"/>
      <c r="G192" s="371"/>
      <c r="H192" s="362"/>
      <c r="I192" s="373"/>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row>
    <row r="193">
      <c r="A193" s="370"/>
      <c r="B193" s="371"/>
      <c r="C193" s="372"/>
      <c r="D193" s="372"/>
      <c r="E193" s="372"/>
      <c r="F193" s="371"/>
      <c r="G193" s="371"/>
      <c r="H193" s="362"/>
      <c r="I193" s="373"/>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row>
    <row r="194">
      <c r="A194" s="370"/>
      <c r="B194" s="371"/>
      <c r="C194" s="372"/>
      <c r="D194" s="372"/>
      <c r="E194" s="372"/>
      <c r="F194" s="371"/>
      <c r="G194" s="371"/>
      <c r="H194" s="362"/>
      <c r="I194" s="373"/>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row>
    <row r="195">
      <c r="A195" s="370"/>
      <c r="B195" s="371"/>
      <c r="C195" s="372"/>
      <c r="D195" s="372"/>
      <c r="E195" s="372"/>
      <c r="F195" s="371"/>
      <c r="G195" s="371"/>
      <c r="H195" s="362"/>
      <c r="I195" s="373"/>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row>
    <row r="196">
      <c r="A196" s="370"/>
      <c r="B196" s="371"/>
      <c r="C196" s="372"/>
      <c r="D196" s="372"/>
      <c r="E196" s="372"/>
      <c r="F196" s="371"/>
      <c r="G196" s="371"/>
      <c r="H196" s="362"/>
      <c r="I196" s="373"/>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row>
    <row r="197">
      <c r="A197" s="370"/>
      <c r="B197" s="371"/>
      <c r="C197" s="372"/>
      <c r="D197" s="372"/>
      <c r="E197" s="372"/>
      <c r="F197" s="371"/>
      <c r="G197" s="371"/>
      <c r="H197" s="362"/>
      <c r="I197" s="373"/>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row>
    <row r="198">
      <c r="A198" s="370"/>
      <c r="B198" s="371"/>
      <c r="C198" s="372"/>
      <c r="D198" s="372"/>
      <c r="E198" s="372"/>
      <c r="F198" s="371"/>
      <c r="G198" s="371"/>
      <c r="H198" s="362"/>
      <c r="I198" s="373"/>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row>
    <row r="199">
      <c r="A199" s="370"/>
      <c r="B199" s="371"/>
      <c r="C199" s="372"/>
      <c r="D199" s="372"/>
      <c r="E199" s="372"/>
      <c r="F199" s="371"/>
      <c r="G199" s="371"/>
      <c r="H199" s="362"/>
      <c r="I199" s="373"/>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row>
    <row r="200">
      <c r="A200" s="370"/>
      <c r="B200" s="371"/>
      <c r="C200" s="372"/>
      <c r="D200" s="372"/>
      <c r="E200" s="372"/>
      <c r="F200" s="371"/>
      <c r="G200" s="371"/>
      <c r="H200" s="362"/>
      <c r="I200" s="373"/>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row>
    <row r="201">
      <c r="A201" s="370"/>
      <c r="B201" s="371"/>
      <c r="C201" s="372"/>
      <c r="D201" s="372"/>
      <c r="E201" s="372"/>
      <c r="F201" s="371"/>
      <c r="G201" s="371"/>
      <c r="H201" s="362"/>
      <c r="I201" s="373"/>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row>
    <row r="202">
      <c r="A202" s="370"/>
      <c r="B202" s="371"/>
      <c r="C202" s="372"/>
      <c r="D202" s="372"/>
      <c r="E202" s="372"/>
      <c r="F202" s="371"/>
      <c r="G202" s="371"/>
      <c r="H202" s="362"/>
      <c r="I202" s="373"/>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row>
    <row r="203">
      <c r="A203" s="370"/>
      <c r="B203" s="371"/>
      <c r="C203" s="372"/>
      <c r="D203" s="372"/>
      <c r="E203" s="372"/>
      <c r="F203" s="371"/>
      <c r="G203" s="371"/>
      <c r="H203" s="362"/>
      <c r="I203" s="373"/>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row>
    <row r="204">
      <c r="A204" s="370"/>
      <c r="B204" s="371"/>
      <c r="C204" s="372"/>
      <c r="D204" s="372"/>
      <c r="E204" s="372"/>
      <c r="F204" s="371"/>
      <c r="G204" s="371"/>
      <c r="H204" s="362"/>
      <c r="I204" s="373"/>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row>
    <row r="205">
      <c r="A205" s="370"/>
      <c r="B205" s="371"/>
      <c r="C205" s="372"/>
      <c r="D205" s="372"/>
      <c r="E205" s="372"/>
      <c r="F205" s="371"/>
      <c r="G205" s="371"/>
      <c r="H205" s="362"/>
      <c r="I205" s="373"/>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row>
    <row r="206">
      <c r="A206" s="370"/>
      <c r="B206" s="371"/>
      <c r="C206" s="372"/>
      <c r="D206" s="372"/>
      <c r="E206" s="372"/>
      <c r="F206" s="371"/>
      <c r="G206" s="371"/>
      <c r="H206" s="362"/>
      <c r="I206" s="373"/>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row>
    <row r="207">
      <c r="A207" s="370"/>
      <c r="B207" s="371"/>
      <c r="C207" s="372"/>
      <c r="D207" s="372"/>
      <c r="E207" s="372"/>
      <c r="F207" s="371"/>
      <c r="G207" s="371"/>
      <c r="H207" s="362"/>
      <c r="I207" s="373"/>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row>
    <row r="208">
      <c r="A208" s="370"/>
      <c r="B208" s="371"/>
      <c r="C208" s="372"/>
      <c r="D208" s="372"/>
      <c r="E208" s="372"/>
      <c r="F208" s="371"/>
      <c r="G208" s="371"/>
      <c r="H208" s="362"/>
      <c r="I208" s="373"/>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row>
    <row r="209">
      <c r="A209" s="370"/>
      <c r="B209" s="371"/>
      <c r="C209" s="372"/>
      <c r="D209" s="372"/>
      <c r="E209" s="372"/>
      <c r="F209" s="371"/>
      <c r="G209" s="371"/>
      <c r="H209" s="362"/>
      <c r="I209" s="373"/>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row>
    <row r="210">
      <c r="A210" s="370"/>
      <c r="B210" s="371"/>
      <c r="C210" s="372"/>
      <c r="D210" s="372"/>
      <c r="E210" s="372"/>
      <c r="F210" s="371"/>
      <c r="G210" s="371"/>
      <c r="H210" s="362"/>
      <c r="I210" s="373"/>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row>
    <row r="211">
      <c r="A211" s="370"/>
      <c r="B211" s="371"/>
      <c r="C211" s="372"/>
      <c r="D211" s="372"/>
      <c r="E211" s="372"/>
      <c r="F211" s="371"/>
      <c r="G211" s="371"/>
      <c r="H211" s="362"/>
      <c r="I211" s="373"/>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row>
    <row r="212">
      <c r="A212" s="370"/>
      <c r="B212" s="371"/>
      <c r="C212" s="372"/>
      <c r="D212" s="372"/>
      <c r="E212" s="372"/>
      <c r="F212" s="371"/>
      <c r="G212" s="371"/>
      <c r="H212" s="362"/>
      <c r="I212" s="373"/>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row>
    <row r="213">
      <c r="A213" s="370"/>
      <c r="B213" s="371"/>
      <c r="C213" s="372"/>
      <c r="D213" s="372"/>
      <c r="E213" s="372"/>
      <c r="F213" s="371"/>
      <c r="G213" s="371"/>
      <c r="H213" s="362"/>
      <c r="I213" s="373"/>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row>
    <row r="214">
      <c r="A214" s="370"/>
      <c r="B214" s="371"/>
      <c r="C214" s="372"/>
      <c r="D214" s="372"/>
      <c r="E214" s="372"/>
      <c r="F214" s="371"/>
      <c r="G214" s="371"/>
      <c r="H214" s="362"/>
      <c r="I214" s="373"/>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row>
    <row r="215">
      <c r="A215" s="370"/>
      <c r="B215" s="371"/>
      <c r="C215" s="372"/>
      <c r="D215" s="372"/>
      <c r="E215" s="372"/>
      <c r="F215" s="371"/>
      <c r="G215" s="371"/>
      <c r="H215" s="362"/>
      <c r="I215" s="373"/>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row>
    <row r="216">
      <c r="A216" s="370"/>
      <c r="B216" s="371"/>
      <c r="C216" s="372"/>
      <c r="D216" s="372"/>
      <c r="E216" s="372"/>
      <c r="F216" s="371"/>
      <c r="G216" s="371"/>
      <c r="H216" s="362"/>
      <c r="I216" s="373"/>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row>
    <row r="217">
      <c r="A217" s="370"/>
      <c r="B217" s="371"/>
      <c r="C217" s="372"/>
      <c r="D217" s="372"/>
      <c r="E217" s="372"/>
      <c r="F217" s="371"/>
      <c r="G217" s="371"/>
      <c r="H217" s="362"/>
      <c r="I217" s="373"/>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row>
    <row r="218">
      <c r="A218" s="370"/>
      <c r="B218" s="371"/>
      <c r="C218" s="372"/>
      <c r="D218" s="372"/>
      <c r="E218" s="372"/>
      <c r="F218" s="371"/>
      <c r="G218" s="371"/>
      <c r="H218" s="362"/>
      <c r="I218" s="373"/>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row>
    <row r="219">
      <c r="A219" s="370"/>
      <c r="B219" s="371"/>
      <c r="C219" s="372"/>
      <c r="D219" s="372"/>
      <c r="E219" s="372"/>
      <c r="F219" s="371"/>
      <c r="G219" s="371"/>
      <c r="H219" s="362"/>
      <c r="I219" s="373"/>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row>
    <row r="220">
      <c r="A220" s="370"/>
      <c r="B220" s="371"/>
      <c r="C220" s="372"/>
      <c r="D220" s="372"/>
      <c r="E220" s="372"/>
      <c r="F220" s="371"/>
      <c r="G220" s="371"/>
      <c r="H220" s="362"/>
      <c r="I220" s="373"/>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row>
    <row r="221">
      <c r="A221" s="370"/>
      <c r="B221" s="371"/>
      <c r="C221" s="372"/>
      <c r="D221" s="372"/>
      <c r="E221" s="372"/>
      <c r="F221" s="371"/>
      <c r="G221" s="371"/>
      <c r="H221" s="362"/>
      <c r="I221" s="373"/>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row>
    <row r="222">
      <c r="A222" s="370"/>
      <c r="B222" s="371"/>
      <c r="C222" s="372"/>
      <c r="D222" s="372"/>
      <c r="E222" s="372"/>
      <c r="F222" s="371"/>
      <c r="G222" s="371"/>
      <c r="H222" s="362"/>
      <c r="I222" s="373"/>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row>
    <row r="223">
      <c r="A223" s="370"/>
      <c r="B223" s="371"/>
      <c r="C223" s="372"/>
      <c r="D223" s="372"/>
      <c r="E223" s="372"/>
      <c r="F223" s="371"/>
      <c r="G223" s="371"/>
      <c r="H223" s="362"/>
      <c r="I223" s="373"/>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row>
    <row r="224">
      <c r="A224" s="370"/>
      <c r="B224" s="371"/>
      <c r="C224" s="372"/>
      <c r="D224" s="372"/>
      <c r="E224" s="372"/>
      <c r="F224" s="371"/>
      <c r="G224" s="371"/>
      <c r="H224" s="362"/>
      <c r="I224" s="373"/>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row>
    <row r="225">
      <c r="A225" s="370"/>
      <c r="B225" s="371"/>
      <c r="C225" s="372"/>
      <c r="D225" s="372"/>
      <c r="E225" s="372"/>
      <c r="F225" s="371"/>
      <c r="G225" s="371"/>
      <c r="H225" s="362"/>
      <c r="I225" s="373"/>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row>
    <row r="226">
      <c r="A226" s="370"/>
      <c r="B226" s="371"/>
      <c r="C226" s="372"/>
      <c r="D226" s="372"/>
      <c r="E226" s="372"/>
      <c r="F226" s="371"/>
      <c r="G226" s="371"/>
      <c r="H226" s="362"/>
      <c r="I226" s="373"/>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row>
    <row r="227">
      <c r="A227" s="370"/>
      <c r="B227" s="371"/>
      <c r="C227" s="372"/>
      <c r="D227" s="372"/>
      <c r="E227" s="372"/>
      <c r="F227" s="371"/>
      <c r="G227" s="371"/>
      <c r="H227" s="362"/>
      <c r="I227" s="373"/>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row>
    <row r="228">
      <c r="A228" s="370"/>
      <c r="B228" s="371"/>
      <c r="C228" s="372"/>
      <c r="D228" s="372"/>
      <c r="E228" s="372"/>
      <c r="F228" s="371"/>
      <c r="G228" s="371"/>
      <c r="H228" s="362"/>
      <c r="I228" s="373"/>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row>
    <row r="229">
      <c r="A229" s="370"/>
      <c r="B229" s="371"/>
      <c r="C229" s="372"/>
      <c r="D229" s="372"/>
      <c r="E229" s="372"/>
      <c r="F229" s="371"/>
      <c r="G229" s="371"/>
      <c r="H229" s="362"/>
      <c r="I229" s="373"/>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row>
    <row r="230">
      <c r="A230" s="370"/>
      <c r="B230" s="371"/>
      <c r="C230" s="372"/>
      <c r="D230" s="372"/>
      <c r="E230" s="372"/>
      <c r="F230" s="371"/>
      <c r="G230" s="371"/>
      <c r="H230" s="362"/>
      <c r="I230" s="373"/>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row>
    <row r="231">
      <c r="A231" s="370"/>
      <c r="B231" s="371"/>
      <c r="C231" s="372"/>
      <c r="D231" s="372"/>
      <c r="E231" s="372"/>
      <c r="F231" s="371"/>
      <c r="G231" s="371"/>
      <c r="H231" s="362"/>
      <c r="I231" s="373"/>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row>
    <row r="232">
      <c r="A232" s="370"/>
      <c r="B232" s="371"/>
      <c r="C232" s="372"/>
      <c r="D232" s="372"/>
      <c r="E232" s="372"/>
      <c r="F232" s="371"/>
      <c r="G232" s="371"/>
      <c r="H232" s="362"/>
      <c r="I232" s="373"/>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row>
    <row r="233">
      <c r="A233" s="370"/>
      <c r="B233" s="371"/>
      <c r="C233" s="372"/>
      <c r="D233" s="372"/>
      <c r="E233" s="372"/>
      <c r="F233" s="371"/>
      <c r="G233" s="371"/>
      <c r="H233" s="362"/>
      <c r="I233" s="373"/>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row>
    <row r="234">
      <c r="A234" s="370"/>
      <c r="B234" s="371"/>
      <c r="C234" s="372"/>
      <c r="D234" s="372"/>
      <c r="E234" s="372"/>
      <c r="F234" s="371"/>
      <c r="G234" s="371"/>
      <c r="H234" s="362"/>
      <c r="I234" s="373"/>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row>
    <row r="235">
      <c r="A235" s="370"/>
      <c r="B235" s="371"/>
      <c r="C235" s="372"/>
      <c r="D235" s="372"/>
      <c r="E235" s="372"/>
      <c r="F235" s="371"/>
      <c r="G235" s="371"/>
      <c r="H235" s="362"/>
      <c r="I235" s="373"/>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row>
    <row r="236">
      <c r="A236" s="370"/>
      <c r="B236" s="371"/>
      <c r="C236" s="372"/>
      <c r="D236" s="372"/>
      <c r="E236" s="372"/>
      <c r="F236" s="371"/>
      <c r="G236" s="371"/>
      <c r="H236" s="362"/>
      <c r="I236" s="373"/>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row>
    <row r="237">
      <c r="A237" s="370"/>
      <c r="B237" s="371"/>
      <c r="C237" s="372"/>
      <c r="D237" s="372"/>
      <c r="E237" s="372"/>
      <c r="F237" s="371"/>
      <c r="G237" s="371"/>
      <c r="H237" s="362"/>
      <c r="I237" s="373"/>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row>
    <row r="238">
      <c r="A238" s="370"/>
      <c r="B238" s="371"/>
      <c r="C238" s="372"/>
      <c r="D238" s="372"/>
      <c r="E238" s="372"/>
      <c r="F238" s="371"/>
      <c r="G238" s="371"/>
      <c r="H238" s="362"/>
      <c r="I238" s="373"/>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row>
    <row r="239">
      <c r="A239" s="370"/>
      <c r="B239" s="371"/>
      <c r="C239" s="372"/>
      <c r="D239" s="372"/>
      <c r="E239" s="372"/>
      <c r="F239" s="371"/>
      <c r="G239" s="371"/>
      <c r="H239" s="362"/>
      <c r="I239" s="373"/>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row>
    <row r="240">
      <c r="A240" s="370"/>
      <c r="B240" s="371"/>
      <c r="C240" s="372"/>
      <c r="D240" s="372"/>
      <c r="E240" s="372"/>
      <c r="F240" s="371"/>
      <c r="G240" s="371"/>
      <c r="H240" s="362"/>
      <c r="I240" s="373"/>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row>
    <row r="241">
      <c r="A241" s="370"/>
      <c r="B241" s="371"/>
      <c r="C241" s="372"/>
      <c r="D241" s="372"/>
      <c r="E241" s="372"/>
      <c r="F241" s="371"/>
      <c r="G241" s="371"/>
      <c r="H241" s="362"/>
      <c r="I241" s="373"/>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row>
    <row r="242">
      <c r="A242" s="370"/>
      <c r="B242" s="371"/>
      <c r="C242" s="372"/>
      <c r="D242" s="372"/>
      <c r="E242" s="372"/>
      <c r="F242" s="371"/>
      <c r="G242" s="371"/>
      <c r="H242" s="362"/>
      <c r="I242" s="373"/>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row>
    <row r="243">
      <c r="A243" s="370"/>
      <c r="B243" s="371"/>
      <c r="C243" s="372"/>
      <c r="D243" s="372"/>
      <c r="E243" s="372"/>
      <c r="F243" s="371"/>
      <c r="G243" s="371"/>
      <c r="H243" s="362"/>
      <c r="I243" s="373"/>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row>
    <row r="244">
      <c r="A244" s="370"/>
      <c r="B244" s="371"/>
      <c r="C244" s="372"/>
      <c r="D244" s="372"/>
      <c r="E244" s="372"/>
      <c r="F244" s="371"/>
      <c r="G244" s="371"/>
      <c r="H244" s="362"/>
      <c r="I244" s="373"/>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row>
    <row r="245">
      <c r="A245" s="370"/>
      <c r="B245" s="371"/>
      <c r="C245" s="372"/>
      <c r="D245" s="372"/>
      <c r="E245" s="372"/>
      <c r="F245" s="371"/>
      <c r="G245" s="371"/>
      <c r="H245" s="362"/>
      <c r="I245" s="373"/>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row>
    <row r="246">
      <c r="A246" s="370"/>
      <c r="B246" s="371"/>
      <c r="C246" s="372"/>
      <c r="D246" s="372"/>
      <c r="E246" s="372"/>
      <c r="F246" s="371"/>
      <c r="G246" s="371"/>
      <c r="H246" s="362"/>
      <c r="I246" s="373"/>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row>
    <row r="247">
      <c r="A247" s="370"/>
      <c r="B247" s="371"/>
      <c r="C247" s="372"/>
      <c r="D247" s="372"/>
      <c r="E247" s="372"/>
      <c r="F247" s="371"/>
      <c r="G247" s="371"/>
      <c r="H247" s="362"/>
      <c r="I247" s="373"/>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row>
    <row r="248">
      <c r="A248" s="370"/>
      <c r="B248" s="371"/>
      <c r="C248" s="372"/>
      <c r="D248" s="372"/>
      <c r="E248" s="372"/>
      <c r="F248" s="371"/>
      <c r="G248" s="371"/>
      <c r="H248" s="362"/>
      <c r="I248" s="373"/>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row>
    <row r="249">
      <c r="A249" s="370"/>
      <c r="B249" s="371"/>
      <c r="C249" s="372"/>
      <c r="D249" s="372"/>
      <c r="E249" s="372"/>
      <c r="F249" s="371"/>
      <c r="G249" s="371"/>
      <c r="H249" s="362"/>
      <c r="I249" s="373"/>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row>
    <row r="250">
      <c r="A250" s="370"/>
      <c r="B250" s="371"/>
      <c r="C250" s="372"/>
      <c r="D250" s="372"/>
      <c r="E250" s="372"/>
      <c r="F250" s="371"/>
      <c r="G250" s="371"/>
      <c r="H250" s="362"/>
      <c r="I250" s="373"/>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row>
    <row r="251">
      <c r="A251" s="370"/>
      <c r="B251" s="371"/>
      <c r="C251" s="372"/>
      <c r="D251" s="372"/>
      <c r="E251" s="372"/>
      <c r="F251" s="371"/>
      <c r="G251" s="371"/>
      <c r="H251" s="362"/>
      <c r="I251" s="373"/>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row>
    <row r="252">
      <c r="A252" s="370"/>
      <c r="B252" s="371"/>
      <c r="C252" s="372"/>
      <c r="D252" s="372"/>
      <c r="E252" s="372"/>
      <c r="F252" s="371"/>
      <c r="G252" s="371"/>
      <c r="H252" s="362"/>
      <c r="I252" s="373"/>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row>
    <row r="253">
      <c r="A253" s="370"/>
      <c r="B253" s="371"/>
      <c r="C253" s="372"/>
      <c r="D253" s="372"/>
      <c r="E253" s="372"/>
      <c r="F253" s="371"/>
      <c r="G253" s="371"/>
      <c r="H253" s="362"/>
      <c r="I253" s="373"/>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row>
    <row r="254">
      <c r="A254" s="370"/>
      <c r="B254" s="371"/>
      <c r="C254" s="372"/>
      <c r="D254" s="372"/>
      <c r="E254" s="372"/>
      <c r="F254" s="371"/>
      <c r="G254" s="371"/>
      <c r="H254" s="362"/>
      <c r="I254" s="373"/>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row>
    <row r="255">
      <c r="A255" s="370"/>
      <c r="B255" s="371"/>
      <c r="C255" s="372"/>
      <c r="D255" s="372"/>
      <c r="E255" s="372"/>
      <c r="F255" s="371"/>
      <c r="G255" s="371"/>
      <c r="H255" s="362"/>
      <c r="I255" s="373"/>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row>
    <row r="256">
      <c r="A256" s="370"/>
      <c r="B256" s="371"/>
      <c r="C256" s="372"/>
      <c r="D256" s="372"/>
      <c r="E256" s="372"/>
      <c r="F256" s="371"/>
      <c r="G256" s="371"/>
      <c r="H256" s="362"/>
      <c r="I256" s="373"/>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row>
    <row r="257">
      <c r="A257" s="370"/>
      <c r="B257" s="371"/>
      <c r="C257" s="372"/>
      <c r="D257" s="372"/>
      <c r="E257" s="372"/>
      <c r="F257" s="371"/>
      <c r="G257" s="371"/>
      <c r="H257" s="362"/>
      <c r="I257" s="373"/>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row>
    <row r="258">
      <c r="A258" s="370"/>
      <c r="B258" s="371"/>
      <c r="C258" s="372"/>
      <c r="D258" s="372"/>
      <c r="E258" s="372"/>
      <c r="F258" s="371"/>
      <c r="G258" s="371"/>
      <c r="H258" s="362"/>
      <c r="I258" s="373"/>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row>
    <row r="259">
      <c r="A259" s="370"/>
      <c r="B259" s="371"/>
      <c r="C259" s="372"/>
      <c r="D259" s="372"/>
      <c r="E259" s="372"/>
      <c r="F259" s="371"/>
      <c r="G259" s="371"/>
      <c r="H259" s="362"/>
      <c r="I259" s="373"/>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row>
    <row r="260">
      <c r="A260" s="370"/>
      <c r="B260" s="371"/>
      <c r="C260" s="372"/>
      <c r="D260" s="372"/>
      <c r="E260" s="372"/>
      <c r="F260" s="371"/>
      <c r="G260" s="371"/>
      <c r="H260" s="362"/>
      <c r="I260" s="373"/>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row>
    <row r="261">
      <c r="A261" s="370"/>
      <c r="B261" s="371"/>
      <c r="C261" s="372"/>
      <c r="D261" s="372"/>
      <c r="E261" s="372"/>
      <c r="F261" s="371"/>
      <c r="G261" s="371"/>
      <c r="H261" s="362"/>
      <c r="I261" s="373"/>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row>
    <row r="262">
      <c r="A262" s="370"/>
      <c r="B262" s="371"/>
      <c r="C262" s="372"/>
      <c r="D262" s="372"/>
      <c r="E262" s="372"/>
      <c r="F262" s="371"/>
      <c r="G262" s="371"/>
      <c r="H262" s="362"/>
      <c r="I262" s="373"/>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row>
    <row r="263">
      <c r="A263" s="370"/>
      <c r="B263" s="371"/>
      <c r="C263" s="372"/>
      <c r="D263" s="372"/>
      <c r="E263" s="372"/>
      <c r="F263" s="371"/>
      <c r="G263" s="371"/>
      <c r="H263" s="362"/>
      <c r="I263" s="373"/>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row>
    <row r="264">
      <c r="A264" s="370"/>
      <c r="B264" s="371"/>
      <c r="C264" s="372"/>
      <c r="D264" s="372"/>
      <c r="E264" s="372"/>
      <c r="F264" s="371"/>
      <c r="G264" s="371"/>
      <c r="H264" s="362"/>
      <c r="I264" s="373"/>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row>
    <row r="265">
      <c r="A265" s="370"/>
      <c r="B265" s="371"/>
      <c r="C265" s="372"/>
      <c r="D265" s="372"/>
      <c r="E265" s="372"/>
      <c r="F265" s="371"/>
      <c r="G265" s="371"/>
      <c r="H265" s="362"/>
      <c r="I265" s="373"/>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row>
    <row r="266">
      <c r="A266" s="370"/>
      <c r="B266" s="371"/>
      <c r="C266" s="372"/>
      <c r="D266" s="372"/>
      <c r="E266" s="372"/>
      <c r="F266" s="371"/>
      <c r="G266" s="371"/>
      <c r="H266" s="362"/>
      <c r="I266" s="373"/>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row>
    <row r="267">
      <c r="A267" s="370"/>
      <c r="B267" s="371"/>
      <c r="C267" s="372"/>
      <c r="D267" s="372"/>
      <c r="E267" s="372"/>
      <c r="F267" s="371"/>
      <c r="G267" s="371"/>
      <c r="H267" s="362"/>
      <c r="I267" s="373"/>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row>
    <row r="268">
      <c r="A268" s="370"/>
      <c r="B268" s="371"/>
      <c r="C268" s="372"/>
      <c r="D268" s="372"/>
      <c r="E268" s="372"/>
      <c r="F268" s="371"/>
      <c r="G268" s="371"/>
      <c r="H268" s="362"/>
      <c r="I268" s="373"/>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row>
    <row r="269">
      <c r="A269" s="370"/>
      <c r="B269" s="371"/>
      <c r="C269" s="372"/>
      <c r="D269" s="372"/>
      <c r="E269" s="372"/>
      <c r="F269" s="371"/>
      <c r="G269" s="371"/>
      <c r="H269" s="362"/>
      <c r="I269" s="373"/>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row>
    <row r="270">
      <c r="A270" s="370"/>
      <c r="B270" s="371"/>
      <c r="C270" s="372"/>
      <c r="D270" s="372"/>
      <c r="E270" s="372"/>
      <c r="F270" s="371"/>
      <c r="G270" s="371"/>
      <c r="H270" s="362"/>
      <c r="I270" s="373"/>
      <c r="J270" s="144"/>
      <c r="K270" s="144"/>
      <c r="L270" s="144"/>
      <c r="M270" s="144"/>
      <c r="N270" s="144"/>
      <c r="O270" s="144"/>
      <c r="P270" s="144"/>
      <c r="Q270" s="144"/>
      <c r="R270" s="144"/>
      <c r="S270" s="144"/>
      <c r="T270" s="144"/>
      <c r="U270" s="144"/>
      <c r="V270" s="144"/>
      <c r="W270" s="144"/>
      <c r="X270" s="144"/>
      <c r="Y270" s="144"/>
      <c r="Z270" s="144"/>
      <c r="AA270" s="144"/>
      <c r="AB270" s="144"/>
      <c r="AC270" s="144"/>
      <c r="AD270" s="144"/>
      <c r="AE270" s="144"/>
    </row>
    <row r="271">
      <c r="A271" s="370"/>
      <c r="B271" s="371"/>
      <c r="C271" s="372"/>
      <c r="D271" s="372"/>
      <c r="E271" s="372"/>
      <c r="F271" s="371"/>
      <c r="G271" s="371"/>
      <c r="H271" s="362"/>
      <c r="I271" s="373"/>
      <c r="J271" s="144"/>
      <c r="K271" s="144"/>
      <c r="L271" s="144"/>
      <c r="M271" s="144"/>
      <c r="N271" s="144"/>
      <c r="O271" s="144"/>
      <c r="P271" s="144"/>
      <c r="Q271" s="144"/>
      <c r="R271" s="144"/>
      <c r="S271" s="144"/>
      <c r="T271" s="144"/>
      <c r="U271" s="144"/>
      <c r="V271" s="144"/>
      <c r="W271" s="144"/>
      <c r="X271" s="144"/>
      <c r="Y271" s="144"/>
      <c r="Z271" s="144"/>
      <c r="AA271" s="144"/>
      <c r="AB271" s="144"/>
      <c r="AC271" s="144"/>
      <c r="AD271" s="144"/>
      <c r="AE271" s="144"/>
    </row>
    <row r="272">
      <c r="A272" s="370"/>
      <c r="B272" s="371"/>
      <c r="C272" s="372"/>
      <c r="D272" s="372"/>
      <c r="E272" s="372"/>
      <c r="F272" s="371"/>
      <c r="G272" s="371"/>
      <c r="H272" s="362"/>
      <c r="I272" s="373"/>
      <c r="J272" s="144"/>
      <c r="K272" s="144"/>
      <c r="L272" s="144"/>
      <c r="M272" s="144"/>
      <c r="N272" s="144"/>
      <c r="O272" s="144"/>
      <c r="P272" s="144"/>
      <c r="Q272" s="144"/>
      <c r="R272" s="144"/>
      <c r="S272" s="144"/>
      <c r="T272" s="144"/>
      <c r="U272" s="144"/>
      <c r="V272" s="144"/>
      <c r="W272" s="144"/>
      <c r="X272" s="144"/>
      <c r="Y272" s="144"/>
      <c r="Z272" s="144"/>
      <c r="AA272" s="144"/>
      <c r="AB272" s="144"/>
      <c r="AC272" s="144"/>
      <c r="AD272" s="144"/>
      <c r="AE272" s="144"/>
    </row>
    <row r="273">
      <c r="A273" s="370"/>
      <c r="B273" s="371"/>
      <c r="C273" s="372"/>
      <c r="D273" s="372"/>
      <c r="E273" s="372"/>
      <c r="F273" s="371"/>
      <c r="G273" s="371"/>
      <c r="H273" s="362"/>
      <c r="I273" s="373"/>
      <c r="J273" s="144"/>
      <c r="K273" s="144"/>
      <c r="L273" s="144"/>
      <c r="M273" s="144"/>
      <c r="N273" s="144"/>
      <c r="O273" s="144"/>
      <c r="P273" s="144"/>
      <c r="Q273" s="144"/>
      <c r="R273" s="144"/>
      <c r="S273" s="144"/>
      <c r="T273" s="144"/>
      <c r="U273" s="144"/>
      <c r="V273" s="144"/>
      <c r="W273" s="144"/>
      <c r="X273" s="144"/>
      <c r="Y273" s="144"/>
      <c r="Z273" s="144"/>
      <c r="AA273" s="144"/>
      <c r="AB273" s="144"/>
      <c r="AC273" s="144"/>
      <c r="AD273" s="144"/>
      <c r="AE273" s="144"/>
    </row>
    <row r="274">
      <c r="A274" s="370"/>
      <c r="B274" s="371"/>
      <c r="C274" s="372"/>
      <c r="D274" s="372"/>
      <c r="E274" s="372"/>
      <c r="F274" s="371"/>
      <c r="G274" s="371"/>
      <c r="H274" s="362"/>
      <c r="I274" s="373"/>
      <c r="J274" s="144"/>
      <c r="K274" s="144"/>
      <c r="L274" s="144"/>
      <c r="M274" s="144"/>
      <c r="N274" s="144"/>
      <c r="O274" s="144"/>
      <c r="P274" s="144"/>
      <c r="Q274" s="144"/>
      <c r="R274" s="144"/>
      <c r="S274" s="144"/>
      <c r="T274" s="144"/>
      <c r="U274" s="144"/>
      <c r="V274" s="144"/>
      <c r="W274" s="144"/>
      <c r="X274" s="144"/>
      <c r="Y274" s="144"/>
      <c r="Z274" s="144"/>
      <c r="AA274" s="144"/>
      <c r="AB274" s="144"/>
      <c r="AC274" s="144"/>
      <c r="AD274" s="144"/>
      <c r="AE274" s="144"/>
    </row>
    <row r="275">
      <c r="A275" s="370"/>
      <c r="B275" s="371"/>
      <c r="C275" s="372"/>
      <c r="D275" s="372"/>
      <c r="E275" s="372"/>
      <c r="F275" s="371"/>
      <c r="G275" s="371"/>
      <c r="H275" s="362"/>
      <c r="I275" s="373"/>
      <c r="J275" s="144"/>
      <c r="K275" s="144"/>
      <c r="L275" s="144"/>
      <c r="M275" s="144"/>
      <c r="N275" s="144"/>
      <c r="O275" s="144"/>
      <c r="P275" s="144"/>
      <c r="Q275" s="144"/>
      <c r="R275" s="144"/>
      <c r="S275" s="144"/>
      <c r="T275" s="144"/>
      <c r="U275" s="144"/>
      <c r="V275" s="144"/>
      <c r="W275" s="144"/>
      <c r="X275" s="144"/>
      <c r="Y275" s="144"/>
      <c r="Z275" s="144"/>
      <c r="AA275" s="144"/>
      <c r="AB275" s="144"/>
      <c r="AC275" s="144"/>
      <c r="AD275" s="144"/>
      <c r="AE275" s="144"/>
    </row>
    <row r="276">
      <c r="A276" s="370"/>
      <c r="B276" s="371"/>
      <c r="C276" s="372"/>
      <c r="D276" s="372"/>
      <c r="E276" s="372"/>
      <c r="F276" s="371"/>
      <c r="G276" s="371"/>
      <c r="H276" s="362"/>
      <c r="I276" s="373"/>
      <c r="J276" s="144"/>
      <c r="K276" s="144"/>
      <c r="L276" s="144"/>
      <c r="M276" s="144"/>
      <c r="N276" s="144"/>
      <c r="O276" s="144"/>
      <c r="P276" s="144"/>
      <c r="Q276" s="144"/>
      <c r="R276" s="144"/>
      <c r="S276" s="144"/>
      <c r="T276" s="144"/>
      <c r="U276" s="144"/>
      <c r="V276" s="144"/>
      <c r="W276" s="144"/>
      <c r="X276" s="144"/>
      <c r="Y276" s="144"/>
      <c r="Z276" s="144"/>
      <c r="AA276" s="144"/>
      <c r="AB276" s="144"/>
      <c r="AC276" s="144"/>
      <c r="AD276" s="144"/>
      <c r="AE276" s="144"/>
    </row>
    <row r="277">
      <c r="A277" s="370"/>
      <c r="B277" s="371"/>
      <c r="C277" s="372"/>
      <c r="D277" s="372"/>
      <c r="E277" s="372"/>
      <c r="F277" s="371"/>
      <c r="G277" s="371"/>
      <c r="H277" s="362"/>
      <c r="I277" s="373"/>
      <c r="J277" s="144"/>
      <c r="K277" s="144"/>
      <c r="L277" s="144"/>
      <c r="M277" s="144"/>
      <c r="N277" s="144"/>
      <c r="O277" s="144"/>
      <c r="P277" s="144"/>
      <c r="Q277" s="144"/>
      <c r="R277" s="144"/>
      <c r="S277" s="144"/>
      <c r="T277" s="144"/>
      <c r="U277" s="144"/>
      <c r="V277" s="144"/>
      <c r="W277" s="144"/>
      <c r="X277" s="144"/>
      <c r="Y277" s="144"/>
      <c r="Z277" s="144"/>
      <c r="AA277" s="144"/>
      <c r="AB277" s="144"/>
      <c r="AC277" s="144"/>
      <c r="AD277" s="144"/>
      <c r="AE277" s="144"/>
    </row>
    <row r="278">
      <c r="A278" s="370"/>
      <c r="B278" s="371"/>
      <c r="C278" s="372"/>
      <c r="D278" s="372"/>
      <c r="E278" s="372"/>
      <c r="F278" s="371"/>
      <c r="G278" s="371"/>
      <c r="H278" s="362"/>
      <c r="I278" s="373"/>
      <c r="J278" s="144"/>
      <c r="K278" s="144"/>
      <c r="L278" s="144"/>
      <c r="M278" s="144"/>
      <c r="N278" s="144"/>
      <c r="O278" s="144"/>
      <c r="P278" s="144"/>
      <c r="Q278" s="144"/>
      <c r="R278" s="144"/>
      <c r="S278" s="144"/>
      <c r="T278" s="144"/>
      <c r="U278" s="144"/>
      <c r="V278" s="144"/>
      <c r="W278" s="144"/>
      <c r="X278" s="144"/>
      <c r="Y278" s="144"/>
      <c r="Z278" s="144"/>
      <c r="AA278" s="144"/>
      <c r="AB278" s="144"/>
      <c r="AC278" s="144"/>
      <c r="AD278" s="144"/>
      <c r="AE278" s="144"/>
    </row>
    <row r="279">
      <c r="A279" s="370"/>
      <c r="B279" s="371"/>
      <c r="C279" s="372"/>
      <c r="D279" s="372"/>
      <c r="E279" s="372"/>
      <c r="F279" s="371"/>
      <c r="G279" s="371"/>
      <c r="H279" s="362"/>
      <c r="I279" s="373"/>
      <c r="J279" s="144"/>
      <c r="K279" s="144"/>
      <c r="L279" s="144"/>
      <c r="M279" s="144"/>
      <c r="N279" s="144"/>
      <c r="O279" s="144"/>
      <c r="P279" s="144"/>
      <c r="Q279" s="144"/>
      <c r="R279" s="144"/>
      <c r="S279" s="144"/>
      <c r="T279" s="144"/>
      <c r="U279" s="144"/>
      <c r="V279" s="144"/>
      <c r="W279" s="144"/>
      <c r="X279" s="144"/>
      <c r="Y279" s="144"/>
      <c r="Z279" s="144"/>
      <c r="AA279" s="144"/>
      <c r="AB279" s="144"/>
      <c r="AC279" s="144"/>
      <c r="AD279" s="144"/>
      <c r="AE279" s="144"/>
    </row>
    <row r="280">
      <c r="A280" s="370"/>
      <c r="B280" s="371"/>
      <c r="C280" s="372"/>
      <c r="D280" s="372"/>
      <c r="E280" s="372"/>
      <c r="F280" s="371"/>
      <c r="G280" s="371"/>
      <c r="H280" s="362"/>
      <c r="I280" s="373"/>
      <c r="J280" s="144"/>
      <c r="K280" s="144"/>
      <c r="L280" s="144"/>
      <c r="M280" s="144"/>
      <c r="N280" s="144"/>
      <c r="O280" s="144"/>
      <c r="P280" s="144"/>
      <c r="Q280" s="144"/>
      <c r="R280" s="144"/>
      <c r="S280" s="144"/>
      <c r="T280" s="144"/>
      <c r="U280" s="144"/>
      <c r="V280" s="144"/>
      <c r="W280" s="144"/>
      <c r="X280" s="144"/>
      <c r="Y280" s="144"/>
      <c r="Z280" s="144"/>
      <c r="AA280" s="144"/>
      <c r="AB280" s="144"/>
      <c r="AC280" s="144"/>
      <c r="AD280" s="144"/>
      <c r="AE280" s="144"/>
    </row>
    <row r="281">
      <c r="A281" s="370"/>
      <c r="B281" s="371"/>
      <c r="C281" s="372"/>
      <c r="D281" s="372"/>
      <c r="E281" s="372"/>
      <c r="F281" s="371"/>
      <c r="G281" s="371"/>
      <c r="H281" s="362"/>
      <c r="I281" s="373"/>
      <c r="J281" s="144"/>
      <c r="K281" s="144"/>
      <c r="L281" s="144"/>
      <c r="M281" s="144"/>
      <c r="N281" s="144"/>
      <c r="O281" s="144"/>
      <c r="P281" s="144"/>
      <c r="Q281" s="144"/>
      <c r="R281" s="144"/>
      <c r="S281" s="144"/>
      <c r="T281" s="144"/>
      <c r="U281" s="144"/>
      <c r="V281" s="144"/>
      <c r="W281" s="144"/>
      <c r="X281" s="144"/>
      <c r="Y281" s="144"/>
      <c r="Z281" s="144"/>
      <c r="AA281" s="144"/>
      <c r="AB281" s="144"/>
      <c r="AC281" s="144"/>
      <c r="AD281" s="144"/>
      <c r="AE281" s="144"/>
    </row>
    <row r="282">
      <c r="A282" s="370"/>
      <c r="B282" s="371"/>
      <c r="C282" s="372"/>
      <c r="D282" s="372"/>
      <c r="E282" s="372"/>
      <c r="F282" s="371"/>
      <c r="G282" s="371"/>
      <c r="H282" s="362"/>
      <c r="I282" s="373"/>
      <c r="J282" s="144"/>
      <c r="K282" s="144"/>
      <c r="L282" s="144"/>
      <c r="M282" s="144"/>
      <c r="N282" s="144"/>
      <c r="O282" s="144"/>
      <c r="P282" s="144"/>
      <c r="Q282" s="144"/>
      <c r="R282" s="144"/>
      <c r="S282" s="144"/>
      <c r="T282" s="144"/>
      <c r="U282" s="144"/>
      <c r="V282" s="144"/>
      <c r="W282" s="144"/>
      <c r="X282" s="144"/>
      <c r="Y282" s="144"/>
      <c r="Z282" s="144"/>
      <c r="AA282" s="144"/>
      <c r="AB282" s="144"/>
      <c r="AC282" s="144"/>
      <c r="AD282" s="144"/>
      <c r="AE282" s="144"/>
    </row>
    <row r="283">
      <c r="A283" s="370"/>
      <c r="B283" s="371"/>
      <c r="C283" s="372"/>
      <c r="D283" s="372"/>
      <c r="E283" s="372"/>
      <c r="F283" s="371"/>
      <c r="G283" s="371"/>
      <c r="H283" s="362"/>
      <c r="I283" s="373"/>
      <c r="J283" s="144"/>
      <c r="K283" s="144"/>
      <c r="L283" s="144"/>
      <c r="M283" s="144"/>
      <c r="N283" s="144"/>
      <c r="O283" s="144"/>
      <c r="P283" s="144"/>
      <c r="Q283" s="144"/>
      <c r="R283" s="144"/>
      <c r="S283" s="144"/>
      <c r="T283" s="144"/>
      <c r="U283" s="144"/>
      <c r="V283" s="144"/>
      <c r="W283" s="144"/>
      <c r="X283" s="144"/>
      <c r="Y283" s="144"/>
      <c r="Z283" s="144"/>
      <c r="AA283" s="144"/>
      <c r="AB283" s="144"/>
      <c r="AC283" s="144"/>
      <c r="AD283" s="144"/>
      <c r="AE283" s="144"/>
    </row>
    <row r="284">
      <c r="A284" s="370"/>
      <c r="B284" s="371"/>
      <c r="C284" s="372"/>
      <c r="D284" s="372"/>
      <c r="E284" s="372"/>
      <c r="F284" s="371"/>
      <c r="G284" s="371"/>
      <c r="H284" s="362"/>
      <c r="I284" s="373"/>
      <c r="J284" s="144"/>
      <c r="K284" s="144"/>
      <c r="L284" s="144"/>
      <c r="M284" s="144"/>
      <c r="N284" s="144"/>
      <c r="O284" s="144"/>
      <c r="P284" s="144"/>
      <c r="Q284" s="144"/>
      <c r="R284" s="144"/>
      <c r="S284" s="144"/>
      <c r="T284" s="144"/>
      <c r="U284" s="144"/>
      <c r="V284" s="144"/>
      <c r="W284" s="144"/>
      <c r="X284" s="144"/>
      <c r="Y284" s="144"/>
      <c r="Z284" s="144"/>
      <c r="AA284" s="144"/>
      <c r="AB284" s="144"/>
      <c r="AC284" s="144"/>
      <c r="AD284" s="144"/>
      <c r="AE284" s="144"/>
    </row>
    <row r="285">
      <c r="A285" s="370"/>
      <c r="B285" s="371"/>
      <c r="C285" s="372"/>
      <c r="D285" s="372"/>
      <c r="E285" s="372"/>
      <c r="F285" s="371"/>
      <c r="G285" s="371"/>
      <c r="H285" s="362"/>
      <c r="I285" s="373"/>
      <c r="J285" s="144"/>
      <c r="K285" s="144"/>
      <c r="L285" s="144"/>
      <c r="M285" s="144"/>
      <c r="N285" s="144"/>
      <c r="O285" s="144"/>
      <c r="P285" s="144"/>
      <c r="Q285" s="144"/>
      <c r="R285" s="144"/>
      <c r="S285" s="144"/>
      <c r="T285" s="144"/>
      <c r="U285" s="144"/>
      <c r="V285" s="144"/>
      <c r="W285" s="144"/>
      <c r="X285" s="144"/>
      <c r="Y285" s="144"/>
      <c r="Z285" s="144"/>
      <c r="AA285" s="144"/>
      <c r="AB285" s="144"/>
      <c r="AC285" s="144"/>
      <c r="AD285" s="144"/>
      <c r="AE285" s="144"/>
    </row>
    <row r="286">
      <c r="A286" s="370"/>
      <c r="B286" s="371"/>
      <c r="C286" s="372"/>
      <c r="D286" s="372"/>
      <c r="E286" s="372"/>
      <c r="F286" s="371"/>
      <c r="G286" s="371"/>
      <c r="H286" s="362"/>
      <c r="I286" s="373"/>
      <c r="J286" s="144"/>
      <c r="K286" s="144"/>
      <c r="L286" s="144"/>
      <c r="M286" s="144"/>
      <c r="N286" s="144"/>
      <c r="O286" s="144"/>
      <c r="P286" s="144"/>
      <c r="Q286" s="144"/>
      <c r="R286" s="144"/>
      <c r="S286" s="144"/>
      <c r="T286" s="144"/>
      <c r="U286" s="144"/>
      <c r="V286" s="144"/>
      <c r="W286" s="144"/>
      <c r="X286" s="144"/>
      <c r="Y286" s="144"/>
      <c r="Z286" s="144"/>
      <c r="AA286" s="144"/>
      <c r="AB286" s="144"/>
      <c r="AC286" s="144"/>
      <c r="AD286" s="144"/>
      <c r="AE286" s="144"/>
    </row>
    <row r="287">
      <c r="A287" s="370"/>
      <c r="B287" s="371"/>
      <c r="C287" s="372"/>
      <c r="D287" s="372"/>
      <c r="E287" s="372"/>
      <c r="F287" s="371"/>
      <c r="G287" s="371"/>
      <c r="H287" s="362"/>
      <c r="I287" s="373"/>
      <c r="J287" s="144"/>
      <c r="K287" s="144"/>
      <c r="L287" s="144"/>
      <c r="M287" s="144"/>
      <c r="N287" s="144"/>
      <c r="O287" s="144"/>
      <c r="P287" s="144"/>
      <c r="Q287" s="144"/>
      <c r="R287" s="144"/>
      <c r="S287" s="144"/>
      <c r="T287" s="144"/>
      <c r="U287" s="144"/>
      <c r="V287" s="144"/>
      <c r="W287" s="144"/>
      <c r="X287" s="144"/>
      <c r="Y287" s="144"/>
      <c r="Z287" s="144"/>
      <c r="AA287" s="144"/>
      <c r="AB287" s="144"/>
      <c r="AC287" s="144"/>
      <c r="AD287" s="144"/>
      <c r="AE287" s="144"/>
    </row>
    <row r="288">
      <c r="A288" s="370"/>
      <c r="B288" s="371"/>
      <c r="C288" s="372"/>
      <c r="D288" s="372"/>
      <c r="E288" s="372"/>
      <c r="F288" s="371"/>
      <c r="G288" s="371"/>
      <c r="H288" s="362"/>
      <c r="I288" s="373"/>
      <c r="J288" s="144"/>
      <c r="K288" s="144"/>
      <c r="L288" s="144"/>
      <c r="M288" s="144"/>
      <c r="N288" s="144"/>
      <c r="O288" s="144"/>
      <c r="P288" s="144"/>
      <c r="Q288" s="144"/>
      <c r="R288" s="144"/>
      <c r="S288" s="144"/>
      <c r="T288" s="144"/>
      <c r="U288" s="144"/>
      <c r="V288" s="144"/>
      <c r="W288" s="144"/>
      <c r="X288" s="144"/>
      <c r="Y288" s="144"/>
      <c r="Z288" s="144"/>
      <c r="AA288" s="144"/>
      <c r="AB288" s="144"/>
      <c r="AC288" s="144"/>
      <c r="AD288" s="144"/>
      <c r="AE288" s="144"/>
    </row>
    <row r="289">
      <c r="A289" s="370"/>
      <c r="B289" s="371"/>
      <c r="C289" s="372"/>
      <c r="D289" s="372"/>
      <c r="E289" s="372"/>
      <c r="F289" s="371"/>
      <c r="G289" s="371"/>
      <c r="H289" s="362"/>
      <c r="I289" s="373"/>
      <c r="J289" s="144"/>
      <c r="K289" s="144"/>
      <c r="L289" s="144"/>
      <c r="M289" s="144"/>
      <c r="N289" s="144"/>
      <c r="O289" s="144"/>
      <c r="P289" s="144"/>
      <c r="Q289" s="144"/>
      <c r="R289" s="144"/>
      <c r="S289" s="144"/>
      <c r="T289" s="144"/>
      <c r="U289" s="144"/>
      <c r="V289" s="144"/>
      <c r="W289" s="144"/>
      <c r="X289" s="144"/>
      <c r="Y289" s="144"/>
      <c r="Z289" s="144"/>
      <c r="AA289" s="144"/>
      <c r="AB289" s="144"/>
      <c r="AC289" s="144"/>
      <c r="AD289" s="144"/>
      <c r="AE289" s="144"/>
    </row>
    <row r="290">
      <c r="A290" s="370"/>
      <c r="B290" s="371"/>
      <c r="C290" s="372"/>
      <c r="D290" s="372"/>
      <c r="E290" s="372"/>
      <c r="F290" s="371"/>
      <c r="G290" s="371"/>
      <c r="H290" s="362"/>
      <c r="I290" s="373"/>
      <c r="J290" s="144"/>
      <c r="K290" s="144"/>
      <c r="L290" s="144"/>
      <c r="M290" s="144"/>
      <c r="N290" s="144"/>
      <c r="O290" s="144"/>
      <c r="P290" s="144"/>
      <c r="Q290" s="144"/>
      <c r="R290" s="144"/>
      <c r="S290" s="144"/>
      <c r="T290" s="144"/>
      <c r="U290" s="144"/>
      <c r="V290" s="144"/>
      <c r="W290" s="144"/>
      <c r="X290" s="144"/>
      <c r="Y290" s="144"/>
      <c r="Z290" s="144"/>
      <c r="AA290" s="144"/>
      <c r="AB290" s="144"/>
      <c r="AC290" s="144"/>
      <c r="AD290" s="144"/>
      <c r="AE290" s="144"/>
    </row>
    <row r="291">
      <c r="A291" s="370"/>
      <c r="B291" s="371"/>
      <c r="C291" s="372"/>
      <c r="D291" s="372"/>
      <c r="E291" s="372"/>
      <c r="F291" s="371"/>
      <c r="G291" s="371"/>
      <c r="H291" s="362"/>
      <c r="I291" s="373"/>
      <c r="J291" s="144"/>
      <c r="K291" s="144"/>
      <c r="L291" s="144"/>
      <c r="M291" s="144"/>
      <c r="N291" s="144"/>
      <c r="O291" s="144"/>
      <c r="P291" s="144"/>
      <c r="Q291" s="144"/>
      <c r="R291" s="144"/>
      <c r="S291" s="144"/>
      <c r="T291" s="144"/>
      <c r="U291" s="144"/>
      <c r="V291" s="144"/>
      <c r="W291" s="144"/>
      <c r="X291" s="144"/>
      <c r="Y291" s="144"/>
      <c r="Z291" s="144"/>
      <c r="AA291" s="144"/>
      <c r="AB291" s="144"/>
      <c r="AC291" s="144"/>
      <c r="AD291" s="144"/>
      <c r="AE291" s="144"/>
    </row>
    <row r="292">
      <c r="A292" s="370"/>
      <c r="B292" s="371"/>
      <c r="C292" s="372"/>
      <c r="D292" s="372"/>
      <c r="E292" s="372"/>
      <c r="F292" s="371"/>
      <c r="G292" s="371"/>
      <c r="H292" s="362"/>
      <c r="I292" s="373"/>
      <c r="J292" s="144"/>
      <c r="K292" s="144"/>
      <c r="L292" s="144"/>
      <c r="M292" s="144"/>
      <c r="N292" s="144"/>
      <c r="O292" s="144"/>
      <c r="P292" s="144"/>
      <c r="Q292" s="144"/>
      <c r="R292" s="144"/>
      <c r="S292" s="144"/>
      <c r="T292" s="144"/>
      <c r="U292" s="144"/>
      <c r="V292" s="144"/>
      <c r="W292" s="144"/>
      <c r="X292" s="144"/>
      <c r="Y292" s="144"/>
      <c r="Z292" s="144"/>
      <c r="AA292" s="144"/>
      <c r="AB292" s="144"/>
      <c r="AC292" s="144"/>
      <c r="AD292" s="144"/>
      <c r="AE292" s="144"/>
    </row>
    <row r="293">
      <c r="A293" s="370"/>
      <c r="B293" s="371"/>
      <c r="C293" s="372"/>
      <c r="D293" s="372"/>
      <c r="E293" s="372"/>
      <c r="F293" s="371"/>
      <c r="G293" s="371"/>
      <c r="H293" s="362"/>
      <c r="I293" s="373"/>
      <c r="J293" s="144"/>
      <c r="K293" s="144"/>
      <c r="L293" s="144"/>
      <c r="M293" s="144"/>
      <c r="N293" s="144"/>
      <c r="O293" s="144"/>
      <c r="P293" s="144"/>
      <c r="Q293" s="144"/>
      <c r="R293" s="144"/>
      <c r="S293" s="144"/>
      <c r="T293" s="144"/>
      <c r="U293" s="144"/>
      <c r="V293" s="144"/>
      <c r="W293" s="144"/>
      <c r="X293" s="144"/>
      <c r="Y293" s="144"/>
      <c r="Z293" s="144"/>
      <c r="AA293" s="144"/>
      <c r="AB293" s="144"/>
      <c r="AC293" s="144"/>
      <c r="AD293" s="144"/>
      <c r="AE293" s="144"/>
    </row>
    <row r="294">
      <c r="A294" s="370"/>
      <c r="B294" s="371"/>
      <c r="C294" s="372"/>
      <c r="D294" s="372"/>
      <c r="E294" s="372"/>
      <c r="F294" s="371"/>
      <c r="G294" s="371"/>
      <c r="H294" s="362"/>
      <c r="I294" s="373"/>
      <c r="J294" s="144"/>
      <c r="K294" s="144"/>
      <c r="L294" s="144"/>
      <c r="M294" s="144"/>
      <c r="N294" s="144"/>
      <c r="O294" s="144"/>
      <c r="P294" s="144"/>
      <c r="Q294" s="144"/>
      <c r="R294" s="144"/>
      <c r="S294" s="144"/>
      <c r="T294" s="144"/>
      <c r="U294" s="144"/>
      <c r="V294" s="144"/>
      <c r="W294" s="144"/>
      <c r="X294" s="144"/>
      <c r="Y294" s="144"/>
      <c r="Z294" s="144"/>
      <c r="AA294" s="144"/>
      <c r="AB294" s="144"/>
      <c r="AC294" s="144"/>
      <c r="AD294" s="144"/>
      <c r="AE294" s="144"/>
    </row>
    <row r="295">
      <c r="A295" s="370"/>
      <c r="B295" s="371"/>
      <c r="C295" s="372"/>
      <c r="D295" s="372"/>
      <c r="E295" s="372"/>
      <c r="F295" s="371"/>
      <c r="G295" s="371"/>
      <c r="H295" s="362"/>
      <c r="I295" s="373"/>
      <c r="J295" s="144"/>
      <c r="K295" s="144"/>
      <c r="L295" s="144"/>
      <c r="M295" s="144"/>
      <c r="N295" s="144"/>
      <c r="O295" s="144"/>
      <c r="P295" s="144"/>
      <c r="Q295" s="144"/>
      <c r="R295" s="144"/>
      <c r="S295" s="144"/>
      <c r="T295" s="144"/>
      <c r="U295" s="144"/>
      <c r="V295" s="144"/>
      <c r="W295" s="144"/>
      <c r="X295" s="144"/>
      <c r="Y295" s="144"/>
      <c r="Z295" s="144"/>
      <c r="AA295" s="144"/>
      <c r="AB295" s="144"/>
      <c r="AC295" s="144"/>
      <c r="AD295" s="144"/>
      <c r="AE295" s="144"/>
    </row>
    <row r="296">
      <c r="A296" s="370"/>
      <c r="B296" s="371"/>
      <c r="C296" s="372"/>
      <c r="D296" s="372"/>
      <c r="E296" s="372"/>
      <c r="F296" s="371"/>
      <c r="G296" s="371"/>
      <c r="H296" s="362"/>
      <c r="I296" s="373"/>
      <c r="J296" s="144"/>
      <c r="K296" s="144"/>
      <c r="L296" s="144"/>
      <c r="M296" s="144"/>
      <c r="N296" s="144"/>
      <c r="O296" s="144"/>
      <c r="P296" s="144"/>
      <c r="Q296" s="144"/>
      <c r="R296" s="144"/>
      <c r="S296" s="144"/>
      <c r="T296" s="144"/>
      <c r="U296" s="144"/>
      <c r="V296" s="144"/>
      <c r="W296" s="144"/>
      <c r="X296" s="144"/>
      <c r="Y296" s="144"/>
      <c r="Z296" s="144"/>
      <c r="AA296" s="144"/>
      <c r="AB296" s="144"/>
      <c r="AC296" s="144"/>
      <c r="AD296" s="144"/>
      <c r="AE296" s="144"/>
    </row>
    <row r="297">
      <c r="A297" s="370"/>
      <c r="B297" s="371"/>
      <c r="C297" s="372"/>
      <c r="D297" s="372"/>
      <c r="E297" s="372"/>
      <c r="F297" s="371"/>
      <c r="G297" s="371"/>
      <c r="H297" s="362"/>
      <c r="I297" s="373"/>
      <c r="J297" s="144"/>
      <c r="K297" s="144"/>
      <c r="L297" s="144"/>
      <c r="M297" s="144"/>
      <c r="N297" s="144"/>
      <c r="O297" s="144"/>
      <c r="P297" s="144"/>
      <c r="Q297" s="144"/>
      <c r="R297" s="144"/>
      <c r="S297" s="144"/>
      <c r="T297" s="144"/>
      <c r="U297" s="144"/>
      <c r="V297" s="144"/>
      <c r="W297" s="144"/>
      <c r="X297" s="144"/>
      <c r="Y297" s="144"/>
      <c r="Z297" s="144"/>
      <c r="AA297" s="144"/>
      <c r="AB297" s="144"/>
      <c r="AC297" s="144"/>
      <c r="AD297" s="144"/>
      <c r="AE297" s="144"/>
    </row>
    <row r="298">
      <c r="A298" s="370"/>
      <c r="B298" s="371"/>
      <c r="C298" s="372"/>
      <c r="D298" s="372"/>
      <c r="E298" s="372"/>
      <c r="F298" s="371"/>
      <c r="G298" s="371"/>
      <c r="H298" s="362"/>
      <c r="I298" s="373"/>
      <c r="J298" s="144"/>
      <c r="K298" s="144"/>
      <c r="L298" s="144"/>
      <c r="M298" s="144"/>
      <c r="N298" s="144"/>
      <c r="O298" s="144"/>
      <c r="P298" s="144"/>
      <c r="Q298" s="144"/>
      <c r="R298" s="144"/>
      <c r="S298" s="144"/>
      <c r="T298" s="144"/>
      <c r="U298" s="144"/>
      <c r="V298" s="144"/>
      <c r="W298" s="144"/>
      <c r="X298" s="144"/>
      <c r="Y298" s="144"/>
      <c r="Z298" s="144"/>
      <c r="AA298" s="144"/>
      <c r="AB298" s="144"/>
      <c r="AC298" s="144"/>
      <c r="AD298" s="144"/>
      <c r="AE298" s="144"/>
    </row>
    <row r="299">
      <c r="A299" s="370"/>
      <c r="B299" s="371"/>
      <c r="C299" s="372"/>
      <c r="D299" s="372"/>
      <c r="E299" s="372"/>
      <c r="F299" s="371"/>
      <c r="G299" s="371"/>
      <c r="H299" s="362"/>
      <c r="I299" s="373"/>
      <c r="J299" s="144"/>
      <c r="K299" s="144"/>
      <c r="L299" s="144"/>
      <c r="M299" s="144"/>
      <c r="N299" s="144"/>
      <c r="O299" s="144"/>
      <c r="P299" s="144"/>
      <c r="Q299" s="144"/>
      <c r="R299" s="144"/>
      <c r="S299" s="144"/>
      <c r="T299" s="144"/>
      <c r="U299" s="144"/>
      <c r="V299" s="144"/>
      <c r="W299" s="144"/>
      <c r="X299" s="144"/>
      <c r="Y299" s="144"/>
      <c r="Z299" s="144"/>
      <c r="AA299" s="144"/>
      <c r="AB299" s="144"/>
      <c r="AC299" s="144"/>
      <c r="AD299" s="144"/>
      <c r="AE299" s="144"/>
    </row>
    <row r="300">
      <c r="A300" s="370"/>
      <c r="B300" s="371"/>
      <c r="C300" s="372"/>
      <c r="D300" s="372"/>
      <c r="E300" s="372"/>
      <c r="F300" s="371"/>
      <c r="G300" s="371"/>
      <c r="H300" s="362"/>
      <c r="I300" s="373"/>
      <c r="J300" s="144"/>
      <c r="K300" s="144"/>
      <c r="L300" s="144"/>
      <c r="M300" s="144"/>
      <c r="N300" s="144"/>
      <c r="O300" s="144"/>
      <c r="P300" s="144"/>
      <c r="Q300" s="144"/>
      <c r="R300" s="144"/>
      <c r="S300" s="144"/>
      <c r="T300" s="144"/>
      <c r="U300" s="144"/>
      <c r="V300" s="144"/>
      <c r="W300" s="144"/>
      <c r="X300" s="144"/>
      <c r="Y300" s="144"/>
      <c r="Z300" s="144"/>
      <c r="AA300" s="144"/>
      <c r="AB300" s="144"/>
      <c r="AC300" s="144"/>
      <c r="AD300" s="144"/>
      <c r="AE300" s="144"/>
    </row>
    <row r="301">
      <c r="A301" s="370"/>
      <c r="B301" s="371"/>
      <c r="C301" s="372"/>
      <c r="D301" s="372"/>
      <c r="E301" s="372"/>
      <c r="F301" s="371"/>
      <c r="G301" s="371"/>
      <c r="H301" s="362"/>
      <c r="I301" s="373"/>
      <c r="J301" s="144"/>
      <c r="K301" s="144"/>
      <c r="L301" s="144"/>
      <c r="M301" s="144"/>
      <c r="N301" s="144"/>
      <c r="O301" s="144"/>
      <c r="P301" s="144"/>
      <c r="Q301" s="144"/>
      <c r="R301" s="144"/>
      <c r="S301" s="144"/>
      <c r="T301" s="144"/>
      <c r="U301" s="144"/>
      <c r="V301" s="144"/>
      <c r="W301" s="144"/>
      <c r="X301" s="144"/>
      <c r="Y301" s="144"/>
      <c r="Z301" s="144"/>
      <c r="AA301" s="144"/>
      <c r="AB301" s="144"/>
      <c r="AC301" s="144"/>
      <c r="AD301" s="144"/>
      <c r="AE301" s="144"/>
    </row>
    <row r="302">
      <c r="A302" s="370"/>
      <c r="B302" s="371"/>
      <c r="C302" s="372"/>
      <c r="D302" s="372"/>
      <c r="E302" s="372"/>
      <c r="F302" s="371"/>
      <c r="G302" s="371"/>
      <c r="H302" s="362"/>
      <c r="I302" s="373"/>
      <c r="J302" s="144"/>
      <c r="K302" s="144"/>
      <c r="L302" s="144"/>
      <c r="M302" s="144"/>
      <c r="N302" s="144"/>
      <c r="O302" s="144"/>
      <c r="P302" s="144"/>
      <c r="Q302" s="144"/>
      <c r="R302" s="144"/>
      <c r="S302" s="144"/>
      <c r="T302" s="144"/>
      <c r="U302" s="144"/>
      <c r="V302" s="144"/>
      <c r="W302" s="144"/>
      <c r="X302" s="144"/>
      <c r="Y302" s="144"/>
      <c r="Z302" s="144"/>
      <c r="AA302" s="144"/>
      <c r="AB302" s="144"/>
      <c r="AC302" s="144"/>
      <c r="AD302" s="144"/>
      <c r="AE302" s="144"/>
    </row>
    <row r="303">
      <c r="A303" s="370"/>
      <c r="B303" s="371"/>
      <c r="C303" s="372"/>
      <c r="D303" s="372"/>
      <c r="E303" s="372"/>
      <c r="F303" s="371"/>
      <c r="G303" s="371"/>
      <c r="H303" s="362"/>
      <c r="I303" s="373"/>
      <c r="J303" s="144"/>
      <c r="K303" s="144"/>
      <c r="L303" s="144"/>
      <c r="M303" s="144"/>
      <c r="N303" s="144"/>
      <c r="O303" s="144"/>
      <c r="P303" s="144"/>
      <c r="Q303" s="144"/>
      <c r="R303" s="144"/>
      <c r="S303" s="144"/>
      <c r="T303" s="144"/>
      <c r="U303" s="144"/>
      <c r="V303" s="144"/>
      <c r="W303" s="144"/>
      <c r="X303" s="144"/>
      <c r="Y303" s="144"/>
      <c r="Z303" s="144"/>
      <c r="AA303" s="144"/>
      <c r="AB303" s="144"/>
      <c r="AC303" s="144"/>
      <c r="AD303" s="144"/>
      <c r="AE303" s="144"/>
    </row>
    <row r="304">
      <c r="A304" s="370"/>
      <c r="B304" s="371"/>
      <c r="C304" s="372"/>
      <c r="D304" s="372"/>
      <c r="E304" s="372"/>
      <c r="F304" s="371"/>
      <c r="G304" s="371"/>
      <c r="H304" s="362"/>
      <c r="I304" s="373"/>
      <c r="J304" s="144"/>
      <c r="K304" s="144"/>
      <c r="L304" s="144"/>
      <c r="M304" s="144"/>
      <c r="N304" s="144"/>
      <c r="O304" s="144"/>
      <c r="P304" s="144"/>
      <c r="Q304" s="144"/>
      <c r="R304" s="144"/>
      <c r="S304" s="144"/>
      <c r="T304" s="144"/>
      <c r="U304" s="144"/>
      <c r="V304" s="144"/>
      <c r="W304" s="144"/>
      <c r="X304" s="144"/>
      <c r="Y304" s="144"/>
      <c r="Z304" s="144"/>
      <c r="AA304" s="144"/>
      <c r="AB304" s="144"/>
      <c r="AC304" s="144"/>
      <c r="AD304" s="144"/>
      <c r="AE304" s="144"/>
    </row>
    <row r="305">
      <c r="A305" s="370"/>
      <c r="B305" s="371"/>
      <c r="C305" s="372"/>
      <c r="D305" s="372"/>
      <c r="E305" s="372"/>
      <c r="F305" s="371"/>
      <c r="G305" s="371"/>
      <c r="H305" s="362"/>
      <c r="I305" s="373"/>
      <c r="J305" s="144"/>
      <c r="K305" s="144"/>
      <c r="L305" s="144"/>
      <c r="M305" s="144"/>
      <c r="N305" s="144"/>
      <c r="O305" s="144"/>
      <c r="P305" s="144"/>
      <c r="Q305" s="144"/>
      <c r="R305" s="144"/>
      <c r="S305" s="144"/>
      <c r="T305" s="144"/>
      <c r="U305" s="144"/>
      <c r="V305" s="144"/>
      <c r="W305" s="144"/>
      <c r="X305" s="144"/>
      <c r="Y305" s="144"/>
      <c r="Z305" s="144"/>
      <c r="AA305" s="144"/>
      <c r="AB305" s="144"/>
      <c r="AC305" s="144"/>
      <c r="AD305" s="144"/>
      <c r="AE305" s="144"/>
    </row>
    <row r="306">
      <c r="A306" s="370"/>
      <c r="B306" s="371"/>
      <c r="C306" s="372"/>
      <c r="D306" s="372"/>
      <c r="E306" s="372"/>
      <c r="F306" s="371"/>
      <c r="G306" s="371"/>
      <c r="H306" s="362"/>
      <c r="I306" s="373"/>
      <c r="J306" s="144"/>
      <c r="K306" s="144"/>
      <c r="L306" s="144"/>
      <c r="M306" s="144"/>
      <c r="N306" s="144"/>
      <c r="O306" s="144"/>
      <c r="P306" s="144"/>
      <c r="Q306" s="144"/>
      <c r="R306" s="144"/>
      <c r="S306" s="144"/>
      <c r="T306" s="144"/>
      <c r="U306" s="144"/>
      <c r="V306" s="144"/>
      <c r="W306" s="144"/>
      <c r="X306" s="144"/>
      <c r="Y306" s="144"/>
      <c r="Z306" s="144"/>
      <c r="AA306" s="144"/>
      <c r="AB306" s="144"/>
      <c r="AC306" s="144"/>
      <c r="AD306" s="144"/>
      <c r="AE306" s="144"/>
    </row>
    <row r="307">
      <c r="A307" s="370"/>
      <c r="B307" s="371"/>
      <c r="C307" s="372"/>
      <c r="D307" s="372"/>
      <c r="E307" s="372"/>
      <c r="F307" s="371"/>
      <c r="G307" s="371"/>
      <c r="H307" s="362"/>
      <c r="I307" s="373"/>
      <c r="J307" s="144"/>
      <c r="K307" s="144"/>
      <c r="L307" s="144"/>
      <c r="M307" s="144"/>
      <c r="N307" s="144"/>
      <c r="O307" s="144"/>
      <c r="P307" s="144"/>
      <c r="Q307" s="144"/>
      <c r="R307" s="144"/>
      <c r="S307" s="144"/>
      <c r="T307" s="144"/>
      <c r="U307" s="144"/>
      <c r="V307" s="144"/>
      <c r="W307" s="144"/>
      <c r="X307" s="144"/>
      <c r="Y307" s="144"/>
      <c r="Z307" s="144"/>
      <c r="AA307" s="144"/>
      <c r="AB307" s="144"/>
      <c r="AC307" s="144"/>
      <c r="AD307" s="144"/>
      <c r="AE307" s="144"/>
    </row>
    <row r="308">
      <c r="A308" s="370"/>
      <c r="B308" s="371"/>
      <c r="C308" s="372"/>
      <c r="D308" s="372"/>
      <c r="E308" s="372"/>
      <c r="F308" s="371"/>
      <c r="G308" s="371"/>
      <c r="H308" s="362"/>
      <c r="I308" s="373"/>
      <c r="J308" s="144"/>
      <c r="K308" s="144"/>
      <c r="L308" s="144"/>
      <c r="M308" s="144"/>
      <c r="N308" s="144"/>
      <c r="O308" s="144"/>
      <c r="P308" s="144"/>
      <c r="Q308" s="144"/>
      <c r="R308" s="144"/>
      <c r="S308" s="144"/>
      <c r="T308" s="144"/>
      <c r="U308" s="144"/>
      <c r="V308" s="144"/>
      <c r="W308" s="144"/>
      <c r="X308" s="144"/>
      <c r="Y308" s="144"/>
      <c r="Z308" s="144"/>
      <c r="AA308" s="144"/>
      <c r="AB308" s="144"/>
      <c r="AC308" s="144"/>
      <c r="AD308" s="144"/>
      <c r="AE308" s="144"/>
    </row>
    <row r="309">
      <c r="A309" s="370"/>
      <c r="B309" s="371"/>
      <c r="C309" s="372"/>
      <c r="D309" s="372"/>
      <c r="E309" s="372"/>
      <c r="F309" s="371"/>
      <c r="G309" s="371"/>
      <c r="H309" s="362"/>
      <c r="I309" s="373"/>
      <c r="J309" s="144"/>
      <c r="K309" s="144"/>
      <c r="L309" s="144"/>
      <c r="M309" s="144"/>
      <c r="N309" s="144"/>
      <c r="O309" s="144"/>
      <c r="P309" s="144"/>
      <c r="Q309" s="144"/>
      <c r="R309" s="144"/>
      <c r="S309" s="144"/>
      <c r="T309" s="144"/>
      <c r="U309" s="144"/>
      <c r="V309" s="144"/>
      <c r="W309" s="144"/>
      <c r="X309" s="144"/>
      <c r="Y309" s="144"/>
      <c r="Z309" s="144"/>
      <c r="AA309" s="144"/>
      <c r="AB309" s="144"/>
      <c r="AC309" s="144"/>
      <c r="AD309" s="144"/>
      <c r="AE309" s="144"/>
    </row>
    <row r="310">
      <c r="A310" s="370"/>
      <c r="B310" s="371"/>
      <c r="C310" s="372"/>
      <c r="D310" s="372"/>
      <c r="E310" s="372"/>
      <c r="F310" s="371"/>
      <c r="G310" s="371"/>
      <c r="H310" s="362"/>
      <c r="I310" s="373"/>
      <c r="J310" s="144"/>
      <c r="K310" s="144"/>
      <c r="L310" s="144"/>
      <c r="M310" s="144"/>
      <c r="N310" s="144"/>
      <c r="O310" s="144"/>
      <c r="P310" s="144"/>
      <c r="Q310" s="144"/>
      <c r="R310" s="144"/>
      <c r="S310" s="144"/>
      <c r="T310" s="144"/>
      <c r="U310" s="144"/>
      <c r="V310" s="144"/>
      <c r="W310" s="144"/>
      <c r="X310" s="144"/>
      <c r="Y310" s="144"/>
      <c r="Z310" s="144"/>
      <c r="AA310" s="144"/>
      <c r="AB310" s="144"/>
      <c r="AC310" s="144"/>
      <c r="AD310" s="144"/>
      <c r="AE310" s="144"/>
    </row>
    <row r="311">
      <c r="A311" s="370"/>
      <c r="B311" s="371"/>
      <c r="C311" s="372"/>
      <c r="D311" s="372"/>
      <c r="E311" s="372"/>
      <c r="F311" s="371"/>
      <c r="G311" s="371"/>
      <c r="H311" s="362"/>
      <c r="I311" s="373"/>
      <c r="J311" s="144"/>
      <c r="K311" s="144"/>
      <c r="L311" s="144"/>
      <c r="M311" s="144"/>
      <c r="N311" s="144"/>
      <c r="O311" s="144"/>
      <c r="P311" s="144"/>
      <c r="Q311" s="144"/>
      <c r="R311" s="144"/>
      <c r="S311" s="144"/>
      <c r="T311" s="144"/>
      <c r="U311" s="144"/>
      <c r="V311" s="144"/>
      <c r="W311" s="144"/>
      <c r="X311" s="144"/>
      <c r="Y311" s="144"/>
      <c r="Z311" s="144"/>
      <c r="AA311" s="144"/>
      <c r="AB311" s="144"/>
      <c r="AC311" s="144"/>
      <c r="AD311" s="144"/>
      <c r="AE311" s="144"/>
    </row>
    <row r="312">
      <c r="A312" s="370"/>
      <c r="B312" s="371"/>
      <c r="C312" s="372"/>
      <c r="D312" s="372"/>
      <c r="E312" s="372"/>
      <c r="F312" s="371"/>
      <c r="G312" s="371"/>
      <c r="H312" s="362"/>
      <c r="I312" s="373"/>
      <c r="J312" s="144"/>
      <c r="K312" s="144"/>
      <c r="L312" s="144"/>
      <c r="M312" s="144"/>
      <c r="N312" s="144"/>
      <c r="O312" s="144"/>
      <c r="P312" s="144"/>
      <c r="Q312" s="144"/>
      <c r="R312" s="144"/>
      <c r="S312" s="144"/>
      <c r="T312" s="144"/>
      <c r="U312" s="144"/>
      <c r="V312" s="144"/>
      <c r="W312" s="144"/>
      <c r="X312" s="144"/>
      <c r="Y312" s="144"/>
      <c r="Z312" s="144"/>
      <c r="AA312" s="144"/>
      <c r="AB312" s="144"/>
      <c r="AC312" s="144"/>
      <c r="AD312" s="144"/>
      <c r="AE312" s="144"/>
    </row>
    <row r="313">
      <c r="A313" s="370"/>
      <c r="B313" s="371"/>
      <c r="C313" s="372"/>
      <c r="D313" s="372"/>
      <c r="E313" s="372"/>
      <c r="F313" s="371"/>
      <c r="G313" s="371"/>
      <c r="H313" s="362"/>
      <c r="I313" s="373"/>
      <c r="J313" s="144"/>
      <c r="K313" s="144"/>
      <c r="L313" s="144"/>
      <c r="M313" s="144"/>
      <c r="N313" s="144"/>
      <c r="O313" s="144"/>
      <c r="P313" s="144"/>
      <c r="Q313" s="144"/>
      <c r="R313" s="144"/>
      <c r="S313" s="144"/>
      <c r="T313" s="144"/>
      <c r="U313" s="144"/>
      <c r="V313" s="144"/>
      <c r="W313" s="144"/>
      <c r="X313" s="144"/>
      <c r="Y313" s="144"/>
      <c r="Z313" s="144"/>
      <c r="AA313" s="144"/>
      <c r="AB313" s="144"/>
      <c r="AC313" s="144"/>
      <c r="AD313" s="144"/>
      <c r="AE313" s="144"/>
    </row>
    <row r="314">
      <c r="A314" s="370"/>
      <c r="B314" s="371"/>
      <c r="C314" s="372"/>
      <c r="D314" s="372"/>
      <c r="E314" s="372"/>
      <c r="F314" s="371"/>
      <c r="G314" s="371"/>
      <c r="H314" s="362"/>
      <c r="I314" s="373"/>
      <c r="J314" s="144"/>
      <c r="K314" s="144"/>
      <c r="L314" s="144"/>
      <c r="M314" s="144"/>
      <c r="N314" s="144"/>
      <c r="O314" s="144"/>
      <c r="P314" s="144"/>
      <c r="Q314" s="144"/>
      <c r="R314" s="144"/>
      <c r="S314" s="144"/>
      <c r="T314" s="144"/>
      <c r="U314" s="144"/>
      <c r="V314" s="144"/>
      <c r="W314" s="144"/>
      <c r="X314" s="144"/>
      <c r="Y314" s="144"/>
      <c r="Z314" s="144"/>
      <c r="AA314" s="144"/>
      <c r="AB314" s="144"/>
      <c r="AC314" s="144"/>
      <c r="AD314" s="144"/>
      <c r="AE314" s="144"/>
    </row>
    <row r="315">
      <c r="A315" s="370"/>
      <c r="B315" s="371"/>
      <c r="C315" s="372"/>
      <c r="D315" s="372"/>
      <c r="E315" s="372"/>
      <c r="F315" s="371"/>
      <c r="G315" s="371"/>
      <c r="H315" s="362"/>
      <c r="I315" s="373"/>
      <c r="J315" s="144"/>
      <c r="K315" s="144"/>
      <c r="L315" s="144"/>
      <c r="M315" s="144"/>
      <c r="N315" s="144"/>
      <c r="O315" s="144"/>
      <c r="P315" s="144"/>
      <c r="Q315" s="144"/>
      <c r="R315" s="144"/>
      <c r="S315" s="144"/>
      <c r="T315" s="144"/>
      <c r="U315" s="144"/>
      <c r="V315" s="144"/>
      <c r="W315" s="144"/>
      <c r="X315" s="144"/>
      <c r="Y315" s="144"/>
      <c r="Z315" s="144"/>
      <c r="AA315" s="144"/>
      <c r="AB315" s="144"/>
      <c r="AC315" s="144"/>
      <c r="AD315" s="144"/>
      <c r="AE315" s="144"/>
    </row>
    <row r="316">
      <c r="A316" s="370"/>
      <c r="B316" s="371"/>
      <c r="C316" s="372"/>
      <c r="D316" s="372"/>
      <c r="E316" s="372"/>
      <c r="F316" s="371"/>
      <c r="G316" s="371"/>
      <c r="H316" s="362"/>
      <c r="I316" s="373"/>
      <c r="J316" s="144"/>
      <c r="K316" s="144"/>
      <c r="L316" s="144"/>
      <c r="M316" s="144"/>
      <c r="N316" s="144"/>
      <c r="O316" s="144"/>
      <c r="P316" s="144"/>
      <c r="Q316" s="144"/>
      <c r="R316" s="144"/>
      <c r="S316" s="144"/>
      <c r="T316" s="144"/>
      <c r="U316" s="144"/>
      <c r="V316" s="144"/>
      <c r="W316" s="144"/>
      <c r="X316" s="144"/>
      <c r="Y316" s="144"/>
      <c r="Z316" s="144"/>
      <c r="AA316" s="144"/>
      <c r="AB316" s="144"/>
      <c r="AC316" s="144"/>
      <c r="AD316" s="144"/>
      <c r="AE316" s="144"/>
    </row>
    <row r="317">
      <c r="A317" s="370"/>
      <c r="B317" s="371"/>
      <c r="C317" s="372"/>
      <c r="D317" s="372"/>
      <c r="E317" s="372"/>
      <c r="F317" s="371"/>
      <c r="G317" s="371"/>
      <c r="H317" s="362"/>
      <c r="I317" s="373"/>
      <c r="J317" s="144"/>
      <c r="K317" s="144"/>
      <c r="L317" s="144"/>
      <c r="M317" s="144"/>
      <c r="N317" s="144"/>
      <c r="O317" s="144"/>
      <c r="P317" s="144"/>
      <c r="Q317" s="144"/>
      <c r="R317" s="144"/>
      <c r="S317" s="144"/>
      <c r="T317" s="144"/>
      <c r="U317" s="144"/>
      <c r="V317" s="144"/>
      <c r="W317" s="144"/>
      <c r="X317" s="144"/>
      <c r="Y317" s="144"/>
      <c r="Z317" s="144"/>
      <c r="AA317" s="144"/>
      <c r="AB317" s="144"/>
      <c r="AC317" s="144"/>
      <c r="AD317" s="144"/>
      <c r="AE317" s="144"/>
    </row>
    <row r="318">
      <c r="A318" s="370"/>
      <c r="B318" s="371"/>
      <c r="C318" s="372"/>
      <c r="D318" s="372"/>
      <c r="E318" s="372"/>
      <c r="F318" s="371"/>
      <c r="G318" s="371"/>
      <c r="H318" s="362"/>
      <c r="I318" s="373"/>
      <c r="J318" s="144"/>
      <c r="K318" s="144"/>
      <c r="L318" s="144"/>
      <c r="M318" s="144"/>
      <c r="N318" s="144"/>
      <c r="O318" s="144"/>
      <c r="P318" s="144"/>
      <c r="Q318" s="144"/>
      <c r="R318" s="144"/>
      <c r="S318" s="144"/>
      <c r="T318" s="144"/>
      <c r="U318" s="144"/>
      <c r="V318" s="144"/>
      <c r="W318" s="144"/>
      <c r="X318" s="144"/>
      <c r="Y318" s="144"/>
      <c r="Z318" s="144"/>
      <c r="AA318" s="144"/>
      <c r="AB318" s="144"/>
      <c r="AC318" s="144"/>
      <c r="AD318" s="144"/>
      <c r="AE318" s="144"/>
    </row>
    <row r="319">
      <c r="A319" s="370"/>
      <c r="B319" s="371"/>
      <c r="C319" s="372"/>
      <c r="D319" s="372"/>
      <c r="E319" s="372"/>
      <c r="F319" s="371"/>
      <c r="G319" s="371"/>
      <c r="H319" s="362"/>
      <c r="I319" s="373"/>
      <c r="J319" s="144"/>
      <c r="K319" s="144"/>
      <c r="L319" s="144"/>
      <c r="M319" s="144"/>
      <c r="N319" s="144"/>
      <c r="O319" s="144"/>
      <c r="P319" s="144"/>
      <c r="Q319" s="144"/>
      <c r="R319" s="144"/>
      <c r="S319" s="144"/>
      <c r="T319" s="144"/>
      <c r="U319" s="144"/>
      <c r="V319" s="144"/>
      <c r="W319" s="144"/>
      <c r="X319" s="144"/>
      <c r="Y319" s="144"/>
      <c r="Z319" s="144"/>
      <c r="AA319" s="144"/>
      <c r="AB319" s="144"/>
      <c r="AC319" s="144"/>
      <c r="AD319" s="144"/>
      <c r="AE319" s="144"/>
    </row>
    <row r="320">
      <c r="A320" s="370"/>
      <c r="B320" s="371"/>
      <c r="C320" s="372"/>
      <c r="D320" s="372"/>
      <c r="E320" s="372"/>
      <c r="F320" s="371"/>
      <c r="G320" s="371"/>
      <c r="H320" s="362"/>
      <c r="I320" s="373"/>
      <c r="J320" s="144"/>
      <c r="K320" s="144"/>
      <c r="L320" s="144"/>
      <c r="M320" s="144"/>
      <c r="N320" s="144"/>
      <c r="O320" s="144"/>
      <c r="P320" s="144"/>
      <c r="Q320" s="144"/>
      <c r="R320" s="144"/>
      <c r="S320" s="144"/>
      <c r="T320" s="144"/>
      <c r="U320" s="144"/>
      <c r="V320" s="144"/>
      <c r="W320" s="144"/>
      <c r="X320" s="144"/>
      <c r="Y320" s="144"/>
      <c r="Z320" s="144"/>
      <c r="AA320" s="144"/>
      <c r="AB320" s="144"/>
      <c r="AC320" s="144"/>
      <c r="AD320" s="144"/>
      <c r="AE320" s="144"/>
    </row>
    <row r="321">
      <c r="A321" s="370"/>
      <c r="B321" s="371"/>
      <c r="C321" s="372"/>
      <c r="D321" s="372"/>
      <c r="E321" s="372"/>
      <c r="F321" s="371"/>
      <c r="G321" s="371"/>
      <c r="H321" s="362"/>
      <c r="I321" s="373"/>
      <c r="J321" s="144"/>
      <c r="K321" s="144"/>
      <c r="L321" s="144"/>
      <c r="M321" s="144"/>
      <c r="N321" s="144"/>
      <c r="O321" s="144"/>
      <c r="P321" s="144"/>
      <c r="Q321" s="144"/>
      <c r="R321" s="144"/>
      <c r="S321" s="144"/>
      <c r="T321" s="144"/>
      <c r="U321" s="144"/>
      <c r="V321" s="144"/>
      <c r="W321" s="144"/>
      <c r="X321" s="144"/>
      <c r="Y321" s="144"/>
      <c r="Z321" s="144"/>
      <c r="AA321" s="144"/>
      <c r="AB321" s="144"/>
      <c r="AC321" s="144"/>
      <c r="AD321" s="144"/>
      <c r="AE321" s="144"/>
    </row>
    <row r="322">
      <c r="A322" s="370"/>
      <c r="B322" s="371"/>
      <c r="C322" s="372"/>
      <c r="D322" s="372"/>
      <c r="E322" s="372"/>
      <c r="F322" s="371"/>
      <c r="G322" s="371"/>
      <c r="H322" s="362"/>
      <c r="I322" s="373"/>
      <c r="J322" s="144"/>
      <c r="K322" s="144"/>
      <c r="L322" s="144"/>
      <c r="M322" s="144"/>
      <c r="N322" s="144"/>
      <c r="O322" s="144"/>
      <c r="P322" s="144"/>
      <c r="Q322" s="144"/>
      <c r="R322" s="144"/>
      <c r="S322" s="144"/>
      <c r="T322" s="144"/>
      <c r="U322" s="144"/>
      <c r="V322" s="144"/>
      <c r="W322" s="144"/>
      <c r="X322" s="144"/>
      <c r="Y322" s="144"/>
      <c r="Z322" s="144"/>
      <c r="AA322" s="144"/>
      <c r="AB322" s="144"/>
      <c r="AC322" s="144"/>
      <c r="AD322" s="144"/>
      <c r="AE322" s="144"/>
    </row>
    <row r="323">
      <c r="A323" s="370"/>
      <c r="B323" s="371"/>
      <c r="C323" s="372"/>
      <c r="D323" s="372"/>
      <c r="E323" s="372"/>
      <c r="F323" s="371"/>
      <c r="G323" s="371"/>
      <c r="H323" s="362"/>
      <c r="I323" s="373"/>
      <c r="J323" s="144"/>
      <c r="K323" s="144"/>
      <c r="L323" s="144"/>
      <c r="M323" s="144"/>
      <c r="N323" s="144"/>
      <c r="O323" s="144"/>
      <c r="P323" s="144"/>
      <c r="Q323" s="144"/>
      <c r="R323" s="144"/>
      <c r="S323" s="144"/>
      <c r="T323" s="144"/>
      <c r="U323" s="144"/>
      <c r="V323" s="144"/>
      <c r="W323" s="144"/>
      <c r="X323" s="144"/>
      <c r="Y323" s="144"/>
      <c r="Z323" s="144"/>
      <c r="AA323" s="144"/>
      <c r="AB323" s="144"/>
      <c r="AC323" s="144"/>
      <c r="AD323" s="144"/>
      <c r="AE323" s="144"/>
    </row>
    <row r="324">
      <c r="A324" s="370"/>
      <c r="B324" s="371"/>
      <c r="C324" s="372"/>
      <c r="D324" s="372"/>
      <c r="E324" s="372"/>
      <c r="F324" s="371"/>
      <c r="G324" s="371"/>
      <c r="H324" s="362"/>
      <c r="I324" s="373"/>
      <c r="J324" s="144"/>
      <c r="K324" s="144"/>
      <c r="L324" s="144"/>
      <c r="M324" s="144"/>
      <c r="N324" s="144"/>
      <c r="O324" s="144"/>
      <c r="P324" s="144"/>
      <c r="Q324" s="144"/>
      <c r="R324" s="144"/>
      <c r="S324" s="144"/>
      <c r="T324" s="144"/>
      <c r="U324" s="144"/>
      <c r="V324" s="144"/>
      <c r="W324" s="144"/>
      <c r="X324" s="144"/>
      <c r="Y324" s="144"/>
      <c r="Z324" s="144"/>
      <c r="AA324" s="144"/>
      <c r="AB324" s="144"/>
      <c r="AC324" s="144"/>
      <c r="AD324" s="144"/>
      <c r="AE324" s="144"/>
    </row>
    <row r="325">
      <c r="A325" s="370"/>
      <c r="B325" s="371"/>
      <c r="C325" s="372"/>
      <c r="D325" s="372"/>
      <c r="E325" s="372"/>
      <c r="F325" s="371"/>
      <c r="G325" s="371"/>
      <c r="H325" s="362"/>
      <c r="I325" s="373"/>
      <c r="J325" s="144"/>
      <c r="K325" s="144"/>
      <c r="L325" s="144"/>
      <c r="M325" s="144"/>
      <c r="N325" s="144"/>
      <c r="O325" s="144"/>
      <c r="P325" s="144"/>
      <c r="Q325" s="144"/>
      <c r="R325" s="144"/>
      <c r="S325" s="144"/>
      <c r="T325" s="144"/>
      <c r="U325" s="144"/>
      <c r="V325" s="144"/>
      <c r="W325" s="144"/>
      <c r="X325" s="144"/>
      <c r="Y325" s="144"/>
      <c r="Z325" s="144"/>
      <c r="AA325" s="144"/>
      <c r="AB325" s="144"/>
      <c r="AC325" s="144"/>
      <c r="AD325" s="144"/>
      <c r="AE325" s="144"/>
    </row>
    <row r="326">
      <c r="A326" s="370"/>
      <c r="B326" s="371"/>
      <c r="C326" s="372"/>
      <c r="D326" s="372"/>
      <c r="E326" s="372"/>
      <c r="F326" s="371"/>
      <c r="G326" s="371"/>
      <c r="H326" s="362"/>
      <c r="I326" s="373"/>
      <c r="J326" s="144"/>
      <c r="K326" s="144"/>
      <c r="L326" s="144"/>
      <c r="M326" s="144"/>
      <c r="N326" s="144"/>
      <c r="O326" s="144"/>
      <c r="P326" s="144"/>
      <c r="Q326" s="144"/>
      <c r="R326" s="144"/>
      <c r="S326" s="144"/>
      <c r="T326" s="144"/>
      <c r="U326" s="144"/>
      <c r="V326" s="144"/>
      <c r="W326" s="144"/>
      <c r="X326" s="144"/>
      <c r="Y326" s="144"/>
      <c r="Z326" s="144"/>
      <c r="AA326" s="144"/>
      <c r="AB326" s="144"/>
      <c r="AC326" s="144"/>
      <c r="AD326" s="144"/>
      <c r="AE326" s="144"/>
    </row>
    <row r="327">
      <c r="A327" s="370"/>
      <c r="B327" s="371"/>
      <c r="C327" s="372"/>
      <c r="D327" s="372"/>
      <c r="E327" s="372"/>
      <c r="F327" s="371"/>
      <c r="G327" s="371"/>
      <c r="H327" s="362"/>
      <c r="I327" s="373"/>
      <c r="J327" s="144"/>
      <c r="K327" s="144"/>
      <c r="L327" s="144"/>
      <c r="M327" s="144"/>
      <c r="N327" s="144"/>
      <c r="O327" s="144"/>
      <c r="P327" s="144"/>
      <c r="Q327" s="144"/>
      <c r="R327" s="144"/>
      <c r="S327" s="144"/>
      <c r="T327" s="144"/>
      <c r="U327" s="144"/>
      <c r="V327" s="144"/>
      <c r="W327" s="144"/>
      <c r="X327" s="144"/>
      <c r="Y327" s="144"/>
      <c r="Z327" s="144"/>
      <c r="AA327" s="144"/>
      <c r="AB327" s="144"/>
      <c r="AC327" s="144"/>
      <c r="AD327" s="144"/>
      <c r="AE327" s="144"/>
    </row>
    <row r="328">
      <c r="A328" s="370"/>
      <c r="B328" s="371"/>
      <c r="C328" s="372"/>
      <c r="D328" s="372"/>
      <c r="E328" s="372"/>
      <c r="F328" s="371"/>
      <c r="G328" s="371"/>
      <c r="H328" s="362"/>
      <c r="I328" s="373"/>
      <c r="J328" s="144"/>
      <c r="K328" s="144"/>
      <c r="L328" s="144"/>
      <c r="M328" s="144"/>
      <c r="N328" s="144"/>
      <c r="O328" s="144"/>
      <c r="P328" s="144"/>
      <c r="Q328" s="144"/>
      <c r="R328" s="144"/>
      <c r="S328" s="144"/>
      <c r="T328" s="144"/>
      <c r="U328" s="144"/>
      <c r="V328" s="144"/>
      <c r="W328" s="144"/>
      <c r="X328" s="144"/>
      <c r="Y328" s="144"/>
      <c r="Z328" s="144"/>
      <c r="AA328" s="144"/>
      <c r="AB328" s="144"/>
      <c r="AC328" s="144"/>
      <c r="AD328" s="144"/>
      <c r="AE328" s="144"/>
    </row>
    <row r="329">
      <c r="A329" s="370"/>
      <c r="B329" s="371"/>
      <c r="C329" s="372"/>
      <c r="D329" s="372"/>
      <c r="E329" s="372"/>
      <c r="F329" s="371"/>
      <c r="G329" s="371"/>
      <c r="H329" s="362"/>
      <c r="I329" s="373"/>
      <c r="J329" s="144"/>
      <c r="K329" s="144"/>
      <c r="L329" s="144"/>
      <c r="M329" s="144"/>
      <c r="N329" s="144"/>
      <c r="O329" s="144"/>
      <c r="P329" s="144"/>
      <c r="Q329" s="144"/>
      <c r="R329" s="144"/>
      <c r="S329" s="144"/>
      <c r="T329" s="144"/>
      <c r="U329" s="144"/>
      <c r="V329" s="144"/>
      <c r="W329" s="144"/>
      <c r="X329" s="144"/>
      <c r="Y329" s="144"/>
      <c r="Z329" s="144"/>
      <c r="AA329" s="144"/>
      <c r="AB329" s="144"/>
      <c r="AC329" s="144"/>
      <c r="AD329" s="144"/>
      <c r="AE329" s="144"/>
    </row>
    <row r="330">
      <c r="A330" s="370"/>
      <c r="B330" s="371"/>
      <c r="C330" s="372"/>
      <c r="D330" s="372"/>
      <c r="E330" s="372"/>
      <c r="F330" s="371"/>
      <c r="G330" s="371"/>
      <c r="H330" s="362"/>
      <c r="I330" s="373"/>
      <c r="J330" s="144"/>
      <c r="K330" s="144"/>
      <c r="L330" s="144"/>
      <c r="M330" s="144"/>
      <c r="N330" s="144"/>
      <c r="O330" s="144"/>
      <c r="P330" s="144"/>
      <c r="Q330" s="144"/>
      <c r="R330" s="144"/>
      <c r="S330" s="144"/>
      <c r="T330" s="144"/>
      <c r="U330" s="144"/>
      <c r="V330" s="144"/>
      <c r="W330" s="144"/>
      <c r="X330" s="144"/>
      <c r="Y330" s="144"/>
      <c r="Z330" s="144"/>
      <c r="AA330" s="144"/>
      <c r="AB330" s="144"/>
      <c r="AC330" s="144"/>
      <c r="AD330" s="144"/>
      <c r="AE330" s="144"/>
    </row>
    <row r="331">
      <c r="A331" s="370"/>
      <c r="B331" s="371"/>
      <c r="C331" s="372"/>
      <c r="D331" s="372"/>
      <c r="E331" s="372"/>
      <c r="F331" s="371"/>
      <c r="G331" s="371"/>
      <c r="H331" s="362"/>
      <c r="I331" s="373"/>
      <c r="J331" s="144"/>
      <c r="K331" s="144"/>
      <c r="L331" s="144"/>
      <c r="M331" s="144"/>
      <c r="N331" s="144"/>
      <c r="O331" s="144"/>
      <c r="P331" s="144"/>
      <c r="Q331" s="144"/>
      <c r="R331" s="144"/>
      <c r="S331" s="144"/>
      <c r="T331" s="144"/>
      <c r="U331" s="144"/>
      <c r="V331" s="144"/>
      <c r="W331" s="144"/>
      <c r="X331" s="144"/>
      <c r="Y331" s="144"/>
      <c r="Z331" s="144"/>
      <c r="AA331" s="144"/>
      <c r="AB331" s="144"/>
      <c r="AC331" s="144"/>
      <c r="AD331" s="144"/>
      <c r="AE331" s="144"/>
    </row>
    <row r="332">
      <c r="A332" s="370"/>
      <c r="B332" s="371"/>
      <c r="C332" s="372"/>
      <c r="D332" s="372"/>
      <c r="E332" s="372"/>
      <c r="F332" s="371"/>
      <c r="G332" s="371"/>
      <c r="H332" s="362"/>
      <c r="I332" s="373"/>
      <c r="J332" s="144"/>
      <c r="K332" s="144"/>
      <c r="L332" s="144"/>
      <c r="M332" s="144"/>
      <c r="N332" s="144"/>
      <c r="O332" s="144"/>
      <c r="P332" s="144"/>
      <c r="Q332" s="144"/>
      <c r="R332" s="144"/>
      <c r="S332" s="144"/>
      <c r="T332" s="144"/>
      <c r="U332" s="144"/>
      <c r="V332" s="144"/>
      <c r="W332" s="144"/>
      <c r="X332" s="144"/>
      <c r="Y332" s="144"/>
      <c r="Z332" s="144"/>
      <c r="AA332" s="144"/>
      <c r="AB332" s="144"/>
      <c r="AC332" s="144"/>
      <c r="AD332" s="144"/>
      <c r="AE332" s="144"/>
    </row>
    <row r="333">
      <c r="A333" s="370"/>
      <c r="B333" s="371"/>
      <c r="C333" s="372"/>
      <c r="D333" s="372"/>
      <c r="E333" s="372"/>
      <c r="F333" s="371"/>
      <c r="G333" s="371"/>
      <c r="H333" s="362"/>
      <c r="I333" s="373"/>
      <c r="J333" s="144"/>
      <c r="K333" s="144"/>
      <c r="L333" s="144"/>
      <c r="M333" s="144"/>
      <c r="N333" s="144"/>
      <c r="O333" s="144"/>
      <c r="P333" s="144"/>
      <c r="Q333" s="144"/>
      <c r="R333" s="144"/>
      <c r="S333" s="144"/>
      <c r="T333" s="144"/>
      <c r="U333" s="144"/>
      <c r="V333" s="144"/>
      <c r="W333" s="144"/>
      <c r="X333" s="144"/>
      <c r="Y333" s="144"/>
      <c r="Z333" s="144"/>
      <c r="AA333" s="144"/>
      <c r="AB333" s="144"/>
      <c r="AC333" s="144"/>
      <c r="AD333" s="144"/>
      <c r="AE333" s="144"/>
    </row>
    <row r="334">
      <c r="A334" s="370"/>
      <c r="B334" s="371"/>
      <c r="C334" s="372"/>
      <c r="D334" s="372"/>
      <c r="E334" s="372"/>
      <c r="F334" s="371"/>
      <c r="G334" s="371"/>
      <c r="H334" s="362"/>
      <c r="I334" s="373"/>
      <c r="J334" s="144"/>
      <c r="K334" s="144"/>
      <c r="L334" s="144"/>
      <c r="M334" s="144"/>
      <c r="N334" s="144"/>
      <c r="O334" s="144"/>
      <c r="P334" s="144"/>
      <c r="Q334" s="144"/>
      <c r="R334" s="144"/>
      <c r="S334" s="144"/>
      <c r="T334" s="144"/>
      <c r="U334" s="144"/>
      <c r="V334" s="144"/>
      <c r="W334" s="144"/>
      <c r="X334" s="144"/>
      <c r="Y334" s="144"/>
      <c r="Z334" s="144"/>
      <c r="AA334" s="144"/>
      <c r="AB334" s="144"/>
      <c r="AC334" s="144"/>
      <c r="AD334" s="144"/>
      <c r="AE334" s="144"/>
    </row>
    <row r="335">
      <c r="A335" s="370"/>
      <c r="B335" s="371"/>
      <c r="C335" s="372"/>
      <c r="D335" s="372"/>
      <c r="E335" s="372"/>
      <c r="F335" s="371"/>
      <c r="G335" s="371"/>
      <c r="H335" s="362"/>
      <c r="I335" s="373"/>
      <c r="J335" s="144"/>
      <c r="K335" s="144"/>
      <c r="L335" s="144"/>
      <c r="M335" s="144"/>
      <c r="N335" s="144"/>
      <c r="O335" s="144"/>
      <c r="P335" s="144"/>
      <c r="Q335" s="144"/>
      <c r="R335" s="144"/>
      <c r="S335" s="144"/>
      <c r="T335" s="144"/>
      <c r="U335" s="144"/>
      <c r="V335" s="144"/>
      <c r="W335" s="144"/>
      <c r="X335" s="144"/>
      <c r="Y335" s="144"/>
      <c r="Z335" s="144"/>
      <c r="AA335" s="144"/>
      <c r="AB335" s="144"/>
      <c r="AC335" s="144"/>
      <c r="AD335" s="144"/>
      <c r="AE335" s="144"/>
    </row>
    <row r="336">
      <c r="A336" s="370"/>
      <c r="B336" s="371"/>
      <c r="C336" s="372"/>
      <c r="D336" s="372"/>
      <c r="E336" s="372"/>
      <c r="F336" s="371"/>
      <c r="G336" s="371"/>
      <c r="H336" s="362"/>
      <c r="I336" s="373"/>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row>
    <row r="337">
      <c r="A337" s="370"/>
      <c r="B337" s="371"/>
      <c r="C337" s="372"/>
      <c r="D337" s="372"/>
      <c r="E337" s="372"/>
      <c r="F337" s="371"/>
      <c r="G337" s="371"/>
      <c r="H337" s="362"/>
      <c r="I337" s="373"/>
      <c r="J337" s="144"/>
      <c r="K337" s="144"/>
      <c r="L337" s="144"/>
      <c r="M337" s="144"/>
      <c r="N337" s="144"/>
      <c r="O337" s="144"/>
      <c r="P337" s="144"/>
      <c r="Q337" s="144"/>
      <c r="R337" s="144"/>
      <c r="S337" s="144"/>
      <c r="T337" s="144"/>
      <c r="U337" s="144"/>
      <c r="V337" s="144"/>
      <c r="W337" s="144"/>
      <c r="X337" s="144"/>
      <c r="Y337" s="144"/>
      <c r="Z337" s="144"/>
      <c r="AA337" s="144"/>
      <c r="AB337" s="144"/>
      <c r="AC337" s="144"/>
      <c r="AD337" s="144"/>
      <c r="AE337" s="144"/>
    </row>
    <row r="338">
      <c r="A338" s="370"/>
      <c r="B338" s="371"/>
      <c r="C338" s="372"/>
      <c r="D338" s="372"/>
      <c r="E338" s="372"/>
      <c r="F338" s="371"/>
      <c r="G338" s="371"/>
      <c r="H338" s="362"/>
      <c r="I338" s="373"/>
      <c r="J338" s="144"/>
      <c r="K338" s="144"/>
      <c r="L338" s="144"/>
      <c r="M338" s="144"/>
      <c r="N338" s="144"/>
      <c r="O338" s="144"/>
      <c r="P338" s="144"/>
      <c r="Q338" s="144"/>
      <c r="R338" s="144"/>
      <c r="S338" s="144"/>
      <c r="T338" s="144"/>
      <c r="U338" s="144"/>
      <c r="V338" s="144"/>
      <c r="W338" s="144"/>
      <c r="X338" s="144"/>
      <c r="Y338" s="144"/>
      <c r="Z338" s="144"/>
      <c r="AA338" s="144"/>
      <c r="AB338" s="144"/>
      <c r="AC338" s="144"/>
      <c r="AD338" s="144"/>
      <c r="AE338" s="144"/>
    </row>
    <row r="339">
      <c r="A339" s="370"/>
      <c r="B339" s="371"/>
      <c r="C339" s="372"/>
      <c r="D339" s="372"/>
      <c r="E339" s="372"/>
      <c r="F339" s="371"/>
      <c r="G339" s="371"/>
      <c r="H339" s="362"/>
      <c r="I339" s="373"/>
      <c r="J339" s="144"/>
      <c r="K339" s="144"/>
      <c r="L339" s="144"/>
      <c r="M339" s="144"/>
      <c r="N339" s="144"/>
      <c r="O339" s="144"/>
      <c r="P339" s="144"/>
      <c r="Q339" s="144"/>
      <c r="R339" s="144"/>
      <c r="S339" s="144"/>
      <c r="T339" s="144"/>
      <c r="U339" s="144"/>
      <c r="V339" s="144"/>
      <c r="W339" s="144"/>
      <c r="X339" s="144"/>
      <c r="Y339" s="144"/>
      <c r="Z339" s="144"/>
      <c r="AA339" s="144"/>
      <c r="AB339" s="144"/>
      <c r="AC339" s="144"/>
      <c r="AD339" s="144"/>
      <c r="AE339" s="144"/>
    </row>
    <row r="340">
      <c r="A340" s="370"/>
      <c r="B340" s="371"/>
      <c r="C340" s="372"/>
      <c r="D340" s="372"/>
      <c r="E340" s="372"/>
      <c r="F340" s="371"/>
      <c r="G340" s="371"/>
      <c r="H340" s="362"/>
      <c r="I340" s="373"/>
      <c r="J340" s="144"/>
      <c r="K340" s="144"/>
      <c r="L340" s="144"/>
      <c r="M340" s="144"/>
      <c r="N340" s="144"/>
      <c r="O340" s="144"/>
      <c r="P340" s="144"/>
      <c r="Q340" s="144"/>
      <c r="R340" s="144"/>
      <c r="S340" s="144"/>
      <c r="T340" s="144"/>
      <c r="U340" s="144"/>
      <c r="V340" s="144"/>
      <c r="W340" s="144"/>
      <c r="X340" s="144"/>
      <c r="Y340" s="144"/>
      <c r="Z340" s="144"/>
      <c r="AA340" s="144"/>
      <c r="AB340" s="144"/>
      <c r="AC340" s="144"/>
      <c r="AD340" s="144"/>
      <c r="AE340" s="144"/>
    </row>
    <row r="341">
      <c r="A341" s="370"/>
      <c r="B341" s="371"/>
      <c r="C341" s="372"/>
      <c r="D341" s="372"/>
      <c r="E341" s="372"/>
      <c r="F341" s="371"/>
      <c r="G341" s="371"/>
      <c r="H341" s="362"/>
      <c r="I341" s="373"/>
      <c r="J341" s="144"/>
      <c r="K341" s="144"/>
      <c r="L341" s="144"/>
      <c r="M341" s="144"/>
      <c r="N341" s="144"/>
      <c r="O341" s="144"/>
      <c r="P341" s="144"/>
      <c r="Q341" s="144"/>
      <c r="R341" s="144"/>
      <c r="S341" s="144"/>
      <c r="T341" s="144"/>
      <c r="U341" s="144"/>
      <c r="V341" s="144"/>
      <c r="W341" s="144"/>
      <c r="X341" s="144"/>
      <c r="Y341" s="144"/>
      <c r="Z341" s="144"/>
      <c r="AA341" s="144"/>
      <c r="AB341" s="144"/>
      <c r="AC341" s="144"/>
      <c r="AD341" s="144"/>
      <c r="AE341" s="144"/>
    </row>
    <row r="342">
      <c r="A342" s="370"/>
      <c r="B342" s="371"/>
      <c r="C342" s="372"/>
      <c r="D342" s="372"/>
      <c r="E342" s="372"/>
      <c r="F342" s="371"/>
      <c r="G342" s="371"/>
      <c r="H342" s="362"/>
      <c r="I342" s="373"/>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row>
    <row r="343">
      <c r="A343" s="370"/>
      <c r="B343" s="371"/>
      <c r="C343" s="372"/>
      <c r="D343" s="372"/>
      <c r="E343" s="372"/>
      <c r="F343" s="371"/>
      <c r="G343" s="371"/>
      <c r="H343" s="362"/>
      <c r="I343" s="373"/>
      <c r="J343" s="144"/>
      <c r="K343" s="144"/>
      <c r="L343" s="144"/>
      <c r="M343" s="144"/>
      <c r="N343" s="144"/>
      <c r="O343" s="144"/>
      <c r="P343" s="144"/>
      <c r="Q343" s="144"/>
      <c r="R343" s="144"/>
      <c r="S343" s="144"/>
      <c r="T343" s="144"/>
      <c r="U343" s="144"/>
      <c r="V343" s="144"/>
      <c r="W343" s="144"/>
      <c r="X343" s="144"/>
      <c r="Y343" s="144"/>
      <c r="Z343" s="144"/>
      <c r="AA343" s="144"/>
      <c r="AB343" s="144"/>
      <c r="AC343" s="144"/>
      <c r="AD343" s="144"/>
      <c r="AE343" s="144"/>
    </row>
    <row r="344">
      <c r="A344" s="370"/>
      <c r="B344" s="371"/>
      <c r="C344" s="372"/>
      <c r="D344" s="372"/>
      <c r="E344" s="372"/>
      <c r="F344" s="371"/>
      <c r="G344" s="371"/>
      <c r="H344" s="362"/>
      <c r="I344" s="373"/>
      <c r="J344" s="144"/>
      <c r="K344" s="144"/>
      <c r="L344" s="144"/>
      <c r="M344" s="144"/>
      <c r="N344" s="144"/>
      <c r="O344" s="144"/>
      <c r="P344" s="144"/>
      <c r="Q344" s="144"/>
      <c r="R344" s="144"/>
      <c r="S344" s="144"/>
      <c r="T344" s="144"/>
      <c r="U344" s="144"/>
      <c r="V344" s="144"/>
      <c r="W344" s="144"/>
      <c r="X344" s="144"/>
      <c r="Y344" s="144"/>
      <c r="Z344" s="144"/>
      <c r="AA344" s="144"/>
      <c r="AB344" s="144"/>
      <c r="AC344" s="144"/>
      <c r="AD344" s="144"/>
      <c r="AE344" s="144"/>
    </row>
    <row r="345">
      <c r="A345" s="370"/>
      <c r="B345" s="371"/>
      <c r="C345" s="372"/>
      <c r="D345" s="372"/>
      <c r="E345" s="372"/>
      <c r="F345" s="371"/>
      <c r="G345" s="371"/>
      <c r="H345" s="362"/>
      <c r="I345" s="373"/>
      <c r="J345" s="144"/>
      <c r="K345" s="144"/>
      <c r="L345" s="144"/>
      <c r="M345" s="144"/>
      <c r="N345" s="144"/>
      <c r="O345" s="144"/>
      <c r="P345" s="144"/>
      <c r="Q345" s="144"/>
      <c r="R345" s="144"/>
      <c r="S345" s="144"/>
      <c r="T345" s="144"/>
      <c r="U345" s="144"/>
      <c r="V345" s="144"/>
      <c r="W345" s="144"/>
      <c r="X345" s="144"/>
      <c r="Y345" s="144"/>
      <c r="Z345" s="144"/>
      <c r="AA345" s="144"/>
      <c r="AB345" s="144"/>
      <c r="AC345" s="144"/>
      <c r="AD345" s="144"/>
      <c r="AE345" s="144"/>
    </row>
    <row r="346">
      <c r="A346" s="370"/>
      <c r="B346" s="371"/>
      <c r="C346" s="372"/>
      <c r="D346" s="372"/>
      <c r="E346" s="372"/>
      <c r="F346" s="371"/>
      <c r="G346" s="371"/>
      <c r="H346" s="362"/>
      <c r="I346" s="373"/>
      <c r="J346" s="144"/>
      <c r="K346" s="144"/>
      <c r="L346" s="144"/>
      <c r="M346" s="144"/>
      <c r="N346" s="144"/>
      <c r="O346" s="144"/>
      <c r="P346" s="144"/>
      <c r="Q346" s="144"/>
      <c r="R346" s="144"/>
      <c r="S346" s="144"/>
      <c r="T346" s="144"/>
      <c r="U346" s="144"/>
      <c r="V346" s="144"/>
      <c r="W346" s="144"/>
      <c r="X346" s="144"/>
      <c r="Y346" s="144"/>
      <c r="Z346" s="144"/>
      <c r="AA346" s="144"/>
      <c r="AB346" s="144"/>
      <c r="AC346" s="144"/>
      <c r="AD346" s="144"/>
      <c r="AE346" s="144"/>
    </row>
    <row r="347">
      <c r="A347" s="370"/>
      <c r="B347" s="371"/>
      <c r="C347" s="372"/>
      <c r="D347" s="372"/>
      <c r="E347" s="372"/>
      <c r="F347" s="371"/>
      <c r="G347" s="371"/>
      <c r="H347" s="362"/>
      <c r="I347" s="373"/>
      <c r="J347" s="144"/>
      <c r="K347" s="144"/>
      <c r="L347" s="144"/>
      <c r="M347" s="144"/>
      <c r="N347" s="144"/>
      <c r="O347" s="144"/>
      <c r="P347" s="144"/>
      <c r="Q347" s="144"/>
      <c r="R347" s="144"/>
      <c r="S347" s="144"/>
      <c r="T347" s="144"/>
      <c r="U347" s="144"/>
      <c r="V347" s="144"/>
      <c r="W347" s="144"/>
      <c r="X347" s="144"/>
      <c r="Y347" s="144"/>
      <c r="Z347" s="144"/>
      <c r="AA347" s="144"/>
      <c r="AB347" s="144"/>
      <c r="AC347" s="144"/>
      <c r="AD347" s="144"/>
      <c r="AE347" s="144"/>
    </row>
    <row r="348">
      <c r="A348" s="370"/>
      <c r="B348" s="371"/>
      <c r="C348" s="372"/>
      <c r="D348" s="372"/>
      <c r="E348" s="372"/>
      <c r="F348" s="371"/>
      <c r="G348" s="371"/>
      <c r="H348" s="362"/>
      <c r="I348" s="373"/>
      <c r="J348" s="144"/>
      <c r="K348" s="144"/>
      <c r="L348" s="144"/>
      <c r="M348" s="144"/>
      <c r="N348" s="144"/>
      <c r="O348" s="144"/>
      <c r="P348" s="144"/>
      <c r="Q348" s="144"/>
      <c r="R348" s="144"/>
      <c r="S348" s="144"/>
      <c r="T348" s="144"/>
      <c r="U348" s="144"/>
      <c r="V348" s="144"/>
      <c r="W348" s="144"/>
      <c r="X348" s="144"/>
      <c r="Y348" s="144"/>
      <c r="Z348" s="144"/>
      <c r="AA348" s="144"/>
      <c r="AB348" s="144"/>
      <c r="AC348" s="144"/>
      <c r="AD348" s="144"/>
      <c r="AE348" s="144"/>
    </row>
    <row r="349">
      <c r="A349" s="370"/>
      <c r="B349" s="371"/>
      <c r="C349" s="372"/>
      <c r="D349" s="372"/>
      <c r="E349" s="372"/>
      <c r="F349" s="371"/>
      <c r="G349" s="371"/>
      <c r="H349" s="362"/>
      <c r="I349" s="373"/>
      <c r="J349" s="144"/>
      <c r="K349" s="144"/>
      <c r="L349" s="144"/>
      <c r="M349" s="144"/>
      <c r="N349" s="144"/>
      <c r="O349" s="144"/>
      <c r="P349" s="144"/>
      <c r="Q349" s="144"/>
      <c r="R349" s="144"/>
      <c r="S349" s="144"/>
      <c r="T349" s="144"/>
      <c r="U349" s="144"/>
      <c r="V349" s="144"/>
      <c r="W349" s="144"/>
      <c r="X349" s="144"/>
      <c r="Y349" s="144"/>
      <c r="Z349" s="144"/>
      <c r="AA349" s="144"/>
      <c r="AB349" s="144"/>
      <c r="AC349" s="144"/>
      <c r="AD349" s="144"/>
      <c r="AE349" s="144"/>
    </row>
    <row r="350">
      <c r="A350" s="370"/>
      <c r="B350" s="371"/>
      <c r="C350" s="372"/>
      <c r="D350" s="372"/>
      <c r="E350" s="372"/>
      <c r="F350" s="371"/>
      <c r="G350" s="371"/>
      <c r="H350" s="362"/>
      <c r="I350" s="373"/>
      <c r="J350" s="144"/>
      <c r="K350" s="144"/>
      <c r="L350" s="144"/>
      <c r="M350" s="144"/>
      <c r="N350" s="144"/>
      <c r="O350" s="144"/>
      <c r="P350" s="144"/>
      <c r="Q350" s="144"/>
      <c r="R350" s="144"/>
      <c r="S350" s="144"/>
      <c r="T350" s="144"/>
      <c r="U350" s="144"/>
      <c r="V350" s="144"/>
      <c r="W350" s="144"/>
      <c r="X350" s="144"/>
      <c r="Y350" s="144"/>
      <c r="Z350" s="144"/>
      <c r="AA350" s="144"/>
      <c r="AB350" s="144"/>
      <c r="AC350" s="144"/>
      <c r="AD350" s="144"/>
      <c r="AE350" s="144"/>
    </row>
    <row r="351">
      <c r="A351" s="370"/>
      <c r="B351" s="371"/>
      <c r="C351" s="372"/>
      <c r="D351" s="372"/>
      <c r="E351" s="372"/>
      <c r="F351" s="371"/>
      <c r="G351" s="371"/>
      <c r="H351" s="362"/>
      <c r="I351" s="373"/>
      <c r="J351" s="144"/>
      <c r="K351" s="144"/>
      <c r="L351" s="144"/>
      <c r="M351" s="144"/>
      <c r="N351" s="144"/>
      <c r="O351" s="144"/>
      <c r="P351" s="144"/>
      <c r="Q351" s="144"/>
      <c r="R351" s="144"/>
      <c r="S351" s="144"/>
      <c r="T351" s="144"/>
      <c r="U351" s="144"/>
      <c r="V351" s="144"/>
      <c r="W351" s="144"/>
      <c r="X351" s="144"/>
      <c r="Y351" s="144"/>
      <c r="Z351" s="144"/>
      <c r="AA351" s="144"/>
      <c r="AB351" s="144"/>
      <c r="AC351" s="144"/>
      <c r="AD351" s="144"/>
      <c r="AE351" s="144"/>
    </row>
    <row r="352">
      <c r="A352" s="370"/>
      <c r="B352" s="371"/>
      <c r="C352" s="372"/>
      <c r="D352" s="372"/>
      <c r="E352" s="372"/>
      <c r="F352" s="371"/>
      <c r="G352" s="371"/>
      <c r="H352" s="362"/>
      <c r="I352" s="373"/>
      <c r="J352" s="144"/>
      <c r="K352" s="144"/>
      <c r="L352" s="144"/>
      <c r="M352" s="144"/>
      <c r="N352" s="144"/>
      <c r="O352" s="144"/>
      <c r="P352" s="144"/>
      <c r="Q352" s="144"/>
      <c r="R352" s="144"/>
      <c r="S352" s="144"/>
      <c r="T352" s="144"/>
      <c r="U352" s="144"/>
      <c r="V352" s="144"/>
      <c r="W352" s="144"/>
      <c r="X352" s="144"/>
      <c r="Y352" s="144"/>
      <c r="Z352" s="144"/>
      <c r="AA352" s="144"/>
      <c r="AB352" s="144"/>
      <c r="AC352" s="144"/>
      <c r="AD352" s="144"/>
      <c r="AE352" s="144"/>
    </row>
    <row r="353">
      <c r="A353" s="370"/>
      <c r="B353" s="371"/>
      <c r="C353" s="372"/>
      <c r="D353" s="372"/>
      <c r="E353" s="372"/>
      <c r="F353" s="371"/>
      <c r="G353" s="371"/>
      <c r="H353" s="362"/>
      <c r="I353" s="373"/>
      <c r="J353" s="144"/>
      <c r="K353" s="144"/>
      <c r="L353" s="144"/>
      <c r="M353" s="144"/>
      <c r="N353" s="144"/>
      <c r="O353" s="144"/>
      <c r="P353" s="144"/>
      <c r="Q353" s="144"/>
      <c r="R353" s="144"/>
      <c r="S353" s="144"/>
      <c r="T353" s="144"/>
      <c r="U353" s="144"/>
      <c r="V353" s="144"/>
      <c r="W353" s="144"/>
      <c r="X353" s="144"/>
      <c r="Y353" s="144"/>
      <c r="Z353" s="144"/>
      <c r="AA353" s="144"/>
      <c r="AB353" s="144"/>
      <c r="AC353" s="144"/>
      <c r="AD353" s="144"/>
      <c r="AE353" s="144"/>
    </row>
    <row r="354">
      <c r="A354" s="370"/>
      <c r="B354" s="371"/>
      <c r="C354" s="372"/>
      <c r="D354" s="372"/>
      <c r="E354" s="372"/>
      <c r="F354" s="371"/>
      <c r="G354" s="371"/>
      <c r="H354" s="362"/>
      <c r="I354" s="373"/>
      <c r="J354" s="144"/>
      <c r="K354" s="144"/>
      <c r="L354" s="144"/>
      <c r="M354" s="144"/>
      <c r="N354" s="144"/>
      <c r="O354" s="144"/>
      <c r="P354" s="144"/>
      <c r="Q354" s="144"/>
      <c r="R354" s="144"/>
      <c r="S354" s="144"/>
      <c r="T354" s="144"/>
      <c r="U354" s="144"/>
      <c r="V354" s="144"/>
      <c r="W354" s="144"/>
      <c r="X354" s="144"/>
      <c r="Y354" s="144"/>
      <c r="Z354" s="144"/>
      <c r="AA354" s="144"/>
      <c r="AB354" s="144"/>
      <c r="AC354" s="144"/>
      <c r="AD354" s="144"/>
      <c r="AE354" s="144"/>
    </row>
    <row r="355">
      <c r="A355" s="370"/>
      <c r="B355" s="371"/>
      <c r="C355" s="372"/>
      <c r="D355" s="372"/>
      <c r="E355" s="372"/>
      <c r="F355" s="371"/>
      <c r="G355" s="371"/>
      <c r="H355" s="362"/>
      <c r="I355" s="373"/>
      <c r="J355" s="144"/>
      <c r="K355" s="144"/>
      <c r="L355" s="144"/>
      <c r="M355" s="144"/>
      <c r="N355" s="144"/>
      <c r="O355" s="144"/>
      <c r="P355" s="144"/>
      <c r="Q355" s="144"/>
      <c r="R355" s="144"/>
      <c r="S355" s="144"/>
      <c r="T355" s="144"/>
      <c r="U355" s="144"/>
      <c r="V355" s="144"/>
      <c r="W355" s="144"/>
      <c r="X355" s="144"/>
      <c r="Y355" s="144"/>
      <c r="Z355" s="144"/>
      <c r="AA355" s="144"/>
      <c r="AB355" s="144"/>
      <c r="AC355" s="144"/>
      <c r="AD355" s="144"/>
      <c r="AE355" s="144"/>
    </row>
    <row r="356">
      <c r="A356" s="370"/>
      <c r="B356" s="371"/>
      <c r="C356" s="372"/>
      <c r="D356" s="372"/>
      <c r="E356" s="372"/>
      <c r="F356" s="371"/>
      <c r="G356" s="371"/>
      <c r="H356" s="362"/>
      <c r="I356" s="373"/>
      <c r="J356" s="144"/>
      <c r="K356" s="144"/>
      <c r="L356" s="144"/>
      <c r="M356" s="144"/>
      <c r="N356" s="144"/>
      <c r="O356" s="144"/>
      <c r="P356" s="144"/>
      <c r="Q356" s="144"/>
      <c r="R356" s="144"/>
      <c r="S356" s="144"/>
      <c r="T356" s="144"/>
      <c r="U356" s="144"/>
      <c r="V356" s="144"/>
      <c r="W356" s="144"/>
      <c r="X356" s="144"/>
      <c r="Y356" s="144"/>
      <c r="Z356" s="144"/>
      <c r="AA356" s="144"/>
      <c r="AB356" s="144"/>
      <c r="AC356" s="144"/>
      <c r="AD356" s="144"/>
      <c r="AE356" s="144"/>
    </row>
    <row r="357">
      <c r="A357" s="370"/>
      <c r="B357" s="371"/>
      <c r="C357" s="372"/>
      <c r="D357" s="372"/>
      <c r="E357" s="372"/>
      <c r="F357" s="371"/>
      <c r="G357" s="371"/>
      <c r="H357" s="362"/>
      <c r="I357" s="373"/>
      <c r="J357" s="144"/>
      <c r="K357" s="144"/>
      <c r="L357" s="144"/>
      <c r="M357" s="144"/>
      <c r="N357" s="144"/>
      <c r="O357" s="144"/>
      <c r="P357" s="144"/>
      <c r="Q357" s="144"/>
      <c r="R357" s="144"/>
      <c r="S357" s="144"/>
      <c r="T357" s="144"/>
      <c r="U357" s="144"/>
      <c r="V357" s="144"/>
      <c r="W357" s="144"/>
      <c r="X357" s="144"/>
      <c r="Y357" s="144"/>
      <c r="Z357" s="144"/>
      <c r="AA357" s="144"/>
      <c r="AB357" s="144"/>
      <c r="AC357" s="144"/>
      <c r="AD357" s="144"/>
      <c r="AE357" s="144"/>
    </row>
    <row r="358">
      <c r="A358" s="370"/>
      <c r="B358" s="371"/>
      <c r="C358" s="372"/>
      <c r="D358" s="372"/>
      <c r="E358" s="372"/>
      <c r="F358" s="371"/>
      <c r="G358" s="371"/>
      <c r="H358" s="362"/>
      <c r="I358" s="373"/>
      <c r="J358" s="144"/>
      <c r="K358" s="144"/>
      <c r="L358" s="144"/>
      <c r="M358" s="144"/>
      <c r="N358" s="144"/>
      <c r="O358" s="144"/>
      <c r="P358" s="144"/>
      <c r="Q358" s="144"/>
      <c r="R358" s="144"/>
      <c r="S358" s="144"/>
      <c r="T358" s="144"/>
      <c r="U358" s="144"/>
      <c r="V358" s="144"/>
      <c r="W358" s="144"/>
      <c r="X358" s="144"/>
      <c r="Y358" s="144"/>
      <c r="Z358" s="144"/>
      <c r="AA358" s="144"/>
      <c r="AB358" s="144"/>
      <c r="AC358" s="144"/>
      <c r="AD358" s="144"/>
      <c r="AE358" s="144"/>
    </row>
    <row r="359">
      <c r="A359" s="370"/>
      <c r="B359" s="371"/>
      <c r="C359" s="372"/>
      <c r="D359" s="372"/>
      <c r="E359" s="372"/>
      <c r="F359" s="371"/>
      <c r="G359" s="371"/>
      <c r="H359" s="362"/>
      <c r="I359" s="373"/>
      <c r="J359" s="144"/>
      <c r="K359" s="144"/>
      <c r="L359" s="144"/>
      <c r="M359" s="144"/>
      <c r="N359" s="144"/>
      <c r="O359" s="144"/>
      <c r="P359" s="144"/>
      <c r="Q359" s="144"/>
      <c r="R359" s="144"/>
      <c r="S359" s="144"/>
      <c r="T359" s="144"/>
      <c r="U359" s="144"/>
      <c r="V359" s="144"/>
      <c r="W359" s="144"/>
      <c r="X359" s="144"/>
      <c r="Y359" s="144"/>
      <c r="Z359" s="144"/>
      <c r="AA359" s="144"/>
      <c r="AB359" s="144"/>
      <c r="AC359" s="144"/>
      <c r="AD359" s="144"/>
      <c r="AE359" s="144"/>
    </row>
    <row r="360">
      <c r="A360" s="370"/>
      <c r="B360" s="371"/>
      <c r="C360" s="372"/>
      <c r="D360" s="372"/>
      <c r="E360" s="372"/>
      <c r="F360" s="371"/>
      <c r="G360" s="371"/>
      <c r="H360" s="362"/>
      <c r="I360" s="373"/>
      <c r="J360" s="144"/>
      <c r="K360" s="144"/>
      <c r="L360" s="144"/>
      <c r="M360" s="144"/>
      <c r="N360" s="144"/>
      <c r="O360" s="144"/>
      <c r="P360" s="144"/>
      <c r="Q360" s="144"/>
      <c r="R360" s="144"/>
      <c r="S360" s="144"/>
      <c r="T360" s="144"/>
      <c r="U360" s="144"/>
      <c r="V360" s="144"/>
      <c r="W360" s="144"/>
      <c r="X360" s="144"/>
      <c r="Y360" s="144"/>
      <c r="Z360" s="144"/>
      <c r="AA360" s="144"/>
      <c r="AB360" s="144"/>
      <c r="AC360" s="144"/>
      <c r="AD360" s="144"/>
      <c r="AE360" s="144"/>
    </row>
    <row r="361">
      <c r="A361" s="370"/>
      <c r="B361" s="371"/>
      <c r="C361" s="372"/>
      <c r="D361" s="372"/>
      <c r="E361" s="372"/>
      <c r="F361" s="371"/>
      <c r="G361" s="371"/>
      <c r="H361" s="362"/>
      <c r="I361" s="373"/>
      <c r="J361" s="144"/>
      <c r="K361" s="144"/>
      <c r="L361" s="144"/>
      <c r="M361" s="144"/>
      <c r="N361" s="144"/>
      <c r="O361" s="144"/>
      <c r="P361" s="144"/>
      <c r="Q361" s="144"/>
      <c r="R361" s="144"/>
      <c r="S361" s="144"/>
      <c r="T361" s="144"/>
      <c r="U361" s="144"/>
      <c r="V361" s="144"/>
      <c r="W361" s="144"/>
      <c r="X361" s="144"/>
      <c r="Y361" s="144"/>
      <c r="Z361" s="144"/>
      <c r="AA361" s="144"/>
      <c r="AB361" s="144"/>
      <c r="AC361" s="144"/>
      <c r="AD361" s="144"/>
      <c r="AE361" s="144"/>
    </row>
    <row r="362">
      <c r="A362" s="370"/>
      <c r="B362" s="371"/>
      <c r="C362" s="372"/>
      <c r="D362" s="372"/>
      <c r="E362" s="372"/>
      <c r="F362" s="371"/>
      <c r="G362" s="371"/>
      <c r="H362" s="362"/>
      <c r="I362" s="373"/>
      <c r="J362" s="144"/>
      <c r="K362" s="144"/>
      <c r="L362" s="144"/>
      <c r="M362" s="144"/>
      <c r="N362" s="144"/>
      <c r="O362" s="144"/>
      <c r="P362" s="144"/>
      <c r="Q362" s="144"/>
      <c r="R362" s="144"/>
      <c r="S362" s="144"/>
      <c r="T362" s="144"/>
      <c r="U362" s="144"/>
      <c r="V362" s="144"/>
      <c r="W362" s="144"/>
      <c r="X362" s="144"/>
      <c r="Y362" s="144"/>
      <c r="Z362" s="144"/>
      <c r="AA362" s="144"/>
      <c r="AB362" s="144"/>
      <c r="AC362" s="144"/>
      <c r="AD362" s="144"/>
      <c r="AE362" s="144"/>
    </row>
    <row r="363">
      <c r="A363" s="370"/>
      <c r="B363" s="371"/>
      <c r="C363" s="372"/>
      <c r="D363" s="372"/>
      <c r="E363" s="372"/>
      <c r="F363" s="371"/>
      <c r="G363" s="371"/>
      <c r="H363" s="362"/>
      <c r="I363" s="373"/>
      <c r="J363" s="144"/>
      <c r="K363" s="144"/>
      <c r="L363" s="144"/>
      <c r="M363" s="144"/>
      <c r="N363" s="144"/>
      <c r="O363" s="144"/>
      <c r="P363" s="144"/>
      <c r="Q363" s="144"/>
      <c r="R363" s="144"/>
      <c r="S363" s="144"/>
      <c r="T363" s="144"/>
      <c r="U363" s="144"/>
      <c r="V363" s="144"/>
      <c r="W363" s="144"/>
      <c r="X363" s="144"/>
      <c r="Y363" s="144"/>
      <c r="Z363" s="144"/>
      <c r="AA363" s="144"/>
      <c r="AB363" s="144"/>
      <c r="AC363" s="144"/>
      <c r="AD363" s="144"/>
      <c r="AE363" s="144"/>
    </row>
    <row r="364">
      <c r="A364" s="370"/>
      <c r="B364" s="371"/>
      <c r="C364" s="372"/>
      <c r="D364" s="372"/>
      <c r="E364" s="372"/>
      <c r="F364" s="371"/>
      <c r="G364" s="371"/>
      <c r="H364" s="362"/>
      <c r="I364" s="373"/>
      <c r="J364" s="144"/>
      <c r="K364" s="144"/>
      <c r="L364" s="144"/>
      <c r="M364" s="144"/>
      <c r="N364" s="144"/>
      <c r="O364" s="144"/>
      <c r="P364" s="144"/>
      <c r="Q364" s="144"/>
      <c r="R364" s="144"/>
      <c r="S364" s="144"/>
      <c r="T364" s="144"/>
      <c r="U364" s="144"/>
      <c r="V364" s="144"/>
      <c r="W364" s="144"/>
      <c r="X364" s="144"/>
      <c r="Y364" s="144"/>
      <c r="Z364" s="144"/>
      <c r="AA364" s="144"/>
      <c r="AB364" s="144"/>
      <c r="AC364" s="144"/>
      <c r="AD364" s="144"/>
      <c r="AE364" s="144"/>
    </row>
    <row r="365">
      <c r="A365" s="370"/>
      <c r="B365" s="371"/>
      <c r="C365" s="372"/>
      <c r="D365" s="372"/>
      <c r="E365" s="372"/>
      <c r="F365" s="371"/>
      <c r="G365" s="371"/>
      <c r="H365" s="362"/>
      <c r="I365" s="373"/>
      <c r="J365" s="144"/>
      <c r="K365" s="144"/>
      <c r="L365" s="144"/>
      <c r="M365" s="144"/>
      <c r="N365" s="144"/>
      <c r="O365" s="144"/>
      <c r="P365" s="144"/>
      <c r="Q365" s="144"/>
      <c r="R365" s="144"/>
      <c r="S365" s="144"/>
      <c r="T365" s="144"/>
      <c r="U365" s="144"/>
      <c r="V365" s="144"/>
      <c r="W365" s="144"/>
      <c r="X365" s="144"/>
      <c r="Y365" s="144"/>
      <c r="Z365" s="144"/>
      <c r="AA365" s="144"/>
      <c r="AB365" s="144"/>
      <c r="AC365" s="144"/>
      <c r="AD365" s="144"/>
      <c r="AE365" s="144"/>
    </row>
    <row r="366">
      <c r="A366" s="370"/>
      <c r="B366" s="371"/>
      <c r="C366" s="372"/>
      <c r="D366" s="372"/>
      <c r="E366" s="372"/>
      <c r="F366" s="371"/>
      <c r="G366" s="371"/>
      <c r="H366" s="362"/>
      <c r="I366" s="373"/>
      <c r="J366" s="144"/>
      <c r="K366" s="144"/>
      <c r="L366" s="144"/>
      <c r="M366" s="144"/>
      <c r="N366" s="144"/>
      <c r="O366" s="144"/>
      <c r="P366" s="144"/>
      <c r="Q366" s="144"/>
      <c r="R366" s="144"/>
      <c r="S366" s="144"/>
      <c r="T366" s="144"/>
      <c r="U366" s="144"/>
      <c r="V366" s="144"/>
      <c r="W366" s="144"/>
      <c r="X366" s="144"/>
      <c r="Y366" s="144"/>
      <c r="Z366" s="144"/>
      <c r="AA366" s="144"/>
      <c r="AB366" s="144"/>
      <c r="AC366" s="144"/>
      <c r="AD366" s="144"/>
      <c r="AE366" s="144"/>
    </row>
    <row r="367">
      <c r="A367" s="370"/>
      <c r="B367" s="371"/>
      <c r="C367" s="372"/>
      <c r="D367" s="372"/>
      <c r="E367" s="372"/>
      <c r="F367" s="371"/>
      <c r="G367" s="371"/>
      <c r="H367" s="362"/>
      <c r="I367" s="373"/>
      <c r="J367" s="144"/>
      <c r="K367" s="144"/>
      <c r="L367" s="144"/>
      <c r="M367" s="144"/>
      <c r="N367" s="144"/>
      <c r="O367" s="144"/>
      <c r="P367" s="144"/>
      <c r="Q367" s="144"/>
      <c r="R367" s="144"/>
      <c r="S367" s="144"/>
      <c r="T367" s="144"/>
      <c r="U367" s="144"/>
      <c r="V367" s="144"/>
      <c r="W367" s="144"/>
      <c r="X367" s="144"/>
      <c r="Y367" s="144"/>
      <c r="Z367" s="144"/>
      <c r="AA367" s="144"/>
      <c r="AB367" s="144"/>
      <c r="AC367" s="144"/>
      <c r="AD367" s="144"/>
      <c r="AE367" s="144"/>
    </row>
    <row r="368">
      <c r="A368" s="370"/>
      <c r="B368" s="371"/>
      <c r="C368" s="372"/>
      <c r="D368" s="372"/>
      <c r="E368" s="372"/>
      <c r="F368" s="371"/>
      <c r="G368" s="371"/>
      <c r="H368" s="362"/>
      <c r="I368" s="373"/>
      <c r="J368" s="144"/>
      <c r="K368" s="144"/>
      <c r="L368" s="144"/>
      <c r="M368" s="144"/>
      <c r="N368" s="144"/>
      <c r="O368" s="144"/>
      <c r="P368" s="144"/>
      <c r="Q368" s="144"/>
      <c r="R368" s="144"/>
      <c r="S368" s="144"/>
      <c r="T368" s="144"/>
      <c r="U368" s="144"/>
      <c r="V368" s="144"/>
      <c r="W368" s="144"/>
      <c r="X368" s="144"/>
      <c r="Y368" s="144"/>
      <c r="Z368" s="144"/>
      <c r="AA368" s="144"/>
      <c r="AB368" s="144"/>
      <c r="AC368" s="144"/>
      <c r="AD368" s="144"/>
      <c r="AE368" s="144"/>
    </row>
    <row r="369">
      <c r="A369" s="370"/>
      <c r="B369" s="371"/>
      <c r="C369" s="372"/>
      <c r="D369" s="372"/>
      <c r="E369" s="372"/>
      <c r="F369" s="371"/>
      <c r="G369" s="371"/>
      <c r="H369" s="362"/>
      <c r="I369" s="373"/>
      <c r="J369" s="144"/>
      <c r="K369" s="144"/>
      <c r="L369" s="144"/>
      <c r="M369" s="144"/>
      <c r="N369" s="144"/>
      <c r="O369" s="144"/>
      <c r="P369" s="144"/>
      <c r="Q369" s="144"/>
      <c r="R369" s="144"/>
      <c r="S369" s="144"/>
      <c r="T369" s="144"/>
      <c r="U369" s="144"/>
      <c r="V369" s="144"/>
      <c r="W369" s="144"/>
      <c r="X369" s="144"/>
      <c r="Y369" s="144"/>
      <c r="Z369" s="144"/>
      <c r="AA369" s="144"/>
      <c r="AB369" s="144"/>
      <c r="AC369" s="144"/>
      <c r="AD369" s="144"/>
      <c r="AE369" s="144"/>
    </row>
    <row r="370">
      <c r="A370" s="370"/>
      <c r="B370" s="371"/>
      <c r="C370" s="372"/>
      <c r="D370" s="372"/>
      <c r="E370" s="372"/>
      <c r="F370" s="371"/>
      <c r="G370" s="371"/>
      <c r="H370" s="362"/>
      <c r="I370" s="373"/>
      <c r="J370" s="144"/>
      <c r="K370" s="144"/>
      <c r="L370" s="144"/>
      <c r="M370" s="144"/>
      <c r="N370" s="144"/>
      <c r="O370" s="144"/>
      <c r="P370" s="144"/>
      <c r="Q370" s="144"/>
      <c r="R370" s="144"/>
      <c r="S370" s="144"/>
      <c r="T370" s="144"/>
      <c r="U370" s="144"/>
      <c r="V370" s="144"/>
      <c r="W370" s="144"/>
      <c r="X370" s="144"/>
      <c r="Y370" s="144"/>
      <c r="Z370" s="144"/>
      <c r="AA370" s="144"/>
      <c r="AB370" s="144"/>
      <c r="AC370" s="144"/>
      <c r="AD370" s="144"/>
      <c r="AE370" s="144"/>
    </row>
    <row r="371">
      <c r="A371" s="370"/>
      <c r="B371" s="371"/>
      <c r="C371" s="372"/>
      <c r="D371" s="372"/>
      <c r="E371" s="372"/>
      <c r="F371" s="371"/>
      <c r="G371" s="371"/>
      <c r="H371" s="362"/>
      <c r="I371" s="373"/>
      <c r="J371" s="144"/>
      <c r="K371" s="144"/>
      <c r="L371" s="144"/>
      <c r="M371" s="144"/>
      <c r="N371" s="144"/>
      <c r="O371" s="144"/>
      <c r="P371" s="144"/>
      <c r="Q371" s="144"/>
      <c r="R371" s="144"/>
      <c r="S371" s="144"/>
      <c r="T371" s="144"/>
      <c r="U371" s="144"/>
      <c r="V371" s="144"/>
      <c r="W371" s="144"/>
      <c r="X371" s="144"/>
      <c r="Y371" s="144"/>
      <c r="Z371" s="144"/>
      <c r="AA371" s="144"/>
      <c r="AB371" s="144"/>
      <c r="AC371" s="144"/>
      <c r="AD371" s="144"/>
      <c r="AE371" s="144"/>
    </row>
    <row r="372">
      <c r="A372" s="370"/>
      <c r="B372" s="371"/>
      <c r="C372" s="372"/>
      <c r="D372" s="372"/>
      <c r="E372" s="372"/>
      <c r="F372" s="371"/>
      <c r="G372" s="371"/>
      <c r="H372" s="362"/>
      <c r="I372" s="373"/>
      <c r="J372" s="144"/>
      <c r="K372" s="144"/>
      <c r="L372" s="144"/>
      <c r="M372" s="144"/>
      <c r="N372" s="144"/>
      <c r="O372" s="144"/>
      <c r="P372" s="144"/>
      <c r="Q372" s="144"/>
      <c r="R372" s="144"/>
      <c r="S372" s="144"/>
      <c r="T372" s="144"/>
      <c r="U372" s="144"/>
      <c r="V372" s="144"/>
      <c r="W372" s="144"/>
      <c r="X372" s="144"/>
      <c r="Y372" s="144"/>
      <c r="Z372" s="144"/>
      <c r="AA372" s="144"/>
      <c r="AB372" s="144"/>
      <c r="AC372" s="144"/>
      <c r="AD372" s="144"/>
      <c r="AE372" s="144"/>
    </row>
    <row r="373">
      <c r="A373" s="370"/>
      <c r="B373" s="371"/>
      <c r="C373" s="372"/>
      <c r="D373" s="372"/>
      <c r="E373" s="372"/>
      <c r="F373" s="371"/>
      <c r="G373" s="371"/>
      <c r="H373" s="362"/>
      <c r="I373" s="373"/>
      <c r="J373" s="144"/>
      <c r="K373" s="144"/>
      <c r="L373" s="144"/>
      <c r="M373" s="144"/>
      <c r="N373" s="144"/>
      <c r="O373" s="144"/>
      <c r="P373" s="144"/>
      <c r="Q373" s="144"/>
      <c r="R373" s="144"/>
      <c r="S373" s="144"/>
      <c r="T373" s="144"/>
      <c r="U373" s="144"/>
      <c r="V373" s="144"/>
      <c r="W373" s="144"/>
      <c r="X373" s="144"/>
      <c r="Y373" s="144"/>
      <c r="Z373" s="144"/>
      <c r="AA373" s="144"/>
      <c r="AB373" s="144"/>
      <c r="AC373" s="144"/>
      <c r="AD373" s="144"/>
      <c r="AE373" s="144"/>
    </row>
    <row r="374">
      <c r="A374" s="370"/>
      <c r="B374" s="371"/>
      <c r="C374" s="372"/>
      <c r="D374" s="372"/>
      <c r="E374" s="372"/>
      <c r="F374" s="371"/>
      <c r="G374" s="371"/>
      <c r="H374" s="362"/>
      <c r="I374" s="373"/>
      <c r="J374" s="144"/>
      <c r="K374" s="144"/>
      <c r="L374" s="144"/>
      <c r="M374" s="144"/>
      <c r="N374" s="144"/>
      <c r="O374" s="144"/>
      <c r="P374" s="144"/>
      <c r="Q374" s="144"/>
      <c r="R374" s="144"/>
      <c r="S374" s="144"/>
      <c r="T374" s="144"/>
      <c r="U374" s="144"/>
      <c r="V374" s="144"/>
      <c r="W374" s="144"/>
      <c r="X374" s="144"/>
      <c r="Y374" s="144"/>
      <c r="Z374" s="144"/>
      <c r="AA374" s="144"/>
      <c r="AB374" s="144"/>
      <c r="AC374" s="144"/>
      <c r="AD374" s="144"/>
      <c r="AE374" s="144"/>
    </row>
    <row r="375">
      <c r="A375" s="370"/>
      <c r="B375" s="371"/>
      <c r="C375" s="372"/>
      <c r="D375" s="372"/>
      <c r="E375" s="372"/>
      <c r="F375" s="371"/>
      <c r="G375" s="371"/>
      <c r="H375" s="362"/>
      <c r="I375" s="373"/>
      <c r="J375" s="144"/>
      <c r="K375" s="144"/>
      <c r="L375" s="144"/>
      <c r="M375" s="144"/>
      <c r="N375" s="144"/>
      <c r="O375" s="144"/>
      <c r="P375" s="144"/>
      <c r="Q375" s="144"/>
      <c r="R375" s="144"/>
      <c r="S375" s="144"/>
      <c r="T375" s="144"/>
      <c r="U375" s="144"/>
      <c r="V375" s="144"/>
      <c r="W375" s="144"/>
      <c r="X375" s="144"/>
      <c r="Y375" s="144"/>
      <c r="Z375" s="144"/>
      <c r="AA375" s="144"/>
      <c r="AB375" s="144"/>
      <c r="AC375" s="144"/>
      <c r="AD375" s="144"/>
      <c r="AE375" s="144"/>
    </row>
    <row r="376">
      <c r="A376" s="370"/>
      <c r="B376" s="371"/>
      <c r="C376" s="372"/>
      <c r="D376" s="372"/>
      <c r="E376" s="372"/>
      <c r="F376" s="371"/>
      <c r="G376" s="371"/>
      <c r="H376" s="362"/>
      <c r="I376" s="373"/>
      <c r="J376" s="144"/>
      <c r="K376" s="144"/>
      <c r="L376" s="144"/>
      <c r="M376" s="144"/>
      <c r="N376" s="144"/>
      <c r="O376" s="144"/>
      <c r="P376" s="144"/>
      <c r="Q376" s="144"/>
      <c r="R376" s="144"/>
      <c r="S376" s="144"/>
      <c r="T376" s="144"/>
      <c r="U376" s="144"/>
      <c r="V376" s="144"/>
      <c r="W376" s="144"/>
      <c r="X376" s="144"/>
      <c r="Y376" s="144"/>
      <c r="Z376" s="144"/>
      <c r="AA376" s="144"/>
      <c r="AB376" s="144"/>
      <c r="AC376" s="144"/>
      <c r="AD376" s="144"/>
      <c r="AE376" s="144"/>
    </row>
    <row r="377">
      <c r="A377" s="370"/>
      <c r="B377" s="371"/>
      <c r="C377" s="372"/>
      <c r="D377" s="372"/>
      <c r="E377" s="372"/>
      <c r="F377" s="371"/>
      <c r="G377" s="371"/>
      <c r="H377" s="362"/>
      <c r="I377" s="373"/>
      <c r="J377" s="144"/>
      <c r="K377" s="144"/>
      <c r="L377" s="144"/>
      <c r="M377" s="144"/>
      <c r="N377" s="144"/>
      <c r="O377" s="144"/>
      <c r="P377" s="144"/>
      <c r="Q377" s="144"/>
      <c r="R377" s="144"/>
      <c r="S377" s="144"/>
      <c r="T377" s="144"/>
      <c r="U377" s="144"/>
      <c r="V377" s="144"/>
      <c r="W377" s="144"/>
      <c r="X377" s="144"/>
      <c r="Y377" s="144"/>
      <c r="Z377" s="144"/>
      <c r="AA377" s="144"/>
      <c r="AB377" s="144"/>
      <c r="AC377" s="144"/>
      <c r="AD377" s="144"/>
      <c r="AE377" s="144"/>
    </row>
    <row r="378">
      <c r="A378" s="370"/>
      <c r="B378" s="371"/>
      <c r="C378" s="372"/>
      <c r="D378" s="372"/>
      <c r="E378" s="372"/>
      <c r="F378" s="371"/>
      <c r="G378" s="371"/>
      <c r="H378" s="362"/>
      <c r="I378" s="373"/>
      <c r="J378" s="144"/>
      <c r="K378" s="144"/>
      <c r="L378" s="144"/>
      <c r="M378" s="144"/>
      <c r="N378" s="144"/>
      <c r="O378" s="144"/>
      <c r="P378" s="144"/>
      <c r="Q378" s="144"/>
      <c r="R378" s="144"/>
      <c r="S378" s="144"/>
      <c r="T378" s="144"/>
      <c r="U378" s="144"/>
      <c r="V378" s="144"/>
      <c r="W378" s="144"/>
      <c r="X378" s="144"/>
      <c r="Y378" s="144"/>
      <c r="Z378" s="144"/>
      <c r="AA378" s="144"/>
      <c r="AB378" s="144"/>
      <c r="AC378" s="144"/>
      <c r="AD378" s="144"/>
      <c r="AE378" s="144"/>
    </row>
    <row r="379">
      <c r="A379" s="370"/>
      <c r="B379" s="371"/>
      <c r="C379" s="372"/>
      <c r="D379" s="372"/>
      <c r="E379" s="372"/>
      <c r="F379" s="371"/>
      <c r="G379" s="371"/>
      <c r="H379" s="362"/>
      <c r="I379" s="373"/>
      <c r="J379" s="144"/>
      <c r="K379" s="144"/>
      <c r="L379" s="144"/>
      <c r="M379" s="144"/>
      <c r="N379" s="144"/>
      <c r="O379" s="144"/>
      <c r="P379" s="144"/>
      <c r="Q379" s="144"/>
      <c r="R379" s="144"/>
      <c r="S379" s="144"/>
      <c r="T379" s="144"/>
      <c r="U379" s="144"/>
      <c r="V379" s="144"/>
      <c r="W379" s="144"/>
      <c r="X379" s="144"/>
      <c r="Y379" s="144"/>
      <c r="Z379" s="144"/>
      <c r="AA379" s="144"/>
      <c r="AB379" s="144"/>
      <c r="AC379" s="144"/>
      <c r="AD379" s="144"/>
      <c r="AE379" s="144"/>
    </row>
    <row r="380">
      <c r="A380" s="370"/>
      <c r="B380" s="371"/>
      <c r="C380" s="372"/>
      <c r="D380" s="372"/>
      <c r="E380" s="372"/>
      <c r="F380" s="371"/>
      <c r="G380" s="371"/>
      <c r="H380" s="362"/>
      <c r="I380" s="373"/>
      <c r="J380" s="144"/>
      <c r="K380" s="144"/>
      <c r="L380" s="144"/>
      <c r="M380" s="144"/>
      <c r="N380" s="144"/>
      <c r="O380" s="144"/>
      <c r="P380" s="144"/>
      <c r="Q380" s="144"/>
      <c r="R380" s="144"/>
      <c r="S380" s="144"/>
      <c r="T380" s="144"/>
      <c r="U380" s="144"/>
      <c r="V380" s="144"/>
      <c r="W380" s="144"/>
      <c r="X380" s="144"/>
      <c r="Y380" s="144"/>
      <c r="Z380" s="144"/>
      <c r="AA380" s="144"/>
      <c r="AB380" s="144"/>
      <c r="AC380" s="144"/>
      <c r="AD380" s="144"/>
      <c r="AE380" s="144"/>
    </row>
    <row r="381">
      <c r="A381" s="370"/>
      <c r="B381" s="371"/>
      <c r="C381" s="372"/>
      <c r="D381" s="372"/>
      <c r="E381" s="372"/>
      <c r="F381" s="371"/>
      <c r="G381" s="371"/>
      <c r="H381" s="362"/>
      <c r="I381" s="373"/>
      <c r="J381" s="144"/>
      <c r="K381" s="144"/>
      <c r="L381" s="144"/>
      <c r="M381" s="144"/>
      <c r="N381" s="144"/>
      <c r="O381" s="144"/>
      <c r="P381" s="144"/>
      <c r="Q381" s="144"/>
      <c r="R381" s="144"/>
      <c r="S381" s="144"/>
      <c r="T381" s="144"/>
      <c r="U381" s="144"/>
      <c r="V381" s="144"/>
      <c r="W381" s="144"/>
      <c r="X381" s="144"/>
      <c r="Y381" s="144"/>
      <c r="Z381" s="144"/>
      <c r="AA381" s="144"/>
      <c r="AB381" s="144"/>
      <c r="AC381" s="144"/>
      <c r="AD381" s="144"/>
      <c r="AE381" s="144"/>
    </row>
    <row r="382">
      <c r="A382" s="370"/>
      <c r="B382" s="371"/>
      <c r="C382" s="372"/>
      <c r="D382" s="372"/>
      <c r="E382" s="372"/>
      <c r="F382" s="371"/>
      <c r="G382" s="371"/>
      <c r="H382" s="362"/>
      <c r="I382" s="373"/>
      <c r="J382" s="144"/>
      <c r="K382" s="144"/>
      <c r="L382" s="144"/>
      <c r="M382" s="144"/>
      <c r="N382" s="144"/>
      <c r="O382" s="144"/>
      <c r="P382" s="144"/>
      <c r="Q382" s="144"/>
      <c r="R382" s="144"/>
      <c r="S382" s="144"/>
      <c r="T382" s="144"/>
      <c r="U382" s="144"/>
      <c r="V382" s="144"/>
      <c r="W382" s="144"/>
      <c r="X382" s="144"/>
      <c r="Y382" s="144"/>
      <c r="Z382" s="144"/>
      <c r="AA382" s="144"/>
      <c r="AB382" s="144"/>
      <c r="AC382" s="144"/>
      <c r="AD382" s="144"/>
      <c r="AE382" s="144"/>
    </row>
    <row r="383">
      <c r="A383" s="370"/>
      <c r="B383" s="371"/>
      <c r="C383" s="372"/>
      <c r="D383" s="372"/>
      <c r="E383" s="372"/>
      <c r="F383" s="371"/>
      <c r="G383" s="371"/>
      <c r="H383" s="362"/>
      <c r="I383" s="373"/>
      <c r="J383" s="144"/>
      <c r="K383" s="144"/>
      <c r="L383" s="144"/>
      <c r="M383" s="144"/>
      <c r="N383" s="144"/>
      <c r="O383" s="144"/>
      <c r="P383" s="144"/>
      <c r="Q383" s="144"/>
      <c r="R383" s="144"/>
      <c r="S383" s="144"/>
      <c r="T383" s="144"/>
      <c r="U383" s="144"/>
      <c r="V383" s="144"/>
      <c r="W383" s="144"/>
      <c r="X383" s="144"/>
      <c r="Y383" s="144"/>
      <c r="Z383" s="144"/>
      <c r="AA383" s="144"/>
      <c r="AB383" s="144"/>
      <c r="AC383" s="144"/>
      <c r="AD383" s="144"/>
      <c r="AE383" s="144"/>
    </row>
    <row r="384">
      <c r="A384" s="370"/>
      <c r="B384" s="371"/>
      <c r="C384" s="372"/>
      <c r="D384" s="372"/>
      <c r="E384" s="372"/>
      <c r="F384" s="371"/>
      <c r="G384" s="371"/>
      <c r="H384" s="362"/>
      <c r="I384" s="373"/>
      <c r="J384" s="144"/>
      <c r="K384" s="144"/>
      <c r="L384" s="144"/>
      <c r="M384" s="144"/>
      <c r="N384" s="144"/>
      <c r="O384" s="144"/>
      <c r="P384" s="144"/>
      <c r="Q384" s="144"/>
      <c r="R384" s="144"/>
      <c r="S384" s="144"/>
      <c r="T384" s="144"/>
      <c r="U384" s="144"/>
      <c r="V384" s="144"/>
      <c r="W384" s="144"/>
      <c r="X384" s="144"/>
      <c r="Y384" s="144"/>
      <c r="Z384" s="144"/>
      <c r="AA384" s="144"/>
      <c r="AB384" s="144"/>
      <c r="AC384" s="144"/>
      <c r="AD384" s="144"/>
      <c r="AE384" s="144"/>
    </row>
    <row r="385">
      <c r="A385" s="370"/>
      <c r="B385" s="371"/>
      <c r="C385" s="372"/>
      <c r="D385" s="372"/>
      <c r="E385" s="372"/>
      <c r="F385" s="371"/>
      <c r="G385" s="371"/>
      <c r="H385" s="362"/>
      <c r="I385" s="373"/>
      <c r="J385" s="144"/>
      <c r="K385" s="144"/>
      <c r="L385" s="144"/>
      <c r="M385" s="144"/>
      <c r="N385" s="144"/>
      <c r="O385" s="144"/>
      <c r="P385" s="144"/>
      <c r="Q385" s="144"/>
      <c r="R385" s="144"/>
      <c r="S385" s="144"/>
      <c r="T385" s="144"/>
      <c r="U385" s="144"/>
      <c r="V385" s="144"/>
      <c r="W385" s="144"/>
      <c r="X385" s="144"/>
      <c r="Y385" s="144"/>
      <c r="Z385" s="144"/>
      <c r="AA385" s="144"/>
      <c r="AB385" s="144"/>
      <c r="AC385" s="144"/>
      <c r="AD385" s="144"/>
      <c r="AE385" s="144"/>
    </row>
    <row r="386">
      <c r="A386" s="370"/>
      <c r="B386" s="371"/>
      <c r="C386" s="372"/>
      <c r="D386" s="372"/>
      <c r="E386" s="372"/>
      <c r="F386" s="371"/>
      <c r="G386" s="371"/>
      <c r="H386" s="362"/>
      <c r="I386" s="373"/>
      <c r="J386" s="144"/>
      <c r="K386" s="144"/>
      <c r="L386" s="144"/>
      <c r="M386" s="144"/>
      <c r="N386" s="144"/>
      <c r="O386" s="144"/>
      <c r="P386" s="144"/>
      <c r="Q386" s="144"/>
      <c r="R386" s="144"/>
      <c r="S386" s="144"/>
      <c r="T386" s="144"/>
      <c r="U386" s="144"/>
      <c r="V386" s="144"/>
      <c r="W386" s="144"/>
      <c r="X386" s="144"/>
      <c r="Y386" s="144"/>
      <c r="Z386" s="144"/>
      <c r="AA386" s="144"/>
      <c r="AB386" s="144"/>
      <c r="AC386" s="144"/>
      <c r="AD386" s="144"/>
      <c r="AE386" s="144"/>
    </row>
    <row r="387">
      <c r="A387" s="370"/>
      <c r="B387" s="371"/>
      <c r="C387" s="372"/>
      <c r="D387" s="372"/>
      <c r="E387" s="372"/>
      <c r="F387" s="371"/>
      <c r="G387" s="371"/>
      <c r="H387" s="362"/>
      <c r="I387" s="373"/>
      <c r="J387" s="144"/>
      <c r="K387" s="144"/>
      <c r="L387" s="144"/>
      <c r="M387" s="144"/>
      <c r="N387" s="144"/>
      <c r="O387" s="144"/>
      <c r="P387" s="144"/>
      <c r="Q387" s="144"/>
      <c r="R387" s="144"/>
      <c r="S387" s="144"/>
      <c r="T387" s="144"/>
      <c r="U387" s="144"/>
      <c r="V387" s="144"/>
      <c r="W387" s="144"/>
      <c r="X387" s="144"/>
      <c r="Y387" s="144"/>
      <c r="Z387" s="144"/>
      <c r="AA387" s="144"/>
      <c r="AB387" s="144"/>
      <c r="AC387" s="144"/>
      <c r="AD387" s="144"/>
      <c r="AE387" s="144"/>
    </row>
    <row r="388">
      <c r="A388" s="370"/>
      <c r="B388" s="371"/>
      <c r="C388" s="372"/>
      <c r="D388" s="372"/>
      <c r="E388" s="372"/>
      <c r="F388" s="371"/>
      <c r="G388" s="371"/>
      <c r="H388" s="362"/>
      <c r="I388" s="373"/>
      <c r="J388" s="144"/>
      <c r="K388" s="144"/>
      <c r="L388" s="144"/>
      <c r="M388" s="144"/>
      <c r="N388" s="144"/>
      <c r="O388" s="144"/>
      <c r="P388" s="144"/>
      <c r="Q388" s="144"/>
      <c r="R388" s="144"/>
      <c r="S388" s="144"/>
      <c r="T388" s="144"/>
      <c r="U388" s="144"/>
      <c r="V388" s="144"/>
      <c r="W388" s="144"/>
      <c r="X388" s="144"/>
      <c r="Y388" s="144"/>
      <c r="Z388" s="144"/>
      <c r="AA388" s="144"/>
      <c r="AB388" s="144"/>
      <c r="AC388" s="144"/>
      <c r="AD388" s="144"/>
      <c r="AE388" s="144"/>
    </row>
    <row r="389">
      <c r="A389" s="370"/>
      <c r="B389" s="371"/>
      <c r="C389" s="372"/>
      <c r="D389" s="372"/>
      <c r="E389" s="372"/>
      <c r="F389" s="371"/>
      <c r="G389" s="371"/>
      <c r="H389" s="362"/>
      <c r="I389" s="373"/>
      <c r="J389" s="144"/>
      <c r="K389" s="144"/>
      <c r="L389" s="144"/>
      <c r="M389" s="144"/>
      <c r="N389" s="144"/>
      <c r="O389" s="144"/>
      <c r="P389" s="144"/>
      <c r="Q389" s="144"/>
      <c r="R389" s="144"/>
      <c r="S389" s="144"/>
      <c r="T389" s="144"/>
      <c r="U389" s="144"/>
      <c r="V389" s="144"/>
      <c r="W389" s="144"/>
      <c r="X389" s="144"/>
      <c r="Y389" s="144"/>
      <c r="Z389" s="144"/>
      <c r="AA389" s="144"/>
      <c r="AB389" s="144"/>
      <c r="AC389" s="144"/>
      <c r="AD389" s="144"/>
      <c r="AE389" s="144"/>
    </row>
    <row r="390">
      <c r="A390" s="370"/>
      <c r="B390" s="371"/>
      <c r="C390" s="372"/>
      <c r="D390" s="372"/>
      <c r="E390" s="372"/>
      <c r="F390" s="371"/>
      <c r="G390" s="371"/>
      <c r="H390" s="362"/>
      <c r="I390" s="373"/>
      <c r="J390" s="144"/>
      <c r="K390" s="144"/>
      <c r="L390" s="144"/>
      <c r="M390" s="144"/>
      <c r="N390" s="144"/>
      <c r="O390" s="144"/>
      <c r="P390" s="144"/>
      <c r="Q390" s="144"/>
      <c r="R390" s="144"/>
      <c r="S390" s="144"/>
      <c r="T390" s="144"/>
      <c r="U390" s="144"/>
      <c r="V390" s="144"/>
      <c r="W390" s="144"/>
      <c r="X390" s="144"/>
      <c r="Y390" s="144"/>
      <c r="Z390" s="144"/>
      <c r="AA390" s="144"/>
      <c r="AB390" s="144"/>
      <c r="AC390" s="144"/>
      <c r="AD390" s="144"/>
      <c r="AE390" s="144"/>
    </row>
    <row r="391">
      <c r="A391" s="370"/>
      <c r="B391" s="371"/>
      <c r="C391" s="372"/>
      <c r="D391" s="372"/>
      <c r="E391" s="372"/>
      <c r="F391" s="371"/>
      <c r="G391" s="371"/>
      <c r="H391" s="362"/>
      <c r="I391" s="373"/>
      <c r="J391" s="144"/>
      <c r="K391" s="144"/>
      <c r="L391" s="144"/>
      <c r="M391" s="144"/>
      <c r="N391" s="144"/>
      <c r="O391" s="144"/>
      <c r="P391" s="144"/>
      <c r="Q391" s="144"/>
      <c r="R391" s="144"/>
      <c r="S391" s="144"/>
      <c r="T391" s="144"/>
      <c r="U391" s="144"/>
      <c r="V391" s="144"/>
      <c r="W391" s="144"/>
      <c r="X391" s="144"/>
      <c r="Y391" s="144"/>
      <c r="Z391" s="144"/>
      <c r="AA391" s="144"/>
      <c r="AB391" s="144"/>
      <c r="AC391" s="144"/>
      <c r="AD391" s="144"/>
      <c r="AE391" s="144"/>
    </row>
    <row r="392">
      <c r="A392" s="370"/>
      <c r="B392" s="371"/>
      <c r="C392" s="372"/>
      <c r="D392" s="372"/>
      <c r="E392" s="372"/>
      <c r="F392" s="371"/>
      <c r="G392" s="371"/>
      <c r="H392" s="362"/>
      <c r="I392" s="373"/>
      <c r="J392" s="144"/>
      <c r="K392" s="144"/>
      <c r="L392" s="144"/>
      <c r="M392" s="144"/>
      <c r="N392" s="144"/>
      <c r="O392" s="144"/>
      <c r="P392" s="144"/>
      <c r="Q392" s="144"/>
      <c r="R392" s="144"/>
      <c r="S392" s="144"/>
      <c r="T392" s="144"/>
      <c r="U392" s="144"/>
      <c r="V392" s="144"/>
      <c r="W392" s="144"/>
      <c r="X392" s="144"/>
      <c r="Y392" s="144"/>
      <c r="Z392" s="144"/>
      <c r="AA392" s="144"/>
      <c r="AB392" s="144"/>
      <c r="AC392" s="144"/>
      <c r="AD392" s="144"/>
      <c r="AE392" s="144"/>
    </row>
    <row r="393">
      <c r="A393" s="370"/>
      <c r="B393" s="371"/>
      <c r="C393" s="372"/>
      <c r="D393" s="372"/>
      <c r="E393" s="372"/>
      <c r="F393" s="371"/>
      <c r="G393" s="371"/>
      <c r="H393" s="362"/>
      <c r="I393" s="373"/>
      <c r="J393" s="144"/>
      <c r="K393" s="144"/>
      <c r="L393" s="144"/>
      <c r="M393" s="144"/>
      <c r="N393" s="144"/>
      <c r="O393" s="144"/>
      <c r="P393" s="144"/>
      <c r="Q393" s="144"/>
      <c r="R393" s="144"/>
      <c r="S393" s="144"/>
      <c r="T393" s="144"/>
      <c r="U393" s="144"/>
      <c r="V393" s="144"/>
      <c r="W393" s="144"/>
      <c r="X393" s="144"/>
      <c r="Y393" s="144"/>
      <c r="Z393" s="144"/>
      <c r="AA393" s="144"/>
      <c r="AB393" s="144"/>
      <c r="AC393" s="144"/>
      <c r="AD393" s="144"/>
      <c r="AE393" s="144"/>
    </row>
    <row r="394">
      <c r="A394" s="370"/>
      <c r="B394" s="371"/>
      <c r="C394" s="372"/>
      <c r="D394" s="372"/>
      <c r="E394" s="372"/>
      <c r="F394" s="371"/>
      <c r="G394" s="371"/>
      <c r="H394" s="362"/>
      <c r="I394" s="373"/>
      <c r="J394" s="144"/>
      <c r="K394" s="144"/>
      <c r="L394" s="144"/>
      <c r="M394" s="144"/>
      <c r="N394" s="144"/>
      <c r="O394" s="144"/>
      <c r="P394" s="144"/>
      <c r="Q394" s="144"/>
      <c r="R394" s="144"/>
      <c r="S394" s="144"/>
      <c r="T394" s="144"/>
      <c r="U394" s="144"/>
      <c r="V394" s="144"/>
      <c r="W394" s="144"/>
      <c r="X394" s="144"/>
      <c r="Y394" s="144"/>
      <c r="Z394" s="144"/>
      <c r="AA394" s="144"/>
      <c r="AB394" s="144"/>
      <c r="AC394" s="144"/>
      <c r="AD394" s="144"/>
      <c r="AE394" s="144"/>
    </row>
    <row r="395">
      <c r="A395" s="370"/>
      <c r="B395" s="371"/>
      <c r="C395" s="372"/>
      <c r="D395" s="372"/>
      <c r="E395" s="372"/>
      <c r="F395" s="371"/>
      <c r="G395" s="371"/>
      <c r="H395" s="362"/>
      <c r="I395" s="373"/>
      <c r="J395" s="144"/>
      <c r="K395" s="144"/>
      <c r="L395" s="144"/>
      <c r="M395" s="144"/>
      <c r="N395" s="144"/>
      <c r="O395" s="144"/>
      <c r="P395" s="144"/>
      <c r="Q395" s="144"/>
      <c r="R395" s="144"/>
      <c r="S395" s="144"/>
      <c r="T395" s="144"/>
      <c r="U395" s="144"/>
      <c r="V395" s="144"/>
      <c r="W395" s="144"/>
      <c r="X395" s="144"/>
      <c r="Y395" s="144"/>
      <c r="Z395" s="144"/>
      <c r="AA395" s="144"/>
      <c r="AB395" s="144"/>
      <c r="AC395" s="144"/>
      <c r="AD395" s="144"/>
      <c r="AE395" s="144"/>
    </row>
    <row r="396">
      <c r="A396" s="370"/>
      <c r="B396" s="371"/>
      <c r="C396" s="372"/>
      <c r="D396" s="372"/>
      <c r="E396" s="372"/>
      <c r="F396" s="371"/>
      <c r="G396" s="371"/>
      <c r="H396" s="362"/>
      <c r="I396" s="373"/>
      <c r="J396" s="144"/>
      <c r="K396" s="144"/>
      <c r="L396" s="144"/>
      <c r="M396" s="144"/>
      <c r="N396" s="144"/>
      <c r="O396" s="144"/>
      <c r="P396" s="144"/>
      <c r="Q396" s="144"/>
      <c r="R396" s="144"/>
      <c r="S396" s="144"/>
      <c r="T396" s="144"/>
      <c r="U396" s="144"/>
      <c r="V396" s="144"/>
      <c r="W396" s="144"/>
      <c r="X396" s="144"/>
      <c r="Y396" s="144"/>
      <c r="Z396" s="144"/>
      <c r="AA396" s="144"/>
      <c r="AB396" s="144"/>
      <c r="AC396" s="144"/>
      <c r="AD396" s="144"/>
      <c r="AE396" s="144"/>
    </row>
    <row r="397">
      <c r="A397" s="370"/>
      <c r="B397" s="371"/>
      <c r="C397" s="372"/>
      <c r="D397" s="372"/>
      <c r="E397" s="372"/>
      <c r="F397" s="371"/>
      <c r="G397" s="371"/>
      <c r="H397" s="362"/>
      <c r="I397" s="373"/>
      <c r="J397" s="144"/>
      <c r="K397" s="144"/>
      <c r="L397" s="144"/>
      <c r="M397" s="144"/>
      <c r="N397" s="144"/>
      <c r="O397" s="144"/>
      <c r="P397" s="144"/>
      <c r="Q397" s="144"/>
      <c r="R397" s="144"/>
      <c r="S397" s="144"/>
      <c r="T397" s="144"/>
      <c r="U397" s="144"/>
      <c r="V397" s="144"/>
      <c r="W397" s="144"/>
      <c r="X397" s="144"/>
      <c r="Y397" s="144"/>
      <c r="Z397" s="144"/>
      <c r="AA397" s="144"/>
      <c r="AB397" s="144"/>
      <c r="AC397" s="144"/>
      <c r="AD397" s="144"/>
      <c r="AE397" s="144"/>
    </row>
    <row r="398">
      <c r="A398" s="370"/>
      <c r="B398" s="371"/>
      <c r="C398" s="372"/>
      <c r="D398" s="372"/>
      <c r="E398" s="372"/>
      <c r="F398" s="371"/>
      <c r="G398" s="371"/>
      <c r="H398" s="362"/>
      <c r="I398" s="373"/>
      <c r="J398" s="144"/>
      <c r="K398" s="144"/>
      <c r="L398" s="144"/>
      <c r="M398" s="144"/>
      <c r="N398" s="144"/>
      <c r="O398" s="144"/>
      <c r="P398" s="144"/>
      <c r="Q398" s="144"/>
      <c r="R398" s="144"/>
      <c r="S398" s="144"/>
      <c r="T398" s="144"/>
      <c r="U398" s="144"/>
      <c r="V398" s="144"/>
      <c r="W398" s="144"/>
      <c r="X398" s="144"/>
      <c r="Y398" s="144"/>
      <c r="Z398" s="144"/>
      <c r="AA398" s="144"/>
      <c r="AB398" s="144"/>
      <c r="AC398" s="144"/>
      <c r="AD398" s="144"/>
      <c r="AE398" s="144"/>
    </row>
    <row r="399">
      <c r="A399" s="370"/>
      <c r="B399" s="371"/>
      <c r="C399" s="372"/>
      <c r="D399" s="372"/>
      <c r="E399" s="372"/>
      <c r="F399" s="371"/>
      <c r="G399" s="371"/>
      <c r="H399" s="362"/>
      <c r="I399" s="373"/>
      <c r="J399" s="144"/>
      <c r="K399" s="144"/>
      <c r="L399" s="144"/>
      <c r="M399" s="144"/>
      <c r="N399" s="144"/>
      <c r="O399" s="144"/>
      <c r="P399" s="144"/>
      <c r="Q399" s="144"/>
      <c r="R399" s="144"/>
      <c r="S399" s="144"/>
      <c r="T399" s="144"/>
      <c r="U399" s="144"/>
      <c r="V399" s="144"/>
      <c r="W399" s="144"/>
      <c r="X399" s="144"/>
      <c r="Y399" s="144"/>
      <c r="Z399" s="144"/>
      <c r="AA399" s="144"/>
      <c r="AB399" s="144"/>
      <c r="AC399" s="144"/>
      <c r="AD399" s="144"/>
      <c r="AE399" s="144"/>
    </row>
    <row r="400">
      <c r="A400" s="370"/>
      <c r="B400" s="371"/>
      <c r="C400" s="372"/>
      <c r="D400" s="372"/>
      <c r="E400" s="372"/>
      <c r="F400" s="371"/>
      <c r="G400" s="371"/>
      <c r="H400" s="362"/>
      <c r="I400" s="373"/>
      <c r="J400" s="144"/>
      <c r="K400" s="144"/>
      <c r="L400" s="144"/>
      <c r="M400" s="144"/>
      <c r="N400" s="144"/>
      <c r="O400" s="144"/>
      <c r="P400" s="144"/>
      <c r="Q400" s="144"/>
      <c r="R400" s="144"/>
      <c r="S400" s="144"/>
      <c r="T400" s="144"/>
      <c r="U400" s="144"/>
      <c r="V400" s="144"/>
      <c r="W400" s="144"/>
      <c r="X400" s="144"/>
      <c r="Y400" s="144"/>
      <c r="Z400" s="144"/>
      <c r="AA400" s="144"/>
      <c r="AB400" s="144"/>
      <c r="AC400" s="144"/>
      <c r="AD400" s="144"/>
      <c r="AE400" s="144"/>
    </row>
    <row r="401">
      <c r="A401" s="370"/>
      <c r="B401" s="371"/>
      <c r="C401" s="372"/>
      <c r="D401" s="372"/>
      <c r="E401" s="372"/>
      <c r="F401" s="371"/>
      <c r="G401" s="371"/>
      <c r="H401" s="362"/>
      <c r="I401" s="373"/>
      <c r="J401" s="144"/>
      <c r="K401" s="144"/>
      <c r="L401" s="144"/>
      <c r="M401" s="144"/>
      <c r="N401" s="144"/>
      <c r="O401" s="144"/>
      <c r="P401" s="144"/>
      <c r="Q401" s="144"/>
      <c r="R401" s="144"/>
      <c r="S401" s="144"/>
      <c r="T401" s="144"/>
      <c r="U401" s="144"/>
      <c r="V401" s="144"/>
      <c r="W401" s="144"/>
      <c r="X401" s="144"/>
      <c r="Y401" s="144"/>
      <c r="Z401" s="144"/>
      <c r="AA401" s="144"/>
      <c r="AB401" s="144"/>
      <c r="AC401" s="144"/>
      <c r="AD401" s="144"/>
      <c r="AE401" s="144"/>
    </row>
    <row r="402">
      <c r="A402" s="370"/>
      <c r="B402" s="371"/>
      <c r="C402" s="372"/>
      <c r="D402" s="372"/>
      <c r="E402" s="372"/>
      <c r="F402" s="371"/>
      <c r="G402" s="371"/>
      <c r="H402" s="362"/>
      <c r="I402" s="373"/>
      <c r="J402" s="144"/>
      <c r="K402" s="144"/>
      <c r="L402" s="144"/>
      <c r="M402" s="144"/>
      <c r="N402" s="144"/>
      <c r="O402" s="144"/>
      <c r="P402" s="144"/>
      <c r="Q402" s="144"/>
      <c r="R402" s="144"/>
      <c r="S402" s="144"/>
      <c r="T402" s="144"/>
      <c r="U402" s="144"/>
      <c r="V402" s="144"/>
      <c r="W402" s="144"/>
      <c r="X402" s="144"/>
      <c r="Y402" s="144"/>
      <c r="Z402" s="144"/>
      <c r="AA402" s="144"/>
      <c r="AB402" s="144"/>
      <c r="AC402" s="144"/>
      <c r="AD402" s="144"/>
      <c r="AE402" s="144"/>
    </row>
    <row r="403">
      <c r="A403" s="370"/>
      <c r="B403" s="371"/>
      <c r="C403" s="372"/>
      <c r="D403" s="372"/>
      <c r="E403" s="372"/>
      <c r="F403" s="371"/>
      <c r="G403" s="371"/>
      <c r="H403" s="362"/>
      <c r="I403" s="373"/>
      <c r="J403" s="144"/>
      <c r="K403" s="144"/>
      <c r="L403" s="144"/>
      <c r="M403" s="144"/>
      <c r="N403" s="144"/>
      <c r="O403" s="144"/>
      <c r="P403" s="144"/>
      <c r="Q403" s="144"/>
      <c r="R403" s="144"/>
      <c r="S403" s="144"/>
      <c r="T403" s="144"/>
      <c r="U403" s="144"/>
      <c r="V403" s="144"/>
      <c r="W403" s="144"/>
      <c r="X403" s="144"/>
      <c r="Y403" s="144"/>
      <c r="Z403" s="144"/>
      <c r="AA403" s="144"/>
      <c r="AB403" s="144"/>
      <c r="AC403" s="144"/>
      <c r="AD403" s="144"/>
      <c r="AE403" s="144"/>
    </row>
    <row r="404">
      <c r="A404" s="370"/>
      <c r="B404" s="371"/>
      <c r="C404" s="372"/>
      <c r="D404" s="372"/>
      <c r="E404" s="372"/>
      <c r="F404" s="371"/>
      <c r="G404" s="371"/>
      <c r="H404" s="362"/>
      <c r="I404" s="373"/>
      <c r="J404" s="144"/>
      <c r="K404" s="144"/>
      <c r="L404" s="144"/>
      <c r="M404" s="144"/>
      <c r="N404" s="144"/>
      <c r="O404" s="144"/>
      <c r="P404" s="144"/>
      <c r="Q404" s="144"/>
      <c r="R404" s="144"/>
      <c r="S404" s="144"/>
      <c r="T404" s="144"/>
      <c r="U404" s="144"/>
      <c r="V404" s="144"/>
      <c r="W404" s="144"/>
      <c r="X404" s="144"/>
      <c r="Y404" s="144"/>
      <c r="Z404" s="144"/>
      <c r="AA404" s="144"/>
      <c r="AB404" s="144"/>
      <c r="AC404" s="144"/>
      <c r="AD404" s="144"/>
      <c r="AE404" s="144"/>
    </row>
    <row r="405">
      <c r="A405" s="370"/>
      <c r="B405" s="371"/>
      <c r="C405" s="372"/>
      <c r="D405" s="372"/>
      <c r="E405" s="372"/>
      <c r="F405" s="371"/>
      <c r="G405" s="371"/>
      <c r="H405" s="362"/>
      <c r="I405" s="373"/>
      <c r="J405" s="144"/>
      <c r="K405" s="144"/>
      <c r="L405" s="144"/>
      <c r="M405" s="144"/>
      <c r="N405" s="144"/>
      <c r="O405" s="144"/>
      <c r="P405" s="144"/>
      <c r="Q405" s="144"/>
      <c r="R405" s="144"/>
      <c r="S405" s="144"/>
      <c r="T405" s="144"/>
      <c r="U405" s="144"/>
      <c r="V405" s="144"/>
      <c r="W405" s="144"/>
      <c r="X405" s="144"/>
      <c r="Y405" s="144"/>
      <c r="Z405" s="144"/>
      <c r="AA405" s="144"/>
      <c r="AB405" s="144"/>
      <c r="AC405" s="144"/>
      <c r="AD405" s="144"/>
      <c r="AE405" s="144"/>
    </row>
    <row r="406">
      <c r="A406" s="370"/>
      <c r="B406" s="371"/>
      <c r="C406" s="372"/>
      <c r="D406" s="372"/>
      <c r="E406" s="372"/>
      <c r="F406" s="371"/>
      <c r="G406" s="371"/>
      <c r="H406" s="362"/>
      <c r="I406" s="373"/>
      <c r="J406" s="144"/>
      <c r="K406" s="144"/>
      <c r="L406" s="144"/>
      <c r="M406" s="144"/>
      <c r="N406" s="144"/>
      <c r="O406" s="144"/>
      <c r="P406" s="144"/>
      <c r="Q406" s="144"/>
      <c r="R406" s="144"/>
      <c r="S406" s="144"/>
      <c r="T406" s="144"/>
      <c r="U406" s="144"/>
      <c r="V406" s="144"/>
      <c r="W406" s="144"/>
      <c r="X406" s="144"/>
      <c r="Y406" s="144"/>
      <c r="Z406" s="144"/>
      <c r="AA406" s="144"/>
      <c r="AB406" s="144"/>
      <c r="AC406" s="144"/>
      <c r="AD406" s="144"/>
      <c r="AE406" s="144"/>
    </row>
    <row r="407">
      <c r="A407" s="370"/>
      <c r="B407" s="371"/>
      <c r="C407" s="372"/>
      <c r="D407" s="372"/>
      <c r="E407" s="372"/>
      <c r="F407" s="371"/>
      <c r="G407" s="371"/>
      <c r="H407" s="362"/>
      <c r="I407" s="373"/>
      <c r="J407" s="144"/>
      <c r="K407" s="144"/>
      <c r="L407" s="144"/>
      <c r="M407" s="144"/>
      <c r="N407" s="144"/>
      <c r="O407" s="144"/>
      <c r="P407" s="144"/>
      <c r="Q407" s="144"/>
      <c r="R407" s="144"/>
      <c r="S407" s="144"/>
      <c r="T407" s="144"/>
      <c r="U407" s="144"/>
      <c r="V407" s="144"/>
      <c r="W407" s="144"/>
      <c r="X407" s="144"/>
      <c r="Y407" s="144"/>
      <c r="Z407" s="144"/>
      <c r="AA407" s="144"/>
      <c r="AB407" s="144"/>
      <c r="AC407" s="144"/>
      <c r="AD407" s="144"/>
      <c r="AE407" s="144"/>
    </row>
    <row r="408">
      <c r="A408" s="370"/>
      <c r="B408" s="371"/>
      <c r="C408" s="372"/>
      <c r="D408" s="372"/>
      <c r="E408" s="372"/>
      <c r="F408" s="371"/>
      <c r="G408" s="371"/>
      <c r="H408" s="362"/>
      <c r="I408" s="373"/>
      <c r="J408" s="144"/>
      <c r="K408" s="144"/>
      <c r="L408" s="144"/>
      <c r="M408" s="144"/>
      <c r="N408" s="144"/>
      <c r="O408" s="144"/>
      <c r="P408" s="144"/>
      <c r="Q408" s="144"/>
      <c r="R408" s="144"/>
      <c r="S408" s="144"/>
      <c r="T408" s="144"/>
      <c r="U408" s="144"/>
      <c r="V408" s="144"/>
      <c r="W408" s="144"/>
      <c r="X408" s="144"/>
      <c r="Y408" s="144"/>
      <c r="Z408" s="144"/>
      <c r="AA408" s="144"/>
      <c r="AB408" s="144"/>
      <c r="AC408" s="144"/>
      <c r="AD408" s="144"/>
      <c r="AE408" s="144"/>
    </row>
    <row r="409">
      <c r="A409" s="370"/>
      <c r="B409" s="371"/>
      <c r="C409" s="372"/>
      <c r="D409" s="372"/>
      <c r="E409" s="372"/>
      <c r="F409" s="371"/>
      <c r="G409" s="371"/>
      <c r="H409" s="362"/>
      <c r="I409" s="373"/>
      <c r="J409" s="144"/>
      <c r="K409" s="144"/>
      <c r="L409" s="144"/>
      <c r="M409" s="144"/>
      <c r="N409" s="144"/>
      <c r="O409" s="144"/>
      <c r="P409" s="144"/>
      <c r="Q409" s="144"/>
      <c r="R409" s="144"/>
      <c r="S409" s="144"/>
      <c r="T409" s="144"/>
      <c r="U409" s="144"/>
      <c r="V409" s="144"/>
      <c r="W409" s="144"/>
      <c r="X409" s="144"/>
      <c r="Y409" s="144"/>
      <c r="Z409" s="144"/>
      <c r="AA409" s="144"/>
      <c r="AB409" s="144"/>
      <c r="AC409" s="144"/>
      <c r="AD409" s="144"/>
      <c r="AE409" s="144"/>
    </row>
    <row r="410">
      <c r="A410" s="370"/>
      <c r="B410" s="371"/>
      <c r="C410" s="372"/>
      <c r="D410" s="372"/>
      <c r="E410" s="372"/>
      <c r="F410" s="371"/>
      <c r="G410" s="371"/>
      <c r="H410" s="362"/>
      <c r="I410" s="373"/>
      <c r="J410" s="144"/>
      <c r="K410" s="144"/>
      <c r="L410" s="144"/>
      <c r="M410" s="144"/>
      <c r="N410" s="144"/>
      <c r="O410" s="144"/>
      <c r="P410" s="144"/>
      <c r="Q410" s="144"/>
      <c r="R410" s="144"/>
      <c r="S410" s="144"/>
      <c r="T410" s="144"/>
      <c r="U410" s="144"/>
      <c r="V410" s="144"/>
      <c r="W410" s="144"/>
      <c r="X410" s="144"/>
      <c r="Y410" s="144"/>
      <c r="Z410" s="144"/>
      <c r="AA410" s="144"/>
      <c r="AB410" s="144"/>
      <c r="AC410" s="144"/>
      <c r="AD410" s="144"/>
      <c r="AE410" s="144"/>
    </row>
    <row r="411">
      <c r="A411" s="370"/>
      <c r="B411" s="371"/>
      <c r="C411" s="372"/>
      <c r="D411" s="372"/>
      <c r="E411" s="372"/>
      <c r="F411" s="371"/>
      <c r="G411" s="371"/>
      <c r="H411" s="362"/>
      <c r="I411" s="373"/>
      <c r="J411" s="144"/>
      <c r="K411" s="144"/>
      <c r="L411" s="144"/>
      <c r="M411" s="144"/>
      <c r="N411" s="144"/>
      <c r="O411" s="144"/>
      <c r="P411" s="144"/>
      <c r="Q411" s="144"/>
      <c r="R411" s="144"/>
      <c r="S411" s="144"/>
      <c r="T411" s="144"/>
      <c r="U411" s="144"/>
      <c r="V411" s="144"/>
      <c r="W411" s="144"/>
      <c r="X411" s="144"/>
      <c r="Y411" s="144"/>
      <c r="Z411" s="144"/>
      <c r="AA411" s="144"/>
      <c r="AB411" s="144"/>
      <c r="AC411" s="144"/>
      <c r="AD411" s="144"/>
      <c r="AE411" s="144"/>
    </row>
    <row r="412">
      <c r="A412" s="370"/>
      <c r="B412" s="371"/>
      <c r="C412" s="372"/>
      <c r="D412" s="372"/>
      <c r="E412" s="372"/>
      <c r="F412" s="371"/>
      <c r="G412" s="371"/>
      <c r="H412" s="362"/>
      <c r="I412" s="373"/>
      <c r="J412" s="144"/>
      <c r="K412" s="144"/>
      <c r="L412" s="144"/>
      <c r="M412" s="144"/>
      <c r="N412" s="144"/>
      <c r="O412" s="144"/>
      <c r="P412" s="144"/>
      <c r="Q412" s="144"/>
      <c r="R412" s="144"/>
      <c r="S412" s="144"/>
      <c r="T412" s="144"/>
      <c r="U412" s="144"/>
      <c r="V412" s="144"/>
      <c r="W412" s="144"/>
      <c r="X412" s="144"/>
      <c r="Y412" s="144"/>
      <c r="Z412" s="144"/>
      <c r="AA412" s="144"/>
      <c r="AB412" s="144"/>
      <c r="AC412" s="144"/>
      <c r="AD412" s="144"/>
      <c r="AE412" s="144"/>
    </row>
    <row r="413">
      <c r="A413" s="370"/>
      <c r="B413" s="371"/>
      <c r="C413" s="372"/>
      <c r="D413" s="372"/>
      <c r="E413" s="372"/>
      <c r="F413" s="371"/>
      <c r="G413" s="371"/>
      <c r="H413" s="362"/>
      <c r="I413" s="373"/>
      <c r="J413" s="144"/>
      <c r="K413" s="144"/>
      <c r="L413" s="144"/>
      <c r="M413" s="144"/>
      <c r="N413" s="144"/>
      <c r="O413" s="144"/>
      <c r="P413" s="144"/>
      <c r="Q413" s="144"/>
      <c r="R413" s="144"/>
      <c r="S413" s="144"/>
      <c r="T413" s="144"/>
      <c r="U413" s="144"/>
      <c r="V413" s="144"/>
      <c r="W413" s="144"/>
      <c r="X413" s="144"/>
      <c r="Y413" s="144"/>
      <c r="Z413" s="144"/>
      <c r="AA413" s="144"/>
      <c r="AB413" s="144"/>
      <c r="AC413" s="144"/>
      <c r="AD413" s="144"/>
      <c r="AE413" s="144"/>
    </row>
    <row r="414">
      <c r="A414" s="370"/>
      <c r="B414" s="371"/>
      <c r="C414" s="372"/>
      <c r="D414" s="372"/>
      <c r="E414" s="372"/>
      <c r="F414" s="371"/>
      <c r="G414" s="371"/>
      <c r="H414" s="362"/>
      <c r="I414" s="373"/>
      <c r="J414" s="144"/>
      <c r="K414" s="144"/>
      <c r="L414" s="144"/>
      <c r="M414" s="144"/>
      <c r="N414" s="144"/>
      <c r="O414" s="144"/>
      <c r="P414" s="144"/>
      <c r="Q414" s="144"/>
      <c r="R414" s="144"/>
      <c r="S414" s="144"/>
      <c r="T414" s="144"/>
      <c r="U414" s="144"/>
      <c r="V414" s="144"/>
      <c r="W414" s="144"/>
      <c r="X414" s="144"/>
      <c r="Y414" s="144"/>
      <c r="Z414" s="144"/>
      <c r="AA414" s="144"/>
      <c r="AB414" s="144"/>
      <c r="AC414" s="144"/>
      <c r="AD414" s="144"/>
      <c r="AE414" s="144"/>
    </row>
    <row r="415">
      <c r="A415" s="370"/>
      <c r="B415" s="371"/>
      <c r="C415" s="372"/>
      <c r="D415" s="372"/>
      <c r="E415" s="372"/>
      <c r="F415" s="371"/>
      <c r="G415" s="371"/>
      <c r="H415" s="362"/>
      <c r="I415" s="373"/>
      <c r="J415" s="144"/>
      <c r="K415" s="144"/>
      <c r="L415" s="144"/>
      <c r="M415" s="144"/>
      <c r="N415" s="144"/>
      <c r="O415" s="144"/>
      <c r="P415" s="144"/>
      <c r="Q415" s="144"/>
      <c r="R415" s="144"/>
      <c r="S415" s="144"/>
      <c r="T415" s="144"/>
      <c r="U415" s="144"/>
      <c r="V415" s="144"/>
      <c r="W415" s="144"/>
      <c r="X415" s="144"/>
      <c r="Y415" s="144"/>
      <c r="Z415" s="144"/>
      <c r="AA415" s="144"/>
      <c r="AB415" s="144"/>
      <c r="AC415" s="144"/>
      <c r="AD415" s="144"/>
      <c r="AE415" s="144"/>
    </row>
    <row r="416">
      <c r="A416" s="370"/>
      <c r="B416" s="371"/>
      <c r="C416" s="372"/>
      <c r="D416" s="372"/>
      <c r="E416" s="372"/>
      <c r="F416" s="371"/>
      <c r="G416" s="371"/>
      <c r="H416" s="362"/>
      <c r="I416" s="373"/>
      <c r="J416" s="144"/>
      <c r="K416" s="144"/>
      <c r="L416" s="144"/>
      <c r="M416" s="144"/>
      <c r="N416" s="144"/>
      <c r="O416" s="144"/>
      <c r="P416" s="144"/>
      <c r="Q416" s="144"/>
      <c r="R416" s="144"/>
      <c r="S416" s="144"/>
      <c r="T416" s="144"/>
      <c r="U416" s="144"/>
      <c r="V416" s="144"/>
      <c r="W416" s="144"/>
      <c r="X416" s="144"/>
      <c r="Y416" s="144"/>
      <c r="Z416" s="144"/>
      <c r="AA416" s="144"/>
      <c r="AB416" s="144"/>
      <c r="AC416" s="144"/>
      <c r="AD416" s="144"/>
      <c r="AE416" s="144"/>
    </row>
    <row r="417">
      <c r="A417" s="370"/>
      <c r="B417" s="371"/>
      <c r="C417" s="372"/>
      <c r="D417" s="372"/>
      <c r="E417" s="372"/>
      <c r="F417" s="371"/>
      <c r="G417" s="371"/>
      <c r="H417" s="362"/>
      <c r="I417" s="373"/>
      <c r="J417" s="144"/>
      <c r="K417" s="144"/>
      <c r="L417" s="144"/>
      <c r="M417" s="144"/>
      <c r="N417" s="144"/>
      <c r="O417" s="144"/>
      <c r="P417" s="144"/>
      <c r="Q417" s="144"/>
      <c r="R417" s="144"/>
      <c r="S417" s="144"/>
      <c r="T417" s="144"/>
      <c r="U417" s="144"/>
      <c r="V417" s="144"/>
      <c r="W417" s="144"/>
      <c r="X417" s="144"/>
      <c r="Y417" s="144"/>
      <c r="Z417" s="144"/>
      <c r="AA417" s="144"/>
      <c r="AB417" s="144"/>
      <c r="AC417" s="144"/>
      <c r="AD417" s="144"/>
      <c r="AE417" s="144"/>
    </row>
    <row r="418">
      <c r="A418" s="370"/>
      <c r="B418" s="371"/>
      <c r="C418" s="372"/>
      <c r="D418" s="372"/>
      <c r="E418" s="372"/>
      <c r="F418" s="371"/>
      <c r="G418" s="371"/>
      <c r="H418" s="362"/>
      <c r="I418" s="373"/>
      <c r="J418" s="144"/>
      <c r="K418" s="144"/>
      <c r="L418" s="144"/>
      <c r="M418" s="144"/>
      <c r="N418" s="144"/>
      <c r="O418" s="144"/>
      <c r="P418" s="144"/>
      <c r="Q418" s="144"/>
      <c r="R418" s="144"/>
      <c r="S418" s="144"/>
      <c r="T418" s="144"/>
      <c r="U418" s="144"/>
      <c r="V418" s="144"/>
      <c r="W418" s="144"/>
      <c r="X418" s="144"/>
      <c r="Y418" s="144"/>
      <c r="Z418" s="144"/>
      <c r="AA418" s="144"/>
      <c r="AB418" s="144"/>
      <c r="AC418" s="144"/>
      <c r="AD418" s="144"/>
      <c r="AE418" s="144"/>
    </row>
    <row r="419">
      <c r="A419" s="370"/>
      <c r="B419" s="371"/>
      <c r="C419" s="372"/>
      <c r="D419" s="372"/>
      <c r="E419" s="372"/>
      <c r="F419" s="371"/>
      <c r="G419" s="371"/>
      <c r="H419" s="362"/>
      <c r="I419" s="373"/>
      <c r="J419" s="144"/>
      <c r="K419" s="144"/>
      <c r="L419" s="144"/>
      <c r="M419" s="144"/>
      <c r="N419" s="144"/>
      <c r="O419" s="144"/>
      <c r="P419" s="144"/>
      <c r="Q419" s="144"/>
      <c r="R419" s="144"/>
      <c r="S419" s="144"/>
      <c r="T419" s="144"/>
      <c r="U419" s="144"/>
      <c r="V419" s="144"/>
      <c r="W419" s="144"/>
      <c r="X419" s="144"/>
      <c r="Y419" s="144"/>
      <c r="Z419" s="144"/>
      <c r="AA419" s="144"/>
      <c r="AB419" s="144"/>
      <c r="AC419" s="144"/>
      <c r="AD419" s="144"/>
      <c r="AE419" s="144"/>
    </row>
    <row r="420">
      <c r="A420" s="370"/>
      <c r="B420" s="371"/>
      <c r="C420" s="372"/>
      <c r="D420" s="372"/>
      <c r="E420" s="372"/>
      <c r="F420" s="371"/>
      <c r="G420" s="371"/>
      <c r="H420" s="362"/>
      <c r="I420" s="373"/>
      <c r="J420" s="144"/>
      <c r="K420" s="144"/>
      <c r="L420" s="144"/>
      <c r="M420" s="144"/>
      <c r="N420" s="144"/>
      <c r="O420" s="144"/>
      <c r="P420" s="144"/>
      <c r="Q420" s="144"/>
      <c r="R420" s="144"/>
      <c r="S420" s="144"/>
      <c r="T420" s="144"/>
      <c r="U420" s="144"/>
      <c r="V420" s="144"/>
      <c r="W420" s="144"/>
      <c r="X420" s="144"/>
      <c r="Y420" s="144"/>
      <c r="Z420" s="144"/>
      <c r="AA420" s="144"/>
      <c r="AB420" s="144"/>
      <c r="AC420" s="144"/>
      <c r="AD420" s="144"/>
      <c r="AE420" s="144"/>
    </row>
    <row r="421">
      <c r="A421" s="370"/>
      <c r="B421" s="371"/>
      <c r="C421" s="372"/>
      <c r="D421" s="372"/>
      <c r="E421" s="372"/>
      <c r="F421" s="371"/>
      <c r="G421" s="371"/>
      <c r="H421" s="362"/>
      <c r="I421" s="373"/>
      <c r="J421" s="144"/>
      <c r="K421" s="144"/>
      <c r="L421" s="144"/>
      <c r="M421" s="144"/>
      <c r="N421" s="144"/>
      <c r="O421" s="144"/>
      <c r="P421" s="144"/>
      <c r="Q421" s="144"/>
      <c r="R421" s="144"/>
      <c r="S421" s="144"/>
      <c r="T421" s="144"/>
      <c r="U421" s="144"/>
      <c r="V421" s="144"/>
      <c r="W421" s="144"/>
      <c r="X421" s="144"/>
      <c r="Y421" s="144"/>
      <c r="Z421" s="144"/>
      <c r="AA421" s="144"/>
      <c r="AB421" s="144"/>
      <c r="AC421" s="144"/>
      <c r="AD421" s="144"/>
      <c r="AE421" s="144"/>
    </row>
    <row r="422">
      <c r="A422" s="370"/>
      <c r="B422" s="371"/>
      <c r="C422" s="372"/>
      <c r="D422" s="372"/>
      <c r="E422" s="372"/>
      <c r="F422" s="371"/>
      <c r="G422" s="371"/>
      <c r="H422" s="362"/>
      <c r="I422" s="373"/>
      <c r="J422" s="144"/>
      <c r="K422" s="144"/>
      <c r="L422" s="144"/>
      <c r="M422" s="144"/>
      <c r="N422" s="144"/>
      <c r="O422" s="144"/>
      <c r="P422" s="144"/>
      <c r="Q422" s="144"/>
      <c r="R422" s="144"/>
      <c r="S422" s="144"/>
      <c r="T422" s="144"/>
      <c r="U422" s="144"/>
      <c r="V422" s="144"/>
      <c r="W422" s="144"/>
      <c r="X422" s="144"/>
      <c r="Y422" s="144"/>
      <c r="Z422" s="144"/>
      <c r="AA422" s="144"/>
      <c r="AB422" s="144"/>
      <c r="AC422" s="144"/>
      <c r="AD422" s="144"/>
      <c r="AE422" s="144"/>
    </row>
    <row r="423">
      <c r="A423" s="370"/>
      <c r="B423" s="371"/>
      <c r="C423" s="372"/>
      <c r="D423" s="372"/>
      <c r="E423" s="372"/>
      <c r="F423" s="371"/>
      <c r="G423" s="371"/>
      <c r="H423" s="362"/>
      <c r="I423" s="373"/>
      <c r="J423" s="144"/>
      <c r="K423" s="144"/>
      <c r="L423" s="144"/>
      <c r="M423" s="144"/>
      <c r="N423" s="144"/>
      <c r="O423" s="144"/>
      <c r="P423" s="144"/>
      <c r="Q423" s="144"/>
      <c r="R423" s="144"/>
      <c r="S423" s="144"/>
      <c r="T423" s="144"/>
      <c r="U423" s="144"/>
      <c r="V423" s="144"/>
      <c r="W423" s="144"/>
      <c r="X423" s="144"/>
      <c r="Y423" s="144"/>
      <c r="Z423" s="144"/>
      <c r="AA423" s="144"/>
      <c r="AB423" s="144"/>
      <c r="AC423" s="144"/>
      <c r="AD423" s="144"/>
      <c r="AE423" s="144"/>
    </row>
    <row r="424">
      <c r="A424" s="370"/>
      <c r="B424" s="371"/>
      <c r="C424" s="372"/>
      <c r="D424" s="372"/>
      <c r="E424" s="372"/>
      <c r="F424" s="371"/>
      <c r="G424" s="371"/>
      <c r="H424" s="362"/>
      <c r="I424" s="373"/>
      <c r="J424" s="144"/>
      <c r="K424" s="144"/>
      <c r="L424" s="144"/>
      <c r="M424" s="144"/>
      <c r="N424" s="144"/>
      <c r="O424" s="144"/>
      <c r="P424" s="144"/>
      <c r="Q424" s="144"/>
      <c r="R424" s="144"/>
      <c r="S424" s="144"/>
      <c r="T424" s="144"/>
      <c r="U424" s="144"/>
      <c r="V424" s="144"/>
      <c r="W424" s="144"/>
      <c r="X424" s="144"/>
      <c r="Y424" s="144"/>
      <c r="Z424" s="144"/>
      <c r="AA424" s="144"/>
      <c r="AB424" s="144"/>
      <c r="AC424" s="144"/>
      <c r="AD424" s="144"/>
      <c r="AE424" s="144"/>
    </row>
    <row r="425">
      <c r="A425" s="370"/>
      <c r="B425" s="371"/>
      <c r="C425" s="372"/>
      <c r="D425" s="372"/>
      <c r="E425" s="372"/>
      <c r="F425" s="371"/>
      <c r="G425" s="371"/>
      <c r="H425" s="362"/>
      <c r="I425" s="373"/>
      <c r="J425" s="144"/>
      <c r="K425" s="144"/>
      <c r="L425" s="144"/>
      <c r="M425" s="144"/>
      <c r="N425" s="144"/>
      <c r="O425" s="144"/>
      <c r="P425" s="144"/>
      <c r="Q425" s="144"/>
      <c r="R425" s="144"/>
      <c r="S425" s="144"/>
      <c r="T425" s="144"/>
      <c r="U425" s="144"/>
      <c r="V425" s="144"/>
      <c r="W425" s="144"/>
      <c r="X425" s="144"/>
      <c r="Y425" s="144"/>
      <c r="Z425" s="144"/>
      <c r="AA425" s="144"/>
      <c r="AB425" s="144"/>
      <c r="AC425" s="144"/>
      <c r="AD425" s="144"/>
      <c r="AE425" s="144"/>
    </row>
    <row r="426">
      <c r="A426" s="370"/>
      <c r="B426" s="371"/>
      <c r="C426" s="372"/>
      <c r="D426" s="372"/>
      <c r="E426" s="372"/>
      <c r="F426" s="371"/>
      <c r="G426" s="371"/>
      <c r="H426" s="362"/>
      <c r="I426" s="373"/>
      <c r="J426" s="144"/>
      <c r="K426" s="144"/>
      <c r="L426" s="144"/>
      <c r="M426" s="144"/>
      <c r="N426" s="144"/>
      <c r="O426" s="144"/>
      <c r="P426" s="144"/>
      <c r="Q426" s="144"/>
      <c r="R426" s="144"/>
      <c r="S426" s="144"/>
      <c r="T426" s="144"/>
      <c r="U426" s="144"/>
      <c r="V426" s="144"/>
      <c r="W426" s="144"/>
      <c r="X426" s="144"/>
      <c r="Y426" s="144"/>
      <c r="Z426" s="144"/>
      <c r="AA426" s="144"/>
      <c r="AB426" s="144"/>
      <c r="AC426" s="144"/>
      <c r="AD426" s="144"/>
      <c r="AE426" s="144"/>
    </row>
    <row r="427">
      <c r="A427" s="370"/>
      <c r="B427" s="371"/>
      <c r="C427" s="372"/>
      <c r="D427" s="372"/>
      <c r="E427" s="372"/>
      <c r="F427" s="371"/>
      <c r="G427" s="371"/>
      <c r="H427" s="362"/>
      <c r="I427" s="373"/>
      <c r="J427" s="144"/>
      <c r="K427" s="144"/>
      <c r="L427" s="144"/>
      <c r="M427" s="144"/>
      <c r="N427" s="144"/>
      <c r="O427" s="144"/>
      <c r="P427" s="144"/>
      <c r="Q427" s="144"/>
      <c r="R427" s="144"/>
      <c r="S427" s="144"/>
      <c r="T427" s="144"/>
      <c r="U427" s="144"/>
      <c r="V427" s="144"/>
      <c r="W427" s="144"/>
      <c r="X427" s="144"/>
      <c r="Y427" s="144"/>
      <c r="Z427" s="144"/>
      <c r="AA427" s="144"/>
      <c r="AB427" s="144"/>
      <c r="AC427" s="144"/>
      <c r="AD427" s="144"/>
      <c r="AE427" s="144"/>
    </row>
    <row r="428">
      <c r="A428" s="370"/>
      <c r="B428" s="371"/>
      <c r="C428" s="372"/>
      <c r="D428" s="372"/>
      <c r="E428" s="372"/>
      <c r="F428" s="371"/>
      <c r="G428" s="371"/>
      <c r="H428" s="362"/>
      <c r="I428" s="373"/>
      <c r="J428" s="144"/>
      <c r="K428" s="144"/>
      <c r="L428" s="144"/>
      <c r="M428" s="144"/>
      <c r="N428" s="144"/>
      <c r="O428" s="144"/>
      <c r="P428" s="144"/>
      <c r="Q428" s="144"/>
      <c r="R428" s="144"/>
      <c r="S428" s="144"/>
      <c r="T428" s="144"/>
      <c r="U428" s="144"/>
      <c r="V428" s="144"/>
      <c r="W428" s="144"/>
      <c r="X428" s="144"/>
      <c r="Y428" s="144"/>
      <c r="Z428" s="144"/>
      <c r="AA428" s="144"/>
      <c r="AB428" s="144"/>
      <c r="AC428" s="144"/>
      <c r="AD428" s="144"/>
      <c r="AE428" s="144"/>
    </row>
    <row r="429">
      <c r="A429" s="370"/>
      <c r="B429" s="371"/>
      <c r="C429" s="372"/>
      <c r="D429" s="372"/>
      <c r="E429" s="372"/>
      <c r="F429" s="371"/>
      <c r="G429" s="371"/>
      <c r="H429" s="362"/>
      <c r="I429" s="373"/>
      <c r="J429" s="144"/>
      <c r="K429" s="144"/>
      <c r="L429" s="144"/>
      <c r="M429" s="144"/>
      <c r="N429" s="144"/>
      <c r="O429" s="144"/>
      <c r="P429" s="144"/>
      <c r="Q429" s="144"/>
      <c r="R429" s="144"/>
      <c r="S429" s="144"/>
      <c r="T429" s="144"/>
      <c r="U429" s="144"/>
      <c r="V429" s="144"/>
      <c r="W429" s="144"/>
      <c r="X429" s="144"/>
      <c r="Y429" s="144"/>
      <c r="Z429" s="144"/>
      <c r="AA429" s="144"/>
      <c r="AB429" s="144"/>
      <c r="AC429" s="144"/>
      <c r="AD429" s="144"/>
      <c r="AE429" s="144"/>
    </row>
    <row r="430">
      <c r="A430" s="370"/>
      <c r="B430" s="371"/>
      <c r="C430" s="372"/>
      <c r="D430" s="372"/>
      <c r="E430" s="372"/>
      <c r="F430" s="371"/>
      <c r="G430" s="371"/>
      <c r="H430" s="362"/>
      <c r="I430" s="373"/>
      <c r="J430" s="144"/>
      <c r="K430" s="144"/>
      <c r="L430" s="144"/>
      <c r="M430" s="144"/>
      <c r="N430" s="144"/>
      <c r="O430" s="144"/>
      <c r="P430" s="144"/>
      <c r="Q430" s="144"/>
      <c r="R430" s="144"/>
      <c r="S430" s="144"/>
      <c r="T430" s="144"/>
      <c r="U430" s="144"/>
      <c r="V430" s="144"/>
      <c r="W430" s="144"/>
      <c r="X430" s="144"/>
      <c r="Y430" s="144"/>
      <c r="Z430" s="144"/>
      <c r="AA430" s="144"/>
      <c r="AB430" s="144"/>
      <c r="AC430" s="144"/>
      <c r="AD430" s="144"/>
      <c r="AE430" s="144"/>
    </row>
    <row r="431">
      <c r="A431" s="370"/>
      <c r="B431" s="371"/>
      <c r="C431" s="372"/>
      <c r="D431" s="372"/>
      <c r="E431" s="372"/>
      <c r="F431" s="371"/>
      <c r="G431" s="371"/>
      <c r="H431" s="362"/>
      <c r="I431" s="373"/>
      <c r="J431" s="144"/>
      <c r="K431" s="144"/>
      <c r="L431" s="144"/>
      <c r="M431" s="144"/>
      <c r="N431" s="144"/>
      <c r="O431" s="144"/>
      <c r="P431" s="144"/>
      <c r="Q431" s="144"/>
      <c r="R431" s="144"/>
      <c r="S431" s="144"/>
      <c r="T431" s="144"/>
      <c r="U431" s="144"/>
      <c r="V431" s="144"/>
      <c r="W431" s="144"/>
      <c r="X431" s="144"/>
      <c r="Y431" s="144"/>
      <c r="Z431" s="144"/>
      <c r="AA431" s="144"/>
      <c r="AB431" s="144"/>
      <c r="AC431" s="144"/>
      <c r="AD431" s="144"/>
      <c r="AE431" s="144"/>
    </row>
    <row r="432">
      <c r="A432" s="370"/>
      <c r="B432" s="371"/>
      <c r="C432" s="372"/>
      <c r="D432" s="372"/>
      <c r="E432" s="372"/>
      <c r="F432" s="371"/>
      <c r="G432" s="371"/>
      <c r="H432" s="362"/>
      <c r="I432" s="373"/>
      <c r="J432" s="144"/>
      <c r="K432" s="144"/>
      <c r="L432" s="144"/>
      <c r="M432" s="144"/>
      <c r="N432" s="144"/>
      <c r="O432" s="144"/>
      <c r="P432" s="144"/>
      <c r="Q432" s="144"/>
      <c r="R432" s="144"/>
      <c r="S432" s="144"/>
      <c r="T432" s="144"/>
      <c r="U432" s="144"/>
      <c r="V432" s="144"/>
      <c r="W432" s="144"/>
      <c r="X432" s="144"/>
      <c r="Y432" s="144"/>
      <c r="Z432" s="144"/>
      <c r="AA432" s="144"/>
      <c r="AB432" s="144"/>
      <c r="AC432" s="144"/>
      <c r="AD432" s="144"/>
      <c r="AE432" s="144"/>
    </row>
    <row r="433">
      <c r="A433" s="370"/>
      <c r="B433" s="371"/>
      <c r="C433" s="372"/>
      <c r="D433" s="372"/>
      <c r="E433" s="372"/>
      <c r="F433" s="371"/>
      <c r="G433" s="371"/>
      <c r="H433" s="362"/>
      <c r="I433" s="373"/>
      <c r="J433" s="144"/>
      <c r="K433" s="144"/>
      <c r="L433" s="144"/>
      <c r="M433" s="144"/>
      <c r="N433" s="144"/>
      <c r="O433" s="144"/>
      <c r="P433" s="144"/>
      <c r="Q433" s="144"/>
      <c r="R433" s="144"/>
      <c r="S433" s="144"/>
      <c r="T433" s="144"/>
      <c r="U433" s="144"/>
      <c r="V433" s="144"/>
      <c r="W433" s="144"/>
      <c r="X433" s="144"/>
      <c r="Y433" s="144"/>
      <c r="Z433" s="144"/>
      <c r="AA433" s="144"/>
      <c r="AB433" s="144"/>
      <c r="AC433" s="144"/>
      <c r="AD433" s="144"/>
      <c r="AE433" s="144"/>
    </row>
    <row r="434">
      <c r="A434" s="370"/>
      <c r="B434" s="371"/>
      <c r="C434" s="372"/>
      <c r="D434" s="372"/>
      <c r="E434" s="372"/>
      <c r="F434" s="371"/>
      <c r="G434" s="371"/>
      <c r="H434" s="362"/>
      <c r="I434" s="373"/>
      <c r="J434" s="144"/>
      <c r="K434" s="144"/>
      <c r="L434" s="144"/>
      <c r="M434" s="144"/>
      <c r="N434" s="144"/>
      <c r="O434" s="144"/>
      <c r="P434" s="144"/>
      <c r="Q434" s="144"/>
      <c r="R434" s="144"/>
      <c r="S434" s="144"/>
      <c r="T434" s="144"/>
      <c r="U434" s="144"/>
      <c r="V434" s="144"/>
      <c r="W434" s="144"/>
      <c r="X434" s="144"/>
      <c r="Y434" s="144"/>
      <c r="Z434" s="144"/>
      <c r="AA434" s="144"/>
      <c r="AB434" s="144"/>
      <c r="AC434" s="144"/>
      <c r="AD434" s="144"/>
      <c r="AE434" s="144"/>
    </row>
    <row r="435">
      <c r="A435" s="370"/>
      <c r="B435" s="371"/>
      <c r="C435" s="372"/>
      <c r="D435" s="372"/>
      <c r="E435" s="372"/>
      <c r="F435" s="371"/>
      <c r="G435" s="371"/>
      <c r="H435" s="362"/>
      <c r="I435" s="373"/>
      <c r="J435" s="144"/>
      <c r="K435" s="144"/>
      <c r="L435" s="144"/>
      <c r="M435" s="144"/>
      <c r="N435" s="144"/>
      <c r="O435" s="144"/>
      <c r="P435" s="144"/>
      <c r="Q435" s="144"/>
      <c r="R435" s="144"/>
      <c r="S435" s="144"/>
      <c r="T435" s="144"/>
      <c r="U435" s="144"/>
      <c r="V435" s="144"/>
      <c r="W435" s="144"/>
      <c r="X435" s="144"/>
      <c r="Y435" s="144"/>
      <c r="Z435" s="144"/>
      <c r="AA435" s="144"/>
      <c r="AB435" s="144"/>
      <c r="AC435" s="144"/>
      <c r="AD435" s="144"/>
      <c r="AE435" s="144"/>
    </row>
    <row r="436">
      <c r="A436" s="370"/>
      <c r="B436" s="371"/>
      <c r="C436" s="372"/>
      <c r="D436" s="372"/>
      <c r="E436" s="372"/>
      <c r="F436" s="371"/>
      <c r="G436" s="371"/>
      <c r="H436" s="362"/>
      <c r="I436" s="373"/>
      <c r="J436" s="144"/>
      <c r="K436" s="144"/>
      <c r="L436" s="144"/>
      <c r="M436" s="144"/>
      <c r="N436" s="144"/>
      <c r="O436" s="144"/>
      <c r="P436" s="144"/>
      <c r="Q436" s="144"/>
      <c r="R436" s="144"/>
      <c r="S436" s="144"/>
      <c r="T436" s="144"/>
      <c r="U436" s="144"/>
      <c r="V436" s="144"/>
      <c r="W436" s="144"/>
      <c r="X436" s="144"/>
      <c r="Y436" s="144"/>
      <c r="Z436" s="144"/>
      <c r="AA436" s="144"/>
      <c r="AB436" s="144"/>
      <c r="AC436" s="144"/>
      <c r="AD436" s="144"/>
      <c r="AE436" s="144"/>
    </row>
    <row r="437">
      <c r="A437" s="370"/>
      <c r="B437" s="371"/>
      <c r="C437" s="372"/>
      <c r="D437" s="372"/>
      <c r="E437" s="372"/>
      <c r="F437" s="371"/>
      <c r="G437" s="371"/>
      <c r="H437" s="362"/>
      <c r="I437" s="373"/>
      <c r="J437" s="144"/>
      <c r="K437" s="144"/>
      <c r="L437" s="144"/>
      <c r="M437" s="144"/>
      <c r="N437" s="144"/>
      <c r="O437" s="144"/>
      <c r="P437" s="144"/>
      <c r="Q437" s="144"/>
      <c r="R437" s="144"/>
      <c r="S437" s="144"/>
      <c r="T437" s="144"/>
      <c r="U437" s="144"/>
      <c r="V437" s="144"/>
      <c r="W437" s="144"/>
      <c r="X437" s="144"/>
      <c r="Y437" s="144"/>
      <c r="Z437" s="144"/>
      <c r="AA437" s="144"/>
      <c r="AB437" s="144"/>
      <c r="AC437" s="144"/>
      <c r="AD437" s="144"/>
      <c r="AE437" s="144"/>
    </row>
    <row r="438">
      <c r="A438" s="370"/>
      <c r="B438" s="371"/>
      <c r="C438" s="372"/>
      <c r="D438" s="372"/>
      <c r="E438" s="372"/>
      <c r="F438" s="371"/>
      <c r="G438" s="371"/>
      <c r="H438" s="362"/>
      <c r="I438" s="373"/>
      <c r="J438" s="144"/>
      <c r="K438" s="144"/>
      <c r="L438" s="144"/>
      <c r="M438" s="144"/>
      <c r="N438" s="144"/>
      <c r="O438" s="144"/>
      <c r="P438" s="144"/>
      <c r="Q438" s="144"/>
      <c r="R438" s="144"/>
      <c r="S438" s="144"/>
      <c r="T438" s="144"/>
      <c r="U438" s="144"/>
      <c r="V438" s="144"/>
      <c r="W438" s="144"/>
      <c r="X438" s="144"/>
      <c r="Y438" s="144"/>
      <c r="Z438" s="144"/>
      <c r="AA438" s="144"/>
      <c r="AB438" s="144"/>
      <c r="AC438" s="144"/>
      <c r="AD438" s="144"/>
      <c r="AE438" s="144"/>
    </row>
    <row r="439">
      <c r="A439" s="370"/>
      <c r="B439" s="371"/>
      <c r="C439" s="372"/>
      <c r="D439" s="372"/>
      <c r="E439" s="372"/>
      <c r="F439" s="371"/>
      <c r="G439" s="371"/>
      <c r="H439" s="362"/>
      <c r="I439" s="373"/>
      <c r="J439" s="144"/>
      <c r="K439" s="144"/>
      <c r="L439" s="144"/>
      <c r="M439" s="144"/>
      <c r="N439" s="144"/>
      <c r="O439" s="144"/>
      <c r="P439" s="144"/>
      <c r="Q439" s="144"/>
      <c r="R439" s="144"/>
      <c r="S439" s="144"/>
      <c r="T439" s="144"/>
      <c r="U439" s="144"/>
      <c r="V439" s="144"/>
      <c r="W439" s="144"/>
      <c r="X439" s="144"/>
      <c r="Y439" s="144"/>
      <c r="Z439" s="144"/>
      <c r="AA439" s="144"/>
      <c r="AB439" s="144"/>
      <c r="AC439" s="144"/>
      <c r="AD439" s="144"/>
      <c r="AE439" s="144"/>
    </row>
    <row r="440">
      <c r="A440" s="370"/>
      <c r="B440" s="371"/>
      <c r="C440" s="372"/>
      <c r="D440" s="372"/>
      <c r="E440" s="372"/>
      <c r="F440" s="371"/>
      <c r="G440" s="371"/>
      <c r="H440" s="362"/>
      <c r="I440" s="373"/>
      <c r="J440" s="144"/>
      <c r="K440" s="144"/>
      <c r="L440" s="144"/>
      <c r="M440" s="144"/>
      <c r="N440" s="144"/>
      <c r="O440" s="144"/>
      <c r="P440" s="144"/>
      <c r="Q440" s="144"/>
      <c r="R440" s="144"/>
      <c r="S440" s="144"/>
      <c r="T440" s="144"/>
      <c r="U440" s="144"/>
      <c r="V440" s="144"/>
      <c r="W440" s="144"/>
      <c r="X440" s="144"/>
      <c r="Y440" s="144"/>
      <c r="Z440" s="144"/>
      <c r="AA440" s="144"/>
      <c r="AB440" s="144"/>
      <c r="AC440" s="144"/>
      <c r="AD440" s="144"/>
      <c r="AE440" s="144"/>
    </row>
    <row r="441">
      <c r="A441" s="370"/>
      <c r="B441" s="371"/>
      <c r="C441" s="372"/>
      <c r="D441" s="372"/>
      <c r="E441" s="372"/>
      <c r="F441" s="371"/>
      <c r="G441" s="371"/>
      <c r="H441" s="362"/>
      <c r="I441" s="373"/>
      <c r="J441" s="144"/>
      <c r="K441" s="144"/>
      <c r="L441" s="144"/>
      <c r="M441" s="144"/>
      <c r="N441" s="144"/>
      <c r="O441" s="144"/>
      <c r="P441" s="144"/>
      <c r="Q441" s="144"/>
      <c r="R441" s="144"/>
      <c r="S441" s="144"/>
      <c r="T441" s="144"/>
      <c r="U441" s="144"/>
      <c r="V441" s="144"/>
      <c r="W441" s="144"/>
      <c r="X441" s="144"/>
      <c r="Y441" s="144"/>
      <c r="Z441" s="144"/>
      <c r="AA441" s="144"/>
      <c r="AB441" s="144"/>
      <c r="AC441" s="144"/>
      <c r="AD441" s="144"/>
      <c r="AE441" s="144"/>
    </row>
    <row r="442">
      <c r="A442" s="370"/>
      <c r="B442" s="371"/>
      <c r="C442" s="372"/>
      <c r="D442" s="372"/>
      <c r="E442" s="372"/>
      <c r="F442" s="371"/>
      <c r="G442" s="371"/>
      <c r="H442" s="362"/>
      <c r="I442" s="373"/>
      <c r="J442" s="144"/>
      <c r="K442" s="144"/>
      <c r="L442" s="144"/>
      <c r="M442" s="144"/>
      <c r="N442" s="144"/>
      <c r="O442" s="144"/>
      <c r="P442" s="144"/>
      <c r="Q442" s="144"/>
      <c r="R442" s="144"/>
      <c r="S442" s="144"/>
      <c r="T442" s="144"/>
      <c r="U442" s="144"/>
      <c r="V442" s="144"/>
      <c r="W442" s="144"/>
      <c r="X442" s="144"/>
      <c r="Y442" s="144"/>
      <c r="Z442" s="144"/>
      <c r="AA442" s="144"/>
      <c r="AB442" s="144"/>
      <c r="AC442" s="144"/>
      <c r="AD442" s="144"/>
      <c r="AE442" s="144"/>
    </row>
    <row r="443">
      <c r="A443" s="370"/>
      <c r="B443" s="371"/>
      <c r="C443" s="372"/>
      <c r="D443" s="372"/>
      <c r="E443" s="372"/>
      <c r="F443" s="371"/>
      <c r="G443" s="371"/>
      <c r="H443" s="362"/>
      <c r="I443" s="373"/>
      <c r="J443" s="144"/>
      <c r="K443" s="144"/>
      <c r="L443" s="144"/>
      <c r="M443" s="144"/>
      <c r="N443" s="144"/>
      <c r="O443" s="144"/>
      <c r="P443" s="144"/>
      <c r="Q443" s="144"/>
      <c r="R443" s="144"/>
      <c r="S443" s="144"/>
      <c r="T443" s="144"/>
      <c r="U443" s="144"/>
      <c r="V443" s="144"/>
      <c r="W443" s="144"/>
      <c r="X443" s="144"/>
      <c r="Y443" s="144"/>
      <c r="Z443" s="144"/>
      <c r="AA443" s="144"/>
      <c r="AB443" s="144"/>
      <c r="AC443" s="144"/>
      <c r="AD443" s="144"/>
      <c r="AE443" s="144"/>
    </row>
    <row r="444">
      <c r="A444" s="370"/>
      <c r="B444" s="371"/>
      <c r="C444" s="372"/>
      <c r="D444" s="372"/>
      <c r="E444" s="372"/>
      <c r="F444" s="371"/>
      <c r="G444" s="371"/>
      <c r="H444" s="362"/>
      <c r="I444" s="373"/>
      <c r="J444" s="144"/>
      <c r="K444" s="144"/>
      <c r="L444" s="144"/>
      <c r="M444" s="144"/>
      <c r="N444" s="144"/>
      <c r="O444" s="144"/>
      <c r="P444" s="144"/>
      <c r="Q444" s="144"/>
      <c r="R444" s="144"/>
      <c r="S444" s="144"/>
      <c r="T444" s="144"/>
      <c r="U444" s="144"/>
      <c r="V444" s="144"/>
      <c r="W444" s="144"/>
      <c r="X444" s="144"/>
      <c r="Y444" s="144"/>
      <c r="Z444" s="144"/>
      <c r="AA444" s="144"/>
      <c r="AB444" s="144"/>
      <c r="AC444" s="144"/>
      <c r="AD444" s="144"/>
      <c r="AE444" s="144"/>
    </row>
    <row r="445">
      <c r="A445" s="370"/>
      <c r="B445" s="371"/>
      <c r="C445" s="372"/>
      <c r="D445" s="372"/>
      <c r="E445" s="372"/>
      <c r="F445" s="371"/>
      <c r="G445" s="371"/>
      <c r="H445" s="362"/>
      <c r="I445" s="373"/>
      <c r="J445" s="144"/>
      <c r="K445" s="144"/>
      <c r="L445" s="144"/>
      <c r="M445" s="144"/>
      <c r="N445" s="144"/>
      <c r="O445" s="144"/>
      <c r="P445" s="144"/>
      <c r="Q445" s="144"/>
      <c r="R445" s="144"/>
      <c r="S445" s="144"/>
      <c r="T445" s="144"/>
      <c r="U445" s="144"/>
      <c r="V445" s="144"/>
      <c r="W445" s="144"/>
      <c r="X445" s="144"/>
      <c r="Y445" s="144"/>
      <c r="Z445" s="144"/>
      <c r="AA445" s="144"/>
      <c r="AB445" s="144"/>
      <c r="AC445" s="144"/>
      <c r="AD445" s="144"/>
      <c r="AE445" s="144"/>
    </row>
    <row r="446">
      <c r="A446" s="370"/>
      <c r="B446" s="371"/>
      <c r="C446" s="372"/>
      <c r="D446" s="372"/>
      <c r="E446" s="372"/>
      <c r="F446" s="371"/>
      <c r="G446" s="371"/>
      <c r="H446" s="362"/>
      <c r="I446" s="373"/>
      <c r="J446" s="144"/>
      <c r="K446" s="144"/>
      <c r="L446" s="144"/>
      <c r="M446" s="144"/>
      <c r="N446" s="144"/>
      <c r="O446" s="144"/>
      <c r="P446" s="144"/>
      <c r="Q446" s="144"/>
      <c r="R446" s="144"/>
      <c r="S446" s="144"/>
      <c r="T446" s="144"/>
      <c r="U446" s="144"/>
      <c r="V446" s="144"/>
      <c r="W446" s="144"/>
      <c r="X446" s="144"/>
      <c r="Y446" s="144"/>
      <c r="Z446" s="144"/>
      <c r="AA446" s="144"/>
      <c r="AB446" s="144"/>
      <c r="AC446" s="144"/>
      <c r="AD446" s="144"/>
      <c r="AE446" s="144"/>
    </row>
    <row r="447">
      <c r="A447" s="370"/>
      <c r="B447" s="371"/>
      <c r="C447" s="372"/>
      <c r="D447" s="372"/>
      <c r="E447" s="372"/>
      <c r="F447" s="371"/>
      <c r="G447" s="371"/>
      <c r="H447" s="362"/>
      <c r="I447" s="373"/>
      <c r="J447" s="144"/>
      <c r="K447" s="144"/>
      <c r="L447" s="144"/>
      <c r="M447" s="144"/>
      <c r="N447" s="144"/>
      <c r="O447" s="144"/>
      <c r="P447" s="144"/>
      <c r="Q447" s="144"/>
      <c r="R447" s="144"/>
      <c r="S447" s="144"/>
      <c r="T447" s="144"/>
      <c r="U447" s="144"/>
      <c r="V447" s="144"/>
      <c r="W447" s="144"/>
      <c r="X447" s="144"/>
      <c r="Y447" s="144"/>
      <c r="Z447" s="144"/>
      <c r="AA447" s="144"/>
      <c r="AB447" s="144"/>
      <c r="AC447" s="144"/>
      <c r="AD447" s="144"/>
      <c r="AE447" s="144"/>
    </row>
    <row r="448">
      <c r="A448" s="370"/>
      <c r="B448" s="371"/>
      <c r="C448" s="372"/>
      <c r="D448" s="372"/>
      <c r="E448" s="372"/>
      <c r="F448" s="371"/>
      <c r="G448" s="371"/>
      <c r="H448" s="362"/>
      <c r="I448" s="373"/>
      <c r="J448" s="144"/>
      <c r="K448" s="144"/>
      <c r="L448" s="144"/>
      <c r="M448" s="144"/>
      <c r="N448" s="144"/>
      <c r="O448" s="144"/>
      <c r="P448" s="144"/>
      <c r="Q448" s="144"/>
      <c r="R448" s="144"/>
      <c r="S448" s="144"/>
      <c r="T448" s="144"/>
      <c r="U448" s="144"/>
      <c r="V448" s="144"/>
      <c r="W448" s="144"/>
      <c r="X448" s="144"/>
      <c r="Y448" s="144"/>
      <c r="Z448" s="144"/>
      <c r="AA448" s="144"/>
      <c r="AB448" s="144"/>
      <c r="AC448" s="144"/>
      <c r="AD448" s="144"/>
      <c r="AE448" s="144"/>
    </row>
    <row r="449">
      <c r="A449" s="370"/>
      <c r="B449" s="371"/>
      <c r="C449" s="372"/>
      <c r="D449" s="372"/>
      <c r="E449" s="372"/>
      <c r="F449" s="371"/>
      <c r="G449" s="371"/>
      <c r="H449" s="362"/>
      <c r="I449" s="373"/>
      <c r="J449" s="144"/>
      <c r="K449" s="144"/>
      <c r="L449" s="144"/>
      <c r="M449" s="144"/>
      <c r="N449" s="144"/>
      <c r="O449" s="144"/>
      <c r="P449" s="144"/>
      <c r="Q449" s="144"/>
      <c r="R449" s="144"/>
      <c r="S449" s="144"/>
      <c r="T449" s="144"/>
      <c r="U449" s="144"/>
      <c r="V449" s="144"/>
      <c r="W449" s="144"/>
      <c r="X449" s="144"/>
      <c r="Y449" s="144"/>
      <c r="Z449" s="144"/>
      <c r="AA449" s="144"/>
      <c r="AB449" s="144"/>
      <c r="AC449" s="144"/>
      <c r="AD449" s="144"/>
      <c r="AE449" s="144"/>
    </row>
    <row r="450">
      <c r="A450" s="370"/>
      <c r="B450" s="371"/>
      <c r="C450" s="372"/>
      <c r="D450" s="372"/>
      <c r="E450" s="372"/>
      <c r="F450" s="371"/>
      <c r="G450" s="371"/>
      <c r="H450" s="362"/>
      <c r="I450" s="373"/>
      <c r="J450" s="144"/>
      <c r="K450" s="144"/>
      <c r="L450" s="144"/>
      <c r="M450" s="144"/>
      <c r="N450" s="144"/>
      <c r="O450" s="144"/>
      <c r="P450" s="144"/>
      <c r="Q450" s="144"/>
      <c r="R450" s="144"/>
      <c r="S450" s="144"/>
      <c r="T450" s="144"/>
      <c r="U450" s="144"/>
      <c r="V450" s="144"/>
      <c r="W450" s="144"/>
      <c r="X450" s="144"/>
      <c r="Y450" s="144"/>
      <c r="Z450" s="144"/>
      <c r="AA450" s="144"/>
      <c r="AB450" s="144"/>
      <c r="AC450" s="144"/>
      <c r="AD450" s="144"/>
      <c r="AE450" s="144"/>
    </row>
    <row r="451">
      <c r="A451" s="370"/>
      <c r="B451" s="371"/>
      <c r="C451" s="372"/>
      <c r="D451" s="372"/>
      <c r="E451" s="372"/>
      <c r="F451" s="371"/>
      <c r="G451" s="371"/>
      <c r="H451" s="362"/>
      <c r="I451" s="373"/>
      <c r="J451" s="144"/>
      <c r="K451" s="144"/>
      <c r="L451" s="144"/>
      <c r="M451" s="144"/>
      <c r="N451" s="144"/>
      <c r="O451" s="144"/>
      <c r="P451" s="144"/>
      <c r="Q451" s="144"/>
      <c r="R451" s="144"/>
      <c r="S451" s="144"/>
      <c r="T451" s="144"/>
      <c r="U451" s="144"/>
      <c r="V451" s="144"/>
      <c r="W451" s="144"/>
      <c r="X451" s="144"/>
      <c r="Y451" s="144"/>
      <c r="Z451" s="144"/>
      <c r="AA451" s="144"/>
      <c r="AB451" s="144"/>
      <c r="AC451" s="144"/>
      <c r="AD451" s="144"/>
      <c r="AE451" s="144"/>
    </row>
    <row r="452">
      <c r="A452" s="370"/>
      <c r="B452" s="371"/>
      <c r="C452" s="372"/>
      <c r="D452" s="372"/>
      <c r="E452" s="372"/>
      <c r="F452" s="371"/>
      <c r="G452" s="371"/>
      <c r="H452" s="362"/>
      <c r="I452" s="373"/>
      <c r="J452" s="144"/>
      <c r="K452" s="144"/>
      <c r="L452" s="144"/>
      <c r="M452" s="144"/>
      <c r="N452" s="144"/>
      <c r="O452" s="144"/>
      <c r="P452" s="144"/>
      <c r="Q452" s="144"/>
      <c r="R452" s="144"/>
      <c r="S452" s="144"/>
      <c r="T452" s="144"/>
      <c r="U452" s="144"/>
      <c r="V452" s="144"/>
      <c r="W452" s="144"/>
      <c r="X452" s="144"/>
      <c r="Y452" s="144"/>
      <c r="Z452" s="144"/>
      <c r="AA452" s="144"/>
      <c r="AB452" s="144"/>
      <c r="AC452" s="144"/>
      <c r="AD452" s="144"/>
      <c r="AE452" s="144"/>
    </row>
    <row r="453">
      <c r="A453" s="370"/>
      <c r="B453" s="371"/>
      <c r="C453" s="372"/>
      <c r="D453" s="372"/>
      <c r="E453" s="372"/>
      <c r="F453" s="371"/>
      <c r="G453" s="371"/>
      <c r="H453" s="362"/>
      <c r="I453" s="373"/>
      <c r="J453" s="144"/>
      <c r="K453" s="144"/>
      <c r="L453" s="144"/>
      <c r="M453" s="144"/>
      <c r="N453" s="144"/>
      <c r="O453" s="144"/>
      <c r="P453" s="144"/>
      <c r="Q453" s="144"/>
      <c r="R453" s="144"/>
      <c r="S453" s="144"/>
      <c r="T453" s="144"/>
      <c r="U453" s="144"/>
      <c r="V453" s="144"/>
      <c r="W453" s="144"/>
      <c r="X453" s="144"/>
      <c r="Y453" s="144"/>
      <c r="Z453" s="144"/>
      <c r="AA453" s="144"/>
      <c r="AB453" s="144"/>
      <c r="AC453" s="144"/>
      <c r="AD453" s="144"/>
      <c r="AE453" s="144"/>
    </row>
    <row r="454">
      <c r="A454" s="370"/>
      <c r="B454" s="371"/>
      <c r="C454" s="372"/>
      <c r="D454" s="372"/>
      <c r="E454" s="372"/>
      <c r="F454" s="371"/>
      <c r="G454" s="371"/>
      <c r="H454" s="362"/>
      <c r="I454" s="373"/>
      <c r="J454" s="144"/>
      <c r="K454" s="144"/>
      <c r="L454" s="144"/>
      <c r="M454" s="144"/>
      <c r="N454" s="144"/>
      <c r="O454" s="144"/>
      <c r="P454" s="144"/>
      <c r="Q454" s="144"/>
      <c r="R454" s="144"/>
      <c r="S454" s="144"/>
      <c r="T454" s="144"/>
      <c r="U454" s="144"/>
      <c r="V454" s="144"/>
      <c r="W454" s="144"/>
      <c r="X454" s="144"/>
      <c r="Y454" s="144"/>
      <c r="Z454" s="144"/>
      <c r="AA454" s="144"/>
      <c r="AB454" s="144"/>
      <c r="AC454" s="144"/>
      <c r="AD454" s="144"/>
      <c r="AE454" s="144"/>
    </row>
    <row r="455">
      <c r="A455" s="370"/>
      <c r="B455" s="371"/>
      <c r="C455" s="372"/>
      <c r="D455" s="372"/>
      <c r="E455" s="372"/>
      <c r="F455" s="371"/>
      <c r="G455" s="371"/>
      <c r="H455" s="362"/>
      <c r="I455" s="373"/>
      <c r="J455" s="144"/>
      <c r="K455" s="144"/>
      <c r="L455" s="144"/>
      <c r="M455" s="144"/>
      <c r="N455" s="144"/>
      <c r="O455" s="144"/>
      <c r="P455" s="144"/>
      <c r="Q455" s="144"/>
      <c r="R455" s="144"/>
      <c r="S455" s="144"/>
      <c r="T455" s="144"/>
      <c r="U455" s="144"/>
      <c r="V455" s="144"/>
      <c r="W455" s="144"/>
      <c r="X455" s="144"/>
      <c r="Y455" s="144"/>
      <c r="Z455" s="144"/>
      <c r="AA455" s="144"/>
      <c r="AB455" s="144"/>
      <c r="AC455" s="144"/>
      <c r="AD455" s="144"/>
      <c r="AE455" s="144"/>
    </row>
    <row r="456">
      <c r="A456" s="370"/>
      <c r="B456" s="371"/>
      <c r="C456" s="372"/>
      <c r="D456" s="372"/>
      <c r="E456" s="372"/>
      <c r="F456" s="371"/>
      <c r="G456" s="371"/>
      <c r="H456" s="362"/>
      <c r="I456" s="373"/>
      <c r="J456" s="144"/>
      <c r="K456" s="144"/>
      <c r="L456" s="144"/>
      <c r="M456" s="144"/>
      <c r="N456" s="144"/>
      <c r="O456" s="144"/>
      <c r="P456" s="144"/>
      <c r="Q456" s="144"/>
      <c r="R456" s="144"/>
      <c r="S456" s="144"/>
      <c r="T456" s="144"/>
      <c r="U456" s="144"/>
      <c r="V456" s="144"/>
      <c r="W456" s="144"/>
      <c r="X456" s="144"/>
      <c r="Y456" s="144"/>
      <c r="Z456" s="144"/>
      <c r="AA456" s="144"/>
      <c r="AB456" s="144"/>
      <c r="AC456" s="144"/>
      <c r="AD456" s="144"/>
      <c r="AE456" s="144"/>
    </row>
    <row r="457">
      <c r="A457" s="370"/>
      <c r="B457" s="371"/>
      <c r="C457" s="372"/>
      <c r="D457" s="372"/>
      <c r="E457" s="372"/>
      <c r="F457" s="371"/>
      <c r="G457" s="371"/>
      <c r="H457" s="362"/>
      <c r="I457" s="373"/>
      <c r="J457" s="144"/>
      <c r="K457" s="144"/>
      <c r="L457" s="144"/>
      <c r="M457" s="144"/>
      <c r="N457" s="144"/>
      <c r="O457" s="144"/>
      <c r="P457" s="144"/>
      <c r="Q457" s="144"/>
      <c r="R457" s="144"/>
      <c r="S457" s="144"/>
      <c r="T457" s="144"/>
      <c r="U457" s="144"/>
      <c r="V457" s="144"/>
      <c r="W457" s="144"/>
      <c r="X457" s="144"/>
      <c r="Y457" s="144"/>
      <c r="Z457" s="144"/>
      <c r="AA457" s="144"/>
      <c r="AB457" s="144"/>
      <c r="AC457" s="144"/>
      <c r="AD457" s="144"/>
      <c r="AE457" s="144"/>
    </row>
    <row r="458">
      <c r="A458" s="370"/>
      <c r="B458" s="371"/>
      <c r="C458" s="372"/>
      <c r="D458" s="372"/>
      <c r="E458" s="372"/>
      <c r="F458" s="371"/>
      <c r="G458" s="371"/>
      <c r="H458" s="362"/>
      <c r="I458" s="373"/>
      <c r="J458" s="144"/>
      <c r="K458" s="144"/>
      <c r="L458" s="144"/>
      <c r="M458" s="144"/>
      <c r="N458" s="144"/>
      <c r="O458" s="144"/>
      <c r="P458" s="144"/>
      <c r="Q458" s="144"/>
      <c r="R458" s="144"/>
      <c r="S458" s="144"/>
      <c r="T458" s="144"/>
      <c r="U458" s="144"/>
      <c r="V458" s="144"/>
      <c r="W458" s="144"/>
      <c r="X458" s="144"/>
      <c r="Y458" s="144"/>
      <c r="Z458" s="144"/>
      <c r="AA458" s="144"/>
      <c r="AB458" s="144"/>
      <c r="AC458" s="144"/>
      <c r="AD458" s="144"/>
      <c r="AE458" s="144"/>
    </row>
    <row r="459">
      <c r="A459" s="370"/>
      <c r="B459" s="371"/>
      <c r="C459" s="372"/>
      <c r="D459" s="372"/>
      <c r="E459" s="372"/>
      <c r="F459" s="371"/>
      <c r="G459" s="371"/>
      <c r="H459" s="362"/>
      <c r="I459" s="373"/>
      <c r="J459" s="144"/>
      <c r="K459" s="144"/>
      <c r="L459" s="144"/>
      <c r="M459" s="144"/>
      <c r="N459" s="144"/>
      <c r="O459" s="144"/>
      <c r="P459" s="144"/>
      <c r="Q459" s="144"/>
      <c r="R459" s="144"/>
      <c r="S459" s="144"/>
      <c r="T459" s="144"/>
      <c r="U459" s="144"/>
      <c r="V459" s="144"/>
      <c r="W459" s="144"/>
      <c r="X459" s="144"/>
      <c r="Y459" s="144"/>
      <c r="Z459" s="144"/>
      <c r="AA459" s="144"/>
      <c r="AB459" s="144"/>
      <c r="AC459" s="144"/>
      <c r="AD459" s="144"/>
      <c r="AE459" s="144"/>
    </row>
    <row r="460">
      <c r="A460" s="370"/>
      <c r="B460" s="371"/>
      <c r="C460" s="372"/>
      <c r="D460" s="372"/>
      <c r="E460" s="372"/>
      <c r="F460" s="371"/>
      <c r="G460" s="371"/>
      <c r="H460" s="362"/>
      <c r="I460" s="373"/>
      <c r="J460" s="144"/>
      <c r="K460" s="144"/>
      <c r="L460" s="144"/>
      <c r="M460" s="144"/>
      <c r="N460" s="144"/>
      <c r="O460" s="144"/>
      <c r="P460" s="144"/>
      <c r="Q460" s="144"/>
      <c r="R460" s="144"/>
      <c r="S460" s="144"/>
      <c r="T460" s="144"/>
      <c r="U460" s="144"/>
      <c r="V460" s="144"/>
      <c r="W460" s="144"/>
      <c r="X460" s="144"/>
      <c r="Y460" s="144"/>
      <c r="Z460" s="144"/>
      <c r="AA460" s="144"/>
      <c r="AB460" s="144"/>
      <c r="AC460" s="144"/>
      <c r="AD460" s="144"/>
      <c r="AE460" s="144"/>
    </row>
    <row r="461">
      <c r="A461" s="370"/>
      <c r="B461" s="371"/>
      <c r="C461" s="372"/>
      <c r="D461" s="372"/>
      <c r="E461" s="372"/>
      <c r="F461" s="371"/>
      <c r="G461" s="371"/>
      <c r="H461" s="362"/>
      <c r="I461" s="373"/>
      <c r="J461" s="144"/>
      <c r="K461" s="144"/>
      <c r="L461" s="144"/>
      <c r="M461" s="144"/>
      <c r="N461" s="144"/>
      <c r="O461" s="144"/>
      <c r="P461" s="144"/>
      <c r="Q461" s="144"/>
      <c r="R461" s="144"/>
      <c r="S461" s="144"/>
      <c r="T461" s="144"/>
      <c r="U461" s="144"/>
      <c r="V461" s="144"/>
      <c r="W461" s="144"/>
      <c r="X461" s="144"/>
      <c r="Y461" s="144"/>
      <c r="Z461" s="144"/>
      <c r="AA461" s="144"/>
      <c r="AB461" s="144"/>
      <c r="AC461" s="144"/>
      <c r="AD461" s="144"/>
      <c r="AE461" s="144"/>
    </row>
    <row r="462">
      <c r="A462" s="370"/>
      <c r="B462" s="371"/>
      <c r="C462" s="372"/>
      <c r="D462" s="372"/>
      <c r="E462" s="372"/>
      <c r="F462" s="371"/>
      <c r="G462" s="371"/>
      <c r="H462" s="362"/>
      <c r="I462" s="373"/>
      <c r="J462" s="144"/>
      <c r="K462" s="144"/>
      <c r="L462" s="144"/>
      <c r="M462" s="144"/>
      <c r="N462" s="144"/>
      <c r="O462" s="144"/>
      <c r="P462" s="144"/>
      <c r="Q462" s="144"/>
      <c r="R462" s="144"/>
      <c r="S462" s="144"/>
      <c r="T462" s="144"/>
      <c r="U462" s="144"/>
      <c r="V462" s="144"/>
      <c r="W462" s="144"/>
      <c r="X462" s="144"/>
      <c r="Y462" s="144"/>
      <c r="Z462" s="144"/>
      <c r="AA462" s="144"/>
      <c r="AB462" s="144"/>
      <c r="AC462" s="144"/>
      <c r="AD462" s="144"/>
      <c r="AE462" s="144"/>
    </row>
    <row r="463">
      <c r="A463" s="370"/>
      <c r="B463" s="371"/>
      <c r="C463" s="372"/>
      <c r="D463" s="372"/>
      <c r="E463" s="372"/>
      <c r="F463" s="371"/>
      <c r="G463" s="371"/>
      <c r="H463" s="362"/>
      <c r="I463" s="373"/>
      <c r="J463" s="144"/>
      <c r="K463" s="144"/>
      <c r="L463" s="144"/>
      <c r="M463" s="144"/>
      <c r="N463" s="144"/>
      <c r="O463" s="144"/>
      <c r="P463" s="144"/>
      <c r="Q463" s="144"/>
      <c r="R463" s="144"/>
      <c r="S463" s="144"/>
      <c r="T463" s="144"/>
      <c r="U463" s="144"/>
      <c r="V463" s="144"/>
      <c r="W463" s="144"/>
      <c r="X463" s="144"/>
      <c r="Y463" s="144"/>
      <c r="Z463" s="144"/>
      <c r="AA463" s="144"/>
      <c r="AB463" s="144"/>
      <c r="AC463" s="144"/>
      <c r="AD463" s="144"/>
      <c r="AE463" s="144"/>
    </row>
    <row r="464">
      <c r="A464" s="370"/>
      <c r="B464" s="371"/>
      <c r="C464" s="372"/>
      <c r="D464" s="372"/>
      <c r="E464" s="372"/>
      <c r="F464" s="371"/>
      <c r="G464" s="371"/>
      <c r="H464" s="362"/>
      <c r="I464" s="373"/>
      <c r="J464" s="144"/>
      <c r="K464" s="144"/>
      <c r="L464" s="144"/>
      <c r="M464" s="144"/>
      <c r="N464" s="144"/>
      <c r="O464" s="144"/>
      <c r="P464" s="144"/>
      <c r="Q464" s="144"/>
      <c r="R464" s="144"/>
      <c r="S464" s="144"/>
      <c r="T464" s="144"/>
      <c r="U464" s="144"/>
      <c r="V464" s="144"/>
      <c r="W464" s="144"/>
      <c r="X464" s="144"/>
      <c r="Y464" s="144"/>
      <c r="Z464" s="144"/>
      <c r="AA464" s="144"/>
      <c r="AB464" s="144"/>
      <c r="AC464" s="144"/>
      <c r="AD464" s="144"/>
      <c r="AE464" s="144"/>
    </row>
    <row r="465">
      <c r="A465" s="370"/>
      <c r="B465" s="371"/>
      <c r="C465" s="372"/>
      <c r="D465" s="372"/>
      <c r="E465" s="372"/>
      <c r="F465" s="371"/>
      <c r="G465" s="371"/>
      <c r="H465" s="362"/>
      <c r="I465" s="373"/>
      <c r="J465" s="144"/>
      <c r="K465" s="144"/>
      <c r="L465" s="144"/>
      <c r="M465" s="144"/>
      <c r="N465" s="144"/>
      <c r="O465" s="144"/>
      <c r="P465" s="144"/>
      <c r="Q465" s="144"/>
      <c r="R465" s="144"/>
      <c r="S465" s="144"/>
      <c r="T465" s="144"/>
      <c r="U465" s="144"/>
      <c r="V465" s="144"/>
      <c r="W465" s="144"/>
      <c r="X465" s="144"/>
      <c r="Y465" s="144"/>
      <c r="Z465" s="144"/>
      <c r="AA465" s="144"/>
      <c r="AB465" s="144"/>
      <c r="AC465" s="144"/>
      <c r="AD465" s="144"/>
      <c r="AE465" s="144"/>
    </row>
    <row r="466">
      <c r="A466" s="370"/>
      <c r="B466" s="371"/>
      <c r="C466" s="372"/>
      <c r="D466" s="372"/>
      <c r="E466" s="372"/>
      <c r="F466" s="371"/>
      <c r="G466" s="371"/>
      <c r="H466" s="362"/>
      <c r="I466" s="373"/>
      <c r="J466" s="144"/>
      <c r="K466" s="144"/>
      <c r="L466" s="144"/>
      <c r="M466" s="144"/>
      <c r="N466" s="144"/>
      <c r="O466" s="144"/>
      <c r="P466" s="144"/>
      <c r="Q466" s="144"/>
      <c r="R466" s="144"/>
      <c r="S466" s="144"/>
      <c r="T466" s="144"/>
      <c r="U466" s="144"/>
      <c r="V466" s="144"/>
      <c r="W466" s="144"/>
      <c r="X466" s="144"/>
      <c r="Y466" s="144"/>
      <c r="Z466" s="144"/>
      <c r="AA466" s="144"/>
      <c r="AB466" s="144"/>
      <c r="AC466" s="144"/>
      <c r="AD466" s="144"/>
      <c r="AE466" s="144"/>
    </row>
    <row r="467">
      <c r="A467" s="370"/>
      <c r="B467" s="371"/>
      <c r="C467" s="372"/>
      <c r="D467" s="372"/>
      <c r="E467" s="372"/>
      <c r="F467" s="371"/>
      <c r="G467" s="371"/>
      <c r="H467" s="362"/>
      <c r="I467" s="373"/>
      <c r="J467" s="144"/>
      <c r="K467" s="144"/>
      <c r="L467" s="144"/>
      <c r="M467" s="144"/>
      <c r="N467" s="144"/>
      <c r="O467" s="144"/>
      <c r="P467" s="144"/>
      <c r="Q467" s="144"/>
      <c r="R467" s="144"/>
      <c r="S467" s="144"/>
      <c r="T467" s="144"/>
      <c r="U467" s="144"/>
      <c r="V467" s="144"/>
      <c r="W467" s="144"/>
      <c r="X467" s="144"/>
      <c r="Y467" s="144"/>
      <c r="Z467" s="144"/>
      <c r="AA467" s="144"/>
      <c r="AB467" s="144"/>
      <c r="AC467" s="144"/>
      <c r="AD467" s="144"/>
      <c r="AE467" s="144"/>
    </row>
    <row r="468">
      <c r="A468" s="370"/>
      <c r="B468" s="371"/>
      <c r="C468" s="372"/>
      <c r="D468" s="372"/>
      <c r="E468" s="372"/>
      <c r="F468" s="371"/>
      <c r="G468" s="371"/>
      <c r="H468" s="362"/>
      <c r="I468" s="373"/>
      <c r="J468" s="144"/>
      <c r="K468" s="144"/>
      <c r="L468" s="144"/>
      <c r="M468" s="144"/>
      <c r="N468" s="144"/>
      <c r="O468" s="144"/>
      <c r="P468" s="144"/>
      <c r="Q468" s="144"/>
      <c r="R468" s="144"/>
      <c r="S468" s="144"/>
      <c r="T468" s="144"/>
      <c r="U468" s="144"/>
      <c r="V468" s="144"/>
      <c r="W468" s="144"/>
      <c r="X468" s="144"/>
      <c r="Y468" s="144"/>
      <c r="Z468" s="144"/>
      <c r="AA468" s="144"/>
      <c r="AB468" s="144"/>
      <c r="AC468" s="144"/>
      <c r="AD468" s="144"/>
      <c r="AE468" s="144"/>
    </row>
    <row r="469">
      <c r="A469" s="370"/>
      <c r="B469" s="371"/>
      <c r="C469" s="372"/>
      <c r="D469" s="372"/>
      <c r="E469" s="372"/>
      <c r="F469" s="371"/>
      <c r="G469" s="371"/>
      <c r="H469" s="362"/>
      <c r="I469" s="373"/>
      <c r="J469" s="144"/>
      <c r="K469" s="144"/>
      <c r="L469" s="144"/>
      <c r="M469" s="144"/>
      <c r="N469" s="144"/>
      <c r="O469" s="144"/>
      <c r="P469" s="144"/>
      <c r="Q469" s="144"/>
      <c r="R469" s="144"/>
      <c r="S469" s="144"/>
      <c r="T469" s="144"/>
      <c r="U469" s="144"/>
      <c r="V469" s="144"/>
      <c r="W469" s="144"/>
      <c r="X469" s="144"/>
      <c r="Y469" s="144"/>
      <c r="Z469" s="144"/>
      <c r="AA469" s="144"/>
      <c r="AB469" s="144"/>
      <c r="AC469" s="144"/>
      <c r="AD469" s="144"/>
      <c r="AE469" s="144"/>
    </row>
    <row r="470">
      <c r="A470" s="370"/>
      <c r="B470" s="371"/>
      <c r="C470" s="372"/>
      <c r="D470" s="372"/>
      <c r="E470" s="372"/>
      <c r="F470" s="371"/>
      <c r="G470" s="371"/>
      <c r="H470" s="362"/>
      <c r="I470" s="373"/>
      <c r="J470" s="144"/>
      <c r="K470" s="144"/>
      <c r="L470" s="144"/>
      <c r="M470" s="144"/>
      <c r="N470" s="144"/>
      <c r="O470" s="144"/>
      <c r="P470" s="144"/>
      <c r="Q470" s="144"/>
      <c r="R470" s="144"/>
      <c r="S470" s="144"/>
      <c r="T470" s="144"/>
      <c r="U470" s="144"/>
      <c r="V470" s="144"/>
      <c r="W470" s="144"/>
      <c r="X470" s="144"/>
      <c r="Y470" s="144"/>
      <c r="Z470" s="144"/>
      <c r="AA470" s="144"/>
      <c r="AB470" s="144"/>
      <c r="AC470" s="144"/>
      <c r="AD470" s="144"/>
      <c r="AE470" s="144"/>
    </row>
    <row r="471">
      <c r="A471" s="370"/>
      <c r="B471" s="371"/>
      <c r="C471" s="372"/>
      <c r="D471" s="372"/>
      <c r="E471" s="372"/>
      <c r="F471" s="371"/>
      <c r="G471" s="371"/>
      <c r="H471" s="362"/>
      <c r="I471" s="373"/>
      <c r="J471" s="144"/>
      <c r="K471" s="144"/>
      <c r="L471" s="144"/>
      <c r="M471" s="144"/>
      <c r="N471" s="144"/>
      <c r="O471" s="144"/>
      <c r="P471" s="144"/>
      <c r="Q471" s="144"/>
      <c r="R471" s="144"/>
      <c r="S471" s="144"/>
      <c r="T471" s="144"/>
      <c r="U471" s="144"/>
      <c r="V471" s="144"/>
      <c r="W471" s="144"/>
      <c r="X471" s="144"/>
      <c r="Y471" s="144"/>
      <c r="Z471" s="144"/>
      <c r="AA471" s="144"/>
      <c r="AB471" s="144"/>
      <c r="AC471" s="144"/>
      <c r="AD471" s="144"/>
      <c r="AE471" s="144"/>
    </row>
    <row r="472">
      <c r="A472" s="370"/>
      <c r="B472" s="371"/>
      <c r="C472" s="372"/>
      <c r="D472" s="372"/>
      <c r="E472" s="372"/>
      <c r="F472" s="371"/>
      <c r="G472" s="371"/>
      <c r="H472" s="362"/>
      <c r="I472" s="373"/>
      <c r="J472" s="144"/>
      <c r="K472" s="144"/>
      <c r="L472" s="144"/>
      <c r="M472" s="144"/>
      <c r="N472" s="144"/>
      <c r="O472" s="144"/>
      <c r="P472" s="144"/>
      <c r="Q472" s="144"/>
      <c r="R472" s="144"/>
      <c r="S472" s="144"/>
      <c r="T472" s="144"/>
      <c r="U472" s="144"/>
      <c r="V472" s="144"/>
      <c r="W472" s="144"/>
      <c r="X472" s="144"/>
      <c r="Y472" s="144"/>
      <c r="Z472" s="144"/>
      <c r="AA472" s="144"/>
      <c r="AB472" s="144"/>
      <c r="AC472" s="144"/>
      <c r="AD472" s="144"/>
      <c r="AE472" s="144"/>
    </row>
    <row r="473">
      <c r="A473" s="370"/>
      <c r="B473" s="371"/>
      <c r="C473" s="372"/>
      <c r="D473" s="372"/>
      <c r="E473" s="372"/>
      <c r="F473" s="371"/>
      <c r="G473" s="371"/>
      <c r="H473" s="362"/>
      <c r="I473" s="373"/>
      <c r="J473" s="144"/>
      <c r="K473" s="144"/>
      <c r="L473" s="144"/>
      <c r="M473" s="144"/>
      <c r="N473" s="144"/>
      <c r="O473" s="144"/>
      <c r="P473" s="144"/>
      <c r="Q473" s="144"/>
      <c r="R473" s="144"/>
      <c r="S473" s="144"/>
      <c r="T473" s="144"/>
      <c r="U473" s="144"/>
      <c r="V473" s="144"/>
      <c r="W473" s="144"/>
      <c r="X473" s="144"/>
      <c r="Y473" s="144"/>
      <c r="Z473" s="144"/>
      <c r="AA473" s="144"/>
      <c r="AB473" s="144"/>
      <c r="AC473" s="144"/>
      <c r="AD473" s="144"/>
      <c r="AE473" s="144"/>
    </row>
    <row r="474">
      <c r="A474" s="370"/>
      <c r="B474" s="371"/>
      <c r="C474" s="372"/>
      <c r="D474" s="372"/>
      <c r="E474" s="372"/>
      <c r="F474" s="371"/>
      <c r="G474" s="371"/>
      <c r="H474" s="362"/>
      <c r="I474" s="373"/>
      <c r="J474" s="144"/>
      <c r="K474" s="144"/>
      <c r="L474" s="144"/>
      <c r="M474" s="144"/>
      <c r="N474" s="144"/>
      <c r="O474" s="144"/>
      <c r="P474" s="144"/>
      <c r="Q474" s="144"/>
      <c r="R474" s="144"/>
      <c r="S474" s="144"/>
      <c r="T474" s="144"/>
      <c r="U474" s="144"/>
      <c r="V474" s="144"/>
      <c r="W474" s="144"/>
      <c r="X474" s="144"/>
      <c r="Y474" s="144"/>
      <c r="Z474" s="144"/>
      <c r="AA474" s="144"/>
      <c r="AB474" s="144"/>
      <c r="AC474" s="144"/>
      <c r="AD474" s="144"/>
      <c r="AE474" s="144"/>
    </row>
    <row r="475">
      <c r="A475" s="370"/>
      <c r="B475" s="371"/>
      <c r="C475" s="372"/>
      <c r="D475" s="372"/>
      <c r="E475" s="372"/>
      <c r="F475" s="371"/>
      <c r="G475" s="371"/>
      <c r="H475" s="362"/>
      <c r="I475" s="373"/>
      <c r="J475" s="144"/>
      <c r="K475" s="144"/>
      <c r="L475" s="144"/>
      <c r="M475" s="144"/>
      <c r="N475" s="144"/>
      <c r="O475" s="144"/>
      <c r="P475" s="144"/>
      <c r="Q475" s="144"/>
      <c r="R475" s="144"/>
      <c r="S475" s="144"/>
      <c r="T475" s="144"/>
      <c r="U475" s="144"/>
      <c r="V475" s="144"/>
      <c r="W475" s="144"/>
      <c r="X475" s="144"/>
      <c r="Y475" s="144"/>
      <c r="Z475" s="144"/>
      <c r="AA475" s="144"/>
      <c r="AB475" s="144"/>
      <c r="AC475" s="144"/>
      <c r="AD475" s="144"/>
      <c r="AE475" s="144"/>
    </row>
    <row r="476">
      <c r="A476" s="370"/>
      <c r="B476" s="371"/>
      <c r="C476" s="372"/>
      <c r="D476" s="372"/>
      <c r="E476" s="372"/>
      <c r="F476" s="371"/>
      <c r="G476" s="371"/>
      <c r="H476" s="362"/>
      <c r="I476" s="373"/>
      <c r="J476" s="144"/>
      <c r="K476" s="144"/>
      <c r="L476" s="144"/>
      <c r="M476" s="144"/>
      <c r="N476" s="144"/>
      <c r="O476" s="144"/>
      <c r="P476" s="144"/>
      <c r="Q476" s="144"/>
      <c r="R476" s="144"/>
      <c r="S476" s="144"/>
      <c r="T476" s="144"/>
      <c r="U476" s="144"/>
      <c r="V476" s="144"/>
      <c r="W476" s="144"/>
      <c r="X476" s="144"/>
      <c r="Y476" s="144"/>
      <c r="Z476" s="144"/>
      <c r="AA476" s="144"/>
      <c r="AB476" s="144"/>
      <c r="AC476" s="144"/>
      <c r="AD476" s="144"/>
      <c r="AE476" s="144"/>
    </row>
    <row r="477">
      <c r="A477" s="370"/>
      <c r="B477" s="371"/>
      <c r="C477" s="372"/>
      <c r="D477" s="372"/>
      <c r="E477" s="372"/>
      <c r="F477" s="371"/>
      <c r="G477" s="371"/>
      <c r="H477" s="362"/>
      <c r="I477" s="373"/>
      <c r="J477" s="144"/>
      <c r="K477" s="144"/>
      <c r="L477" s="144"/>
      <c r="M477" s="144"/>
      <c r="N477" s="144"/>
      <c r="O477" s="144"/>
      <c r="P477" s="144"/>
      <c r="Q477" s="144"/>
      <c r="R477" s="144"/>
      <c r="S477" s="144"/>
      <c r="T477" s="144"/>
      <c r="U477" s="144"/>
      <c r="V477" s="144"/>
      <c r="W477" s="144"/>
      <c r="X477" s="144"/>
      <c r="Y477" s="144"/>
      <c r="Z477" s="144"/>
      <c r="AA477" s="144"/>
      <c r="AB477" s="144"/>
      <c r="AC477" s="144"/>
      <c r="AD477" s="144"/>
      <c r="AE477" s="144"/>
    </row>
    <row r="478">
      <c r="A478" s="370"/>
      <c r="B478" s="371"/>
      <c r="C478" s="372"/>
      <c r="D478" s="372"/>
      <c r="E478" s="372"/>
      <c r="F478" s="371"/>
      <c r="G478" s="371"/>
      <c r="H478" s="362"/>
      <c r="I478" s="373"/>
      <c r="J478" s="144"/>
      <c r="K478" s="144"/>
      <c r="L478" s="144"/>
      <c r="M478" s="144"/>
      <c r="N478" s="144"/>
      <c r="O478" s="144"/>
      <c r="P478" s="144"/>
      <c r="Q478" s="144"/>
      <c r="R478" s="144"/>
      <c r="S478" s="144"/>
      <c r="T478" s="144"/>
      <c r="U478" s="144"/>
      <c r="V478" s="144"/>
      <c r="W478" s="144"/>
      <c r="X478" s="144"/>
      <c r="Y478" s="144"/>
      <c r="Z478" s="144"/>
      <c r="AA478" s="144"/>
      <c r="AB478" s="144"/>
      <c r="AC478" s="144"/>
      <c r="AD478" s="144"/>
      <c r="AE478" s="144"/>
    </row>
    <row r="479">
      <c r="A479" s="370"/>
      <c r="B479" s="371"/>
      <c r="C479" s="372"/>
      <c r="D479" s="372"/>
      <c r="E479" s="372"/>
      <c r="F479" s="371"/>
      <c r="G479" s="371"/>
      <c r="H479" s="362"/>
      <c r="I479" s="373"/>
      <c r="J479" s="144"/>
      <c r="K479" s="144"/>
      <c r="L479" s="144"/>
      <c r="M479" s="144"/>
      <c r="N479" s="144"/>
      <c r="O479" s="144"/>
      <c r="P479" s="144"/>
      <c r="Q479" s="144"/>
      <c r="R479" s="144"/>
      <c r="S479" s="144"/>
      <c r="T479" s="144"/>
      <c r="U479" s="144"/>
      <c r="V479" s="144"/>
      <c r="W479" s="144"/>
      <c r="X479" s="144"/>
      <c r="Y479" s="144"/>
      <c r="Z479" s="144"/>
      <c r="AA479" s="144"/>
      <c r="AB479" s="144"/>
      <c r="AC479" s="144"/>
      <c r="AD479" s="144"/>
      <c r="AE479" s="144"/>
    </row>
    <row r="480">
      <c r="A480" s="370"/>
      <c r="B480" s="371"/>
      <c r="C480" s="372"/>
      <c r="D480" s="372"/>
      <c r="E480" s="372"/>
      <c r="F480" s="371"/>
      <c r="G480" s="371"/>
      <c r="H480" s="362"/>
      <c r="I480" s="373"/>
      <c r="J480" s="144"/>
      <c r="K480" s="144"/>
      <c r="L480" s="144"/>
      <c r="M480" s="144"/>
      <c r="N480" s="144"/>
      <c r="O480" s="144"/>
      <c r="P480" s="144"/>
      <c r="Q480" s="144"/>
      <c r="R480" s="144"/>
      <c r="S480" s="144"/>
      <c r="T480" s="144"/>
      <c r="U480" s="144"/>
      <c r="V480" s="144"/>
      <c r="W480" s="144"/>
      <c r="X480" s="144"/>
      <c r="Y480" s="144"/>
      <c r="Z480" s="144"/>
      <c r="AA480" s="144"/>
      <c r="AB480" s="144"/>
      <c r="AC480" s="144"/>
      <c r="AD480" s="144"/>
      <c r="AE480" s="144"/>
    </row>
    <row r="481">
      <c r="A481" s="370"/>
      <c r="B481" s="371"/>
      <c r="C481" s="372"/>
      <c r="D481" s="372"/>
      <c r="E481" s="372"/>
      <c r="F481" s="371"/>
      <c r="G481" s="371"/>
      <c r="H481" s="362"/>
      <c r="I481" s="373"/>
      <c r="J481" s="144"/>
      <c r="K481" s="144"/>
      <c r="L481" s="144"/>
      <c r="M481" s="144"/>
      <c r="N481" s="144"/>
      <c r="O481" s="144"/>
      <c r="P481" s="144"/>
      <c r="Q481" s="144"/>
      <c r="R481" s="144"/>
      <c r="S481" s="144"/>
      <c r="T481" s="144"/>
      <c r="U481" s="144"/>
      <c r="V481" s="144"/>
      <c r="W481" s="144"/>
      <c r="X481" s="144"/>
      <c r="Y481" s="144"/>
      <c r="Z481" s="144"/>
      <c r="AA481" s="144"/>
      <c r="AB481" s="144"/>
      <c r="AC481" s="144"/>
      <c r="AD481" s="144"/>
      <c r="AE481" s="144"/>
    </row>
    <row r="482">
      <c r="A482" s="370"/>
      <c r="B482" s="371"/>
      <c r="C482" s="372"/>
      <c r="D482" s="372"/>
      <c r="E482" s="372"/>
      <c r="F482" s="371"/>
      <c r="G482" s="371"/>
      <c r="H482" s="362"/>
      <c r="I482" s="373"/>
      <c r="J482" s="144"/>
      <c r="K482" s="144"/>
      <c r="L482" s="144"/>
      <c r="M482" s="144"/>
      <c r="N482" s="144"/>
      <c r="O482" s="144"/>
      <c r="P482" s="144"/>
      <c r="Q482" s="144"/>
      <c r="R482" s="144"/>
      <c r="S482" s="144"/>
      <c r="T482" s="144"/>
      <c r="U482" s="144"/>
      <c r="V482" s="144"/>
      <c r="W482" s="144"/>
      <c r="X482" s="144"/>
      <c r="Y482" s="144"/>
      <c r="Z482" s="144"/>
      <c r="AA482" s="144"/>
      <c r="AB482" s="144"/>
      <c r="AC482" s="144"/>
      <c r="AD482" s="144"/>
      <c r="AE482" s="144"/>
    </row>
    <row r="483">
      <c r="A483" s="370"/>
      <c r="B483" s="371"/>
      <c r="C483" s="372"/>
      <c r="D483" s="372"/>
      <c r="E483" s="372"/>
      <c r="F483" s="371"/>
      <c r="G483" s="371"/>
      <c r="H483" s="362"/>
      <c r="I483" s="373"/>
      <c r="J483" s="144"/>
      <c r="K483" s="144"/>
      <c r="L483" s="144"/>
      <c r="M483" s="144"/>
      <c r="N483" s="144"/>
      <c r="O483" s="144"/>
      <c r="P483" s="144"/>
      <c r="Q483" s="144"/>
      <c r="R483" s="144"/>
      <c r="S483" s="144"/>
      <c r="T483" s="144"/>
      <c r="U483" s="144"/>
      <c r="V483" s="144"/>
      <c r="W483" s="144"/>
      <c r="X483" s="144"/>
      <c r="Y483" s="144"/>
      <c r="Z483" s="144"/>
      <c r="AA483" s="144"/>
      <c r="AB483" s="144"/>
      <c r="AC483" s="144"/>
      <c r="AD483" s="144"/>
      <c r="AE483" s="144"/>
    </row>
    <row r="484">
      <c r="A484" s="370"/>
      <c r="B484" s="371"/>
      <c r="C484" s="372"/>
      <c r="D484" s="372"/>
      <c r="E484" s="372"/>
      <c r="F484" s="371"/>
      <c r="G484" s="371"/>
      <c r="H484" s="362"/>
      <c r="I484" s="373"/>
      <c r="J484" s="144"/>
      <c r="K484" s="144"/>
      <c r="L484" s="144"/>
      <c r="M484" s="144"/>
      <c r="N484" s="144"/>
      <c r="O484" s="144"/>
      <c r="P484" s="144"/>
      <c r="Q484" s="144"/>
      <c r="R484" s="144"/>
      <c r="S484" s="144"/>
      <c r="T484" s="144"/>
      <c r="U484" s="144"/>
      <c r="V484" s="144"/>
      <c r="W484" s="144"/>
      <c r="X484" s="144"/>
      <c r="Y484" s="144"/>
      <c r="Z484" s="144"/>
      <c r="AA484" s="144"/>
      <c r="AB484" s="144"/>
      <c r="AC484" s="144"/>
      <c r="AD484" s="144"/>
      <c r="AE484" s="144"/>
    </row>
    <row r="485">
      <c r="A485" s="370"/>
      <c r="B485" s="371"/>
      <c r="C485" s="372"/>
      <c r="D485" s="372"/>
      <c r="E485" s="372"/>
      <c r="F485" s="371"/>
      <c r="G485" s="371"/>
      <c r="H485" s="362"/>
      <c r="I485" s="373"/>
      <c r="J485" s="144"/>
      <c r="K485" s="144"/>
      <c r="L485" s="144"/>
      <c r="M485" s="144"/>
      <c r="N485" s="144"/>
      <c r="O485" s="144"/>
      <c r="P485" s="144"/>
      <c r="Q485" s="144"/>
      <c r="R485" s="144"/>
      <c r="S485" s="144"/>
      <c r="T485" s="144"/>
      <c r="U485" s="144"/>
      <c r="V485" s="144"/>
      <c r="W485" s="144"/>
      <c r="X485" s="144"/>
      <c r="Y485" s="144"/>
      <c r="Z485" s="144"/>
      <c r="AA485" s="144"/>
      <c r="AB485" s="144"/>
      <c r="AC485" s="144"/>
      <c r="AD485" s="144"/>
      <c r="AE485" s="144"/>
    </row>
    <row r="486">
      <c r="A486" s="370"/>
      <c r="B486" s="371"/>
      <c r="C486" s="372"/>
      <c r="D486" s="372"/>
      <c r="E486" s="372"/>
      <c r="F486" s="371"/>
      <c r="G486" s="371"/>
      <c r="H486" s="362"/>
      <c r="I486" s="373"/>
      <c r="J486" s="144"/>
      <c r="K486" s="144"/>
      <c r="L486" s="144"/>
      <c r="M486" s="144"/>
      <c r="N486" s="144"/>
      <c r="O486" s="144"/>
      <c r="P486" s="144"/>
      <c r="Q486" s="144"/>
      <c r="R486" s="144"/>
      <c r="S486" s="144"/>
      <c r="T486" s="144"/>
      <c r="U486" s="144"/>
      <c r="V486" s="144"/>
      <c r="W486" s="144"/>
      <c r="X486" s="144"/>
      <c r="Y486" s="144"/>
      <c r="Z486" s="144"/>
      <c r="AA486" s="144"/>
      <c r="AB486" s="144"/>
      <c r="AC486" s="144"/>
      <c r="AD486" s="144"/>
      <c r="AE486" s="144"/>
    </row>
    <row r="487">
      <c r="A487" s="370"/>
      <c r="B487" s="371"/>
      <c r="C487" s="372"/>
      <c r="D487" s="372"/>
      <c r="E487" s="372"/>
      <c r="F487" s="371"/>
      <c r="G487" s="371"/>
      <c r="H487" s="362"/>
      <c r="I487" s="373"/>
      <c r="J487" s="144"/>
      <c r="K487" s="144"/>
      <c r="L487" s="144"/>
      <c r="M487" s="144"/>
      <c r="N487" s="144"/>
      <c r="O487" s="144"/>
      <c r="P487" s="144"/>
      <c r="Q487" s="144"/>
      <c r="R487" s="144"/>
      <c r="S487" s="144"/>
      <c r="T487" s="144"/>
      <c r="U487" s="144"/>
      <c r="V487" s="144"/>
      <c r="W487" s="144"/>
      <c r="X487" s="144"/>
      <c r="Y487" s="144"/>
      <c r="Z487" s="144"/>
      <c r="AA487" s="144"/>
      <c r="AB487" s="144"/>
      <c r="AC487" s="144"/>
      <c r="AD487" s="144"/>
      <c r="AE487" s="144"/>
    </row>
    <row r="488">
      <c r="A488" s="370"/>
      <c r="B488" s="371"/>
      <c r="C488" s="372"/>
      <c r="D488" s="372"/>
      <c r="E488" s="372"/>
      <c r="F488" s="371"/>
      <c r="G488" s="371"/>
      <c r="H488" s="362"/>
      <c r="I488" s="373"/>
      <c r="J488" s="144"/>
      <c r="K488" s="144"/>
      <c r="L488" s="144"/>
      <c r="M488" s="144"/>
      <c r="N488" s="144"/>
      <c r="O488" s="144"/>
      <c r="P488" s="144"/>
      <c r="Q488" s="144"/>
      <c r="R488" s="144"/>
      <c r="S488" s="144"/>
      <c r="T488" s="144"/>
      <c r="U488" s="144"/>
      <c r="V488" s="144"/>
      <c r="W488" s="144"/>
      <c r="X488" s="144"/>
      <c r="Y488" s="144"/>
      <c r="Z488" s="144"/>
      <c r="AA488" s="144"/>
      <c r="AB488" s="144"/>
      <c r="AC488" s="144"/>
      <c r="AD488" s="144"/>
      <c r="AE488" s="144"/>
    </row>
    <row r="489">
      <c r="A489" s="370"/>
      <c r="B489" s="371"/>
      <c r="C489" s="372"/>
      <c r="D489" s="372"/>
      <c r="E489" s="372"/>
      <c r="F489" s="371"/>
      <c r="G489" s="371"/>
      <c r="H489" s="362"/>
      <c r="I489" s="373"/>
      <c r="J489" s="144"/>
      <c r="K489" s="144"/>
      <c r="L489" s="144"/>
      <c r="M489" s="144"/>
      <c r="N489" s="144"/>
      <c r="O489" s="144"/>
      <c r="P489" s="144"/>
      <c r="Q489" s="144"/>
      <c r="R489" s="144"/>
      <c r="S489" s="144"/>
      <c r="T489" s="144"/>
      <c r="U489" s="144"/>
      <c r="V489" s="144"/>
      <c r="W489" s="144"/>
      <c r="X489" s="144"/>
      <c r="Y489" s="144"/>
      <c r="Z489" s="144"/>
      <c r="AA489" s="144"/>
      <c r="AB489" s="144"/>
      <c r="AC489" s="144"/>
      <c r="AD489" s="144"/>
      <c r="AE489" s="144"/>
    </row>
    <row r="490">
      <c r="A490" s="370"/>
      <c r="B490" s="371"/>
      <c r="C490" s="372"/>
      <c r="D490" s="372"/>
      <c r="E490" s="372"/>
      <c r="F490" s="371"/>
      <c r="G490" s="371"/>
      <c r="H490" s="362"/>
      <c r="I490" s="373"/>
      <c r="J490" s="144"/>
      <c r="K490" s="144"/>
      <c r="L490" s="144"/>
      <c r="M490" s="144"/>
      <c r="N490" s="144"/>
      <c r="O490" s="144"/>
      <c r="P490" s="144"/>
      <c r="Q490" s="144"/>
      <c r="R490" s="144"/>
      <c r="S490" s="144"/>
      <c r="T490" s="144"/>
      <c r="U490" s="144"/>
      <c r="V490" s="144"/>
      <c r="W490" s="144"/>
      <c r="X490" s="144"/>
      <c r="Y490" s="144"/>
      <c r="Z490" s="144"/>
      <c r="AA490" s="144"/>
      <c r="AB490" s="144"/>
      <c r="AC490" s="144"/>
      <c r="AD490" s="144"/>
      <c r="AE490" s="144"/>
    </row>
    <row r="491">
      <c r="A491" s="370"/>
      <c r="B491" s="371"/>
      <c r="C491" s="372"/>
      <c r="D491" s="372"/>
      <c r="E491" s="372"/>
      <c r="F491" s="371"/>
      <c r="G491" s="371"/>
      <c r="H491" s="362"/>
      <c r="I491" s="373"/>
      <c r="J491" s="144"/>
      <c r="K491" s="144"/>
      <c r="L491" s="144"/>
      <c r="M491" s="144"/>
      <c r="N491" s="144"/>
      <c r="O491" s="144"/>
      <c r="P491" s="144"/>
      <c r="Q491" s="144"/>
      <c r="R491" s="144"/>
      <c r="S491" s="144"/>
      <c r="T491" s="144"/>
      <c r="U491" s="144"/>
      <c r="V491" s="144"/>
      <c r="W491" s="144"/>
      <c r="X491" s="144"/>
      <c r="Y491" s="144"/>
      <c r="Z491" s="144"/>
      <c r="AA491" s="144"/>
      <c r="AB491" s="144"/>
      <c r="AC491" s="144"/>
      <c r="AD491" s="144"/>
      <c r="AE491" s="144"/>
    </row>
    <row r="492">
      <c r="A492" s="370"/>
      <c r="B492" s="371"/>
      <c r="C492" s="372"/>
      <c r="D492" s="372"/>
      <c r="E492" s="372"/>
      <c r="F492" s="371"/>
      <c r="G492" s="371"/>
      <c r="H492" s="362"/>
      <c r="I492" s="373"/>
      <c r="J492" s="144"/>
      <c r="K492" s="144"/>
      <c r="L492" s="144"/>
      <c r="M492" s="144"/>
      <c r="N492" s="144"/>
      <c r="O492" s="144"/>
      <c r="P492" s="144"/>
      <c r="Q492" s="144"/>
      <c r="R492" s="144"/>
      <c r="S492" s="144"/>
      <c r="T492" s="144"/>
      <c r="U492" s="144"/>
      <c r="V492" s="144"/>
      <c r="W492" s="144"/>
      <c r="X492" s="144"/>
      <c r="Y492" s="144"/>
      <c r="Z492" s="144"/>
      <c r="AA492" s="144"/>
      <c r="AB492" s="144"/>
      <c r="AC492" s="144"/>
      <c r="AD492" s="144"/>
      <c r="AE492" s="144"/>
    </row>
    <row r="493">
      <c r="A493" s="370"/>
      <c r="B493" s="371"/>
      <c r="C493" s="372"/>
      <c r="D493" s="372"/>
      <c r="E493" s="372"/>
      <c r="F493" s="371"/>
      <c r="G493" s="371"/>
      <c r="H493" s="362"/>
      <c r="I493" s="373"/>
      <c r="J493" s="144"/>
      <c r="K493" s="144"/>
      <c r="L493" s="144"/>
      <c r="M493" s="144"/>
      <c r="N493" s="144"/>
      <c r="O493" s="144"/>
      <c r="P493" s="144"/>
      <c r="Q493" s="144"/>
      <c r="R493" s="144"/>
      <c r="S493" s="144"/>
      <c r="T493" s="144"/>
      <c r="U493" s="144"/>
      <c r="V493" s="144"/>
      <c r="W493" s="144"/>
      <c r="X493" s="144"/>
      <c r="Y493" s="144"/>
      <c r="Z493" s="144"/>
      <c r="AA493" s="144"/>
      <c r="AB493" s="144"/>
      <c r="AC493" s="144"/>
      <c r="AD493" s="144"/>
      <c r="AE493" s="144"/>
    </row>
    <row r="494">
      <c r="A494" s="370"/>
      <c r="B494" s="371"/>
      <c r="C494" s="372"/>
      <c r="D494" s="372"/>
      <c r="E494" s="372"/>
      <c r="F494" s="371"/>
      <c r="G494" s="371"/>
      <c r="H494" s="362"/>
      <c r="I494" s="373"/>
      <c r="J494" s="144"/>
      <c r="K494" s="144"/>
      <c r="L494" s="144"/>
      <c r="M494" s="144"/>
      <c r="N494" s="144"/>
      <c r="O494" s="144"/>
      <c r="P494" s="144"/>
      <c r="Q494" s="144"/>
      <c r="R494" s="144"/>
      <c r="S494" s="144"/>
      <c r="T494" s="144"/>
      <c r="U494" s="144"/>
      <c r="V494" s="144"/>
      <c r="W494" s="144"/>
      <c r="X494" s="144"/>
      <c r="Y494" s="144"/>
      <c r="Z494" s="144"/>
      <c r="AA494" s="144"/>
      <c r="AB494" s="144"/>
      <c r="AC494" s="144"/>
      <c r="AD494" s="144"/>
      <c r="AE494" s="144"/>
    </row>
    <row r="495">
      <c r="A495" s="370"/>
      <c r="B495" s="371"/>
      <c r="C495" s="372"/>
      <c r="D495" s="372"/>
      <c r="E495" s="372"/>
      <c r="F495" s="371"/>
      <c r="G495" s="371"/>
      <c r="H495" s="362"/>
      <c r="I495" s="373"/>
      <c r="J495" s="144"/>
      <c r="K495" s="144"/>
      <c r="L495" s="144"/>
      <c r="M495" s="144"/>
      <c r="N495" s="144"/>
      <c r="O495" s="144"/>
      <c r="P495" s="144"/>
      <c r="Q495" s="144"/>
      <c r="R495" s="144"/>
      <c r="S495" s="144"/>
      <c r="T495" s="144"/>
      <c r="U495" s="144"/>
      <c r="V495" s="144"/>
      <c r="W495" s="144"/>
      <c r="X495" s="144"/>
      <c r="Y495" s="144"/>
      <c r="Z495" s="144"/>
      <c r="AA495" s="144"/>
      <c r="AB495" s="144"/>
      <c r="AC495" s="144"/>
      <c r="AD495" s="144"/>
      <c r="AE495" s="144"/>
    </row>
    <row r="496">
      <c r="A496" s="370"/>
      <c r="B496" s="371"/>
      <c r="C496" s="372"/>
      <c r="D496" s="372"/>
      <c r="E496" s="372"/>
      <c r="F496" s="371"/>
      <c r="G496" s="371"/>
      <c r="H496" s="362"/>
      <c r="I496" s="373"/>
      <c r="J496" s="144"/>
      <c r="K496" s="144"/>
      <c r="L496" s="144"/>
      <c r="M496" s="144"/>
      <c r="N496" s="144"/>
      <c r="O496" s="144"/>
      <c r="P496" s="144"/>
      <c r="Q496" s="144"/>
      <c r="R496" s="144"/>
      <c r="S496" s="144"/>
      <c r="T496" s="144"/>
      <c r="U496" s="144"/>
      <c r="V496" s="144"/>
      <c r="W496" s="144"/>
      <c r="X496" s="144"/>
      <c r="Y496" s="144"/>
      <c r="Z496" s="144"/>
      <c r="AA496" s="144"/>
      <c r="AB496" s="144"/>
      <c r="AC496" s="144"/>
      <c r="AD496" s="144"/>
      <c r="AE496" s="144"/>
    </row>
    <row r="497">
      <c r="A497" s="370"/>
      <c r="B497" s="371"/>
      <c r="C497" s="372"/>
      <c r="D497" s="372"/>
      <c r="E497" s="372"/>
      <c r="F497" s="371"/>
      <c r="G497" s="371"/>
      <c r="H497" s="362"/>
      <c r="I497" s="373"/>
      <c r="J497" s="144"/>
      <c r="K497" s="144"/>
      <c r="L497" s="144"/>
      <c r="M497" s="144"/>
      <c r="N497" s="144"/>
      <c r="O497" s="144"/>
      <c r="P497" s="144"/>
      <c r="Q497" s="144"/>
      <c r="R497" s="144"/>
      <c r="S497" s="144"/>
      <c r="T497" s="144"/>
      <c r="U497" s="144"/>
      <c r="V497" s="144"/>
      <c r="W497" s="144"/>
      <c r="X497" s="144"/>
      <c r="Y497" s="144"/>
      <c r="Z497" s="144"/>
      <c r="AA497" s="144"/>
      <c r="AB497" s="144"/>
      <c r="AC497" s="144"/>
      <c r="AD497" s="144"/>
      <c r="AE497" s="144"/>
    </row>
    <row r="498">
      <c r="A498" s="370"/>
      <c r="B498" s="371"/>
      <c r="C498" s="372"/>
      <c r="D498" s="372"/>
      <c r="E498" s="372"/>
      <c r="F498" s="371"/>
      <c r="G498" s="371"/>
      <c r="H498" s="362"/>
      <c r="I498" s="373"/>
      <c r="J498" s="144"/>
      <c r="K498" s="144"/>
      <c r="L498" s="144"/>
      <c r="M498" s="144"/>
      <c r="N498" s="144"/>
      <c r="O498" s="144"/>
      <c r="P498" s="144"/>
      <c r="Q498" s="144"/>
      <c r="R498" s="144"/>
      <c r="S498" s="144"/>
      <c r="T498" s="144"/>
      <c r="U498" s="144"/>
      <c r="V498" s="144"/>
      <c r="W498" s="144"/>
      <c r="X498" s="144"/>
      <c r="Y498" s="144"/>
      <c r="Z498" s="144"/>
      <c r="AA498" s="144"/>
      <c r="AB498" s="144"/>
      <c r="AC498" s="144"/>
      <c r="AD498" s="144"/>
      <c r="AE498" s="144"/>
    </row>
    <row r="499">
      <c r="A499" s="370"/>
      <c r="B499" s="371"/>
      <c r="C499" s="372"/>
      <c r="D499" s="372"/>
      <c r="E499" s="372"/>
      <c r="F499" s="371"/>
      <c r="G499" s="371"/>
      <c r="H499" s="362"/>
      <c r="I499" s="373"/>
      <c r="J499" s="144"/>
      <c r="K499" s="144"/>
      <c r="L499" s="144"/>
      <c r="M499" s="144"/>
      <c r="N499" s="144"/>
      <c r="O499" s="144"/>
      <c r="P499" s="144"/>
      <c r="Q499" s="144"/>
      <c r="R499" s="144"/>
      <c r="S499" s="144"/>
      <c r="T499" s="144"/>
      <c r="U499" s="144"/>
      <c r="V499" s="144"/>
      <c r="W499" s="144"/>
      <c r="X499" s="144"/>
      <c r="Y499" s="144"/>
      <c r="Z499" s="144"/>
      <c r="AA499" s="144"/>
      <c r="AB499" s="144"/>
      <c r="AC499" s="144"/>
      <c r="AD499" s="144"/>
      <c r="AE499" s="144"/>
    </row>
    <row r="500">
      <c r="A500" s="370"/>
      <c r="B500" s="371"/>
      <c r="C500" s="372"/>
      <c r="D500" s="372"/>
      <c r="E500" s="372"/>
      <c r="F500" s="371"/>
      <c r="G500" s="371"/>
      <c r="H500" s="362"/>
      <c r="I500" s="373"/>
      <c r="J500" s="144"/>
      <c r="K500" s="144"/>
      <c r="L500" s="144"/>
      <c r="M500" s="144"/>
      <c r="N500" s="144"/>
      <c r="O500" s="144"/>
      <c r="P500" s="144"/>
      <c r="Q500" s="144"/>
      <c r="R500" s="144"/>
      <c r="S500" s="144"/>
      <c r="T500" s="144"/>
      <c r="U500" s="144"/>
      <c r="V500" s="144"/>
      <c r="W500" s="144"/>
      <c r="X500" s="144"/>
      <c r="Y500" s="144"/>
      <c r="Z500" s="144"/>
      <c r="AA500" s="144"/>
      <c r="AB500" s="144"/>
      <c r="AC500" s="144"/>
      <c r="AD500" s="144"/>
      <c r="AE500" s="144"/>
    </row>
    <row r="501">
      <c r="A501" s="370"/>
      <c r="B501" s="371"/>
      <c r="C501" s="372"/>
      <c r="D501" s="372"/>
      <c r="E501" s="372"/>
      <c r="F501" s="371"/>
      <c r="G501" s="371"/>
      <c r="H501" s="362"/>
      <c r="I501" s="373"/>
      <c r="J501" s="144"/>
      <c r="K501" s="144"/>
      <c r="L501" s="144"/>
      <c r="M501" s="144"/>
      <c r="N501" s="144"/>
      <c r="O501" s="144"/>
      <c r="P501" s="144"/>
      <c r="Q501" s="144"/>
      <c r="R501" s="144"/>
      <c r="S501" s="144"/>
      <c r="T501" s="144"/>
      <c r="U501" s="144"/>
      <c r="V501" s="144"/>
      <c r="W501" s="144"/>
      <c r="X501" s="144"/>
      <c r="Y501" s="144"/>
      <c r="Z501" s="144"/>
      <c r="AA501" s="144"/>
      <c r="AB501" s="144"/>
      <c r="AC501" s="144"/>
      <c r="AD501" s="144"/>
      <c r="AE501" s="144"/>
    </row>
    <row r="502">
      <c r="A502" s="370"/>
      <c r="B502" s="371"/>
      <c r="C502" s="372"/>
      <c r="D502" s="372"/>
      <c r="E502" s="372"/>
      <c r="F502" s="371"/>
      <c r="G502" s="371"/>
      <c r="H502" s="362"/>
      <c r="I502" s="373"/>
      <c r="J502" s="144"/>
      <c r="K502" s="144"/>
      <c r="L502" s="144"/>
      <c r="M502" s="144"/>
      <c r="N502" s="144"/>
      <c r="O502" s="144"/>
      <c r="P502" s="144"/>
      <c r="Q502" s="144"/>
      <c r="R502" s="144"/>
      <c r="S502" s="144"/>
      <c r="T502" s="144"/>
      <c r="U502" s="144"/>
      <c r="V502" s="144"/>
      <c r="W502" s="144"/>
      <c r="X502" s="144"/>
      <c r="Y502" s="144"/>
      <c r="Z502" s="144"/>
      <c r="AA502" s="144"/>
      <c r="AB502" s="144"/>
      <c r="AC502" s="144"/>
      <c r="AD502" s="144"/>
      <c r="AE502" s="144"/>
    </row>
    <row r="503">
      <c r="A503" s="370"/>
      <c r="B503" s="371"/>
      <c r="C503" s="372"/>
      <c r="D503" s="372"/>
      <c r="E503" s="372"/>
      <c r="F503" s="371"/>
      <c r="G503" s="371"/>
      <c r="H503" s="362"/>
      <c r="I503" s="373"/>
      <c r="J503" s="144"/>
      <c r="K503" s="144"/>
      <c r="L503" s="144"/>
      <c r="M503" s="144"/>
      <c r="N503" s="144"/>
      <c r="O503" s="144"/>
      <c r="P503" s="144"/>
      <c r="Q503" s="144"/>
      <c r="R503" s="144"/>
      <c r="S503" s="144"/>
      <c r="T503" s="144"/>
      <c r="U503" s="144"/>
      <c r="V503" s="144"/>
      <c r="W503" s="144"/>
      <c r="X503" s="144"/>
      <c r="Y503" s="144"/>
      <c r="Z503" s="144"/>
      <c r="AA503" s="144"/>
      <c r="AB503" s="144"/>
      <c r="AC503" s="144"/>
      <c r="AD503" s="144"/>
      <c r="AE503" s="144"/>
    </row>
    <row r="504">
      <c r="A504" s="370"/>
      <c r="B504" s="371"/>
      <c r="C504" s="372"/>
      <c r="D504" s="372"/>
      <c r="E504" s="372"/>
      <c r="F504" s="371"/>
      <c r="G504" s="371"/>
      <c r="H504" s="362"/>
      <c r="I504" s="373"/>
      <c r="J504" s="144"/>
      <c r="K504" s="144"/>
      <c r="L504" s="144"/>
      <c r="M504" s="144"/>
      <c r="N504" s="144"/>
      <c r="O504" s="144"/>
      <c r="P504" s="144"/>
      <c r="Q504" s="144"/>
      <c r="R504" s="144"/>
      <c r="S504" s="144"/>
      <c r="T504" s="144"/>
      <c r="U504" s="144"/>
      <c r="V504" s="144"/>
      <c r="W504" s="144"/>
      <c r="X504" s="144"/>
      <c r="Y504" s="144"/>
      <c r="Z504" s="144"/>
      <c r="AA504" s="144"/>
      <c r="AB504" s="144"/>
      <c r="AC504" s="144"/>
      <c r="AD504" s="144"/>
      <c r="AE504" s="144"/>
    </row>
    <row r="505">
      <c r="A505" s="370"/>
      <c r="B505" s="371"/>
      <c r="C505" s="372"/>
      <c r="D505" s="372"/>
      <c r="E505" s="372"/>
      <c r="F505" s="371"/>
      <c r="G505" s="371"/>
      <c r="H505" s="362"/>
      <c r="I505" s="373"/>
      <c r="J505" s="144"/>
      <c r="K505" s="144"/>
      <c r="L505" s="144"/>
      <c r="M505" s="144"/>
      <c r="N505" s="144"/>
      <c r="O505" s="144"/>
      <c r="P505" s="144"/>
      <c r="Q505" s="144"/>
      <c r="R505" s="144"/>
      <c r="S505" s="144"/>
      <c r="T505" s="144"/>
      <c r="U505" s="144"/>
      <c r="V505" s="144"/>
      <c r="W505" s="144"/>
      <c r="X505" s="144"/>
      <c r="Y505" s="144"/>
      <c r="Z505" s="144"/>
      <c r="AA505" s="144"/>
      <c r="AB505" s="144"/>
      <c r="AC505" s="144"/>
      <c r="AD505" s="144"/>
      <c r="AE505" s="144"/>
    </row>
    <row r="506">
      <c r="A506" s="370"/>
      <c r="B506" s="371"/>
      <c r="C506" s="372"/>
      <c r="D506" s="372"/>
      <c r="E506" s="372"/>
      <c r="F506" s="371"/>
      <c r="G506" s="371"/>
      <c r="H506" s="362"/>
      <c r="I506" s="373"/>
      <c r="J506" s="144"/>
      <c r="K506" s="144"/>
      <c r="L506" s="144"/>
      <c r="M506" s="144"/>
      <c r="N506" s="144"/>
      <c r="O506" s="144"/>
      <c r="P506" s="144"/>
      <c r="Q506" s="144"/>
      <c r="R506" s="144"/>
      <c r="S506" s="144"/>
      <c r="T506" s="144"/>
      <c r="U506" s="144"/>
      <c r="V506" s="144"/>
      <c r="W506" s="144"/>
      <c r="X506" s="144"/>
      <c r="Y506" s="144"/>
      <c r="Z506" s="144"/>
      <c r="AA506" s="144"/>
      <c r="AB506" s="144"/>
      <c r="AC506" s="144"/>
      <c r="AD506" s="144"/>
      <c r="AE506" s="144"/>
    </row>
    <row r="507">
      <c r="A507" s="370"/>
      <c r="B507" s="371"/>
      <c r="C507" s="372"/>
      <c r="D507" s="372"/>
      <c r="E507" s="372"/>
      <c r="F507" s="371"/>
      <c r="G507" s="371"/>
      <c r="H507" s="362"/>
      <c r="I507" s="373"/>
      <c r="J507" s="144"/>
      <c r="K507" s="144"/>
      <c r="L507" s="144"/>
      <c r="M507" s="144"/>
      <c r="N507" s="144"/>
      <c r="O507" s="144"/>
      <c r="P507" s="144"/>
      <c r="Q507" s="144"/>
      <c r="R507" s="144"/>
      <c r="S507" s="144"/>
      <c r="T507" s="144"/>
      <c r="U507" s="144"/>
      <c r="V507" s="144"/>
      <c r="W507" s="144"/>
      <c r="X507" s="144"/>
      <c r="Y507" s="144"/>
      <c r="Z507" s="144"/>
      <c r="AA507" s="144"/>
      <c r="AB507" s="144"/>
      <c r="AC507" s="144"/>
      <c r="AD507" s="144"/>
      <c r="AE507" s="144"/>
    </row>
    <row r="508">
      <c r="A508" s="370"/>
      <c r="B508" s="371"/>
      <c r="C508" s="372"/>
      <c r="D508" s="372"/>
      <c r="E508" s="372"/>
      <c r="F508" s="371"/>
      <c r="G508" s="371"/>
      <c r="H508" s="362"/>
      <c r="I508" s="373"/>
      <c r="J508" s="144"/>
      <c r="K508" s="144"/>
      <c r="L508" s="144"/>
      <c r="M508" s="144"/>
      <c r="N508" s="144"/>
      <c r="O508" s="144"/>
      <c r="P508" s="144"/>
      <c r="Q508" s="144"/>
      <c r="R508" s="144"/>
      <c r="S508" s="144"/>
      <c r="T508" s="144"/>
      <c r="U508" s="144"/>
      <c r="V508" s="144"/>
      <c r="W508" s="144"/>
      <c r="X508" s="144"/>
      <c r="Y508" s="144"/>
      <c r="Z508" s="144"/>
      <c r="AA508" s="144"/>
      <c r="AB508" s="144"/>
      <c r="AC508" s="144"/>
      <c r="AD508" s="144"/>
      <c r="AE508" s="144"/>
    </row>
    <row r="509">
      <c r="A509" s="370"/>
      <c r="B509" s="371"/>
      <c r="C509" s="372"/>
      <c r="D509" s="372"/>
      <c r="E509" s="372"/>
      <c r="F509" s="371"/>
      <c r="G509" s="371"/>
      <c r="H509" s="362"/>
      <c r="I509" s="373"/>
      <c r="J509" s="144"/>
      <c r="K509" s="144"/>
      <c r="L509" s="144"/>
      <c r="M509" s="144"/>
      <c r="N509" s="144"/>
      <c r="O509" s="144"/>
      <c r="P509" s="144"/>
      <c r="Q509" s="144"/>
      <c r="R509" s="144"/>
      <c r="S509" s="144"/>
      <c r="T509" s="144"/>
      <c r="U509" s="144"/>
      <c r="V509" s="144"/>
      <c r="W509" s="144"/>
      <c r="X509" s="144"/>
      <c r="Y509" s="144"/>
      <c r="Z509" s="144"/>
      <c r="AA509" s="144"/>
      <c r="AB509" s="144"/>
      <c r="AC509" s="144"/>
      <c r="AD509" s="144"/>
      <c r="AE509" s="144"/>
    </row>
    <row r="510">
      <c r="A510" s="370"/>
      <c r="B510" s="371"/>
      <c r="C510" s="372"/>
      <c r="D510" s="372"/>
      <c r="E510" s="372"/>
      <c r="F510" s="371"/>
      <c r="G510" s="371"/>
      <c r="H510" s="362"/>
      <c r="I510" s="373"/>
      <c r="J510" s="144"/>
      <c r="K510" s="144"/>
      <c r="L510" s="144"/>
      <c r="M510" s="144"/>
      <c r="N510" s="144"/>
      <c r="O510" s="144"/>
      <c r="P510" s="144"/>
      <c r="Q510" s="144"/>
      <c r="R510" s="144"/>
      <c r="S510" s="144"/>
      <c r="T510" s="144"/>
      <c r="U510" s="144"/>
      <c r="V510" s="144"/>
      <c r="W510" s="144"/>
      <c r="X510" s="144"/>
      <c r="Y510" s="144"/>
      <c r="Z510" s="144"/>
      <c r="AA510" s="144"/>
      <c r="AB510" s="144"/>
      <c r="AC510" s="144"/>
      <c r="AD510" s="144"/>
      <c r="AE510" s="144"/>
    </row>
    <row r="511">
      <c r="A511" s="370"/>
      <c r="B511" s="371"/>
      <c r="C511" s="372"/>
      <c r="D511" s="372"/>
      <c r="E511" s="372"/>
      <c r="F511" s="371"/>
      <c r="G511" s="371"/>
      <c r="H511" s="362"/>
      <c r="I511" s="373"/>
      <c r="J511" s="144"/>
      <c r="K511" s="144"/>
      <c r="L511" s="144"/>
      <c r="M511" s="144"/>
      <c r="N511" s="144"/>
      <c r="O511" s="144"/>
      <c r="P511" s="144"/>
      <c r="Q511" s="144"/>
      <c r="R511" s="144"/>
      <c r="S511" s="144"/>
      <c r="T511" s="144"/>
      <c r="U511" s="144"/>
      <c r="V511" s="144"/>
      <c r="W511" s="144"/>
      <c r="X511" s="144"/>
      <c r="Y511" s="144"/>
      <c r="Z511" s="144"/>
      <c r="AA511" s="144"/>
      <c r="AB511" s="144"/>
      <c r="AC511" s="144"/>
      <c r="AD511" s="144"/>
      <c r="AE511" s="144"/>
    </row>
    <row r="512">
      <c r="A512" s="370"/>
      <c r="B512" s="371"/>
      <c r="C512" s="372"/>
      <c r="D512" s="372"/>
      <c r="E512" s="372"/>
      <c r="F512" s="371"/>
      <c r="G512" s="371"/>
      <c r="H512" s="362"/>
      <c r="I512" s="373"/>
      <c r="J512" s="144"/>
      <c r="K512" s="144"/>
      <c r="L512" s="144"/>
      <c r="M512" s="144"/>
      <c r="N512" s="144"/>
      <c r="O512" s="144"/>
      <c r="P512" s="144"/>
      <c r="Q512" s="144"/>
      <c r="R512" s="144"/>
      <c r="S512" s="144"/>
      <c r="T512" s="144"/>
      <c r="U512" s="144"/>
      <c r="V512" s="144"/>
      <c r="W512" s="144"/>
      <c r="X512" s="144"/>
      <c r="Y512" s="144"/>
      <c r="Z512" s="144"/>
      <c r="AA512" s="144"/>
      <c r="AB512" s="144"/>
      <c r="AC512" s="144"/>
      <c r="AD512" s="144"/>
      <c r="AE512" s="144"/>
    </row>
    <row r="513">
      <c r="A513" s="370"/>
      <c r="B513" s="371"/>
      <c r="C513" s="372"/>
      <c r="D513" s="372"/>
      <c r="E513" s="372"/>
      <c r="F513" s="371"/>
      <c r="G513" s="371"/>
      <c r="H513" s="362"/>
      <c r="I513" s="373"/>
      <c r="J513" s="144"/>
      <c r="K513" s="144"/>
      <c r="L513" s="144"/>
      <c r="M513" s="144"/>
      <c r="N513" s="144"/>
      <c r="O513" s="144"/>
      <c r="P513" s="144"/>
      <c r="Q513" s="144"/>
      <c r="R513" s="144"/>
      <c r="S513" s="144"/>
      <c r="T513" s="144"/>
      <c r="U513" s="144"/>
      <c r="V513" s="144"/>
      <c r="W513" s="144"/>
      <c r="X513" s="144"/>
      <c r="Y513" s="144"/>
      <c r="Z513" s="144"/>
      <c r="AA513" s="144"/>
      <c r="AB513" s="144"/>
      <c r="AC513" s="144"/>
      <c r="AD513" s="144"/>
      <c r="AE513" s="144"/>
    </row>
    <row r="514">
      <c r="A514" s="370"/>
      <c r="B514" s="371"/>
      <c r="C514" s="372"/>
      <c r="D514" s="372"/>
      <c r="E514" s="372"/>
      <c r="F514" s="371"/>
      <c r="G514" s="371"/>
      <c r="H514" s="362"/>
      <c r="I514" s="373"/>
      <c r="J514" s="144"/>
      <c r="K514" s="144"/>
      <c r="L514" s="144"/>
      <c r="M514" s="144"/>
      <c r="N514" s="144"/>
      <c r="O514" s="144"/>
      <c r="P514" s="144"/>
      <c r="Q514" s="144"/>
      <c r="R514" s="144"/>
      <c r="S514" s="144"/>
      <c r="T514" s="144"/>
      <c r="U514" s="144"/>
      <c r="V514" s="144"/>
      <c r="W514" s="144"/>
      <c r="X514" s="144"/>
      <c r="Y514" s="144"/>
      <c r="Z514" s="144"/>
      <c r="AA514" s="144"/>
      <c r="AB514" s="144"/>
      <c r="AC514" s="144"/>
      <c r="AD514" s="144"/>
      <c r="AE514" s="144"/>
    </row>
    <row r="515">
      <c r="A515" s="370"/>
      <c r="B515" s="371"/>
      <c r="C515" s="372"/>
      <c r="D515" s="372"/>
      <c r="E515" s="372"/>
      <c r="F515" s="371"/>
      <c r="G515" s="371"/>
      <c r="H515" s="362"/>
      <c r="I515" s="373"/>
      <c r="J515" s="144"/>
      <c r="K515" s="144"/>
      <c r="L515" s="144"/>
      <c r="M515" s="144"/>
      <c r="N515" s="144"/>
      <c r="O515" s="144"/>
      <c r="P515" s="144"/>
      <c r="Q515" s="144"/>
      <c r="R515" s="144"/>
      <c r="S515" s="144"/>
      <c r="T515" s="144"/>
      <c r="U515" s="144"/>
      <c r="V515" s="144"/>
      <c r="W515" s="144"/>
      <c r="X515" s="144"/>
      <c r="Y515" s="144"/>
      <c r="Z515" s="144"/>
      <c r="AA515" s="144"/>
      <c r="AB515" s="144"/>
      <c r="AC515" s="144"/>
      <c r="AD515" s="144"/>
      <c r="AE515" s="144"/>
    </row>
    <row r="516">
      <c r="A516" s="370"/>
      <c r="B516" s="371"/>
      <c r="C516" s="372"/>
      <c r="D516" s="372"/>
      <c r="E516" s="372"/>
      <c r="F516" s="371"/>
      <c r="G516" s="371"/>
      <c r="H516" s="362"/>
      <c r="I516" s="373"/>
      <c r="J516" s="144"/>
      <c r="K516" s="144"/>
      <c r="L516" s="144"/>
      <c r="M516" s="144"/>
      <c r="N516" s="144"/>
      <c r="O516" s="144"/>
      <c r="P516" s="144"/>
      <c r="Q516" s="144"/>
      <c r="R516" s="144"/>
      <c r="S516" s="144"/>
      <c r="T516" s="144"/>
      <c r="U516" s="144"/>
      <c r="V516" s="144"/>
      <c r="W516" s="144"/>
      <c r="X516" s="144"/>
      <c r="Y516" s="144"/>
      <c r="Z516" s="144"/>
      <c r="AA516" s="144"/>
      <c r="AB516" s="144"/>
      <c r="AC516" s="144"/>
      <c r="AD516" s="144"/>
      <c r="AE516" s="144"/>
    </row>
    <row r="517">
      <c r="A517" s="370"/>
      <c r="B517" s="371"/>
      <c r="C517" s="372"/>
      <c r="D517" s="372"/>
      <c r="E517" s="372"/>
      <c r="F517" s="371"/>
      <c r="G517" s="371"/>
      <c r="H517" s="362"/>
      <c r="I517" s="373"/>
      <c r="J517" s="144"/>
      <c r="K517" s="144"/>
      <c r="L517" s="144"/>
      <c r="M517" s="144"/>
      <c r="N517" s="144"/>
      <c r="O517" s="144"/>
      <c r="P517" s="144"/>
      <c r="Q517" s="144"/>
      <c r="R517" s="144"/>
      <c r="S517" s="144"/>
      <c r="T517" s="144"/>
      <c r="U517" s="144"/>
      <c r="V517" s="144"/>
      <c r="W517" s="144"/>
      <c r="X517" s="144"/>
      <c r="Y517" s="144"/>
      <c r="Z517" s="144"/>
      <c r="AA517" s="144"/>
      <c r="AB517" s="144"/>
      <c r="AC517" s="144"/>
      <c r="AD517" s="144"/>
      <c r="AE517" s="144"/>
    </row>
    <row r="518">
      <c r="A518" s="370"/>
      <c r="B518" s="371"/>
      <c r="C518" s="372"/>
      <c r="D518" s="372"/>
      <c r="E518" s="372"/>
      <c r="F518" s="371"/>
      <c r="G518" s="371"/>
      <c r="H518" s="362"/>
      <c r="I518" s="373"/>
      <c r="J518" s="144"/>
      <c r="K518" s="144"/>
      <c r="L518" s="144"/>
      <c r="M518" s="144"/>
      <c r="N518" s="144"/>
      <c r="O518" s="144"/>
      <c r="P518" s="144"/>
      <c r="Q518" s="144"/>
      <c r="R518" s="144"/>
      <c r="S518" s="144"/>
      <c r="T518" s="144"/>
      <c r="U518" s="144"/>
      <c r="V518" s="144"/>
      <c r="W518" s="144"/>
      <c r="X518" s="144"/>
      <c r="Y518" s="144"/>
      <c r="Z518" s="144"/>
      <c r="AA518" s="144"/>
      <c r="AB518" s="144"/>
      <c r="AC518" s="144"/>
      <c r="AD518" s="144"/>
      <c r="AE518" s="144"/>
    </row>
    <row r="519">
      <c r="A519" s="370"/>
      <c r="B519" s="371"/>
      <c r="C519" s="372"/>
      <c r="D519" s="372"/>
      <c r="E519" s="372"/>
      <c r="F519" s="371"/>
      <c r="G519" s="371"/>
      <c r="H519" s="362"/>
      <c r="I519" s="373"/>
      <c r="J519" s="144"/>
      <c r="K519" s="144"/>
      <c r="L519" s="144"/>
      <c r="M519" s="144"/>
      <c r="N519" s="144"/>
      <c r="O519" s="144"/>
      <c r="P519" s="144"/>
      <c r="Q519" s="144"/>
      <c r="R519" s="144"/>
      <c r="S519" s="144"/>
      <c r="T519" s="144"/>
      <c r="U519" s="144"/>
      <c r="V519" s="144"/>
      <c r="W519" s="144"/>
      <c r="X519" s="144"/>
      <c r="Y519" s="144"/>
      <c r="Z519" s="144"/>
      <c r="AA519" s="144"/>
      <c r="AB519" s="144"/>
      <c r="AC519" s="144"/>
      <c r="AD519" s="144"/>
      <c r="AE519" s="144"/>
    </row>
    <row r="520">
      <c r="A520" s="370"/>
      <c r="B520" s="371"/>
      <c r="C520" s="372"/>
      <c r="D520" s="372"/>
      <c r="E520" s="372"/>
      <c r="F520" s="371"/>
      <c r="G520" s="371"/>
      <c r="H520" s="362"/>
      <c r="I520" s="373"/>
      <c r="J520" s="144"/>
      <c r="K520" s="144"/>
      <c r="L520" s="144"/>
      <c r="M520" s="144"/>
      <c r="N520" s="144"/>
      <c r="O520" s="144"/>
      <c r="P520" s="144"/>
      <c r="Q520" s="144"/>
      <c r="R520" s="144"/>
      <c r="S520" s="144"/>
      <c r="T520" s="144"/>
      <c r="U520" s="144"/>
      <c r="V520" s="144"/>
      <c r="W520" s="144"/>
      <c r="X520" s="144"/>
      <c r="Y520" s="144"/>
      <c r="Z520" s="144"/>
      <c r="AA520" s="144"/>
      <c r="AB520" s="144"/>
      <c r="AC520" s="144"/>
      <c r="AD520" s="144"/>
      <c r="AE520" s="144"/>
    </row>
    <row r="521">
      <c r="A521" s="370"/>
      <c r="B521" s="371"/>
      <c r="C521" s="372"/>
      <c r="D521" s="372"/>
      <c r="E521" s="372"/>
      <c r="F521" s="371"/>
      <c r="G521" s="371"/>
      <c r="H521" s="362"/>
      <c r="I521" s="373"/>
      <c r="J521" s="144"/>
      <c r="K521" s="144"/>
      <c r="L521" s="144"/>
      <c r="M521" s="144"/>
      <c r="N521" s="144"/>
      <c r="O521" s="144"/>
      <c r="P521" s="144"/>
      <c r="Q521" s="144"/>
      <c r="R521" s="144"/>
      <c r="S521" s="144"/>
      <c r="T521" s="144"/>
      <c r="U521" s="144"/>
      <c r="V521" s="144"/>
      <c r="W521" s="144"/>
      <c r="X521" s="144"/>
      <c r="Y521" s="144"/>
      <c r="Z521" s="144"/>
      <c r="AA521" s="144"/>
      <c r="AB521" s="144"/>
      <c r="AC521" s="144"/>
      <c r="AD521" s="144"/>
      <c r="AE521" s="144"/>
    </row>
    <row r="522">
      <c r="A522" s="370"/>
      <c r="B522" s="371"/>
      <c r="C522" s="372"/>
      <c r="D522" s="372"/>
      <c r="E522" s="372"/>
      <c r="F522" s="371"/>
      <c r="G522" s="371"/>
      <c r="H522" s="362"/>
      <c r="I522" s="373"/>
      <c r="J522" s="144"/>
      <c r="K522" s="144"/>
      <c r="L522" s="144"/>
      <c r="M522" s="144"/>
      <c r="N522" s="144"/>
      <c r="O522" s="144"/>
      <c r="P522" s="144"/>
      <c r="Q522" s="144"/>
      <c r="R522" s="144"/>
      <c r="S522" s="144"/>
      <c r="T522" s="144"/>
      <c r="U522" s="144"/>
      <c r="V522" s="144"/>
      <c r="W522" s="144"/>
      <c r="X522" s="144"/>
      <c r="Y522" s="144"/>
      <c r="Z522" s="144"/>
      <c r="AA522" s="144"/>
      <c r="AB522" s="144"/>
      <c r="AC522" s="144"/>
      <c r="AD522" s="144"/>
      <c r="AE522" s="144"/>
    </row>
    <row r="523">
      <c r="A523" s="370"/>
      <c r="B523" s="371"/>
      <c r="C523" s="372"/>
      <c r="D523" s="372"/>
      <c r="E523" s="372"/>
      <c r="F523" s="371"/>
      <c r="G523" s="371"/>
      <c r="H523" s="362"/>
      <c r="I523" s="373"/>
      <c r="J523" s="144"/>
      <c r="K523" s="144"/>
      <c r="L523" s="144"/>
      <c r="M523" s="144"/>
      <c r="N523" s="144"/>
      <c r="O523" s="144"/>
      <c r="P523" s="144"/>
      <c r="Q523" s="144"/>
      <c r="R523" s="144"/>
      <c r="S523" s="144"/>
      <c r="T523" s="144"/>
      <c r="U523" s="144"/>
      <c r="V523" s="144"/>
      <c r="W523" s="144"/>
      <c r="X523" s="144"/>
      <c r="Y523" s="144"/>
      <c r="Z523" s="144"/>
      <c r="AA523" s="144"/>
      <c r="AB523" s="144"/>
      <c r="AC523" s="144"/>
      <c r="AD523" s="144"/>
      <c r="AE523" s="144"/>
    </row>
    <row r="524">
      <c r="A524" s="370"/>
      <c r="B524" s="371"/>
      <c r="C524" s="372"/>
      <c r="D524" s="372"/>
      <c r="E524" s="372"/>
      <c r="F524" s="371"/>
      <c r="G524" s="371"/>
      <c r="H524" s="362"/>
      <c r="I524" s="373"/>
      <c r="J524" s="144"/>
      <c r="K524" s="144"/>
      <c r="L524" s="144"/>
      <c r="M524" s="144"/>
      <c r="N524" s="144"/>
      <c r="O524" s="144"/>
      <c r="P524" s="144"/>
      <c r="Q524" s="144"/>
      <c r="R524" s="144"/>
      <c r="S524" s="144"/>
      <c r="T524" s="144"/>
      <c r="U524" s="144"/>
      <c r="V524" s="144"/>
      <c r="W524" s="144"/>
      <c r="X524" s="144"/>
      <c r="Y524" s="144"/>
      <c r="Z524" s="144"/>
      <c r="AA524" s="144"/>
      <c r="AB524" s="144"/>
      <c r="AC524" s="144"/>
      <c r="AD524" s="144"/>
      <c r="AE524" s="144"/>
    </row>
    <row r="525">
      <c r="A525" s="370"/>
      <c r="B525" s="371"/>
      <c r="C525" s="372"/>
      <c r="D525" s="372"/>
      <c r="E525" s="372"/>
      <c r="F525" s="371"/>
      <c r="G525" s="371"/>
      <c r="H525" s="362"/>
      <c r="I525" s="373"/>
      <c r="J525" s="144"/>
      <c r="K525" s="144"/>
      <c r="L525" s="144"/>
      <c r="M525" s="144"/>
      <c r="N525" s="144"/>
      <c r="O525" s="144"/>
      <c r="P525" s="144"/>
      <c r="Q525" s="144"/>
      <c r="R525" s="144"/>
      <c r="S525" s="144"/>
      <c r="T525" s="144"/>
      <c r="U525" s="144"/>
      <c r="V525" s="144"/>
      <c r="W525" s="144"/>
      <c r="X525" s="144"/>
      <c r="Y525" s="144"/>
      <c r="Z525" s="144"/>
      <c r="AA525" s="144"/>
      <c r="AB525" s="144"/>
      <c r="AC525" s="144"/>
      <c r="AD525" s="144"/>
      <c r="AE525" s="144"/>
    </row>
    <row r="526">
      <c r="A526" s="370"/>
      <c r="B526" s="371"/>
      <c r="C526" s="372"/>
      <c r="D526" s="372"/>
      <c r="E526" s="372"/>
      <c r="F526" s="371"/>
      <c r="G526" s="371"/>
      <c r="H526" s="362"/>
      <c r="I526" s="373"/>
      <c r="J526" s="144"/>
      <c r="K526" s="144"/>
      <c r="L526" s="144"/>
      <c r="M526" s="144"/>
      <c r="N526" s="144"/>
      <c r="O526" s="144"/>
      <c r="P526" s="144"/>
      <c r="Q526" s="144"/>
      <c r="R526" s="144"/>
      <c r="S526" s="144"/>
      <c r="T526" s="144"/>
      <c r="U526" s="144"/>
      <c r="V526" s="144"/>
      <c r="W526" s="144"/>
      <c r="X526" s="144"/>
      <c r="Y526" s="144"/>
      <c r="Z526" s="144"/>
      <c r="AA526" s="144"/>
      <c r="AB526" s="144"/>
      <c r="AC526" s="144"/>
      <c r="AD526" s="144"/>
      <c r="AE526" s="144"/>
    </row>
    <row r="527">
      <c r="A527" s="370"/>
      <c r="B527" s="371"/>
      <c r="C527" s="372"/>
      <c r="D527" s="372"/>
      <c r="E527" s="372"/>
      <c r="F527" s="371"/>
      <c r="G527" s="371"/>
      <c r="H527" s="362"/>
      <c r="I527" s="373"/>
      <c r="J527" s="144"/>
      <c r="K527" s="144"/>
      <c r="L527" s="144"/>
      <c r="M527" s="144"/>
      <c r="N527" s="144"/>
      <c r="O527" s="144"/>
      <c r="P527" s="144"/>
      <c r="Q527" s="144"/>
      <c r="R527" s="144"/>
      <c r="S527" s="144"/>
      <c r="T527" s="144"/>
      <c r="U527" s="144"/>
      <c r="V527" s="144"/>
      <c r="W527" s="144"/>
      <c r="X527" s="144"/>
      <c r="Y527" s="144"/>
      <c r="Z527" s="144"/>
      <c r="AA527" s="144"/>
      <c r="AB527" s="144"/>
      <c r="AC527" s="144"/>
      <c r="AD527" s="144"/>
      <c r="AE527" s="144"/>
    </row>
    <row r="528">
      <c r="A528" s="370"/>
      <c r="B528" s="371"/>
      <c r="C528" s="372"/>
      <c r="D528" s="372"/>
      <c r="E528" s="372"/>
      <c r="F528" s="371"/>
      <c r="G528" s="371"/>
      <c r="H528" s="362"/>
      <c r="I528" s="373"/>
      <c r="J528" s="144"/>
      <c r="K528" s="144"/>
      <c r="L528" s="144"/>
      <c r="M528" s="144"/>
      <c r="N528" s="144"/>
      <c r="O528" s="144"/>
      <c r="P528" s="144"/>
      <c r="Q528" s="144"/>
      <c r="R528" s="144"/>
      <c r="S528" s="144"/>
      <c r="T528" s="144"/>
      <c r="U528" s="144"/>
      <c r="V528" s="144"/>
      <c r="W528" s="144"/>
      <c r="X528" s="144"/>
      <c r="Y528" s="144"/>
      <c r="Z528" s="144"/>
      <c r="AA528" s="144"/>
      <c r="AB528" s="144"/>
      <c r="AC528" s="144"/>
      <c r="AD528" s="144"/>
      <c r="AE528" s="144"/>
    </row>
    <row r="529">
      <c r="A529" s="370"/>
      <c r="B529" s="371"/>
      <c r="C529" s="372"/>
      <c r="D529" s="372"/>
      <c r="E529" s="372"/>
      <c r="F529" s="371"/>
      <c r="G529" s="371"/>
      <c r="H529" s="362"/>
      <c r="I529" s="373"/>
      <c r="J529" s="144"/>
      <c r="K529" s="144"/>
      <c r="L529" s="144"/>
      <c r="M529" s="144"/>
      <c r="N529" s="144"/>
      <c r="O529" s="144"/>
      <c r="P529" s="144"/>
      <c r="Q529" s="144"/>
      <c r="R529" s="144"/>
      <c r="S529" s="144"/>
      <c r="T529" s="144"/>
      <c r="U529" s="144"/>
      <c r="V529" s="144"/>
      <c r="W529" s="144"/>
      <c r="X529" s="144"/>
      <c r="Y529" s="144"/>
      <c r="Z529" s="144"/>
      <c r="AA529" s="144"/>
      <c r="AB529" s="144"/>
      <c r="AC529" s="144"/>
      <c r="AD529" s="144"/>
      <c r="AE529" s="144"/>
    </row>
    <row r="530">
      <c r="A530" s="370"/>
      <c r="B530" s="371"/>
      <c r="C530" s="372"/>
      <c r="D530" s="372"/>
      <c r="E530" s="372"/>
      <c r="F530" s="371"/>
      <c r="G530" s="371"/>
      <c r="H530" s="362"/>
      <c r="I530" s="373"/>
      <c r="J530" s="144"/>
      <c r="K530" s="144"/>
      <c r="L530" s="144"/>
      <c r="M530" s="144"/>
      <c r="N530" s="144"/>
      <c r="O530" s="144"/>
      <c r="P530" s="144"/>
      <c r="Q530" s="144"/>
      <c r="R530" s="144"/>
      <c r="S530" s="144"/>
      <c r="T530" s="144"/>
      <c r="U530" s="144"/>
      <c r="V530" s="144"/>
      <c r="W530" s="144"/>
      <c r="X530" s="144"/>
      <c r="Y530" s="144"/>
      <c r="Z530" s="144"/>
      <c r="AA530" s="144"/>
      <c r="AB530" s="144"/>
      <c r="AC530" s="144"/>
      <c r="AD530" s="144"/>
      <c r="AE530" s="144"/>
    </row>
    <row r="531">
      <c r="A531" s="370"/>
      <c r="B531" s="371"/>
      <c r="C531" s="372"/>
      <c r="D531" s="372"/>
      <c r="E531" s="372"/>
      <c r="F531" s="371"/>
      <c r="G531" s="371"/>
      <c r="H531" s="362"/>
      <c r="I531" s="373"/>
      <c r="J531" s="144"/>
      <c r="K531" s="144"/>
      <c r="L531" s="144"/>
      <c r="M531" s="144"/>
      <c r="N531" s="144"/>
      <c r="O531" s="144"/>
      <c r="P531" s="144"/>
      <c r="Q531" s="144"/>
      <c r="R531" s="144"/>
      <c r="S531" s="144"/>
      <c r="T531" s="144"/>
      <c r="U531" s="144"/>
      <c r="V531" s="144"/>
      <c r="W531" s="144"/>
      <c r="X531" s="144"/>
      <c r="Y531" s="144"/>
      <c r="Z531" s="144"/>
      <c r="AA531" s="144"/>
      <c r="AB531" s="144"/>
      <c r="AC531" s="144"/>
      <c r="AD531" s="144"/>
      <c r="AE531" s="144"/>
    </row>
    <row r="532">
      <c r="A532" s="370"/>
      <c r="B532" s="371"/>
      <c r="C532" s="372"/>
      <c r="D532" s="372"/>
      <c r="E532" s="372"/>
      <c r="F532" s="371"/>
      <c r="G532" s="371"/>
      <c r="H532" s="362"/>
      <c r="I532" s="373"/>
      <c r="J532" s="144"/>
      <c r="K532" s="144"/>
      <c r="L532" s="144"/>
      <c r="M532" s="144"/>
      <c r="N532" s="144"/>
      <c r="O532" s="144"/>
      <c r="P532" s="144"/>
      <c r="Q532" s="144"/>
      <c r="R532" s="144"/>
      <c r="S532" s="144"/>
      <c r="T532" s="144"/>
      <c r="U532" s="144"/>
      <c r="V532" s="144"/>
      <c r="W532" s="144"/>
      <c r="X532" s="144"/>
      <c r="Y532" s="144"/>
      <c r="Z532" s="144"/>
      <c r="AA532" s="144"/>
      <c r="AB532" s="144"/>
      <c r="AC532" s="144"/>
      <c r="AD532" s="144"/>
      <c r="AE532" s="144"/>
    </row>
    <row r="533">
      <c r="A533" s="370"/>
      <c r="B533" s="371"/>
      <c r="C533" s="372"/>
      <c r="D533" s="372"/>
      <c r="E533" s="372"/>
      <c r="F533" s="371"/>
      <c r="G533" s="371"/>
      <c r="H533" s="362"/>
      <c r="I533" s="373"/>
      <c r="J533" s="144"/>
      <c r="K533" s="144"/>
      <c r="L533" s="144"/>
      <c r="M533" s="144"/>
      <c r="N533" s="144"/>
      <c r="O533" s="144"/>
      <c r="P533" s="144"/>
      <c r="Q533" s="144"/>
      <c r="R533" s="144"/>
      <c r="S533" s="144"/>
      <c r="T533" s="144"/>
      <c r="U533" s="144"/>
      <c r="V533" s="144"/>
      <c r="W533" s="144"/>
      <c r="X533" s="144"/>
      <c r="Y533" s="144"/>
      <c r="Z533" s="144"/>
      <c r="AA533" s="144"/>
      <c r="AB533" s="144"/>
      <c r="AC533" s="144"/>
      <c r="AD533" s="144"/>
      <c r="AE533" s="144"/>
    </row>
    <row r="534">
      <c r="A534" s="370"/>
      <c r="B534" s="371"/>
      <c r="C534" s="372"/>
      <c r="D534" s="372"/>
      <c r="E534" s="372"/>
      <c r="F534" s="371"/>
      <c r="G534" s="371"/>
      <c r="H534" s="362"/>
      <c r="I534" s="373"/>
      <c r="J534" s="144"/>
      <c r="K534" s="144"/>
      <c r="L534" s="144"/>
      <c r="M534" s="144"/>
      <c r="N534" s="144"/>
      <c r="O534" s="144"/>
      <c r="P534" s="144"/>
      <c r="Q534" s="144"/>
      <c r="R534" s="144"/>
      <c r="S534" s="144"/>
      <c r="T534" s="144"/>
      <c r="U534" s="144"/>
      <c r="V534" s="144"/>
      <c r="W534" s="144"/>
      <c r="X534" s="144"/>
      <c r="Y534" s="144"/>
      <c r="Z534" s="144"/>
      <c r="AA534" s="144"/>
      <c r="AB534" s="144"/>
      <c r="AC534" s="144"/>
      <c r="AD534" s="144"/>
      <c r="AE534" s="144"/>
    </row>
    <row r="535">
      <c r="A535" s="370"/>
      <c r="B535" s="371"/>
      <c r="C535" s="372"/>
      <c r="D535" s="372"/>
      <c r="E535" s="372"/>
      <c r="F535" s="371"/>
      <c r="G535" s="371"/>
      <c r="H535" s="362"/>
      <c r="I535" s="373"/>
      <c r="J535" s="144"/>
      <c r="K535" s="144"/>
      <c r="L535" s="144"/>
      <c r="M535" s="144"/>
      <c r="N535" s="144"/>
      <c r="O535" s="144"/>
      <c r="P535" s="144"/>
      <c r="Q535" s="144"/>
      <c r="R535" s="144"/>
      <c r="S535" s="144"/>
      <c r="T535" s="144"/>
      <c r="U535" s="144"/>
      <c r="V535" s="144"/>
      <c r="W535" s="144"/>
      <c r="X535" s="144"/>
      <c r="Y535" s="144"/>
      <c r="Z535" s="144"/>
      <c r="AA535" s="144"/>
      <c r="AB535" s="144"/>
      <c r="AC535" s="144"/>
      <c r="AD535" s="144"/>
      <c r="AE535" s="144"/>
    </row>
    <row r="536">
      <c r="A536" s="370"/>
      <c r="B536" s="371"/>
      <c r="C536" s="372"/>
      <c r="D536" s="372"/>
      <c r="E536" s="372"/>
      <c r="F536" s="371"/>
      <c r="G536" s="371"/>
      <c r="H536" s="362"/>
      <c r="I536" s="373"/>
      <c r="J536" s="144"/>
      <c r="K536" s="144"/>
      <c r="L536" s="144"/>
      <c r="M536" s="144"/>
      <c r="N536" s="144"/>
      <c r="O536" s="144"/>
      <c r="P536" s="144"/>
      <c r="Q536" s="144"/>
      <c r="R536" s="144"/>
      <c r="S536" s="144"/>
      <c r="T536" s="144"/>
      <c r="U536" s="144"/>
      <c r="V536" s="144"/>
      <c r="W536" s="144"/>
      <c r="X536" s="144"/>
      <c r="Y536" s="144"/>
      <c r="Z536" s="144"/>
      <c r="AA536" s="144"/>
      <c r="AB536" s="144"/>
      <c r="AC536" s="144"/>
      <c r="AD536" s="144"/>
      <c r="AE536" s="144"/>
    </row>
    <row r="537">
      <c r="A537" s="370"/>
      <c r="B537" s="371"/>
      <c r="C537" s="372"/>
      <c r="D537" s="372"/>
      <c r="E537" s="372"/>
      <c r="F537" s="371"/>
      <c r="G537" s="371"/>
      <c r="H537" s="362"/>
      <c r="I537" s="373"/>
      <c r="J537" s="144"/>
      <c r="K537" s="144"/>
      <c r="L537" s="144"/>
      <c r="M537" s="144"/>
      <c r="N537" s="144"/>
      <c r="O537" s="144"/>
      <c r="P537" s="144"/>
      <c r="Q537" s="144"/>
      <c r="R537" s="144"/>
      <c r="S537" s="144"/>
      <c r="T537" s="144"/>
      <c r="U537" s="144"/>
      <c r="V537" s="144"/>
      <c r="W537" s="144"/>
      <c r="X537" s="144"/>
      <c r="Y537" s="144"/>
      <c r="Z537" s="144"/>
      <c r="AA537" s="144"/>
      <c r="AB537" s="144"/>
      <c r="AC537" s="144"/>
      <c r="AD537" s="144"/>
      <c r="AE537" s="144"/>
    </row>
    <row r="538">
      <c r="A538" s="370"/>
      <c r="B538" s="371"/>
      <c r="C538" s="372"/>
      <c r="D538" s="372"/>
      <c r="E538" s="372"/>
      <c r="F538" s="371"/>
      <c r="G538" s="371"/>
      <c r="H538" s="362"/>
      <c r="I538" s="373"/>
      <c r="J538" s="144"/>
      <c r="K538" s="144"/>
      <c r="L538" s="144"/>
      <c r="M538" s="144"/>
      <c r="N538" s="144"/>
      <c r="O538" s="144"/>
      <c r="P538" s="144"/>
      <c r="Q538" s="144"/>
      <c r="R538" s="144"/>
      <c r="S538" s="144"/>
      <c r="T538" s="144"/>
      <c r="U538" s="144"/>
      <c r="V538" s="144"/>
      <c r="W538" s="144"/>
      <c r="X538" s="144"/>
      <c r="Y538" s="144"/>
      <c r="Z538" s="144"/>
      <c r="AA538" s="144"/>
      <c r="AB538" s="144"/>
      <c r="AC538" s="144"/>
      <c r="AD538" s="144"/>
      <c r="AE538" s="144"/>
    </row>
    <row r="539">
      <c r="A539" s="370"/>
      <c r="B539" s="371"/>
      <c r="C539" s="372"/>
      <c r="D539" s="372"/>
      <c r="E539" s="372"/>
      <c r="F539" s="371"/>
      <c r="G539" s="371"/>
      <c r="H539" s="362"/>
      <c r="I539" s="373"/>
      <c r="J539" s="144"/>
      <c r="K539" s="144"/>
      <c r="L539" s="144"/>
      <c r="M539" s="144"/>
      <c r="N539" s="144"/>
      <c r="O539" s="144"/>
      <c r="P539" s="144"/>
      <c r="Q539" s="144"/>
      <c r="R539" s="144"/>
      <c r="S539" s="144"/>
      <c r="T539" s="144"/>
      <c r="U539" s="144"/>
      <c r="V539" s="144"/>
      <c r="W539" s="144"/>
      <c r="X539" s="144"/>
      <c r="Y539" s="144"/>
      <c r="Z539" s="144"/>
      <c r="AA539" s="144"/>
      <c r="AB539" s="144"/>
      <c r="AC539" s="144"/>
      <c r="AD539" s="144"/>
      <c r="AE539" s="144"/>
    </row>
    <row r="540">
      <c r="A540" s="370"/>
      <c r="B540" s="371"/>
      <c r="C540" s="372"/>
      <c r="D540" s="372"/>
      <c r="E540" s="372"/>
      <c r="F540" s="371"/>
      <c r="G540" s="371"/>
      <c r="H540" s="362"/>
      <c r="I540" s="373"/>
      <c r="J540" s="144"/>
      <c r="K540" s="144"/>
      <c r="L540" s="144"/>
      <c r="M540" s="144"/>
      <c r="N540" s="144"/>
      <c r="O540" s="144"/>
      <c r="P540" s="144"/>
      <c r="Q540" s="144"/>
      <c r="R540" s="144"/>
      <c r="S540" s="144"/>
      <c r="T540" s="144"/>
      <c r="U540" s="144"/>
      <c r="V540" s="144"/>
      <c r="W540" s="144"/>
      <c r="X540" s="144"/>
      <c r="Y540" s="144"/>
      <c r="Z540" s="144"/>
      <c r="AA540" s="144"/>
      <c r="AB540" s="144"/>
      <c r="AC540" s="144"/>
      <c r="AD540" s="144"/>
      <c r="AE540" s="144"/>
    </row>
    <row r="541">
      <c r="A541" s="370"/>
      <c r="B541" s="371"/>
      <c r="C541" s="372"/>
      <c r="D541" s="372"/>
      <c r="E541" s="372"/>
      <c r="F541" s="371"/>
      <c r="G541" s="371"/>
      <c r="H541" s="362"/>
      <c r="I541" s="373"/>
      <c r="J541" s="144"/>
      <c r="K541" s="144"/>
      <c r="L541" s="144"/>
      <c r="M541" s="144"/>
      <c r="N541" s="144"/>
      <c r="O541" s="144"/>
      <c r="P541" s="144"/>
      <c r="Q541" s="144"/>
      <c r="R541" s="144"/>
      <c r="S541" s="144"/>
      <c r="T541" s="144"/>
      <c r="U541" s="144"/>
      <c r="V541" s="144"/>
      <c r="W541" s="144"/>
      <c r="X541" s="144"/>
      <c r="Y541" s="144"/>
      <c r="Z541" s="144"/>
      <c r="AA541" s="144"/>
      <c r="AB541" s="144"/>
      <c r="AC541" s="144"/>
      <c r="AD541" s="144"/>
      <c r="AE541" s="144"/>
    </row>
    <row r="542">
      <c r="A542" s="370"/>
      <c r="B542" s="371"/>
      <c r="C542" s="372"/>
      <c r="D542" s="372"/>
      <c r="E542" s="372"/>
      <c r="F542" s="371"/>
      <c r="G542" s="371"/>
      <c r="H542" s="362"/>
      <c r="I542" s="373"/>
      <c r="J542" s="144"/>
      <c r="K542" s="144"/>
      <c r="L542" s="144"/>
      <c r="M542" s="144"/>
      <c r="N542" s="144"/>
      <c r="O542" s="144"/>
      <c r="P542" s="144"/>
      <c r="Q542" s="144"/>
      <c r="R542" s="144"/>
      <c r="S542" s="144"/>
      <c r="T542" s="144"/>
      <c r="U542" s="144"/>
      <c r="V542" s="144"/>
      <c r="W542" s="144"/>
      <c r="X542" s="144"/>
      <c r="Y542" s="144"/>
      <c r="Z542" s="144"/>
      <c r="AA542" s="144"/>
      <c r="AB542" s="144"/>
      <c r="AC542" s="144"/>
      <c r="AD542" s="144"/>
      <c r="AE542" s="144"/>
    </row>
    <row r="543">
      <c r="A543" s="370"/>
      <c r="B543" s="371"/>
      <c r="C543" s="372"/>
      <c r="D543" s="372"/>
      <c r="E543" s="372"/>
      <c r="F543" s="371"/>
      <c r="G543" s="371"/>
      <c r="H543" s="362"/>
      <c r="I543" s="373"/>
      <c r="J543" s="144"/>
      <c r="K543" s="144"/>
      <c r="L543" s="144"/>
      <c r="M543" s="144"/>
      <c r="N543" s="144"/>
      <c r="O543" s="144"/>
      <c r="P543" s="144"/>
      <c r="Q543" s="144"/>
      <c r="R543" s="144"/>
      <c r="S543" s="144"/>
      <c r="T543" s="144"/>
      <c r="U543" s="144"/>
      <c r="V543" s="144"/>
      <c r="W543" s="144"/>
      <c r="X543" s="144"/>
      <c r="Y543" s="144"/>
      <c r="Z543" s="144"/>
      <c r="AA543" s="144"/>
      <c r="AB543" s="144"/>
      <c r="AC543" s="144"/>
      <c r="AD543" s="144"/>
      <c r="AE543" s="144"/>
    </row>
    <row r="544">
      <c r="A544" s="370"/>
      <c r="B544" s="371"/>
      <c r="C544" s="372"/>
      <c r="D544" s="372"/>
      <c r="E544" s="372"/>
      <c r="F544" s="371"/>
      <c r="G544" s="371"/>
      <c r="H544" s="362"/>
      <c r="I544" s="373"/>
      <c r="J544" s="144"/>
      <c r="K544" s="144"/>
      <c r="L544" s="144"/>
      <c r="M544" s="144"/>
      <c r="N544" s="144"/>
      <c r="O544" s="144"/>
      <c r="P544" s="144"/>
      <c r="Q544" s="144"/>
      <c r="R544" s="144"/>
      <c r="S544" s="144"/>
      <c r="T544" s="144"/>
      <c r="U544" s="144"/>
      <c r="V544" s="144"/>
      <c r="W544" s="144"/>
      <c r="X544" s="144"/>
      <c r="Y544" s="144"/>
      <c r="Z544" s="144"/>
      <c r="AA544" s="144"/>
      <c r="AB544" s="144"/>
      <c r="AC544" s="144"/>
      <c r="AD544" s="144"/>
      <c r="AE544" s="144"/>
    </row>
    <row r="545">
      <c r="A545" s="370"/>
      <c r="B545" s="371"/>
      <c r="C545" s="372"/>
      <c r="D545" s="372"/>
      <c r="E545" s="372"/>
      <c r="F545" s="371"/>
      <c r="G545" s="371"/>
      <c r="H545" s="362"/>
      <c r="I545" s="373"/>
      <c r="J545" s="144"/>
      <c r="K545" s="144"/>
      <c r="L545" s="144"/>
      <c r="M545" s="144"/>
      <c r="N545" s="144"/>
      <c r="O545" s="144"/>
      <c r="P545" s="144"/>
      <c r="Q545" s="144"/>
      <c r="R545" s="144"/>
      <c r="S545" s="144"/>
      <c r="T545" s="144"/>
      <c r="U545" s="144"/>
      <c r="V545" s="144"/>
      <c r="W545" s="144"/>
      <c r="X545" s="144"/>
      <c r="Y545" s="144"/>
      <c r="Z545" s="144"/>
      <c r="AA545" s="144"/>
      <c r="AB545" s="144"/>
      <c r="AC545" s="144"/>
      <c r="AD545" s="144"/>
      <c r="AE545" s="144"/>
    </row>
    <row r="546">
      <c r="A546" s="370"/>
      <c r="B546" s="371"/>
      <c r="C546" s="372"/>
      <c r="D546" s="372"/>
      <c r="E546" s="372"/>
      <c r="F546" s="371"/>
      <c r="G546" s="371"/>
      <c r="H546" s="362"/>
      <c r="I546" s="373"/>
      <c r="J546" s="144"/>
      <c r="K546" s="144"/>
      <c r="L546" s="144"/>
      <c r="M546" s="144"/>
      <c r="N546" s="144"/>
      <c r="O546" s="144"/>
      <c r="P546" s="144"/>
      <c r="Q546" s="144"/>
      <c r="R546" s="144"/>
      <c r="S546" s="144"/>
      <c r="T546" s="144"/>
      <c r="U546" s="144"/>
      <c r="V546" s="144"/>
      <c r="W546" s="144"/>
      <c r="X546" s="144"/>
      <c r="Y546" s="144"/>
      <c r="Z546" s="144"/>
      <c r="AA546" s="144"/>
      <c r="AB546" s="144"/>
      <c r="AC546" s="144"/>
      <c r="AD546" s="144"/>
      <c r="AE546" s="144"/>
    </row>
    <row r="547">
      <c r="A547" s="370"/>
      <c r="B547" s="371"/>
      <c r="C547" s="372"/>
      <c r="D547" s="372"/>
      <c r="E547" s="372"/>
      <c r="F547" s="371"/>
      <c r="G547" s="371"/>
      <c r="H547" s="362"/>
      <c r="I547" s="373"/>
      <c r="J547" s="144"/>
      <c r="K547" s="144"/>
      <c r="L547" s="144"/>
      <c r="M547" s="144"/>
      <c r="N547" s="144"/>
      <c r="O547" s="144"/>
      <c r="P547" s="144"/>
      <c r="Q547" s="144"/>
      <c r="R547" s="144"/>
      <c r="S547" s="144"/>
      <c r="T547" s="144"/>
      <c r="U547" s="144"/>
      <c r="V547" s="144"/>
      <c r="W547" s="144"/>
      <c r="X547" s="144"/>
      <c r="Y547" s="144"/>
      <c r="Z547" s="144"/>
      <c r="AA547" s="144"/>
      <c r="AB547" s="144"/>
      <c r="AC547" s="144"/>
      <c r="AD547" s="144"/>
      <c r="AE547" s="144"/>
    </row>
    <row r="548">
      <c r="A548" s="370"/>
      <c r="B548" s="371"/>
      <c r="C548" s="372"/>
      <c r="D548" s="372"/>
      <c r="E548" s="372"/>
      <c r="F548" s="371"/>
      <c r="G548" s="371"/>
      <c r="H548" s="362"/>
      <c r="I548" s="373"/>
      <c r="J548" s="144"/>
      <c r="K548" s="144"/>
      <c r="L548" s="144"/>
      <c r="M548" s="144"/>
      <c r="N548" s="144"/>
      <c r="O548" s="144"/>
      <c r="P548" s="144"/>
      <c r="Q548" s="144"/>
      <c r="R548" s="144"/>
      <c r="S548" s="144"/>
      <c r="T548" s="144"/>
      <c r="U548" s="144"/>
      <c r="V548" s="144"/>
      <c r="W548" s="144"/>
      <c r="X548" s="144"/>
      <c r="Y548" s="144"/>
      <c r="Z548" s="144"/>
      <c r="AA548" s="144"/>
      <c r="AB548" s="144"/>
      <c r="AC548" s="144"/>
      <c r="AD548" s="144"/>
      <c r="AE548" s="144"/>
    </row>
    <row r="549">
      <c r="A549" s="370"/>
      <c r="B549" s="371"/>
      <c r="C549" s="372"/>
      <c r="D549" s="372"/>
      <c r="E549" s="372"/>
      <c r="F549" s="371"/>
      <c r="G549" s="371"/>
      <c r="H549" s="362"/>
      <c r="I549" s="373"/>
      <c r="J549" s="144"/>
      <c r="K549" s="144"/>
      <c r="L549" s="144"/>
      <c r="M549" s="144"/>
      <c r="N549" s="144"/>
      <c r="O549" s="144"/>
      <c r="P549" s="144"/>
      <c r="Q549" s="144"/>
      <c r="R549" s="144"/>
      <c r="S549" s="144"/>
      <c r="T549" s="144"/>
      <c r="U549" s="144"/>
      <c r="V549" s="144"/>
      <c r="W549" s="144"/>
      <c r="X549" s="144"/>
      <c r="Y549" s="144"/>
      <c r="Z549" s="144"/>
      <c r="AA549" s="144"/>
      <c r="AB549" s="144"/>
      <c r="AC549" s="144"/>
      <c r="AD549" s="144"/>
      <c r="AE549" s="144"/>
    </row>
    <row r="550">
      <c r="A550" s="370"/>
      <c r="B550" s="371"/>
      <c r="C550" s="372"/>
      <c r="D550" s="372"/>
      <c r="E550" s="372"/>
      <c r="F550" s="371"/>
      <c r="G550" s="371"/>
      <c r="H550" s="362"/>
      <c r="I550" s="373"/>
      <c r="J550" s="144"/>
      <c r="K550" s="144"/>
      <c r="L550" s="144"/>
      <c r="M550" s="144"/>
      <c r="N550" s="144"/>
      <c r="O550" s="144"/>
      <c r="P550" s="144"/>
      <c r="Q550" s="144"/>
      <c r="R550" s="144"/>
      <c r="S550" s="144"/>
      <c r="T550" s="144"/>
      <c r="U550" s="144"/>
      <c r="V550" s="144"/>
      <c r="W550" s="144"/>
      <c r="X550" s="144"/>
      <c r="Y550" s="144"/>
      <c r="Z550" s="144"/>
      <c r="AA550" s="144"/>
      <c r="AB550" s="144"/>
      <c r="AC550" s="144"/>
      <c r="AD550" s="144"/>
      <c r="AE550" s="144"/>
    </row>
    <row r="551">
      <c r="A551" s="370"/>
      <c r="B551" s="371"/>
      <c r="C551" s="372"/>
      <c r="D551" s="372"/>
      <c r="E551" s="372"/>
      <c r="F551" s="371"/>
      <c r="G551" s="371"/>
      <c r="H551" s="362"/>
      <c r="I551" s="373"/>
      <c r="J551" s="144"/>
      <c r="K551" s="144"/>
      <c r="L551" s="144"/>
      <c r="M551" s="144"/>
      <c r="N551" s="144"/>
      <c r="O551" s="144"/>
      <c r="P551" s="144"/>
      <c r="Q551" s="144"/>
      <c r="R551" s="144"/>
      <c r="S551" s="144"/>
      <c r="T551" s="144"/>
      <c r="U551" s="144"/>
      <c r="V551" s="144"/>
      <c r="W551" s="144"/>
      <c r="X551" s="144"/>
      <c r="Y551" s="144"/>
      <c r="Z551" s="144"/>
      <c r="AA551" s="144"/>
      <c r="AB551" s="144"/>
      <c r="AC551" s="144"/>
      <c r="AD551" s="144"/>
      <c r="AE551" s="144"/>
    </row>
    <row r="552">
      <c r="A552" s="370"/>
      <c r="B552" s="371"/>
      <c r="C552" s="372"/>
      <c r="D552" s="372"/>
      <c r="E552" s="372"/>
      <c r="F552" s="371"/>
      <c r="G552" s="371"/>
      <c r="H552" s="362"/>
      <c r="I552" s="373"/>
      <c r="J552" s="144"/>
      <c r="K552" s="144"/>
      <c r="L552" s="144"/>
      <c r="M552" s="144"/>
      <c r="N552" s="144"/>
      <c r="O552" s="144"/>
      <c r="P552" s="144"/>
      <c r="Q552" s="144"/>
      <c r="R552" s="144"/>
      <c r="S552" s="144"/>
      <c r="T552" s="144"/>
      <c r="U552" s="144"/>
      <c r="V552" s="144"/>
      <c r="W552" s="144"/>
      <c r="X552" s="144"/>
      <c r="Y552" s="144"/>
      <c r="Z552" s="144"/>
      <c r="AA552" s="144"/>
      <c r="AB552" s="144"/>
      <c r="AC552" s="144"/>
      <c r="AD552" s="144"/>
      <c r="AE552" s="144"/>
    </row>
    <row r="553">
      <c r="A553" s="370"/>
      <c r="B553" s="371"/>
      <c r="C553" s="372"/>
      <c r="D553" s="372"/>
      <c r="E553" s="372"/>
      <c r="F553" s="371"/>
      <c r="G553" s="371"/>
      <c r="H553" s="362"/>
      <c r="I553" s="373"/>
      <c r="J553" s="144"/>
      <c r="K553" s="144"/>
      <c r="L553" s="144"/>
      <c r="M553" s="144"/>
      <c r="N553" s="144"/>
      <c r="O553" s="144"/>
      <c r="P553" s="144"/>
      <c r="Q553" s="144"/>
      <c r="R553" s="144"/>
      <c r="S553" s="144"/>
      <c r="T553" s="144"/>
      <c r="U553" s="144"/>
      <c r="V553" s="144"/>
      <c r="W553" s="144"/>
      <c r="X553" s="144"/>
      <c r="Y553" s="144"/>
      <c r="Z553" s="144"/>
      <c r="AA553" s="144"/>
      <c r="AB553" s="144"/>
      <c r="AC553" s="144"/>
      <c r="AD553" s="144"/>
      <c r="AE553" s="144"/>
    </row>
    <row r="554">
      <c r="A554" s="370"/>
      <c r="B554" s="371"/>
      <c r="C554" s="372"/>
      <c r="D554" s="372"/>
      <c r="E554" s="372"/>
      <c r="F554" s="371"/>
      <c r="G554" s="371"/>
      <c r="H554" s="362"/>
      <c r="I554" s="373"/>
      <c r="J554" s="144"/>
      <c r="K554" s="144"/>
      <c r="L554" s="144"/>
      <c r="M554" s="144"/>
      <c r="N554" s="144"/>
      <c r="O554" s="144"/>
      <c r="P554" s="144"/>
      <c r="Q554" s="144"/>
      <c r="R554" s="144"/>
      <c r="S554" s="144"/>
      <c r="T554" s="144"/>
      <c r="U554" s="144"/>
      <c r="V554" s="144"/>
      <c r="W554" s="144"/>
      <c r="X554" s="144"/>
      <c r="Y554" s="144"/>
      <c r="Z554" s="144"/>
      <c r="AA554" s="144"/>
      <c r="AB554" s="144"/>
      <c r="AC554" s="144"/>
      <c r="AD554" s="144"/>
      <c r="AE554" s="144"/>
    </row>
    <row r="555">
      <c r="A555" s="370"/>
      <c r="B555" s="371"/>
      <c r="C555" s="372"/>
      <c r="D555" s="372"/>
      <c r="E555" s="372"/>
      <c r="F555" s="371"/>
      <c r="G555" s="371"/>
      <c r="H555" s="362"/>
      <c r="I555" s="373"/>
      <c r="J555" s="144"/>
      <c r="K555" s="144"/>
      <c r="L555" s="144"/>
      <c r="M555" s="144"/>
      <c r="N555" s="144"/>
      <c r="O555" s="144"/>
      <c r="P555" s="144"/>
      <c r="Q555" s="144"/>
      <c r="R555" s="144"/>
      <c r="S555" s="144"/>
      <c r="T555" s="144"/>
      <c r="U555" s="144"/>
      <c r="V555" s="144"/>
      <c r="W555" s="144"/>
      <c r="X555" s="144"/>
      <c r="Y555" s="144"/>
      <c r="Z555" s="144"/>
      <c r="AA555" s="144"/>
      <c r="AB555" s="144"/>
      <c r="AC555" s="144"/>
      <c r="AD555" s="144"/>
      <c r="AE555" s="144"/>
    </row>
    <row r="556">
      <c r="A556" s="370"/>
      <c r="B556" s="371"/>
      <c r="C556" s="372"/>
      <c r="D556" s="372"/>
      <c r="E556" s="372"/>
      <c r="F556" s="371"/>
      <c r="G556" s="371"/>
      <c r="H556" s="362"/>
      <c r="I556" s="373"/>
      <c r="J556" s="144"/>
      <c r="K556" s="144"/>
      <c r="L556" s="144"/>
      <c r="M556" s="144"/>
      <c r="N556" s="144"/>
      <c r="O556" s="144"/>
      <c r="P556" s="144"/>
      <c r="Q556" s="144"/>
      <c r="R556" s="144"/>
      <c r="S556" s="144"/>
      <c r="T556" s="144"/>
      <c r="U556" s="144"/>
      <c r="V556" s="144"/>
      <c r="W556" s="144"/>
      <c r="X556" s="144"/>
      <c r="Y556" s="144"/>
      <c r="Z556" s="144"/>
      <c r="AA556" s="144"/>
      <c r="AB556" s="144"/>
      <c r="AC556" s="144"/>
      <c r="AD556" s="144"/>
      <c r="AE556" s="144"/>
    </row>
    <row r="557">
      <c r="A557" s="370"/>
      <c r="B557" s="371"/>
      <c r="C557" s="372"/>
      <c r="D557" s="372"/>
      <c r="E557" s="372"/>
      <c r="F557" s="371"/>
      <c r="G557" s="371"/>
      <c r="H557" s="362"/>
      <c r="I557" s="373"/>
      <c r="J557" s="144"/>
      <c r="K557" s="144"/>
      <c r="L557" s="144"/>
      <c r="M557" s="144"/>
      <c r="N557" s="144"/>
      <c r="O557" s="144"/>
      <c r="P557" s="144"/>
      <c r="Q557" s="144"/>
      <c r="R557" s="144"/>
      <c r="S557" s="144"/>
      <c r="T557" s="144"/>
      <c r="U557" s="144"/>
      <c r="V557" s="144"/>
      <c r="W557" s="144"/>
      <c r="X557" s="144"/>
      <c r="Y557" s="144"/>
      <c r="Z557" s="144"/>
      <c r="AA557" s="144"/>
      <c r="AB557" s="144"/>
      <c r="AC557" s="144"/>
      <c r="AD557" s="144"/>
      <c r="AE557" s="144"/>
    </row>
    <row r="558">
      <c r="A558" s="370"/>
      <c r="B558" s="371"/>
      <c r="C558" s="372"/>
      <c r="D558" s="372"/>
      <c r="E558" s="372"/>
      <c r="F558" s="371"/>
      <c r="G558" s="371"/>
      <c r="H558" s="362"/>
      <c r="I558" s="373"/>
      <c r="J558" s="144"/>
      <c r="K558" s="144"/>
      <c r="L558" s="144"/>
      <c r="M558" s="144"/>
      <c r="N558" s="144"/>
      <c r="O558" s="144"/>
      <c r="P558" s="144"/>
      <c r="Q558" s="144"/>
      <c r="R558" s="144"/>
      <c r="S558" s="144"/>
      <c r="T558" s="144"/>
      <c r="U558" s="144"/>
      <c r="V558" s="144"/>
      <c r="W558" s="144"/>
      <c r="X558" s="144"/>
      <c r="Y558" s="144"/>
      <c r="Z558" s="144"/>
      <c r="AA558" s="144"/>
      <c r="AB558" s="144"/>
      <c r="AC558" s="144"/>
      <c r="AD558" s="144"/>
      <c r="AE558" s="144"/>
    </row>
    <row r="559">
      <c r="A559" s="370"/>
      <c r="B559" s="371"/>
      <c r="C559" s="372"/>
      <c r="D559" s="372"/>
      <c r="E559" s="372"/>
      <c r="F559" s="371"/>
      <c r="G559" s="371"/>
      <c r="H559" s="362"/>
      <c r="I559" s="373"/>
      <c r="J559" s="144"/>
      <c r="K559" s="144"/>
      <c r="L559" s="144"/>
      <c r="M559" s="144"/>
      <c r="N559" s="144"/>
      <c r="O559" s="144"/>
      <c r="P559" s="144"/>
      <c r="Q559" s="144"/>
      <c r="R559" s="144"/>
      <c r="S559" s="144"/>
      <c r="T559" s="144"/>
      <c r="U559" s="144"/>
      <c r="V559" s="144"/>
      <c r="W559" s="144"/>
      <c r="X559" s="144"/>
      <c r="Y559" s="144"/>
      <c r="Z559" s="144"/>
      <c r="AA559" s="144"/>
      <c r="AB559" s="144"/>
      <c r="AC559" s="144"/>
      <c r="AD559" s="144"/>
      <c r="AE559" s="144"/>
    </row>
    <row r="560">
      <c r="A560" s="370"/>
      <c r="B560" s="371"/>
      <c r="C560" s="372"/>
      <c r="D560" s="372"/>
      <c r="E560" s="372"/>
      <c r="F560" s="371"/>
      <c r="G560" s="371"/>
      <c r="H560" s="362"/>
      <c r="I560" s="373"/>
      <c r="J560" s="144"/>
      <c r="K560" s="144"/>
      <c r="L560" s="144"/>
      <c r="M560" s="144"/>
      <c r="N560" s="144"/>
      <c r="O560" s="144"/>
      <c r="P560" s="144"/>
      <c r="Q560" s="144"/>
      <c r="R560" s="144"/>
      <c r="S560" s="144"/>
      <c r="T560" s="144"/>
      <c r="U560" s="144"/>
      <c r="V560" s="144"/>
      <c r="W560" s="144"/>
      <c r="X560" s="144"/>
      <c r="Y560" s="144"/>
      <c r="Z560" s="144"/>
      <c r="AA560" s="144"/>
      <c r="AB560" s="144"/>
      <c r="AC560" s="144"/>
      <c r="AD560" s="144"/>
      <c r="AE560" s="144"/>
    </row>
    <row r="561">
      <c r="A561" s="370"/>
      <c r="B561" s="371"/>
      <c r="C561" s="372"/>
      <c r="D561" s="372"/>
      <c r="E561" s="372"/>
      <c r="F561" s="371"/>
      <c r="G561" s="371"/>
      <c r="H561" s="362"/>
      <c r="I561" s="373"/>
      <c r="J561" s="144"/>
      <c r="K561" s="144"/>
      <c r="L561" s="144"/>
      <c r="M561" s="144"/>
      <c r="N561" s="144"/>
      <c r="O561" s="144"/>
      <c r="P561" s="144"/>
      <c r="Q561" s="144"/>
      <c r="R561" s="144"/>
      <c r="S561" s="144"/>
      <c r="T561" s="144"/>
      <c r="U561" s="144"/>
      <c r="V561" s="144"/>
      <c r="W561" s="144"/>
      <c r="X561" s="144"/>
      <c r="Y561" s="144"/>
      <c r="Z561" s="144"/>
      <c r="AA561" s="144"/>
      <c r="AB561" s="144"/>
      <c r="AC561" s="144"/>
      <c r="AD561" s="144"/>
      <c r="AE561" s="144"/>
    </row>
    <row r="562">
      <c r="A562" s="370"/>
      <c r="B562" s="371"/>
      <c r="C562" s="372"/>
      <c r="D562" s="372"/>
      <c r="E562" s="372"/>
      <c r="F562" s="371"/>
      <c r="G562" s="371"/>
      <c r="H562" s="362"/>
      <c r="I562" s="373"/>
      <c r="J562" s="144"/>
      <c r="K562" s="144"/>
      <c r="L562" s="144"/>
      <c r="M562" s="144"/>
      <c r="N562" s="144"/>
      <c r="O562" s="144"/>
      <c r="P562" s="144"/>
      <c r="Q562" s="144"/>
      <c r="R562" s="144"/>
      <c r="S562" s="144"/>
      <c r="T562" s="144"/>
      <c r="U562" s="144"/>
      <c r="V562" s="144"/>
      <c r="W562" s="144"/>
      <c r="X562" s="144"/>
      <c r="Y562" s="144"/>
      <c r="Z562" s="144"/>
      <c r="AA562" s="144"/>
      <c r="AB562" s="144"/>
      <c r="AC562" s="144"/>
      <c r="AD562" s="144"/>
      <c r="AE562" s="144"/>
    </row>
    <row r="563">
      <c r="A563" s="370"/>
      <c r="B563" s="371"/>
      <c r="C563" s="372"/>
      <c r="D563" s="372"/>
      <c r="E563" s="372"/>
      <c r="F563" s="371"/>
      <c r="G563" s="371"/>
      <c r="H563" s="362"/>
      <c r="I563" s="373"/>
      <c r="J563" s="144"/>
      <c r="K563" s="144"/>
      <c r="L563" s="144"/>
      <c r="M563" s="144"/>
      <c r="N563" s="144"/>
      <c r="O563" s="144"/>
      <c r="P563" s="144"/>
      <c r="Q563" s="144"/>
      <c r="R563" s="144"/>
      <c r="S563" s="144"/>
      <c r="T563" s="144"/>
      <c r="U563" s="144"/>
      <c r="V563" s="144"/>
      <c r="W563" s="144"/>
      <c r="X563" s="144"/>
      <c r="Y563" s="144"/>
      <c r="Z563" s="144"/>
      <c r="AA563" s="144"/>
      <c r="AB563" s="144"/>
      <c r="AC563" s="144"/>
      <c r="AD563" s="144"/>
      <c r="AE563" s="144"/>
    </row>
    <row r="564">
      <c r="A564" s="370"/>
      <c r="B564" s="371"/>
      <c r="C564" s="372"/>
      <c r="D564" s="372"/>
      <c r="E564" s="372"/>
      <c r="F564" s="371"/>
      <c r="G564" s="371"/>
      <c r="H564" s="362"/>
      <c r="I564" s="373"/>
      <c r="J564" s="144"/>
      <c r="K564" s="144"/>
      <c r="L564" s="144"/>
      <c r="M564" s="144"/>
      <c r="N564" s="144"/>
      <c r="O564" s="144"/>
      <c r="P564" s="144"/>
      <c r="Q564" s="144"/>
      <c r="R564" s="144"/>
      <c r="S564" s="144"/>
      <c r="T564" s="144"/>
      <c r="U564" s="144"/>
      <c r="V564" s="144"/>
      <c r="W564" s="144"/>
      <c r="X564" s="144"/>
      <c r="Y564" s="144"/>
      <c r="Z564" s="144"/>
      <c r="AA564" s="144"/>
      <c r="AB564" s="144"/>
      <c r="AC564" s="144"/>
      <c r="AD564" s="144"/>
      <c r="AE564" s="144"/>
    </row>
    <row r="565">
      <c r="A565" s="370"/>
      <c r="B565" s="371"/>
      <c r="C565" s="372"/>
      <c r="D565" s="372"/>
      <c r="E565" s="372"/>
      <c r="F565" s="371"/>
      <c r="G565" s="371"/>
      <c r="H565" s="362"/>
      <c r="I565" s="373"/>
      <c r="J565" s="144"/>
      <c r="K565" s="144"/>
      <c r="L565" s="144"/>
      <c r="M565" s="144"/>
      <c r="N565" s="144"/>
      <c r="O565" s="144"/>
      <c r="P565" s="144"/>
      <c r="Q565" s="144"/>
      <c r="R565" s="144"/>
      <c r="S565" s="144"/>
      <c r="T565" s="144"/>
      <c r="U565" s="144"/>
      <c r="V565" s="144"/>
      <c r="W565" s="144"/>
      <c r="X565" s="144"/>
      <c r="Y565" s="144"/>
      <c r="Z565" s="144"/>
      <c r="AA565" s="144"/>
      <c r="AB565" s="144"/>
      <c r="AC565" s="144"/>
      <c r="AD565" s="144"/>
      <c r="AE565" s="144"/>
    </row>
    <row r="566">
      <c r="A566" s="370"/>
      <c r="B566" s="371"/>
      <c r="C566" s="372"/>
      <c r="D566" s="372"/>
      <c r="E566" s="372"/>
      <c r="F566" s="371"/>
      <c r="G566" s="371"/>
      <c r="H566" s="362"/>
      <c r="I566" s="373"/>
      <c r="J566" s="144"/>
      <c r="K566" s="144"/>
      <c r="L566" s="144"/>
      <c r="M566" s="144"/>
      <c r="N566" s="144"/>
      <c r="O566" s="144"/>
      <c r="P566" s="144"/>
      <c r="Q566" s="144"/>
      <c r="R566" s="144"/>
      <c r="S566" s="144"/>
      <c r="T566" s="144"/>
      <c r="U566" s="144"/>
      <c r="V566" s="144"/>
      <c r="W566" s="144"/>
      <c r="X566" s="144"/>
      <c r="Y566" s="144"/>
      <c r="Z566" s="144"/>
      <c r="AA566" s="144"/>
      <c r="AB566" s="144"/>
      <c r="AC566" s="144"/>
      <c r="AD566" s="144"/>
      <c r="AE566" s="144"/>
    </row>
    <row r="567">
      <c r="A567" s="370"/>
      <c r="B567" s="371"/>
      <c r="C567" s="372"/>
      <c r="D567" s="372"/>
      <c r="E567" s="372"/>
      <c r="F567" s="371"/>
      <c r="G567" s="371"/>
      <c r="H567" s="362"/>
      <c r="I567" s="373"/>
      <c r="J567" s="144"/>
      <c r="K567" s="144"/>
      <c r="L567" s="144"/>
      <c r="M567" s="144"/>
      <c r="N567" s="144"/>
      <c r="O567" s="144"/>
      <c r="P567" s="144"/>
      <c r="Q567" s="144"/>
      <c r="R567" s="144"/>
      <c r="S567" s="144"/>
      <c r="T567" s="144"/>
      <c r="U567" s="144"/>
      <c r="V567" s="144"/>
      <c r="W567" s="144"/>
      <c r="X567" s="144"/>
      <c r="Y567" s="144"/>
      <c r="Z567" s="144"/>
      <c r="AA567" s="144"/>
      <c r="AB567" s="144"/>
      <c r="AC567" s="144"/>
      <c r="AD567" s="144"/>
      <c r="AE567" s="144"/>
    </row>
    <row r="568">
      <c r="A568" s="370"/>
      <c r="B568" s="371"/>
      <c r="C568" s="372"/>
      <c r="D568" s="372"/>
      <c r="E568" s="372"/>
      <c r="F568" s="371"/>
      <c r="G568" s="371"/>
      <c r="H568" s="362"/>
      <c r="I568" s="373"/>
      <c r="J568" s="144"/>
      <c r="K568" s="144"/>
      <c r="L568" s="144"/>
      <c r="M568" s="144"/>
      <c r="N568" s="144"/>
      <c r="O568" s="144"/>
      <c r="P568" s="144"/>
      <c r="Q568" s="144"/>
      <c r="R568" s="144"/>
      <c r="S568" s="144"/>
      <c r="T568" s="144"/>
      <c r="U568" s="144"/>
      <c r="V568" s="144"/>
      <c r="W568" s="144"/>
      <c r="X568" s="144"/>
      <c r="Y568" s="144"/>
      <c r="Z568" s="144"/>
      <c r="AA568" s="144"/>
      <c r="AB568" s="144"/>
      <c r="AC568" s="144"/>
      <c r="AD568" s="144"/>
      <c r="AE568" s="144"/>
    </row>
    <row r="569">
      <c r="A569" s="370"/>
      <c r="B569" s="371"/>
      <c r="C569" s="372"/>
      <c r="D569" s="372"/>
      <c r="E569" s="372"/>
      <c r="F569" s="371"/>
      <c r="G569" s="371"/>
      <c r="H569" s="362"/>
      <c r="I569" s="373"/>
      <c r="J569" s="144"/>
      <c r="K569" s="144"/>
      <c r="L569" s="144"/>
      <c r="M569" s="144"/>
      <c r="N569" s="144"/>
      <c r="O569" s="144"/>
      <c r="P569" s="144"/>
      <c r="Q569" s="144"/>
      <c r="R569" s="144"/>
      <c r="S569" s="144"/>
      <c r="T569" s="144"/>
      <c r="U569" s="144"/>
      <c r="V569" s="144"/>
      <c r="W569" s="144"/>
      <c r="X569" s="144"/>
      <c r="Y569" s="144"/>
      <c r="Z569" s="144"/>
      <c r="AA569" s="144"/>
      <c r="AB569" s="144"/>
      <c r="AC569" s="144"/>
      <c r="AD569" s="144"/>
      <c r="AE569" s="144"/>
    </row>
    <row r="570">
      <c r="A570" s="370"/>
      <c r="B570" s="371"/>
      <c r="C570" s="372"/>
      <c r="D570" s="372"/>
      <c r="E570" s="372"/>
      <c r="F570" s="371"/>
      <c r="G570" s="371"/>
      <c r="H570" s="362"/>
      <c r="I570" s="373"/>
      <c r="J570" s="144"/>
      <c r="K570" s="144"/>
      <c r="L570" s="144"/>
      <c r="M570" s="144"/>
      <c r="N570" s="144"/>
      <c r="O570" s="144"/>
      <c r="P570" s="144"/>
      <c r="Q570" s="144"/>
      <c r="R570" s="144"/>
      <c r="S570" s="144"/>
      <c r="T570" s="144"/>
      <c r="U570" s="144"/>
      <c r="V570" s="144"/>
      <c r="W570" s="144"/>
      <c r="X570" s="144"/>
      <c r="Y570" s="144"/>
      <c r="Z570" s="144"/>
      <c r="AA570" s="144"/>
      <c r="AB570" s="144"/>
      <c r="AC570" s="144"/>
      <c r="AD570" s="144"/>
      <c r="AE570" s="144"/>
    </row>
    <row r="571">
      <c r="A571" s="370"/>
      <c r="B571" s="371"/>
      <c r="C571" s="372"/>
      <c r="D571" s="372"/>
      <c r="E571" s="372"/>
      <c r="F571" s="371"/>
      <c r="G571" s="371"/>
      <c r="H571" s="362"/>
      <c r="I571" s="373"/>
      <c r="J571" s="144"/>
      <c r="K571" s="144"/>
      <c r="L571" s="144"/>
      <c r="M571" s="144"/>
      <c r="N571" s="144"/>
      <c r="O571" s="144"/>
      <c r="P571" s="144"/>
      <c r="Q571" s="144"/>
      <c r="R571" s="144"/>
      <c r="S571" s="144"/>
      <c r="T571" s="144"/>
      <c r="U571" s="144"/>
      <c r="V571" s="144"/>
      <c r="W571" s="144"/>
      <c r="X571" s="144"/>
      <c r="Y571" s="144"/>
      <c r="Z571" s="144"/>
      <c r="AA571" s="144"/>
      <c r="AB571" s="144"/>
      <c r="AC571" s="144"/>
      <c r="AD571" s="144"/>
      <c r="AE571" s="144"/>
    </row>
    <row r="572">
      <c r="A572" s="370"/>
      <c r="B572" s="371"/>
      <c r="C572" s="372"/>
      <c r="D572" s="372"/>
      <c r="E572" s="372"/>
      <c r="F572" s="371"/>
      <c r="G572" s="371"/>
      <c r="H572" s="362"/>
      <c r="I572" s="373"/>
      <c r="J572" s="144"/>
      <c r="K572" s="144"/>
      <c r="L572" s="144"/>
      <c r="M572" s="144"/>
      <c r="N572" s="144"/>
      <c r="O572" s="144"/>
      <c r="P572" s="144"/>
      <c r="Q572" s="144"/>
      <c r="R572" s="144"/>
      <c r="S572" s="144"/>
      <c r="T572" s="144"/>
      <c r="U572" s="144"/>
      <c r="V572" s="144"/>
      <c r="W572" s="144"/>
      <c r="X572" s="144"/>
      <c r="Y572" s="144"/>
      <c r="Z572" s="144"/>
      <c r="AA572" s="144"/>
      <c r="AB572" s="144"/>
      <c r="AC572" s="144"/>
      <c r="AD572" s="144"/>
      <c r="AE572" s="144"/>
    </row>
    <row r="573">
      <c r="A573" s="370"/>
      <c r="B573" s="371"/>
      <c r="C573" s="372"/>
      <c r="D573" s="372"/>
      <c r="E573" s="372"/>
      <c r="F573" s="371"/>
      <c r="G573" s="371"/>
      <c r="H573" s="362"/>
      <c r="I573" s="373"/>
      <c r="J573" s="144"/>
      <c r="K573" s="144"/>
      <c r="L573" s="144"/>
      <c r="M573" s="144"/>
      <c r="N573" s="144"/>
      <c r="O573" s="144"/>
      <c r="P573" s="144"/>
      <c r="Q573" s="144"/>
      <c r="R573" s="144"/>
      <c r="S573" s="144"/>
      <c r="T573" s="144"/>
      <c r="U573" s="144"/>
      <c r="V573" s="144"/>
      <c r="W573" s="144"/>
      <c r="X573" s="144"/>
      <c r="Y573" s="144"/>
      <c r="Z573" s="144"/>
      <c r="AA573" s="144"/>
      <c r="AB573" s="144"/>
      <c r="AC573" s="144"/>
      <c r="AD573" s="144"/>
      <c r="AE573" s="144"/>
    </row>
    <row r="574">
      <c r="A574" s="370"/>
      <c r="B574" s="371"/>
      <c r="C574" s="372"/>
      <c r="D574" s="372"/>
      <c r="E574" s="372"/>
      <c r="F574" s="371"/>
      <c r="G574" s="371"/>
      <c r="H574" s="362"/>
      <c r="I574" s="373"/>
      <c r="J574" s="144"/>
      <c r="K574" s="144"/>
      <c r="L574" s="144"/>
      <c r="M574" s="144"/>
      <c r="N574" s="144"/>
      <c r="O574" s="144"/>
      <c r="P574" s="144"/>
      <c r="Q574" s="144"/>
      <c r="R574" s="144"/>
      <c r="S574" s="144"/>
      <c r="T574" s="144"/>
      <c r="U574" s="144"/>
      <c r="V574" s="144"/>
      <c r="W574" s="144"/>
      <c r="X574" s="144"/>
      <c r="Y574" s="144"/>
      <c r="Z574" s="144"/>
      <c r="AA574" s="144"/>
      <c r="AB574" s="144"/>
      <c r="AC574" s="144"/>
      <c r="AD574" s="144"/>
      <c r="AE574" s="144"/>
    </row>
    <row r="575">
      <c r="A575" s="370"/>
      <c r="B575" s="371"/>
      <c r="C575" s="372"/>
      <c r="D575" s="372"/>
      <c r="E575" s="372"/>
      <c r="F575" s="371"/>
      <c r="G575" s="371"/>
      <c r="H575" s="362"/>
      <c r="I575" s="373"/>
      <c r="J575" s="144"/>
      <c r="K575" s="144"/>
      <c r="L575" s="144"/>
      <c r="M575" s="144"/>
      <c r="N575" s="144"/>
      <c r="O575" s="144"/>
      <c r="P575" s="144"/>
      <c r="Q575" s="144"/>
      <c r="R575" s="144"/>
      <c r="S575" s="144"/>
      <c r="T575" s="144"/>
      <c r="U575" s="144"/>
      <c r="V575" s="144"/>
      <c r="W575" s="144"/>
      <c r="X575" s="144"/>
      <c r="Y575" s="144"/>
      <c r="Z575" s="144"/>
      <c r="AA575" s="144"/>
      <c r="AB575" s="144"/>
      <c r="AC575" s="144"/>
      <c r="AD575" s="144"/>
      <c r="AE575" s="144"/>
    </row>
    <row r="576">
      <c r="A576" s="370"/>
      <c r="B576" s="371"/>
      <c r="C576" s="372"/>
      <c r="D576" s="372"/>
      <c r="E576" s="372"/>
      <c r="F576" s="371"/>
      <c r="G576" s="371"/>
      <c r="H576" s="362"/>
      <c r="I576" s="373"/>
      <c r="J576" s="144"/>
      <c r="K576" s="144"/>
      <c r="L576" s="144"/>
      <c r="M576" s="144"/>
      <c r="N576" s="144"/>
      <c r="O576" s="144"/>
      <c r="P576" s="144"/>
      <c r="Q576" s="144"/>
      <c r="R576" s="144"/>
      <c r="S576" s="144"/>
      <c r="T576" s="144"/>
      <c r="U576" s="144"/>
      <c r="V576" s="144"/>
      <c r="W576" s="144"/>
      <c r="X576" s="144"/>
      <c r="Y576" s="144"/>
      <c r="Z576" s="144"/>
      <c r="AA576" s="144"/>
      <c r="AB576" s="144"/>
      <c r="AC576" s="144"/>
      <c r="AD576" s="144"/>
      <c r="AE576" s="144"/>
    </row>
    <row r="577">
      <c r="A577" s="370"/>
      <c r="B577" s="371"/>
      <c r="C577" s="372"/>
      <c r="D577" s="372"/>
      <c r="E577" s="372"/>
      <c r="F577" s="371"/>
      <c r="G577" s="371"/>
      <c r="H577" s="362"/>
      <c r="I577" s="373"/>
      <c r="J577" s="144"/>
      <c r="K577" s="144"/>
      <c r="L577" s="144"/>
      <c r="M577" s="144"/>
      <c r="N577" s="144"/>
      <c r="O577" s="144"/>
      <c r="P577" s="144"/>
      <c r="Q577" s="144"/>
      <c r="R577" s="144"/>
      <c r="S577" s="144"/>
      <c r="T577" s="144"/>
      <c r="U577" s="144"/>
      <c r="V577" s="144"/>
      <c r="W577" s="144"/>
      <c r="X577" s="144"/>
      <c r="Y577" s="144"/>
      <c r="Z577" s="144"/>
      <c r="AA577" s="144"/>
      <c r="AB577" s="144"/>
      <c r="AC577" s="144"/>
      <c r="AD577" s="144"/>
      <c r="AE577" s="144"/>
    </row>
    <row r="578">
      <c r="A578" s="370"/>
      <c r="B578" s="371"/>
      <c r="C578" s="372"/>
      <c r="D578" s="372"/>
      <c r="E578" s="372"/>
      <c r="F578" s="371"/>
      <c r="G578" s="371"/>
      <c r="H578" s="362"/>
      <c r="I578" s="373"/>
      <c r="J578" s="144"/>
      <c r="K578" s="144"/>
      <c r="L578" s="144"/>
      <c r="M578" s="144"/>
      <c r="N578" s="144"/>
      <c r="O578" s="144"/>
      <c r="P578" s="144"/>
      <c r="Q578" s="144"/>
      <c r="R578" s="144"/>
      <c r="S578" s="144"/>
      <c r="T578" s="144"/>
      <c r="U578" s="144"/>
      <c r="V578" s="144"/>
      <c r="W578" s="144"/>
      <c r="X578" s="144"/>
      <c r="Y578" s="144"/>
      <c r="Z578" s="144"/>
      <c r="AA578" s="144"/>
      <c r="AB578" s="144"/>
      <c r="AC578" s="144"/>
      <c r="AD578" s="144"/>
      <c r="AE578" s="144"/>
    </row>
    <row r="579">
      <c r="A579" s="370"/>
      <c r="B579" s="371"/>
      <c r="C579" s="372"/>
      <c r="D579" s="372"/>
      <c r="E579" s="372"/>
      <c r="F579" s="371"/>
      <c r="G579" s="371"/>
      <c r="H579" s="362"/>
      <c r="I579" s="373"/>
      <c r="J579" s="144"/>
      <c r="K579" s="144"/>
      <c r="L579" s="144"/>
      <c r="M579" s="144"/>
      <c r="N579" s="144"/>
      <c r="O579" s="144"/>
      <c r="P579" s="144"/>
      <c r="Q579" s="144"/>
      <c r="R579" s="144"/>
      <c r="S579" s="144"/>
      <c r="T579" s="144"/>
      <c r="U579" s="144"/>
      <c r="V579" s="144"/>
      <c r="W579" s="144"/>
      <c r="X579" s="144"/>
      <c r="Y579" s="144"/>
      <c r="Z579" s="144"/>
      <c r="AA579" s="144"/>
      <c r="AB579" s="144"/>
      <c r="AC579" s="144"/>
      <c r="AD579" s="144"/>
      <c r="AE579" s="144"/>
    </row>
    <row r="580">
      <c r="A580" s="370"/>
      <c r="B580" s="371"/>
      <c r="C580" s="372"/>
      <c r="D580" s="372"/>
      <c r="E580" s="372"/>
      <c r="F580" s="371"/>
      <c r="G580" s="371"/>
      <c r="H580" s="362"/>
      <c r="I580" s="373"/>
      <c r="J580" s="144"/>
      <c r="K580" s="144"/>
      <c r="L580" s="144"/>
      <c r="M580" s="144"/>
      <c r="N580" s="144"/>
      <c r="O580" s="144"/>
      <c r="P580" s="144"/>
      <c r="Q580" s="144"/>
      <c r="R580" s="144"/>
      <c r="S580" s="144"/>
      <c r="T580" s="144"/>
      <c r="U580" s="144"/>
      <c r="V580" s="144"/>
      <c r="W580" s="144"/>
      <c r="X580" s="144"/>
      <c r="Y580" s="144"/>
      <c r="Z580" s="144"/>
      <c r="AA580" s="144"/>
      <c r="AB580" s="144"/>
      <c r="AC580" s="144"/>
      <c r="AD580" s="144"/>
      <c r="AE580" s="144"/>
    </row>
    <row r="581">
      <c r="A581" s="370"/>
      <c r="B581" s="371"/>
      <c r="C581" s="372"/>
      <c r="D581" s="372"/>
      <c r="E581" s="372"/>
      <c r="F581" s="371"/>
      <c r="G581" s="371"/>
      <c r="H581" s="362"/>
      <c r="I581" s="373"/>
      <c r="J581" s="144"/>
      <c r="K581" s="144"/>
      <c r="L581" s="144"/>
      <c r="M581" s="144"/>
      <c r="N581" s="144"/>
      <c r="O581" s="144"/>
      <c r="P581" s="144"/>
      <c r="Q581" s="144"/>
      <c r="R581" s="144"/>
      <c r="S581" s="144"/>
      <c r="T581" s="144"/>
      <c r="U581" s="144"/>
      <c r="V581" s="144"/>
      <c r="W581" s="144"/>
      <c r="X581" s="144"/>
      <c r="Y581" s="144"/>
      <c r="Z581" s="144"/>
      <c r="AA581" s="144"/>
      <c r="AB581" s="144"/>
      <c r="AC581" s="144"/>
      <c r="AD581" s="144"/>
      <c r="AE581" s="144"/>
    </row>
    <row r="582">
      <c r="A582" s="370"/>
      <c r="B582" s="371"/>
      <c r="C582" s="372"/>
      <c r="D582" s="372"/>
      <c r="E582" s="372"/>
      <c r="F582" s="371"/>
      <c r="G582" s="371"/>
      <c r="H582" s="362"/>
      <c r="I582" s="373"/>
      <c r="J582" s="144"/>
      <c r="K582" s="144"/>
      <c r="L582" s="144"/>
      <c r="M582" s="144"/>
      <c r="N582" s="144"/>
      <c r="O582" s="144"/>
      <c r="P582" s="144"/>
      <c r="Q582" s="144"/>
      <c r="R582" s="144"/>
      <c r="S582" s="144"/>
      <c r="T582" s="144"/>
      <c r="U582" s="144"/>
      <c r="V582" s="144"/>
      <c r="W582" s="144"/>
      <c r="X582" s="144"/>
      <c r="Y582" s="144"/>
      <c r="Z582" s="144"/>
      <c r="AA582" s="144"/>
      <c r="AB582" s="144"/>
      <c r="AC582" s="144"/>
      <c r="AD582" s="144"/>
      <c r="AE582" s="144"/>
    </row>
    <row r="583">
      <c r="A583" s="370"/>
      <c r="B583" s="371"/>
      <c r="C583" s="372"/>
      <c r="D583" s="372"/>
      <c r="E583" s="372"/>
      <c r="F583" s="371"/>
      <c r="G583" s="371"/>
      <c r="H583" s="362"/>
      <c r="I583" s="373"/>
      <c r="J583" s="144"/>
      <c r="K583" s="144"/>
      <c r="L583" s="144"/>
      <c r="M583" s="144"/>
      <c r="N583" s="144"/>
      <c r="O583" s="144"/>
      <c r="P583" s="144"/>
      <c r="Q583" s="144"/>
      <c r="R583" s="144"/>
      <c r="S583" s="144"/>
      <c r="T583" s="144"/>
      <c r="U583" s="144"/>
      <c r="V583" s="144"/>
      <c r="W583" s="144"/>
      <c r="X583" s="144"/>
      <c r="Y583" s="144"/>
      <c r="Z583" s="144"/>
      <c r="AA583" s="144"/>
      <c r="AB583" s="144"/>
      <c r="AC583" s="144"/>
      <c r="AD583" s="144"/>
      <c r="AE583" s="144"/>
    </row>
    <row r="584">
      <c r="A584" s="370"/>
      <c r="B584" s="371"/>
      <c r="C584" s="372"/>
      <c r="D584" s="372"/>
      <c r="E584" s="372"/>
      <c r="F584" s="371"/>
      <c r="G584" s="371"/>
      <c r="H584" s="362"/>
      <c r="I584" s="373"/>
      <c r="J584" s="144"/>
      <c r="K584" s="144"/>
      <c r="L584" s="144"/>
      <c r="M584" s="144"/>
      <c r="N584" s="144"/>
      <c r="O584" s="144"/>
      <c r="P584" s="144"/>
      <c r="Q584" s="144"/>
      <c r="R584" s="144"/>
      <c r="S584" s="144"/>
      <c r="T584" s="144"/>
      <c r="U584" s="144"/>
      <c r="V584" s="144"/>
      <c r="W584" s="144"/>
      <c r="X584" s="144"/>
      <c r="Y584" s="144"/>
      <c r="Z584" s="144"/>
      <c r="AA584" s="144"/>
      <c r="AB584" s="144"/>
      <c r="AC584" s="144"/>
      <c r="AD584" s="144"/>
      <c r="AE584" s="144"/>
    </row>
    <row r="585">
      <c r="A585" s="370"/>
      <c r="B585" s="371"/>
      <c r="C585" s="372"/>
      <c r="D585" s="372"/>
      <c r="E585" s="372"/>
      <c r="F585" s="371"/>
      <c r="G585" s="371"/>
      <c r="H585" s="362"/>
      <c r="I585" s="373"/>
      <c r="J585" s="144"/>
      <c r="K585" s="144"/>
      <c r="L585" s="144"/>
      <c r="M585" s="144"/>
      <c r="N585" s="144"/>
      <c r="O585" s="144"/>
      <c r="P585" s="144"/>
      <c r="Q585" s="144"/>
      <c r="R585" s="144"/>
      <c r="S585" s="144"/>
      <c r="T585" s="144"/>
      <c r="U585" s="144"/>
      <c r="V585" s="144"/>
      <c r="W585" s="144"/>
      <c r="X585" s="144"/>
      <c r="Y585" s="144"/>
      <c r="Z585" s="144"/>
      <c r="AA585" s="144"/>
      <c r="AB585" s="144"/>
      <c r="AC585" s="144"/>
      <c r="AD585" s="144"/>
      <c r="AE585" s="144"/>
    </row>
    <row r="586">
      <c r="A586" s="370"/>
      <c r="B586" s="371"/>
      <c r="C586" s="372"/>
      <c r="D586" s="372"/>
      <c r="E586" s="372"/>
      <c r="F586" s="371"/>
      <c r="G586" s="371"/>
      <c r="H586" s="362"/>
      <c r="I586" s="373"/>
      <c r="J586" s="144"/>
      <c r="K586" s="144"/>
      <c r="L586" s="144"/>
      <c r="M586" s="144"/>
      <c r="N586" s="144"/>
      <c r="O586" s="144"/>
      <c r="P586" s="144"/>
      <c r="Q586" s="144"/>
      <c r="R586" s="144"/>
      <c r="S586" s="144"/>
      <c r="T586" s="144"/>
      <c r="U586" s="144"/>
      <c r="V586" s="144"/>
      <c r="W586" s="144"/>
      <c r="X586" s="144"/>
      <c r="Y586" s="144"/>
      <c r="Z586" s="144"/>
      <c r="AA586" s="144"/>
      <c r="AB586" s="144"/>
      <c r="AC586" s="144"/>
      <c r="AD586" s="144"/>
      <c r="AE586" s="144"/>
    </row>
    <row r="587">
      <c r="A587" s="370"/>
      <c r="B587" s="371"/>
      <c r="C587" s="372"/>
      <c r="D587" s="372"/>
      <c r="E587" s="372"/>
      <c r="F587" s="371"/>
      <c r="G587" s="371"/>
      <c r="H587" s="362"/>
      <c r="I587" s="373"/>
      <c r="J587" s="144"/>
      <c r="K587" s="144"/>
      <c r="L587" s="144"/>
      <c r="M587" s="144"/>
      <c r="N587" s="144"/>
      <c r="O587" s="144"/>
      <c r="P587" s="144"/>
      <c r="Q587" s="144"/>
      <c r="R587" s="144"/>
      <c r="S587" s="144"/>
      <c r="T587" s="144"/>
      <c r="U587" s="144"/>
      <c r="V587" s="144"/>
      <c r="W587" s="144"/>
      <c r="X587" s="144"/>
      <c r="Y587" s="144"/>
      <c r="Z587" s="144"/>
      <c r="AA587" s="144"/>
      <c r="AB587" s="144"/>
      <c r="AC587" s="144"/>
      <c r="AD587" s="144"/>
      <c r="AE587" s="144"/>
    </row>
    <row r="588">
      <c r="A588" s="370"/>
      <c r="B588" s="371"/>
      <c r="C588" s="372"/>
      <c r="D588" s="372"/>
      <c r="E588" s="372"/>
      <c r="F588" s="371"/>
      <c r="G588" s="371"/>
      <c r="H588" s="362"/>
      <c r="I588" s="373"/>
      <c r="J588" s="144"/>
      <c r="K588" s="144"/>
      <c r="L588" s="144"/>
      <c r="M588" s="144"/>
      <c r="N588" s="144"/>
      <c r="O588" s="144"/>
      <c r="P588" s="144"/>
      <c r="Q588" s="144"/>
      <c r="R588" s="144"/>
      <c r="S588" s="144"/>
      <c r="T588" s="144"/>
      <c r="U588" s="144"/>
      <c r="V588" s="144"/>
      <c r="W588" s="144"/>
      <c r="X588" s="144"/>
      <c r="Y588" s="144"/>
      <c r="Z588" s="144"/>
      <c r="AA588" s="144"/>
      <c r="AB588" s="144"/>
      <c r="AC588" s="144"/>
      <c r="AD588" s="144"/>
      <c r="AE588" s="144"/>
    </row>
    <row r="589">
      <c r="A589" s="370"/>
      <c r="B589" s="371"/>
      <c r="C589" s="372"/>
      <c r="D589" s="372"/>
      <c r="E589" s="372"/>
      <c r="F589" s="371"/>
      <c r="G589" s="371"/>
      <c r="H589" s="362"/>
      <c r="I589" s="373"/>
      <c r="J589" s="144"/>
      <c r="K589" s="144"/>
      <c r="L589" s="144"/>
      <c r="M589" s="144"/>
      <c r="N589" s="144"/>
      <c r="O589" s="144"/>
      <c r="P589" s="144"/>
      <c r="Q589" s="144"/>
      <c r="R589" s="144"/>
      <c r="S589" s="144"/>
      <c r="T589" s="144"/>
      <c r="U589" s="144"/>
      <c r="V589" s="144"/>
      <c r="W589" s="144"/>
      <c r="X589" s="144"/>
      <c r="Y589" s="144"/>
      <c r="Z589" s="144"/>
      <c r="AA589" s="144"/>
      <c r="AB589" s="144"/>
      <c r="AC589" s="144"/>
      <c r="AD589" s="144"/>
      <c r="AE589" s="144"/>
    </row>
    <row r="590">
      <c r="A590" s="370"/>
      <c r="B590" s="371"/>
      <c r="C590" s="372"/>
      <c r="D590" s="372"/>
      <c r="E590" s="372"/>
      <c r="F590" s="371"/>
      <c r="G590" s="371"/>
      <c r="H590" s="362"/>
      <c r="I590" s="373"/>
      <c r="J590" s="144"/>
      <c r="K590" s="144"/>
      <c r="L590" s="144"/>
      <c r="M590" s="144"/>
      <c r="N590" s="144"/>
      <c r="O590" s="144"/>
      <c r="P590" s="144"/>
      <c r="Q590" s="144"/>
      <c r="R590" s="144"/>
      <c r="S590" s="144"/>
      <c r="T590" s="144"/>
      <c r="U590" s="144"/>
      <c r="V590" s="144"/>
      <c r="W590" s="144"/>
      <c r="X590" s="144"/>
      <c r="Y590" s="144"/>
      <c r="Z590" s="144"/>
      <c r="AA590" s="144"/>
      <c r="AB590" s="144"/>
      <c r="AC590" s="144"/>
      <c r="AD590" s="144"/>
      <c r="AE590" s="144"/>
    </row>
    <row r="591">
      <c r="A591" s="370"/>
      <c r="B591" s="371"/>
      <c r="C591" s="372"/>
      <c r="D591" s="372"/>
      <c r="E591" s="372"/>
      <c r="F591" s="371"/>
      <c r="G591" s="371"/>
      <c r="H591" s="362"/>
      <c r="I591" s="373"/>
      <c r="J591" s="144"/>
      <c r="K591" s="144"/>
      <c r="L591" s="144"/>
      <c r="M591" s="144"/>
      <c r="N591" s="144"/>
      <c r="O591" s="144"/>
      <c r="P591" s="144"/>
      <c r="Q591" s="144"/>
      <c r="R591" s="144"/>
      <c r="S591" s="144"/>
      <c r="T591" s="144"/>
      <c r="U591" s="144"/>
      <c r="V591" s="144"/>
      <c r="W591" s="144"/>
      <c r="X591" s="144"/>
      <c r="Y591" s="144"/>
      <c r="Z591" s="144"/>
      <c r="AA591" s="144"/>
      <c r="AB591" s="144"/>
      <c r="AC591" s="144"/>
      <c r="AD591" s="144"/>
      <c r="AE591" s="144"/>
    </row>
    <row r="592">
      <c r="A592" s="370"/>
      <c r="B592" s="371"/>
      <c r="C592" s="372"/>
      <c r="D592" s="372"/>
      <c r="E592" s="372"/>
      <c r="F592" s="371"/>
      <c r="G592" s="371"/>
      <c r="H592" s="362"/>
      <c r="I592" s="373"/>
      <c r="J592" s="144"/>
      <c r="K592" s="144"/>
      <c r="L592" s="144"/>
      <c r="M592" s="144"/>
      <c r="N592" s="144"/>
      <c r="O592" s="144"/>
      <c r="P592" s="144"/>
      <c r="Q592" s="144"/>
      <c r="R592" s="144"/>
      <c r="S592" s="144"/>
      <c r="T592" s="144"/>
      <c r="U592" s="144"/>
      <c r="V592" s="144"/>
      <c r="W592" s="144"/>
      <c r="X592" s="144"/>
      <c r="Y592" s="144"/>
      <c r="Z592" s="144"/>
      <c r="AA592" s="144"/>
      <c r="AB592" s="144"/>
      <c r="AC592" s="144"/>
      <c r="AD592" s="144"/>
      <c r="AE592" s="144"/>
    </row>
    <row r="593">
      <c r="A593" s="370"/>
      <c r="B593" s="371"/>
      <c r="C593" s="372"/>
      <c r="D593" s="372"/>
      <c r="E593" s="372"/>
      <c r="F593" s="371"/>
      <c r="G593" s="371"/>
      <c r="H593" s="362"/>
      <c r="I593" s="373"/>
      <c r="J593" s="144"/>
      <c r="K593" s="144"/>
      <c r="L593" s="144"/>
      <c r="M593" s="144"/>
      <c r="N593" s="144"/>
      <c r="O593" s="144"/>
      <c r="P593" s="144"/>
      <c r="Q593" s="144"/>
      <c r="R593" s="144"/>
      <c r="S593" s="144"/>
      <c r="T593" s="144"/>
      <c r="U593" s="144"/>
      <c r="V593" s="144"/>
      <c r="W593" s="144"/>
      <c r="X593" s="144"/>
      <c r="Y593" s="144"/>
      <c r="Z593" s="144"/>
      <c r="AA593" s="144"/>
      <c r="AB593" s="144"/>
      <c r="AC593" s="144"/>
      <c r="AD593" s="144"/>
      <c r="AE593" s="144"/>
    </row>
    <row r="594">
      <c r="A594" s="370"/>
      <c r="B594" s="371"/>
      <c r="C594" s="372"/>
      <c r="D594" s="372"/>
      <c r="E594" s="372"/>
      <c r="F594" s="371"/>
      <c r="G594" s="371"/>
      <c r="H594" s="362"/>
      <c r="I594" s="373"/>
      <c r="J594" s="144"/>
      <c r="K594" s="144"/>
      <c r="L594" s="144"/>
      <c r="M594" s="144"/>
      <c r="N594" s="144"/>
      <c r="O594" s="144"/>
      <c r="P594" s="144"/>
      <c r="Q594" s="144"/>
      <c r="R594" s="144"/>
      <c r="S594" s="144"/>
      <c r="T594" s="144"/>
      <c r="U594" s="144"/>
      <c r="V594" s="144"/>
      <c r="W594" s="144"/>
      <c r="X594" s="144"/>
      <c r="Y594" s="144"/>
      <c r="Z594" s="144"/>
      <c r="AA594" s="144"/>
      <c r="AB594" s="144"/>
      <c r="AC594" s="144"/>
      <c r="AD594" s="144"/>
      <c r="AE594" s="144"/>
    </row>
    <row r="595">
      <c r="A595" s="370"/>
      <c r="B595" s="371"/>
      <c r="C595" s="372"/>
      <c r="D595" s="372"/>
      <c r="E595" s="372"/>
      <c r="F595" s="371"/>
      <c r="G595" s="371"/>
      <c r="H595" s="362"/>
      <c r="I595" s="373"/>
      <c r="J595" s="144"/>
      <c r="K595" s="144"/>
      <c r="L595" s="144"/>
      <c r="M595" s="144"/>
      <c r="N595" s="144"/>
      <c r="O595" s="144"/>
      <c r="P595" s="144"/>
      <c r="Q595" s="144"/>
      <c r="R595" s="144"/>
      <c r="S595" s="144"/>
      <c r="T595" s="144"/>
      <c r="U595" s="144"/>
      <c r="V595" s="144"/>
      <c r="W595" s="144"/>
      <c r="X595" s="144"/>
      <c r="Y595" s="144"/>
      <c r="Z595" s="144"/>
      <c r="AA595" s="144"/>
      <c r="AB595" s="144"/>
      <c r="AC595" s="144"/>
      <c r="AD595" s="144"/>
      <c r="AE595" s="144"/>
    </row>
    <row r="596">
      <c r="A596" s="370"/>
      <c r="B596" s="371"/>
      <c r="C596" s="372"/>
      <c r="D596" s="372"/>
      <c r="E596" s="372"/>
      <c r="F596" s="371"/>
      <c r="G596" s="371"/>
      <c r="H596" s="362"/>
      <c r="I596" s="373"/>
      <c r="J596" s="144"/>
      <c r="K596" s="144"/>
      <c r="L596" s="144"/>
      <c r="M596" s="144"/>
      <c r="N596" s="144"/>
      <c r="O596" s="144"/>
      <c r="P596" s="144"/>
      <c r="Q596" s="144"/>
      <c r="R596" s="144"/>
      <c r="S596" s="144"/>
      <c r="T596" s="144"/>
      <c r="U596" s="144"/>
      <c r="V596" s="144"/>
      <c r="W596" s="144"/>
      <c r="X596" s="144"/>
      <c r="Y596" s="144"/>
      <c r="Z596" s="144"/>
      <c r="AA596" s="144"/>
      <c r="AB596" s="144"/>
      <c r="AC596" s="144"/>
      <c r="AD596" s="144"/>
      <c r="AE596" s="144"/>
    </row>
    <row r="597">
      <c r="A597" s="370"/>
      <c r="B597" s="371"/>
      <c r="C597" s="372"/>
      <c r="D597" s="372"/>
      <c r="E597" s="372"/>
      <c r="F597" s="371"/>
      <c r="G597" s="371"/>
      <c r="H597" s="362"/>
      <c r="I597" s="373"/>
      <c r="J597" s="144"/>
      <c r="K597" s="144"/>
      <c r="L597" s="144"/>
      <c r="M597" s="144"/>
      <c r="N597" s="144"/>
      <c r="O597" s="144"/>
      <c r="P597" s="144"/>
      <c r="Q597" s="144"/>
      <c r="R597" s="144"/>
      <c r="S597" s="144"/>
      <c r="T597" s="144"/>
      <c r="U597" s="144"/>
      <c r="V597" s="144"/>
      <c r="W597" s="144"/>
      <c r="X597" s="144"/>
      <c r="Y597" s="144"/>
      <c r="Z597" s="144"/>
      <c r="AA597" s="144"/>
      <c r="AB597" s="144"/>
      <c r="AC597" s="144"/>
      <c r="AD597" s="144"/>
      <c r="AE597" s="144"/>
    </row>
    <row r="598">
      <c r="A598" s="370"/>
      <c r="B598" s="371"/>
      <c r="C598" s="372"/>
      <c r="D598" s="372"/>
      <c r="E598" s="372"/>
      <c r="F598" s="371"/>
      <c r="G598" s="371"/>
      <c r="H598" s="362"/>
      <c r="I598" s="373"/>
      <c r="J598" s="144"/>
      <c r="K598" s="144"/>
      <c r="L598" s="144"/>
      <c r="M598" s="144"/>
      <c r="N598" s="144"/>
      <c r="O598" s="144"/>
      <c r="P598" s="144"/>
      <c r="Q598" s="144"/>
      <c r="R598" s="144"/>
      <c r="S598" s="144"/>
      <c r="T598" s="144"/>
      <c r="U598" s="144"/>
      <c r="V598" s="144"/>
      <c r="W598" s="144"/>
      <c r="X598" s="144"/>
      <c r="Y598" s="144"/>
      <c r="Z598" s="144"/>
      <c r="AA598" s="144"/>
      <c r="AB598" s="144"/>
      <c r="AC598" s="144"/>
      <c r="AD598" s="144"/>
      <c r="AE598" s="144"/>
    </row>
    <row r="599">
      <c r="A599" s="370"/>
      <c r="B599" s="371"/>
      <c r="C599" s="372"/>
      <c r="D599" s="372"/>
      <c r="E599" s="372"/>
      <c r="F599" s="371"/>
      <c r="G599" s="371"/>
      <c r="H599" s="362"/>
      <c r="I599" s="373"/>
      <c r="J599" s="144"/>
      <c r="K599" s="144"/>
      <c r="L599" s="144"/>
      <c r="M599" s="144"/>
      <c r="N599" s="144"/>
      <c r="O599" s="144"/>
      <c r="P599" s="144"/>
      <c r="Q599" s="144"/>
      <c r="R599" s="144"/>
      <c r="S599" s="144"/>
      <c r="T599" s="144"/>
      <c r="U599" s="144"/>
      <c r="V599" s="144"/>
      <c r="W599" s="144"/>
      <c r="X599" s="144"/>
      <c r="Y599" s="144"/>
      <c r="Z599" s="144"/>
      <c r="AA599" s="144"/>
      <c r="AB599" s="144"/>
      <c r="AC599" s="144"/>
      <c r="AD599" s="144"/>
      <c r="AE599" s="144"/>
    </row>
    <row r="600">
      <c r="A600" s="370"/>
      <c r="B600" s="371"/>
      <c r="C600" s="372"/>
      <c r="D600" s="372"/>
      <c r="E600" s="372"/>
      <c r="F600" s="371"/>
      <c r="G600" s="371"/>
      <c r="H600" s="362"/>
      <c r="I600" s="373"/>
      <c r="J600" s="144"/>
      <c r="K600" s="144"/>
      <c r="L600" s="144"/>
      <c r="M600" s="144"/>
      <c r="N600" s="144"/>
      <c r="O600" s="144"/>
      <c r="P600" s="144"/>
      <c r="Q600" s="144"/>
      <c r="R600" s="144"/>
      <c r="S600" s="144"/>
      <c r="T600" s="144"/>
      <c r="U600" s="144"/>
      <c r="V600" s="144"/>
      <c r="W600" s="144"/>
      <c r="X600" s="144"/>
      <c r="Y600" s="144"/>
      <c r="Z600" s="144"/>
      <c r="AA600" s="144"/>
      <c r="AB600" s="144"/>
      <c r="AC600" s="144"/>
      <c r="AD600" s="144"/>
      <c r="AE600" s="144"/>
    </row>
    <row r="601">
      <c r="A601" s="370"/>
      <c r="B601" s="371"/>
      <c r="C601" s="372"/>
      <c r="D601" s="372"/>
      <c r="E601" s="372"/>
      <c r="F601" s="371"/>
      <c r="G601" s="371"/>
      <c r="H601" s="362"/>
      <c r="I601" s="373"/>
      <c r="J601" s="144"/>
      <c r="K601" s="144"/>
      <c r="L601" s="144"/>
      <c r="M601" s="144"/>
      <c r="N601" s="144"/>
      <c r="O601" s="144"/>
      <c r="P601" s="144"/>
      <c r="Q601" s="144"/>
      <c r="R601" s="144"/>
      <c r="S601" s="144"/>
      <c r="T601" s="144"/>
      <c r="U601" s="144"/>
      <c r="V601" s="144"/>
      <c r="W601" s="144"/>
      <c r="X601" s="144"/>
      <c r="Y601" s="144"/>
      <c r="Z601" s="144"/>
      <c r="AA601" s="144"/>
      <c r="AB601" s="144"/>
      <c r="AC601" s="144"/>
      <c r="AD601" s="144"/>
      <c r="AE601" s="144"/>
    </row>
    <row r="602">
      <c r="A602" s="370"/>
      <c r="B602" s="371"/>
      <c r="C602" s="372"/>
      <c r="D602" s="372"/>
      <c r="E602" s="372"/>
      <c r="F602" s="371"/>
      <c r="G602" s="371"/>
      <c r="H602" s="362"/>
      <c r="I602" s="373"/>
      <c r="J602" s="144"/>
      <c r="K602" s="144"/>
      <c r="L602" s="144"/>
      <c r="M602" s="144"/>
      <c r="N602" s="144"/>
      <c r="O602" s="144"/>
      <c r="P602" s="144"/>
      <c r="Q602" s="144"/>
      <c r="R602" s="144"/>
      <c r="S602" s="144"/>
      <c r="T602" s="144"/>
      <c r="U602" s="144"/>
      <c r="V602" s="144"/>
      <c r="W602" s="144"/>
      <c r="X602" s="144"/>
      <c r="Y602" s="144"/>
      <c r="Z602" s="144"/>
      <c r="AA602" s="144"/>
      <c r="AB602" s="144"/>
      <c r="AC602" s="144"/>
      <c r="AD602" s="144"/>
      <c r="AE602" s="144"/>
    </row>
    <row r="603">
      <c r="A603" s="370"/>
      <c r="B603" s="371"/>
      <c r="C603" s="372"/>
      <c r="D603" s="372"/>
      <c r="E603" s="372"/>
      <c r="F603" s="371"/>
      <c r="G603" s="371"/>
      <c r="H603" s="362"/>
      <c r="I603" s="373"/>
      <c r="J603" s="144"/>
      <c r="K603" s="144"/>
      <c r="L603" s="144"/>
      <c r="M603" s="144"/>
      <c r="N603" s="144"/>
      <c r="O603" s="144"/>
      <c r="P603" s="144"/>
      <c r="Q603" s="144"/>
      <c r="R603" s="144"/>
      <c r="S603" s="144"/>
      <c r="T603" s="144"/>
      <c r="U603" s="144"/>
      <c r="V603" s="144"/>
      <c r="W603" s="144"/>
      <c r="X603" s="144"/>
      <c r="Y603" s="144"/>
      <c r="Z603" s="144"/>
      <c r="AA603" s="144"/>
      <c r="AB603" s="144"/>
      <c r="AC603" s="144"/>
      <c r="AD603" s="144"/>
      <c r="AE603" s="144"/>
    </row>
    <row r="604">
      <c r="A604" s="370"/>
      <c r="B604" s="371"/>
      <c r="C604" s="372"/>
      <c r="D604" s="372"/>
      <c r="E604" s="372"/>
      <c r="F604" s="371"/>
      <c r="G604" s="371"/>
      <c r="H604" s="362"/>
      <c r="I604" s="373"/>
      <c r="J604" s="144"/>
      <c r="K604" s="144"/>
      <c r="L604" s="144"/>
      <c r="M604" s="144"/>
      <c r="N604" s="144"/>
      <c r="O604" s="144"/>
      <c r="P604" s="144"/>
      <c r="Q604" s="144"/>
      <c r="R604" s="144"/>
      <c r="S604" s="144"/>
      <c r="T604" s="144"/>
      <c r="U604" s="144"/>
      <c r="V604" s="144"/>
      <c r="W604" s="144"/>
      <c r="X604" s="144"/>
      <c r="Y604" s="144"/>
      <c r="Z604" s="144"/>
      <c r="AA604" s="144"/>
      <c r="AB604" s="144"/>
      <c r="AC604" s="144"/>
      <c r="AD604" s="144"/>
      <c r="AE604" s="144"/>
    </row>
    <row r="605">
      <c r="A605" s="370"/>
      <c r="B605" s="371"/>
      <c r="C605" s="372"/>
      <c r="D605" s="372"/>
      <c r="E605" s="372"/>
      <c r="F605" s="371"/>
      <c r="G605" s="371"/>
      <c r="H605" s="362"/>
      <c r="I605" s="373"/>
      <c r="J605" s="144"/>
      <c r="K605" s="144"/>
      <c r="L605" s="144"/>
      <c r="M605" s="144"/>
      <c r="N605" s="144"/>
      <c r="O605" s="144"/>
      <c r="P605" s="144"/>
      <c r="Q605" s="144"/>
      <c r="R605" s="144"/>
      <c r="S605" s="144"/>
      <c r="T605" s="144"/>
      <c r="U605" s="144"/>
      <c r="V605" s="144"/>
      <c r="W605" s="144"/>
      <c r="X605" s="144"/>
      <c r="Y605" s="144"/>
      <c r="Z605" s="144"/>
      <c r="AA605" s="144"/>
      <c r="AB605" s="144"/>
      <c r="AC605" s="144"/>
      <c r="AD605" s="144"/>
      <c r="AE605" s="144"/>
    </row>
    <row r="606">
      <c r="A606" s="370"/>
      <c r="B606" s="371"/>
      <c r="C606" s="372"/>
      <c r="D606" s="372"/>
      <c r="E606" s="372"/>
      <c r="F606" s="371"/>
      <c r="G606" s="371"/>
      <c r="H606" s="362"/>
      <c r="I606" s="373"/>
      <c r="J606" s="144"/>
      <c r="K606" s="144"/>
      <c r="L606" s="144"/>
      <c r="M606" s="144"/>
      <c r="N606" s="144"/>
      <c r="O606" s="144"/>
      <c r="P606" s="144"/>
      <c r="Q606" s="144"/>
      <c r="R606" s="144"/>
      <c r="S606" s="144"/>
      <c r="T606" s="144"/>
      <c r="U606" s="144"/>
      <c r="V606" s="144"/>
      <c r="W606" s="144"/>
      <c r="X606" s="144"/>
      <c r="Y606" s="144"/>
      <c r="Z606" s="144"/>
      <c r="AA606" s="144"/>
      <c r="AB606" s="144"/>
      <c r="AC606" s="144"/>
      <c r="AD606" s="144"/>
      <c r="AE606" s="144"/>
    </row>
    <row r="607">
      <c r="A607" s="370"/>
      <c r="B607" s="371"/>
      <c r="C607" s="372"/>
      <c r="D607" s="372"/>
      <c r="E607" s="372"/>
      <c r="F607" s="371"/>
      <c r="G607" s="371"/>
      <c r="H607" s="362"/>
      <c r="I607" s="373"/>
      <c r="J607" s="144"/>
      <c r="K607" s="144"/>
      <c r="L607" s="144"/>
      <c r="M607" s="144"/>
      <c r="N607" s="144"/>
      <c r="O607" s="144"/>
      <c r="P607" s="144"/>
      <c r="Q607" s="144"/>
      <c r="R607" s="144"/>
      <c r="S607" s="144"/>
      <c r="T607" s="144"/>
      <c r="U607" s="144"/>
      <c r="V607" s="144"/>
      <c r="W607" s="144"/>
      <c r="X607" s="144"/>
      <c r="Y607" s="144"/>
      <c r="Z607" s="144"/>
      <c r="AA607" s="144"/>
      <c r="AB607" s="144"/>
      <c r="AC607" s="144"/>
      <c r="AD607" s="144"/>
      <c r="AE607" s="144"/>
    </row>
    <row r="608">
      <c r="A608" s="370"/>
      <c r="B608" s="371"/>
      <c r="C608" s="372"/>
      <c r="D608" s="372"/>
      <c r="E608" s="372"/>
      <c r="F608" s="371"/>
      <c r="G608" s="371"/>
      <c r="H608" s="362"/>
      <c r="I608" s="373"/>
      <c r="J608" s="144"/>
      <c r="K608" s="144"/>
      <c r="L608" s="144"/>
      <c r="M608" s="144"/>
      <c r="N608" s="144"/>
      <c r="O608" s="144"/>
      <c r="P608" s="144"/>
      <c r="Q608" s="144"/>
      <c r="R608" s="144"/>
      <c r="S608" s="144"/>
      <c r="T608" s="144"/>
      <c r="U608" s="144"/>
      <c r="V608" s="144"/>
      <c r="W608" s="144"/>
      <c r="X608" s="144"/>
      <c r="Y608" s="144"/>
      <c r="Z608" s="144"/>
      <c r="AA608" s="144"/>
      <c r="AB608" s="144"/>
      <c r="AC608" s="144"/>
      <c r="AD608" s="144"/>
      <c r="AE608" s="144"/>
    </row>
    <row r="609">
      <c r="A609" s="370"/>
      <c r="B609" s="371"/>
      <c r="C609" s="372"/>
      <c r="D609" s="372"/>
      <c r="E609" s="372"/>
      <c r="F609" s="371"/>
      <c r="G609" s="371"/>
      <c r="H609" s="362"/>
      <c r="I609" s="373"/>
      <c r="J609" s="144"/>
      <c r="K609" s="144"/>
      <c r="L609" s="144"/>
      <c r="M609" s="144"/>
      <c r="N609" s="144"/>
      <c r="O609" s="144"/>
      <c r="P609" s="144"/>
      <c r="Q609" s="144"/>
      <c r="R609" s="144"/>
      <c r="S609" s="144"/>
      <c r="T609" s="144"/>
      <c r="U609" s="144"/>
      <c r="V609" s="144"/>
      <c r="W609" s="144"/>
      <c r="X609" s="144"/>
      <c r="Y609" s="144"/>
      <c r="Z609" s="144"/>
      <c r="AA609" s="144"/>
      <c r="AB609" s="144"/>
      <c r="AC609" s="144"/>
      <c r="AD609" s="144"/>
      <c r="AE609" s="144"/>
    </row>
    <row r="610">
      <c r="A610" s="370"/>
      <c r="B610" s="371"/>
      <c r="C610" s="372"/>
      <c r="D610" s="372"/>
      <c r="E610" s="372"/>
      <c r="F610" s="371"/>
      <c r="G610" s="371"/>
      <c r="H610" s="362"/>
      <c r="I610" s="373"/>
      <c r="J610" s="144"/>
      <c r="K610" s="144"/>
      <c r="L610" s="144"/>
      <c r="M610" s="144"/>
      <c r="N610" s="144"/>
      <c r="O610" s="144"/>
      <c r="P610" s="144"/>
      <c r="Q610" s="144"/>
      <c r="R610" s="144"/>
      <c r="S610" s="144"/>
      <c r="T610" s="144"/>
      <c r="U610" s="144"/>
      <c r="V610" s="144"/>
      <c r="W610" s="144"/>
      <c r="X610" s="144"/>
      <c r="Y610" s="144"/>
      <c r="Z610" s="144"/>
      <c r="AA610" s="144"/>
      <c r="AB610" s="144"/>
      <c r="AC610" s="144"/>
      <c r="AD610" s="144"/>
      <c r="AE610" s="144"/>
    </row>
    <row r="611">
      <c r="A611" s="370"/>
      <c r="B611" s="371"/>
      <c r="C611" s="372"/>
      <c r="D611" s="372"/>
      <c r="E611" s="372"/>
      <c r="F611" s="371"/>
      <c r="G611" s="371"/>
      <c r="H611" s="362"/>
      <c r="I611" s="373"/>
      <c r="J611" s="144"/>
      <c r="K611" s="144"/>
      <c r="L611" s="144"/>
      <c r="M611" s="144"/>
      <c r="N611" s="144"/>
      <c r="O611" s="144"/>
      <c r="P611" s="144"/>
      <c r="Q611" s="144"/>
      <c r="R611" s="144"/>
      <c r="S611" s="144"/>
      <c r="T611" s="144"/>
      <c r="U611" s="144"/>
      <c r="V611" s="144"/>
      <c r="W611" s="144"/>
      <c r="X611" s="144"/>
      <c r="Y611" s="144"/>
      <c r="Z611" s="144"/>
      <c r="AA611" s="144"/>
      <c r="AB611" s="144"/>
      <c r="AC611" s="144"/>
      <c r="AD611" s="144"/>
      <c r="AE611" s="144"/>
    </row>
    <row r="612">
      <c r="A612" s="370"/>
      <c r="B612" s="371"/>
      <c r="C612" s="372"/>
      <c r="D612" s="372"/>
      <c r="E612" s="372"/>
      <c r="F612" s="371"/>
      <c r="G612" s="371"/>
      <c r="H612" s="362"/>
      <c r="I612" s="373"/>
      <c r="J612" s="144"/>
      <c r="K612" s="144"/>
      <c r="L612" s="144"/>
      <c r="M612" s="144"/>
      <c r="N612" s="144"/>
      <c r="O612" s="144"/>
      <c r="P612" s="144"/>
      <c r="Q612" s="144"/>
      <c r="R612" s="144"/>
      <c r="S612" s="144"/>
      <c r="T612" s="144"/>
      <c r="U612" s="144"/>
      <c r="V612" s="144"/>
      <c r="W612" s="144"/>
      <c r="X612" s="144"/>
      <c r="Y612" s="144"/>
      <c r="Z612" s="144"/>
      <c r="AA612" s="144"/>
      <c r="AB612" s="144"/>
      <c r="AC612" s="144"/>
      <c r="AD612" s="144"/>
      <c r="AE612" s="144"/>
    </row>
    <row r="613">
      <c r="A613" s="370"/>
      <c r="B613" s="371"/>
      <c r="C613" s="372"/>
      <c r="D613" s="372"/>
      <c r="E613" s="372"/>
      <c r="F613" s="371"/>
      <c r="G613" s="371"/>
      <c r="H613" s="362"/>
      <c r="I613" s="373"/>
      <c r="J613" s="144"/>
      <c r="K613" s="144"/>
      <c r="L613" s="144"/>
      <c r="M613" s="144"/>
      <c r="N613" s="144"/>
      <c r="O613" s="144"/>
      <c r="P613" s="144"/>
      <c r="Q613" s="144"/>
      <c r="R613" s="144"/>
      <c r="S613" s="144"/>
      <c r="T613" s="144"/>
      <c r="U613" s="144"/>
      <c r="V613" s="144"/>
      <c r="W613" s="144"/>
      <c r="X613" s="144"/>
      <c r="Y613" s="144"/>
      <c r="Z613" s="144"/>
      <c r="AA613" s="144"/>
      <c r="AB613" s="144"/>
      <c r="AC613" s="144"/>
      <c r="AD613" s="144"/>
      <c r="AE613" s="144"/>
    </row>
    <row r="614">
      <c r="A614" s="370"/>
      <c r="B614" s="371"/>
      <c r="C614" s="372"/>
      <c r="D614" s="372"/>
      <c r="E614" s="372"/>
      <c r="F614" s="371"/>
      <c r="G614" s="371"/>
      <c r="H614" s="362"/>
      <c r="I614" s="373"/>
      <c r="J614" s="144"/>
      <c r="K614" s="144"/>
      <c r="L614" s="144"/>
      <c r="M614" s="144"/>
      <c r="N614" s="144"/>
      <c r="O614" s="144"/>
      <c r="P614" s="144"/>
      <c r="Q614" s="144"/>
      <c r="R614" s="144"/>
      <c r="S614" s="144"/>
      <c r="T614" s="144"/>
      <c r="U614" s="144"/>
      <c r="V614" s="144"/>
      <c r="W614" s="144"/>
      <c r="X614" s="144"/>
      <c r="Y614" s="144"/>
      <c r="Z614" s="144"/>
      <c r="AA614" s="144"/>
      <c r="AB614" s="144"/>
      <c r="AC614" s="144"/>
      <c r="AD614" s="144"/>
      <c r="AE614" s="144"/>
    </row>
    <row r="615">
      <c r="A615" s="370"/>
      <c r="B615" s="371"/>
      <c r="C615" s="372"/>
      <c r="D615" s="372"/>
      <c r="E615" s="372"/>
      <c r="F615" s="371"/>
      <c r="G615" s="371"/>
      <c r="H615" s="362"/>
      <c r="I615" s="373"/>
      <c r="J615" s="144"/>
      <c r="K615" s="144"/>
      <c r="L615" s="144"/>
      <c r="M615" s="144"/>
      <c r="N615" s="144"/>
      <c r="O615" s="144"/>
      <c r="P615" s="144"/>
      <c r="Q615" s="144"/>
      <c r="R615" s="144"/>
      <c r="S615" s="144"/>
      <c r="T615" s="144"/>
      <c r="U615" s="144"/>
      <c r="V615" s="144"/>
      <c r="W615" s="144"/>
      <c r="X615" s="144"/>
      <c r="Y615" s="144"/>
      <c r="Z615" s="144"/>
      <c r="AA615" s="144"/>
      <c r="AB615" s="144"/>
      <c r="AC615" s="144"/>
      <c r="AD615" s="144"/>
      <c r="AE615" s="144"/>
    </row>
    <row r="616">
      <c r="A616" s="370"/>
      <c r="B616" s="371"/>
      <c r="C616" s="372"/>
      <c r="D616" s="372"/>
      <c r="E616" s="372"/>
      <c r="F616" s="371"/>
      <c r="G616" s="371"/>
      <c r="H616" s="362"/>
      <c r="I616" s="373"/>
      <c r="J616" s="144"/>
      <c r="K616" s="144"/>
      <c r="L616" s="144"/>
      <c r="M616" s="144"/>
      <c r="N616" s="144"/>
      <c r="O616" s="144"/>
      <c r="P616" s="144"/>
      <c r="Q616" s="144"/>
      <c r="R616" s="144"/>
      <c r="S616" s="144"/>
      <c r="T616" s="144"/>
      <c r="U616" s="144"/>
      <c r="V616" s="144"/>
      <c r="W616" s="144"/>
      <c r="X616" s="144"/>
      <c r="Y616" s="144"/>
      <c r="Z616" s="144"/>
      <c r="AA616" s="144"/>
      <c r="AB616" s="144"/>
      <c r="AC616" s="144"/>
      <c r="AD616" s="144"/>
      <c r="AE616" s="144"/>
    </row>
    <row r="617">
      <c r="A617" s="370"/>
      <c r="B617" s="371"/>
      <c r="C617" s="372"/>
      <c r="D617" s="372"/>
      <c r="E617" s="372"/>
      <c r="F617" s="371"/>
      <c r="G617" s="371"/>
      <c r="H617" s="362"/>
      <c r="I617" s="373"/>
      <c r="J617" s="144"/>
      <c r="K617" s="144"/>
      <c r="L617" s="144"/>
      <c r="M617" s="144"/>
      <c r="N617" s="144"/>
      <c r="O617" s="144"/>
      <c r="P617" s="144"/>
      <c r="Q617" s="144"/>
      <c r="R617" s="144"/>
      <c r="S617" s="144"/>
      <c r="T617" s="144"/>
      <c r="U617" s="144"/>
      <c r="V617" s="144"/>
      <c r="W617" s="144"/>
      <c r="X617" s="144"/>
      <c r="Y617" s="144"/>
      <c r="Z617" s="144"/>
      <c r="AA617" s="144"/>
      <c r="AB617" s="144"/>
      <c r="AC617" s="144"/>
      <c r="AD617" s="144"/>
      <c r="AE617" s="144"/>
    </row>
    <row r="618">
      <c r="A618" s="370"/>
      <c r="B618" s="371"/>
      <c r="C618" s="372"/>
      <c r="D618" s="372"/>
      <c r="E618" s="372"/>
      <c r="F618" s="371"/>
      <c r="G618" s="371"/>
      <c r="H618" s="362"/>
      <c r="I618" s="373"/>
      <c r="J618" s="144"/>
      <c r="K618" s="144"/>
      <c r="L618" s="144"/>
      <c r="M618" s="144"/>
      <c r="N618" s="144"/>
      <c r="O618" s="144"/>
      <c r="P618" s="144"/>
      <c r="Q618" s="144"/>
      <c r="R618" s="144"/>
      <c r="S618" s="144"/>
      <c r="T618" s="144"/>
      <c r="U618" s="144"/>
      <c r="V618" s="144"/>
      <c r="W618" s="144"/>
      <c r="X618" s="144"/>
      <c r="Y618" s="144"/>
      <c r="Z618" s="144"/>
      <c r="AA618" s="144"/>
      <c r="AB618" s="144"/>
      <c r="AC618" s="144"/>
      <c r="AD618" s="144"/>
      <c r="AE618" s="144"/>
    </row>
    <row r="619">
      <c r="A619" s="370"/>
      <c r="B619" s="371"/>
      <c r="C619" s="372"/>
      <c r="D619" s="372"/>
      <c r="E619" s="372"/>
      <c r="F619" s="371"/>
      <c r="G619" s="371"/>
      <c r="H619" s="362"/>
      <c r="I619" s="373"/>
      <c r="J619" s="144"/>
      <c r="K619" s="144"/>
      <c r="L619" s="144"/>
      <c r="M619" s="144"/>
      <c r="N619" s="144"/>
      <c r="O619" s="144"/>
      <c r="P619" s="144"/>
      <c r="Q619" s="144"/>
      <c r="R619" s="144"/>
      <c r="S619" s="144"/>
      <c r="T619" s="144"/>
      <c r="U619" s="144"/>
      <c r="V619" s="144"/>
      <c r="W619" s="144"/>
      <c r="X619" s="144"/>
      <c r="Y619" s="144"/>
      <c r="Z619" s="144"/>
      <c r="AA619" s="144"/>
      <c r="AB619" s="144"/>
      <c r="AC619" s="144"/>
      <c r="AD619" s="144"/>
      <c r="AE619" s="144"/>
    </row>
    <row r="620">
      <c r="A620" s="370"/>
      <c r="B620" s="371"/>
      <c r="C620" s="372"/>
      <c r="D620" s="372"/>
      <c r="E620" s="372"/>
      <c r="F620" s="371"/>
      <c r="G620" s="371"/>
      <c r="H620" s="362"/>
      <c r="I620" s="373"/>
      <c r="J620" s="144"/>
      <c r="K620" s="144"/>
      <c r="L620" s="144"/>
      <c r="M620" s="144"/>
      <c r="N620" s="144"/>
      <c r="O620" s="144"/>
      <c r="P620" s="144"/>
      <c r="Q620" s="144"/>
      <c r="R620" s="144"/>
      <c r="S620" s="144"/>
      <c r="T620" s="144"/>
      <c r="U620" s="144"/>
      <c r="V620" s="144"/>
      <c r="W620" s="144"/>
      <c r="X620" s="144"/>
      <c r="Y620" s="144"/>
      <c r="Z620" s="144"/>
      <c r="AA620" s="144"/>
      <c r="AB620" s="144"/>
      <c r="AC620" s="144"/>
      <c r="AD620" s="144"/>
      <c r="AE620" s="144"/>
    </row>
    <row r="621">
      <c r="A621" s="370"/>
      <c r="B621" s="371"/>
      <c r="C621" s="372"/>
      <c r="D621" s="372"/>
      <c r="E621" s="372"/>
      <c r="F621" s="371"/>
      <c r="G621" s="371"/>
      <c r="H621" s="362"/>
      <c r="I621" s="373"/>
      <c r="J621" s="144"/>
      <c r="K621" s="144"/>
      <c r="L621" s="144"/>
      <c r="M621" s="144"/>
      <c r="N621" s="144"/>
      <c r="O621" s="144"/>
      <c r="P621" s="144"/>
      <c r="Q621" s="144"/>
      <c r="R621" s="144"/>
      <c r="S621" s="144"/>
      <c r="T621" s="144"/>
      <c r="U621" s="144"/>
      <c r="V621" s="144"/>
      <c r="W621" s="144"/>
      <c r="X621" s="144"/>
      <c r="Y621" s="144"/>
      <c r="Z621" s="144"/>
      <c r="AA621" s="144"/>
      <c r="AB621" s="144"/>
      <c r="AC621" s="144"/>
      <c r="AD621" s="144"/>
      <c r="AE621" s="144"/>
    </row>
    <row r="622">
      <c r="A622" s="370"/>
      <c r="B622" s="371"/>
      <c r="C622" s="372"/>
      <c r="D622" s="372"/>
      <c r="E622" s="372"/>
      <c r="F622" s="371"/>
      <c r="G622" s="371"/>
      <c r="H622" s="362"/>
      <c r="I622" s="373"/>
      <c r="J622" s="144"/>
      <c r="K622" s="144"/>
      <c r="L622" s="144"/>
      <c r="M622" s="144"/>
      <c r="N622" s="144"/>
      <c r="O622" s="144"/>
      <c r="P622" s="144"/>
      <c r="Q622" s="144"/>
      <c r="R622" s="144"/>
      <c r="S622" s="144"/>
      <c r="T622" s="144"/>
      <c r="U622" s="144"/>
      <c r="V622" s="144"/>
      <c r="W622" s="144"/>
      <c r="X622" s="144"/>
      <c r="Y622" s="144"/>
      <c r="Z622" s="144"/>
      <c r="AA622" s="144"/>
      <c r="AB622" s="144"/>
      <c r="AC622" s="144"/>
      <c r="AD622" s="144"/>
      <c r="AE622" s="144"/>
    </row>
    <row r="623">
      <c r="A623" s="370"/>
      <c r="B623" s="371"/>
      <c r="C623" s="372"/>
      <c r="D623" s="372"/>
      <c r="E623" s="372"/>
      <c r="F623" s="371"/>
      <c r="G623" s="371"/>
      <c r="H623" s="362"/>
      <c r="I623" s="373"/>
      <c r="J623" s="144"/>
      <c r="K623" s="144"/>
      <c r="L623" s="144"/>
      <c r="M623" s="144"/>
      <c r="N623" s="144"/>
      <c r="O623" s="144"/>
      <c r="P623" s="144"/>
      <c r="Q623" s="144"/>
      <c r="R623" s="144"/>
      <c r="S623" s="144"/>
      <c r="T623" s="144"/>
      <c r="U623" s="144"/>
      <c r="V623" s="144"/>
      <c r="W623" s="144"/>
      <c r="X623" s="144"/>
      <c r="Y623" s="144"/>
      <c r="Z623" s="144"/>
      <c r="AA623" s="144"/>
      <c r="AB623" s="144"/>
      <c r="AC623" s="144"/>
      <c r="AD623" s="144"/>
      <c r="AE623" s="144"/>
    </row>
    <row r="624">
      <c r="A624" s="370"/>
      <c r="B624" s="371"/>
      <c r="C624" s="372"/>
      <c r="D624" s="372"/>
      <c r="E624" s="372"/>
      <c r="F624" s="371"/>
      <c r="G624" s="371"/>
      <c r="H624" s="362"/>
      <c r="I624" s="373"/>
      <c r="J624" s="144"/>
      <c r="K624" s="144"/>
      <c r="L624" s="144"/>
      <c r="M624" s="144"/>
      <c r="N624" s="144"/>
      <c r="O624" s="144"/>
      <c r="P624" s="144"/>
      <c r="Q624" s="144"/>
      <c r="R624" s="144"/>
      <c r="S624" s="144"/>
      <c r="T624" s="144"/>
      <c r="U624" s="144"/>
      <c r="V624" s="144"/>
      <c r="W624" s="144"/>
      <c r="X624" s="144"/>
      <c r="Y624" s="144"/>
      <c r="Z624" s="144"/>
      <c r="AA624" s="144"/>
      <c r="AB624" s="144"/>
      <c r="AC624" s="144"/>
      <c r="AD624" s="144"/>
      <c r="AE624" s="144"/>
    </row>
    <row r="625">
      <c r="A625" s="370"/>
      <c r="B625" s="371"/>
      <c r="C625" s="372"/>
      <c r="D625" s="372"/>
      <c r="E625" s="372"/>
      <c r="F625" s="371"/>
      <c r="G625" s="371"/>
      <c r="H625" s="362"/>
      <c r="I625" s="373"/>
      <c r="J625" s="144"/>
      <c r="K625" s="144"/>
      <c r="L625" s="144"/>
      <c r="M625" s="144"/>
      <c r="N625" s="144"/>
      <c r="O625" s="144"/>
      <c r="P625" s="144"/>
      <c r="Q625" s="144"/>
      <c r="R625" s="144"/>
      <c r="S625" s="144"/>
      <c r="T625" s="144"/>
      <c r="U625" s="144"/>
      <c r="V625" s="144"/>
      <c r="W625" s="144"/>
      <c r="X625" s="144"/>
      <c r="Y625" s="144"/>
      <c r="Z625" s="144"/>
      <c r="AA625" s="144"/>
      <c r="AB625" s="144"/>
      <c r="AC625" s="144"/>
      <c r="AD625" s="144"/>
      <c r="AE625" s="144"/>
    </row>
    <row r="626">
      <c r="A626" s="370"/>
      <c r="B626" s="371"/>
      <c r="C626" s="372"/>
      <c r="D626" s="372"/>
      <c r="E626" s="372"/>
      <c r="F626" s="371"/>
      <c r="G626" s="371"/>
      <c r="H626" s="362"/>
      <c r="I626" s="373"/>
      <c r="J626" s="144"/>
      <c r="K626" s="144"/>
      <c r="L626" s="144"/>
      <c r="M626" s="144"/>
      <c r="N626" s="144"/>
      <c r="O626" s="144"/>
      <c r="P626" s="144"/>
      <c r="Q626" s="144"/>
      <c r="R626" s="144"/>
      <c r="S626" s="144"/>
      <c r="T626" s="144"/>
      <c r="U626" s="144"/>
      <c r="V626" s="144"/>
      <c r="W626" s="144"/>
      <c r="X626" s="144"/>
      <c r="Y626" s="144"/>
      <c r="Z626" s="144"/>
      <c r="AA626" s="144"/>
      <c r="AB626" s="144"/>
      <c r="AC626" s="144"/>
      <c r="AD626" s="144"/>
      <c r="AE626" s="144"/>
    </row>
    <row r="627">
      <c r="A627" s="370"/>
      <c r="B627" s="371"/>
      <c r="C627" s="372"/>
      <c r="D627" s="372"/>
      <c r="E627" s="372"/>
      <c r="F627" s="371"/>
      <c r="G627" s="371"/>
      <c r="H627" s="362"/>
      <c r="I627" s="373"/>
      <c r="J627" s="144"/>
      <c r="K627" s="144"/>
      <c r="L627" s="144"/>
      <c r="M627" s="144"/>
      <c r="N627" s="144"/>
      <c r="O627" s="144"/>
      <c r="P627" s="144"/>
      <c r="Q627" s="144"/>
      <c r="R627" s="144"/>
      <c r="S627" s="144"/>
      <c r="T627" s="144"/>
      <c r="U627" s="144"/>
      <c r="V627" s="144"/>
      <c r="W627" s="144"/>
      <c r="X627" s="144"/>
      <c r="Y627" s="144"/>
      <c r="Z627" s="144"/>
      <c r="AA627" s="144"/>
      <c r="AB627" s="144"/>
      <c r="AC627" s="144"/>
      <c r="AD627" s="144"/>
      <c r="AE627" s="144"/>
    </row>
    <row r="628">
      <c r="A628" s="370"/>
      <c r="B628" s="371"/>
      <c r="C628" s="372"/>
      <c r="D628" s="372"/>
      <c r="E628" s="372"/>
      <c r="F628" s="371"/>
      <c r="G628" s="371"/>
      <c r="H628" s="362"/>
      <c r="I628" s="373"/>
      <c r="J628" s="144"/>
      <c r="K628" s="144"/>
      <c r="L628" s="144"/>
      <c r="M628" s="144"/>
      <c r="N628" s="144"/>
      <c r="O628" s="144"/>
      <c r="P628" s="144"/>
      <c r="Q628" s="144"/>
      <c r="R628" s="144"/>
      <c r="S628" s="144"/>
      <c r="T628" s="144"/>
      <c r="U628" s="144"/>
      <c r="V628" s="144"/>
      <c r="W628" s="144"/>
      <c r="X628" s="144"/>
      <c r="Y628" s="144"/>
      <c r="Z628" s="144"/>
      <c r="AA628" s="144"/>
      <c r="AB628" s="144"/>
      <c r="AC628" s="144"/>
      <c r="AD628" s="144"/>
      <c r="AE628" s="144"/>
    </row>
    <row r="629">
      <c r="A629" s="370"/>
      <c r="B629" s="371"/>
      <c r="C629" s="372"/>
      <c r="D629" s="372"/>
      <c r="E629" s="372"/>
      <c r="F629" s="371"/>
      <c r="G629" s="371"/>
      <c r="H629" s="362"/>
      <c r="I629" s="373"/>
      <c r="J629" s="144"/>
      <c r="K629" s="144"/>
      <c r="L629" s="144"/>
      <c r="M629" s="144"/>
      <c r="N629" s="144"/>
      <c r="O629" s="144"/>
      <c r="P629" s="144"/>
      <c r="Q629" s="144"/>
      <c r="R629" s="144"/>
      <c r="S629" s="144"/>
      <c r="T629" s="144"/>
      <c r="U629" s="144"/>
      <c r="V629" s="144"/>
      <c r="W629" s="144"/>
      <c r="X629" s="144"/>
      <c r="Y629" s="144"/>
      <c r="Z629" s="144"/>
      <c r="AA629" s="144"/>
      <c r="AB629" s="144"/>
      <c r="AC629" s="144"/>
      <c r="AD629" s="144"/>
      <c r="AE629" s="144"/>
    </row>
    <row r="630">
      <c r="A630" s="370"/>
      <c r="B630" s="371"/>
      <c r="C630" s="372"/>
      <c r="D630" s="372"/>
      <c r="E630" s="372"/>
      <c r="F630" s="371"/>
      <c r="G630" s="371"/>
      <c r="H630" s="362"/>
      <c r="I630" s="373"/>
      <c r="J630" s="144"/>
      <c r="K630" s="144"/>
      <c r="L630" s="144"/>
      <c r="M630" s="144"/>
      <c r="N630" s="144"/>
      <c r="O630" s="144"/>
      <c r="P630" s="144"/>
      <c r="Q630" s="144"/>
      <c r="R630" s="144"/>
      <c r="S630" s="144"/>
      <c r="T630" s="144"/>
      <c r="U630" s="144"/>
      <c r="V630" s="144"/>
      <c r="W630" s="144"/>
      <c r="X630" s="144"/>
      <c r="Y630" s="144"/>
      <c r="Z630" s="144"/>
      <c r="AA630" s="144"/>
      <c r="AB630" s="144"/>
      <c r="AC630" s="144"/>
      <c r="AD630" s="144"/>
      <c r="AE630" s="144"/>
    </row>
    <row r="631">
      <c r="A631" s="370"/>
      <c r="B631" s="371"/>
      <c r="C631" s="372"/>
      <c r="D631" s="372"/>
      <c r="E631" s="372"/>
      <c r="F631" s="371"/>
      <c r="G631" s="371"/>
      <c r="H631" s="362"/>
      <c r="I631" s="373"/>
      <c r="J631" s="144"/>
      <c r="K631" s="144"/>
      <c r="L631" s="144"/>
      <c r="M631" s="144"/>
      <c r="N631" s="144"/>
      <c r="O631" s="144"/>
      <c r="P631" s="144"/>
      <c r="Q631" s="144"/>
      <c r="R631" s="144"/>
      <c r="S631" s="144"/>
      <c r="T631" s="144"/>
      <c r="U631" s="144"/>
      <c r="V631" s="144"/>
      <c r="W631" s="144"/>
      <c r="X631" s="144"/>
      <c r="Y631" s="144"/>
      <c r="Z631" s="144"/>
      <c r="AA631" s="144"/>
      <c r="AB631" s="144"/>
      <c r="AC631" s="144"/>
      <c r="AD631" s="144"/>
      <c r="AE631" s="144"/>
    </row>
    <row r="632">
      <c r="A632" s="370"/>
      <c r="B632" s="371"/>
      <c r="C632" s="372"/>
      <c r="D632" s="372"/>
      <c r="E632" s="372"/>
      <c r="F632" s="371"/>
      <c r="G632" s="371"/>
      <c r="H632" s="362"/>
      <c r="I632" s="373"/>
      <c r="J632" s="144"/>
      <c r="K632" s="144"/>
      <c r="L632" s="144"/>
      <c r="M632" s="144"/>
      <c r="N632" s="144"/>
      <c r="O632" s="144"/>
      <c r="P632" s="144"/>
      <c r="Q632" s="144"/>
      <c r="R632" s="144"/>
      <c r="S632" s="144"/>
      <c r="T632" s="144"/>
      <c r="U632" s="144"/>
      <c r="V632" s="144"/>
      <c r="W632" s="144"/>
      <c r="X632" s="144"/>
      <c r="Y632" s="144"/>
      <c r="Z632" s="144"/>
      <c r="AA632" s="144"/>
      <c r="AB632" s="144"/>
      <c r="AC632" s="144"/>
      <c r="AD632" s="144"/>
      <c r="AE632" s="144"/>
    </row>
    <row r="633">
      <c r="A633" s="370"/>
      <c r="B633" s="371"/>
      <c r="C633" s="372"/>
      <c r="D633" s="372"/>
      <c r="E633" s="372"/>
      <c r="F633" s="371"/>
      <c r="G633" s="371"/>
      <c r="H633" s="362"/>
      <c r="I633" s="373"/>
      <c r="J633" s="144"/>
      <c r="K633" s="144"/>
      <c r="L633" s="144"/>
      <c r="M633" s="144"/>
      <c r="N633" s="144"/>
      <c r="O633" s="144"/>
      <c r="P633" s="144"/>
      <c r="Q633" s="144"/>
      <c r="R633" s="144"/>
      <c r="S633" s="144"/>
      <c r="T633" s="144"/>
      <c r="U633" s="144"/>
      <c r="V633" s="144"/>
      <c r="W633" s="144"/>
      <c r="X633" s="144"/>
      <c r="Y633" s="144"/>
      <c r="Z633" s="144"/>
      <c r="AA633" s="144"/>
      <c r="AB633" s="144"/>
      <c r="AC633" s="144"/>
      <c r="AD633" s="144"/>
      <c r="AE633" s="144"/>
    </row>
    <row r="634">
      <c r="A634" s="370"/>
      <c r="B634" s="371"/>
      <c r="C634" s="372"/>
      <c r="D634" s="372"/>
      <c r="E634" s="372"/>
      <c r="F634" s="371"/>
      <c r="G634" s="371"/>
      <c r="H634" s="362"/>
      <c r="I634" s="373"/>
      <c r="J634" s="144"/>
      <c r="K634" s="144"/>
      <c r="L634" s="144"/>
      <c r="M634" s="144"/>
      <c r="N634" s="144"/>
      <c r="O634" s="144"/>
      <c r="P634" s="144"/>
      <c r="Q634" s="144"/>
      <c r="R634" s="144"/>
      <c r="S634" s="144"/>
      <c r="T634" s="144"/>
      <c r="U634" s="144"/>
      <c r="V634" s="144"/>
      <c r="W634" s="144"/>
      <c r="X634" s="144"/>
      <c r="Y634" s="144"/>
      <c r="Z634" s="144"/>
      <c r="AA634" s="144"/>
      <c r="AB634" s="144"/>
      <c r="AC634" s="144"/>
      <c r="AD634" s="144"/>
      <c r="AE634" s="144"/>
    </row>
    <row r="635">
      <c r="A635" s="370"/>
      <c r="B635" s="371"/>
      <c r="C635" s="372"/>
      <c r="D635" s="372"/>
      <c r="E635" s="372"/>
      <c r="F635" s="371"/>
      <c r="G635" s="371"/>
      <c r="H635" s="362"/>
      <c r="I635" s="373"/>
      <c r="J635" s="144"/>
      <c r="K635" s="144"/>
      <c r="L635" s="144"/>
      <c r="M635" s="144"/>
      <c r="N635" s="144"/>
      <c r="O635" s="144"/>
      <c r="P635" s="144"/>
      <c r="Q635" s="144"/>
      <c r="R635" s="144"/>
      <c r="S635" s="144"/>
      <c r="T635" s="144"/>
      <c r="U635" s="144"/>
      <c r="V635" s="144"/>
      <c r="W635" s="144"/>
      <c r="X635" s="144"/>
      <c r="Y635" s="144"/>
      <c r="Z635" s="144"/>
      <c r="AA635" s="144"/>
      <c r="AB635" s="144"/>
      <c r="AC635" s="144"/>
      <c r="AD635" s="144"/>
      <c r="AE635" s="144"/>
    </row>
    <row r="636">
      <c r="A636" s="370"/>
      <c r="B636" s="371"/>
      <c r="C636" s="372"/>
      <c r="D636" s="372"/>
      <c r="E636" s="372"/>
      <c r="F636" s="371"/>
      <c r="G636" s="371"/>
      <c r="H636" s="362"/>
      <c r="I636" s="373"/>
      <c r="J636" s="144"/>
      <c r="K636" s="144"/>
      <c r="L636" s="144"/>
      <c r="M636" s="144"/>
      <c r="N636" s="144"/>
      <c r="O636" s="144"/>
      <c r="P636" s="144"/>
      <c r="Q636" s="144"/>
      <c r="R636" s="144"/>
      <c r="S636" s="144"/>
      <c r="T636" s="144"/>
      <c r="U636" s="144"/>
      <c r="V636" s="144"/>
      <c r="W636" s="144"/>
      <c r="X636" s="144"/>
      <c r="Y636" s="144"/>
      <c r="Z636" s="144"/>
      <c r="AA636" s="144"/>
      <c r="AB636" s="144"/>
      <c r="AC636" s="144"/>
      <c r="AD636" s="144"/>
      <c r="AE636" s="144"/>
    </row>
    <row r="637">
      <c r="A637" s="370"/>
      <c r="B637" s="371"/>
      <c r="C637" s="372"/>
      <c r="D637" s="372"/>
      <c r="E637" s="372"/>
      <c r="F637" s="371"/>
      <c r="G637" s="371"/>
      <c r="H637" s="362"/>
      <c r="I637" s="373"/>
      <c r="J637" s="144"/>
      <c r="K637" s="144"/>
      <c r="L637" s="144"/>
      <c r="M637" s="144"/>
      <c r="N637" s="144"/>
      <c r="O637" s="144"/>
      <c r="P637" s="144"/>
      <c r="Q637" s="144"/>
      <c r="R637" s="144"/>
      <c r="S637" s="144"/>
      <c r="T637" s="144"/>
      <c r="U637" s="144"/>
      <c r="V637" s="144"/>
      <c r="W637" s="144"/>
      <c r="X637" s="144"/>
      <c r="Y637" s="144"/>
      <c r="Z637" s="144"/>
      <c r="AA637" s="144"/>
      <c r="AB637" s="144"/>
      <c r="AC637" s="144"/>
      <c r="AD637" s="144"/>
      <c r="AE637" s="144"/>
    </row>
    <row r="638">
      <c r="A638" s="370"/>
      <c r="B638" s="371"/>
      <c r="C638" s="372"/>
      <c r="D638" s="372"/>
      <c r="E638" s="372"/>
      <c r="F638" s="371"/>
      <c r="G638" s="371"/>
      <c r="H638" s="362"/>
      <c r="I638" s="373"/>
      <c r="J638" s="144"/>
      <c r="K638" s="144"/>
      <c r="L638" s="144"/>
      <c r="M638" s="144"/>
      <c r="N638" s="144"/>
      <c r="O638" s="144"/>
      <c r="P638" s="144"/>
      <c r="Q638" s="144"/>
      <c r="R638" s="144"/>
      <c r="S638" s="144"/>
      <c r="T638" s="144"/>
      <c r="U638" s="144"/>
      <c r="V638" s="144"/>
      <c r="W638" s="144"/>
      <c r="X638" s="144"/>
      <c r="Y638" s="144"/>
      <c r="Z638" s="144"/>
      <c r="AA638" s="144"/>
      <c r="AB638" s="144"/>
      <c r="AC638" s="144"/>
      <c r="AD638" s="144"/>
      <c r="AE638" s="144"/>
    </row>
    <row r="639">
      <c r="A639" s="370"/>
      <c r="B639" s="371"/>
      <c r="C639" s="372"/>
      <c r="D639" s="372"/>
      <c r="E639" s="372"/>
      <c r="F639" s="371"/>
      <c r="G639" s="371"/>
      <c r="H639" s="362"/>
      <c r="I639" s="373"/>
      <c r="J639" s="144"/>
      <c r="K639" s="144"/>
      <c r="L639" s="144"/>
      <c r="M639" s="144"/>
      <c r="N639" s="144"/>
      <c r="O639" s="144"/>
      <c r="P639" s="144"/>
      <c r="Q639" s="144"/>
      <c r="R639" s="144"/>
      <c r="S639" s="144"/>
      <c r="T639" s="144"/>
      <c r="U639" s="144"/>
      <c r="V639" s="144"/>
      <c r="W639" s="144"/>
      <c r="X639" s="144"/>
      <c r="Y639" s="144"/>
      <c r="Z639" s="144"/>
      <c r="AA639" s="144"/>
      <c r="AB639" s="144"/>
      <c r="AC639" s="144"/>
      <c r="AD639" s="144"/>
      <c r="AE639" s="144"/>
    </row>
    <row r="640">
      <c r="A640" s="370"/>
      <c r="B640" s="371"/>
      <c r="C640" s="372"/>
      <c r="D640" s="372"/>
      <c r="E640" s="372"/>
      <c r="F640" s="371"/>
      <c r="G640" s="371"/>
      <c r="H640" s="362"/>
      <c r="I640" s="373"/>
      <c r="J640" s="144"/>
      <c r="K640" s="144"/>
      <c r="L640" s="144"/>
      <c r="M640" s="144"/>
      <c r="N640" s="144"/>
      <c r="O640" s="144"/>
      <c r="P640" s="144"/>
      <c r="Q640" s="144"/>
      <c r="R640" s="144"/>
      <c r="S640" s="144"/>
      <c r="T640" s="144"/>
      <c r="U640" s="144"/>
      <c r="V640" s="144"/>
      <c r="W640" s="144"/>
      <c r="X640" s="144"/>
      <c r="Y640" s="144"/>
      <c r="Z640" s="144"/>
      <c r="AA640" s="144"/>
      <c r="AB640" s="144"/>
      <c r="AC640" s="144"/>
      <c r="AD640" s="144"/>
      <c r="AE640" s="144"/>
    </row>
    <row r="641">
      <c r="A641" s="370"/>
      <c r="B641" s="371"/>
      <c r="C641" s="372"/>
      <c r="D641" s="372"/>
      <c r="E641" s="372"/>
      <c r="F641" s="371"/>
      <c r="G641" s="371"/>
      <c r="H641" s="362"/>
      <c r="I641" s="373"/>
      <c r="J641" s="144"/>
      <c r="K641" s="144"/>
      <c r="L641" s="144"/>
      <c r="M641" s="144"/>
      <c r="N641" s="144"/>
      <c r="O641" s="144"/>
      <c r="P641" s="144"/>
      <c r="Q641" s="144"/>
      <c r="R641" s="144"/>
      <c r="S641" s="144"/>
      <c r="T641" s="144"/>
      <c r="U641" s="144"/>
      <c r="V641" s="144"/>
      <c r="W641" s="144"/>
      <c r="X641" s="144"/>
      <c r="Y641" s="144"/>
      <c r="Z641" s="144"/>
      <c r="AA641" s="144"/>
      <c r="AB641" s="144"/>
      <c r="AC641" s="144"/>
      <c r="AD641" s="144"/>
      <c r="AE641" s="144"/>
    </row>
    <row r="642">
      <c r="A642" s="370"/>
      <c r="B642" s="371"/>
      <c r="C642" s="372"/>
      <c r="D642" s="372"/>
      <c r="E642" s="372"/>
      <c r="F642" s="371"/>
      <c r="G642" s="371"/>
      <c r="H642" s="362"/>
      <c r="I642" s="373"/>
      <c r="J642" s="144"/>
      <c r="K642" s="144"/>
      <c r="L642" s="144"/>
      <c r="M642" s="144"/>
      <c r="N642" s="144"/>
      <c r="O642" s="144"/>
      <c r="P642" s="144"/>
      <c r="Q642" s="144"/>
      <c r="R642" s="144"/>
      <c r="S642" s="144"/>
      <c r="T642" s="144"/>
      <c r="U642" s="144"/>
      <c r="V642" s="144"/>
      <c r="W642" s="144"/>
      <c r="X642" s="144"/>
      <c r="Y642" s="144"/>
      <c r="Z642" s="144"/>
      <c r="AA642" s="144"/>
      <c r="AB642" s="144"/>
      <c r="AC642" s="144"/>
      <c r="AD642" s="144"/>
      <c r="AE642" s="144"/>
    </row>
    <row r="643">
      <c r="A643" s="370"/>
      <c r="B643" s="371"/>
      <c r="C643" s="372"/>
      <c r="D643" s="372"/>
      <c r="E643" s="372"/>
      <c r="F643" s="371"/>
      <c r="G643" s="371"/>
      <c r="H643" s="362"/>
      <c r="I643" s="373"/>
      <c r="J643" s="144"/>
      <c r="K643" s="144"/>
      <c r="L643" s="144"/>
      <c r="M643" s="144"/>
      <c r="N643" s="144"/>
      <c r="O643" s="144"/>
      <c r="P643" s="144"/>
      <c r="Q643" s="144"/>
      <c r="R643" s="144"/>
      <c r="S643" s="144"/>
      <c r="T643" s="144"/>
      <c r="U643" s="144"/>
      <c r="V643" s="144"/>
      <c r="W643" s="144"/>
      <c r="X643" s="144"/>
      <c r="Y643" s="144"/>
      <c r="Z643" s="144"/>
      <c r="AA643" s="144"/>
      <c r="AB643" s="144"/>
      <c r="AC643" s="144"/>
      <c r="AD643" s="144"/>
      <c r="AE643" s="144"/>
    </row>
    <row r="644">
      <c r="A644" s="370"/>
      <c r="B644" s="371"/>
      <c r="C644" s="372"/>
      <c r="D644" s="372"/>
      <c r="E644" s="372"/>
      <c r="F644" s="371"/>
      <c r="G644" s="371"/>
      <c r="H644" s="362"/>
      <c r="I644" s="373"/>
      <c r="J644" s="144"/>
      <c r="K644" s="144"/>
      <c r="L644" s="144"/>
      <c r="M644" s="144"/>
      <c r="N644" s="144"/>
      <c r="O644" s="144"/>
      <c r="P644" s="144"/>
      <c r="Q644" s="144"/>
      <c r="R644" s="144"/>
      <c r="S644" s="144"/>
      <c r="T644" s="144"/>
      <c r="U644" s="144"/>
      <c r="V644" s="144"/>
      <c r="W644" s="144"/>
      <c r="X644" s="144"/>
      <c r="Y644" s="144"/>
      <c r="Z644" s="144"/>
      <c r="AA644" s="144"/>
      <c r="AB644" s="144"/>
      <c r="AC644" s="144"/>
      <c r="AD644" s="144"/>
      <c r="AE644" s="144"/>
    </row>
    <row r="645">
      <c r="A645" s="370"/>
      <c r="B645" s="371"/>
      <c r="C645" s="372"/>
      <c r="D645" s="372"/>
      <c r="E645" s="372"/>
      <c r="F645" s="371"/>
      <c r="G645" s="371"/>
      <c r="H645" s="362"/>
      <c r="I645" s="373"/>
      <c r="J645" s="144"/>
      <c r="K645" s="144"/>
      <c r="L645" s="144"/>
      <c r="M645" s="144"/>
      <c r="N645" s="144"/>
      <c r="O645" s="144"/>
      <c r="P645" s="144"/>
      <c r="Q645" s="144"/>
      <c r="R645" s="144"/>
      <c r="S645" s="144"/>
      <c r="T645" s="144"/>
      <c r="U645" s="144"/>
      <c r="V645" s="144"/>
      <c r="W645" s="144"/>
      <c r="X645" s="144"/>
      <c r="Y645" s="144"/>
      <c r="Z645" s="144"/>
      <c r="AA645" s="144"/>
      <c r="AB645" s="144"/>
      <c r="AC645" s="144"/>
      <c r="AD645" s="144"/>
      <c r="AE645" s="144"/>
    </row>
    <row r="646">
      <c r="A646" s="370"/>
      <c r="B646" s="371"/>
      <c r="C646" s="372"/>
      <c r="D646" s="372"/>
      <c r="E646" s="372"/>
      <c r="F646" s="371"/>
      <c r="G646" s="371"/>
      <c r="H646" s="362"/>
      <c r="I646" s="373"/>
      <c r="J646" s="144"/>
      <c r="K646" s="144"/>
      <c r="L646" s="144"/>
      <c r="M646" s="144"/>
      <c r="N646" s="144"/>
      <c r="O646" s="144"/>
      <c r="P646" s="144"/>
      <c r="Q646" s="144"/>
      <c r="R646" s="144"/>
      <c r="S646" s="144"/>
      <c r="T646" s="144"/>
      <c r="U646" s="144"/>
      <c r="V646" s="144"/>
      <c r="W646" s="144"/>
      <c r="X646" s="144"/>
      <c r="Y646" s="144"/>
      <c r="Z646" s="144"/>
      <c r="AA646" s="144"/>
      <c r="AB646" s="144"/>
      <c r="AC646" s="144"/>
      <c r="AD646" s="144"/>
      <c r="AE646" s="144"/>
    </row>
    <row r="647">
      <c r="A647" s="370"/>
      <c r="B647" s="371"/>
      <c r="C647" s="372"/>
      <c r="D647" s="372"/>
      <c r="E647" s="372"/>
      <c r="F647" s="371"/>
      <c r="G647" s="371"/>
      <c r="H647" s="362"/>
      <c r="I647" s="373"/>
      <c r="J647" s="144"/>
      <c r="K647" s="144"/>
      <c r="L647" s="144"/>
      <c r="M647" s="144"/>
      <c r="N647" s="144"/>
      <c r="O647" s="144"/>
      <c r="P647" s="144"/>
      <c r="Q647" s="144"/>
      <c r="R647" s="144"/>
      <c r="S647" s="144"/>
      <c r="T647" s="144"/>
      <c r="U647" s="144"/>
      <c r="V647" s="144"/>
      <c r="W647" s="144"/>
      <c r="X647" s="144"/>
      <c r="Y647" s="144"/>
      <c r="Z647" s="144"/>
      <c r="AA647" s="144"/>
      <c r="AB647" s="144"/>
      <c r="AC647" s="144"/>
      <c r="AD647" s="144"/>
      <c r="AE647" s="144"/>
    </row>
    <row r="648">
      <c r="A648" s="370"/>
      <c r="B648" s="371"/>
      <c r="C648" s="372"/>
      <c r="D648" s="372"/>
      <c r="E648" s="372"/>
      <c r="F648" s="371"/>
      <c r="G648" s="371"/>
      <c r="H648" s="362"/>
      <c r="I648" s="373"/>
      <c r="J648" s="144"/>
      <c r="K648" s="144"/>
      <c r="L648" s="144"/>
      <c r="M648" s="144"/>
      <c r="N648" s="144"/>
      <c r="O648" s="144"/>
      <c r="P648" s="144"/>
      <c r="Q648" s="144"/>
      <c r="R648" s="144"/>
      <c r="S648" s="144"/>
      <c r="T648" s="144"/>
      <c r="U648" s="144"/>
      <c r="V648" s="144"/>
      <c r="W648" s="144"/>
      <c r="X648" s="144"/>
      <c r="Y648" s="144"/>
      <c r="Z648" s="144"/>
      <c r="AA648" s="144"/>
      <c r="AB648" s="144"/>
      <c r="AC648" s="144"/>
      <c r="AD648" s="144"/>
      <c r="AE648" s="144"/>
    </row>
    <row r="649">
      <c r="A649" s="370"/>
      <c r="B649" s="371"/>
      <c r="C649" s="372"/>
      <c r="D649" s="372"/>
      <c r="E649" s="372"/>
      <c r="F649" s="371"/>
      <c r="G649" s="371"/>
      <c r="H649" s="362"/>
      <c r="I649" s="373"/>
      <c r="J649" s="144"/>
      <c r="K649" s="144"/>
      <c r="L649" s="144"/>
      <c r="M649" s="144"/>
      <c r="N649" s="144"/>
      <c r="O649" s="144"/>
      <c r="P649" s="144"/>
      <c r="Q649" s="144"/>
      <c r="R649" s="144"/>
      <c r="S649" s="144"/>
      <c r="T649" s="144"/>
      <c r="U649" s="144"/>
      <c r="V649" s="144"/>
      <c r="W649" s="144"/>
      <c r="X649" s="144"/>
      <c r="Y649" s="144"/>
      <c r="Z649" s="144"/>
      <c r="AA649" s="144"/>
      <c r="AB649" s="144"/>
      <c r="AC649" s="144"/>
      <c r="AD649" s="144"/>
      <c r="AE649" s="144"/>
    </row>
    <row r="650">
      <c r="A650" s="370"/>
      <c r="B650" s="371"/>
      <c r="C650" s="372"/>
      <c r="D650" s="372"/>
      <c r="E650" s="372"/>
      <c r="F650" s="371"/>
      <c r="G650" s="371"/>
      <c r="H650" s="362"/>
      <c r="I650" s="373"/>
      <c r="J650" s="144"/>
      <c r="K650" s="144"/>
      <c r="L650" s="144"/>
      <c r="M650" s="144"/>
      <c r="N650" s="144"/>
      <c r="O650" s="144"/>
      <c r="P650" s="144"/>
      <c r="Q650" s="144"/>
      <c r="R650" s="144"/>
      <c r="S650" s="144"/>
      <c r="T650" s="144"/>
      <c r="U650" s="144"/>
      <c r="V650" s="144"/>
      <c r="W650" s="144"/>
      <c r="X650" s="144"/>
      <c r="Y650" s="144"/>
      <c r="Z650" s="144"/>
      <c r="AA650" s="144"/>
      <c r="AB650" s="144"/>
      <c r="AC650" s="144"/>
      <c r="AD650" s="144"/>
      <c r="AE650" s="144"/>
    </row>
    <row r="651">
      <c r="A651" s="370"/>
      <c r="B651" s="371"/>
      <c r="C651" s="372"/>
      <c r="D651" s="372"/>
      <c r="E651" s="372"/>
      <c r="F651" s="371"/>
      <c r="G651" s="371"/>
      <c r="H651" s="362"/>
      <c r="I651" s="373"/>
      <c r="J651" s="144"/>
      <c r="K651" s="144"/>
      <c r="L651" s="144"/>
      <c r="M651" s="144"/>
      <c r="N651" s="144"/>
      <c r="O651" s="144"/>
      <c r="P651" s="144"/>
      <c r="Q651" s="144"/>
      <c r="R651" s="144"/>
      <c r="S651" s="144"/>
      <c r="T651" s="144"/>
      <c r="U651" s="144"/>
      <c r="V651" s="144"/>
      <c r="W651" s="144"/>
      <c r="X651" s="144"/>
      <c r="Y651" s="144"/>
      <c r="Z651" s="144"/>
      <c r="AA651" s="144"/>
      <c r="AB651" s="144"/>
      <c r="AC651" s="144"/>
      <c r="AD651" s="144"/>
      <c r="AE651" s="144"/>
    </row>
    <row r="652">
      <c r="A652" s="370"/>
      <c r="B652" s="371"/>
      <c r="C652" s="372"/>
      <c r="D652" s="372"/>
      <c r="E652" s="372"/>
      <c r="F652" s="371"/>
      <c r="G652" s="371"/>
      <c r="H652" s="362"/>
      <c r="I652" s="373"/>
      <c r="J652" s="144"/>
      <c r="K652" s="144"/>
      <c r="L652" s="144"/>
      <c r="M652" s="144"/>
      <c r="N652" s="144"/>
      <c r="O652" s="144"/>
      <c r="P652" s="144"/>
      <c r="Q652" s="144"/>
      <c r="R652" s="144"/>
      <c r="S652" s="144"/>
      <c r="T652" s="144"/>
      <c r="U652" s="144"/>
      <c r="V652" s="144"/>
      <c r="W652" s="144"/>
      <c r="X652" s="144"/>
      <c r="Y652" s="144"/>
      <c r="Z652" s="144"/>
      <c r="AA652" s="144"/>
      <c r="AB652" s="144"/>
      <c r="AC652" s="144"/>
      <c r="AD652" s="144"/>
      <c r="AE652" s="144"/>
    </row>
    <row r="653">
      <c r="A653" s="370"/>
      <c r="B653" s="371"/>
      <c r="C653" s="372"/>
      <c r="D653" s="372"/>
      <c r="E653" s="372"/>
      <c r="F653" s="371"/>
      <c r="G653" s="371"/>
      <c r="H653" s="362"/>
      <c r="I653" s="373"/>
      <c r="J653" s="144"/>
      <c r="K653" s="144"/>
      <c r="L653" s="144"/>
      <c r="M653" s="144"/>
      <c r="N653" s="144"/>
      <c r="O653" s="144"/>
      <c r="P653" s="144"/>
      <c r="Q653" s="144"/>
      <c r="R653" s="144"/>
      <c r="S653" s="144"/>
      <c r="T653" s="144"/>
      <c r="U653" s="144"/>
      <c r="V653" s="144"/>
      <c r="W653" s="144"/>
      <c r="X653" s="144"/>
      <c r="Y653" s="144"/>
      <c r="Z653" s="144"/>
      <c r="AA653" s="144"/>
      <c r="AB653" s="144"/>
      <c r="AC653" s="144"/>
      <c r="AD653" s="144"/>
      <c r="AE653" s="144"/>
    </row>
    <row r="654">
      <c r="A654" s="370"/>
      <c r="B654" s="371"/>
      <c r="C654" s="372"/>
      <c r="D654" s="372"/>
      <c r="E654" s="372"/>
      <c r="F654" s="371"/>
      <c r="G654" s="371"/>
      <c r="H654" s="362"/>
      <c r="I654" s="373"/>
      <c r="J654" s="144"/>
      <c r="K654" s="144"/>
      <c r="L654" s="144"/>
      <c r="M654" s="144"/>
      <c r="N654" s="144"/>
      <c r="O654" s="144"/>
      <c r="P654" s="144"/>
      <c r="Q654" s="144"/>
      <c r="R654" s="144"/>
      <c r="S654" s="144"/>
      <c r="T654" s="144"/>
      <c r="U654" s="144"/>
      <c r="V654" s="144"/>
      <c r="W654" s="144"/>
      <c r="X654" s="144"/>
      <c r="Y654" s="144"/>
      <c r="Z654" s="144"/>
      <c r="AA654" s="144"/>
      <c r="AB654" s="144"/>
      <c r="AC654" s="144"/>
      <c r="AD654" s="144"/>
      <c r="AE654" s="144"/>
    </row>
    <row r="655">
      <c r="A655" s="370"/>
      <c r="B655" s="371"/>
      <c r="C655" s="372"/>
      <c r="D655" s="372"/>
      <c r="E655" s="372"/>
      <c r="F655" s="371"/>
      <c r="G655" s="371"/>
      <c r="H655" s="362"/>
      <c r="I655" s="373"/>
      <c r="J655" s="144"/>
      <c r="K655" s="144"/>
      <c r="L655" s="144"/>
      <c r="M655" s="144"/>
      <c r="N655" s="144"/>
      <c r="O655" s="144"/>
      <c r="P655" s="144"/>
      <c r="Q655" s="144"/>
      <c r="R655" s="144"/>
      <c r="S655" s="144"/>
      <c r="T655" s="144"/>
      <c r="U655" s="144"/>
      <c r="V655" s="144"/>
      <c r="W655" s="144"/>
      <c r="X655" s="144"/>
      <c r="Y655" s="144"/>
      <c r="Z655" s="144"/>
      <c r="AA655" s="144"/>
      <c r="AB655" s="144"/>
      <c r="AC655" s="144"/>
      <c r="AD655" s="144"/>
      <c r="AE655" s="144"/>
    </row>
    <row r="656">
      <c r="A656" s="370"/>
      <c r="B656" s="371"/>
      <c r="C656" s="372"/>
      <c r="D656" s="372"/>
      <c r="E656" s="372"/>
      <c r="F656" s="371"/>
      <c r="G656" s="371"/>
      <c r="H656" s="362"/>
      <c r="I656" s="373"/>
      <c r="J656" s="144"/>
      <c r="K656" s="144"/>
      <c r="L656" s="144"/>
      <c r="M656" s="144"/>
      <c r="N656" s="144"/>
      <c r="O656" s="144"/>
      <c r="P656" s="144"/>
      <c r="Q656" s="144"/>
      <c r="R656" s="144"/>
      <c r="S656" s="144"/>
      <c r="T656" s="144"/>
      <c r="U656" s="144"/>
      <c r="V656" s="144"/>
      <c r="W656" s="144"/>
      <c r="X656" s="144"/>
      <c r="Y656" s="144"/>
      <c r="Z656" s="144"/>
      <c r="AA656" s="144"/>
      <c r="AB656" s="144"/>
      <c r="AC656" s="144"/>
      <c r="AD656" s="144"/>
      <c r="AE656" s="144"/>
    </row>
    <row r="657">
      <c r="A657" s="370"/>
      <c r="B657" s="371"/>
      <c r="C657" s="372"/>
      <c r="D657" s="372"/>
      <c r="E657" s="372"/>
      <c r="F657" s="371"/>
      <c r="G657" s="371"/>
      <c r="H657" s="362"/>
      <c r="I657" s="373"/>
      <c r="J657" s="144"/>
      <c r="K657" s="144"/>
      <c r="L657" s="144"/>
      <c r="M657" s="144"/>
      <c r="N657" s="144"/>
      <c r="O657" s="144"/>
      <c r="P657" s="144"/>
      <c r="Q657" s="144"/>
      <c r="R657" s="144"/>
      <c r="S657" s="144"/>
      <c r="T657" s="144"/>
      <c r="U657" s="144"/>
      <c r="V657" s="144"/>
      <c r="W657" s="144"/>
      <c r="X657" s="144"/>
      <c r="Y657" s="144"/>
      <c r="Z657" s="144"/>
      <c r="AA657" s="144"/>
      <c r="AB657" s="144"/>
      <c r="AC657" s="144"/>
      <c r="AD657" s="144"/>
      <c r="AE657" s="144"/>
    </row>
    <row r="658">
      <c r="A658" s="370"/>
      <c r="B658" s="371"/>
      <c r="C658" s="372"/>
      <c r="D658" s="372"/>
      <c r="E658" s="372"/>
      <c r="F658" s="371"/>
      <c r="G658" s="371"/>
      <c r="H658" s="362"/>
      <c r="I658" s="373"/>
      <c r="J658" s="144"/>
      <c r="K658" s="144"/>
      <c r="L658" s="144"/>
      <c r="M658" s="144"/>
      <c r="N658" s="144"/>
      <c r="O658" s="144"/>
      <c r="P658" s="144"/>
      <c r="Q658" s="144"/>
      <c r="R658" s="144"/>
      <c r="S658" s="144"/>
      <c r="T658" s="144"/>
      <c r="U658" s="144"/>
      <c r="V658" s="144"/>
      <c r="W658" s="144"/>
      <c r="X658" s="144"/>
      <c r="Y658" s="144"/>
      <c r="Z658" s="144"/>
      <c r="AA658" s="144"/>
      <c r="AB658" s="144"/>
      <c r="AC658" s="144"/>
      <c r="AD658" s="144"/>
      <c r="AE658" s="144"/>
    </row>
    <row r="659">
      <c r="A659" s="370"/>
      <c r="B659" s="371"/>
      <c r="C659" s="372"/>
      <c r="D659" s="372"/>
      <c r="E659" s="372"/>
      <c r="F659" s="371"/>
      <c r="G659" s="371"/>
      <c r="H659" s="362"/>
      <c r="I659" s="373"/>
      <c r="J659" s="144"/>
      <c r="K659" s="144"/>
      <c r="L659" s="144"/>
      <c r="M659" s="144"/>
      <c r="N659" s="144"/>
      <c r="O659" s="144"/>
      <c r="P659" s="144"/>
      <c r="Q659" s="144"/>
      <c r="R659" s="144"/>
      <c r="S659" s="144"/>
      <c r="T659" s="144"/>
      <c r="U659" s="144"/>
      <c r="V659" s="144"/>
      <c r="W659" s="144"/>
      <c r="X659" s="144"/>
      <c r="Y659" s="144"/>
      <c r="Z659" s="144"/>
      <c r="AA659" s="144"/>
      <c r="AB659" s="144"/>
      <c r="AC659" s="144"/>
      <c r="AD659" s="144"/>
      <c r="AE659" s="144"/>
    </row>
    <row r="660">
      <c r="A660" s="370"/>
      <c r="B660" s="371"/>
      <c r="C660" s="372"/>
      <c r="D660" s="372"/>
      <c r="E660" s="372"/>
      <c r="F660" s="371"/>
      <c r="G660" s="371"/>
      <c r="H660" s="362"/>
      <c r="I660" s="373"/>
      <c r="J660" s="144"/>
      <c r="K660" s="144"/>
      <c r="L660" s="144"/>
      <c r="M660" s="144"/>
      <c r="N660" s="144"/>
      <c r="O660" s="144"/>
      <c r="P660" s="144"/>
      <c r="Q660" s="144"/>
      <c r="R660" s="144"/>
      <c r="S660" s="144"/>
      <c r="T660" s="144"/>
      <c r="U660" s="144"/>
      <c r="V660" s="144"/>
      <c r="W660" s="144"/>
      <c r="X660" s="144"/>
      <c r="Y660" s="144"/>
      <c r="Z660" s="144"/>
      <c r="AA660" s="144"/>
      <c r="AB660" s="144"/>
      <c r="AC660" s="144"/>
      <c r="AD660" s="144"/>
      <c r="AE660" s="144"/>
    </row>
    <row r="661">
      <c r="A661" s="370"/>
      <c r="B661" s="371"/>
      <c r="C661" s="372"/>
      <c r="D661" s="372"/>
      <c r="E661" s="372"/>
      <c r="F661" s="371"/>
      <c r="G661" s="371"/>
      <c r="H661" s="362"/>
      <c r="I661" s="373"/>
      <c r="J661" s="144"/>
      <c r="K661" s="144"/>
      <c r="L661" s="144"/>
      <c r="M661" s="144"/>
      <c r="N661" s="144"/>
      <c r="O661" s="144"/>
      <c r="P661" s="144"/>
      <c r="Q661" s="144"/>
      <c r="R661" s="144"/>
      <c r="S661" s="144"/>
      <c r="T661" s="144"/>
      <c r="U661" s="144"/>
      <c r="V661" s="144"/>
      <c r="W661" s="144"/>
      <c r="X661" s="144"/>
      <c r="Y661" s="144"/>
      <c r="Z661" s="144"/>
      <c r="AA661" s="144"/>
      <c r="AB661" s="144"/>
      <c r="AC661" s="144"/>
      <c r="AD661" s="144"/>
      <c r="AE661" s="144"/>
    </row>
    <row r="662">
      <c r="A662" s="370"/>
      <c r="B662" s="371"/>
      <c r="C662" s="372"/>
      <c r="D662" s="372"/>
      <c r="E662" s="372"/>
      <c r="F662" s="371"/>
      <c r="G662" s="371"/>
      <c r="H662" s="362"/>
      <c r="I662" s="373"/>
      <c r="J662" s="144"/>
      <c r="K662" s="144"/>
      <c r="L662" s="144"/>
      <c r="M662" s="144"/>
      <c r="N662" s="144"/>
      <c r="O662" s="144"/>
      <c r="P662" s="144"/>
      <c r="Q662" s="144"/>
      <c r="R662" s="144"/>
      <c r="S662" s="144"/>
      <c r="T662" s="144"/>
      <c r="U662" s="144"/>
      <c r="V662" s="144"/>
      <c r="W662" s="144"/>
      <c r="X662" s="144"/>
      <c r="Y662" s="144"/>
      <c r="Z662" s="144"/>
      <c r="AA662" s="144"/>
      <c r="AB662" s="144"/>
      <c r="AC662" s="144"/>
      <c r="AD662" s="144"/>
      <c r="AE662" s="144"/>
    </row>
    <row r="663">
      <c r="A663" s="370"/>
      <c r="B663" s="371"/>
      <c r="C663" s="372"/>
      <c r="D663" s="372"/>
      <c r="E663" s="372"/>
      <c r="F663" s="371"/>
      <c r="G663" s="371"/>
      <c r="H663" s="362"/>
      <c r="I663" s="373"/>
      <c r="J663" s="144"/>
      <c r="K663" s="144"/>
      <c r="L663" s="144"/>
      <c r="M663" s="144"/>
      <c r="N663" s="144"/>
      <c r="O663" s="144"/>
      <c r="P663" s="144"/>
      <c r="Q663" s="144"/>
      <c r="R663" s="144"/>
      <c r="S663" s="144"/>
      <c r="T663" s="144"/>
      <c r="U663" s="144"/>
      <c r="V663" s="144"/>
      <c r="W663" s="144"/>
      <c r="X663" s="144"/>
      <c r="Y663" s="144"/>
      <c r="Z663" s="144"/>
      <c r="AA663" s="144"/>
      <c r="AB663" s="144"/>
      <c r="AC663" s="144"/>
      <c r="AD663" s="144"/>
      <c r="AE663" s="144"/>
    </row>
    <row r="664">
      <c r="A664" s="370"/>
      <c r="B664" s="371"/>
      <c r="C664" s="372"/>
      <c r="D664" s="372"/>
      <c r="E664" s="372"/>
      <c r="F664" s="371"/>
      <c r="G664" s="371"/>
      <c r="H664" s="362"/>
      <c r="I664" s="373"/>
      <c r="J664" s="144"/>
      <c r="K664" s="144"/>
      <c r="L664" s="144"/>
      <c r="M664" s="144"/>
      <c r="N664" s="144"/>
      <c r="O664" s="144"/>
      <c r="P664" s="144"/>
      <c r="Q664" s="144"/>
      <c r="R664" s="144"/>
      <c r="S664" s="144"/>
      <c r="T664" s="144"/>
      <c r="U664" s="144"/>
      <c r="V664" s="144"/>
      <c r="W664" s="144"/>
      <c r="X664" s="144"/>
      <c r="Y664" s="144"/>
      <c r="Z664" s="144"/>
      <c r="AA664" s="144"/>
      <c r="AB664" s="144"/>
      <c r="AC664" s="144"/>
      <c r="AD664" s="144"/>
      <c r="AE664" s="144"/>
    </row>
    <row r="665">
      <c r="A665" s="370"/>
      <c r="B665" s="371"/>
      <c r="C665" s="372"/>
      <c r="D665" s="372"/>
      <c r="E665" s="372"/>
      <c r="F665" s="371"/>
      <c r="G665" s="371"/>
      <c r="H665" s="362"/>
      <c r="I665" s="373"/>
      <c r="J665" s="144"/>
      <c r="K665" s="144"/>
      <c r="L665" s="144"/>
      <c r="M665" s="144"/>
      <c r="N665" s="144"/>
      <c r="O665" s="144"/>
      <c r="P665" s="144"/>
      <c r="Q665" s="144"/>
      <c r="R665" s="144"/>
      <c r="S665" s="144"/>
      <c r="T665" s="144"/>
      <c r="U665" s="144"/>
      <c r="V665" s="144"/>
      <c r="W665" s="144"/>
      <c r="X665" s="144"/>
      <c r="Y665" s="144"/>
      <c r="Z665" s="144"/>
      <c r="AA665" s="144"/>
      <c r="AB665" s="144"/>
      <c r="AC665" s="144"/>
      <c r="AD665" s="144"/>
      <c r="AE665" s="144"/>
    </row>
    <row r="666">
      <c r="A666" s="370"/>
      <c r="B666" s="371"/>
      <c r="C666" s="372"/>
      <c r="D666" s="372"/>
      <c r="E666" s="372"/>
      <c r="F666" s="371"/>
      <c r="G666" s="371"/>
      <c r="H666" s="362"/>
      <c r="I666" s="373"/>
      <c r="J666" s="144"/>
      <c r="K666" s="144"/>
      <c r="L666" s="144"/>
      <c r="M666" s="144"/>
      <c r="N666" s="144"/>
      <c r="O666" s="144"/>
      <c r="P666" s="144"/>
      <c r="Q666" s="144"/>
      <c r="R666" s="144"/>
      <c r="S666" s="144"/>
      <c r="T666" s="144"/>
      <c r="U666" s="144"/>
      <c r="V666" s="144"/>
      <c r="W666" s="144"/>
      <c r="X666" s="144"/>
      <c r="Y666" s="144"/>
      <c r="Z666" s="144"/>
      <c r="AA666" s="144"/>
      <c r="AB666" s="144"/>
      <c r="AC666" s="144"/>
      <c r="AD666" s="144"/>
      <c r="AE666" s="144"/>
    </row>
    <row r="667">
      <c r="A667" s="370"/>
      <c r="B667" s="371"/>
      <c r="C667" s="372"/>
      <c r="D667" s="372"/>
      <c r="E667" s="372"/>
      <c r="F667" s="371"/>
      <c r="G667" s="371"/>
      <c r="H667" s="362"/>
      <c r="I667" s="373"/>
      <c r="J667" s="144"/>
      <c r="K667" s="144"/>
      <c r="L667" s="144"/>
      <c r="M667" s="144"/>
      <c r="N667" s="144"/>
      <c r="O667" s="144"/>
      <c r="P667" s="144"/>
      <c r="Q667" s="144"/>
      <c r="R667" s="144"/>
      <c r="S667" s="144"/>
      <c r="T667" s="144"/>
      <c r="U667" s="144"/>
      <c r="V667" s="144"/>
      <c r="W667" s="144"/>
      <c r="X667" s="144"/>
      <c r="Y667" s="144"/>
      <c r="Z667" s="144"/>
      <c r="AA667" s="144"/>
      <c r="AB667" s="144"/>
      <c r="AC667" s="144"/>
      <c r="AD667" s="144"/>
      <c r="AE667" s="144"/>
    </row>
    <row r="668">
      <c r="A668" s="370"/>
      <c r="B668" s="371"/>
      <c r="C668" s="372"/>
      <c r="D668" s="372"/>
      <c r="E668" s="372"/>
      <c r="F668" s="371"/>
      <c r="G668" s="371"/>
      <c r="H668" s="362"/>
      <c r="I668" s="373"/>
      <c r="J668" s="144"/>
      <c r="K668" s="144"/>
      <c r="L668" s="144"/>
      <c r="M668" s="144"/>
      <c r="N668" s="144"/>
      <c r="O668" s="144"/>
      <c r="P668" s="144"/>
      <c r="Q668" s="144"/>
      <c r="R668" s="144"/>
      <c r="S668" s="144"/>
      <c r="T668" s="144"/>
      <c r="U668" s="144"/>
      <c r="V668" s="144"/>
      <c r="W668" s="144"/>
      <c r="X668" s="144"/>
      <c r="Y668" s="144"/>
      <c r="Z668" s="144"/>
      <c r="AA668" s="144"/>
      <c r="AB668" s="144"/>
      <c r="AC668" s="144"/>
      <c r="AD668" s="144"/>
      <c r="AE668" s="144"/>
    </row>
    <row r="669">
      <c r="A669" s="370"/>
      <c r="B669" s="371"/>
      <c r="C669" s="372"/>
      <c r="D669" s="372"/>
      <c r="E669" s="372"/>
      <c r="F669" s="371"/>
      <c r="G669" s="371"/>
      <c r="H669" s="362"/>
      <c r="I669" s="373"/>
      <c r="J669" s="144"/>
      <c r="K669" s="144"/>
      <c r="L669" s="144"/>
      <c r="M669" s="144"/>
      <c r="N669" s="144"/>
      <c r="O669" s="144"/>
      <c r="P669" s="144"/>
      <c r="Q669" s="144"/>
      <c r="R669" s="144"/>
      <c r="S669" s="144"/>
      <c r="T669" s="144"/>
      <c r="U669" s="144"/>
      <c r="V669" s="144"/>
      <c r="W669" s="144"/>
      <c r="X669" s="144"/>
      <c r="Y669" s="144"/>
      <c r="Z669" s="144"/>
      <c r="AA669" s="144"/>
      <c r="AB669" s="144"/>
      <c r="AC669" s="144"/>
      <c r="AD669" s="144"/>
      <c r="AE669" s="144"/>
    </row>
    <row r="670">
      <c r="A670" s="370"/>
      <c r="B670" s="371"/>
      <c r="C670" s="372"/>
      <c r="D670" s="372"/>
      <c r="E670" s="372"/>
      <c r="F670" s="371"/>
      <c r="G670" s="371"/>
      <c r="H670" s="362"/>
      <c r="I670" s="373"/>
      <c r="J670" s="144"/>
      <c r="K670" s="144"/>
      <c r="L670" s="144"/>
      <c r="M670" s="144"/>
      <c r="N670" s="144"/>
      <c r="O670" s="144"/>
      <c r="P670" s="144"/>
      <c r="Q670" s="144"/>
      <c r="R670" s="144"/>
      <c r="S670" s="144"/>
      <c r="T670" s="144"/>
      <c r="U670" s="144"/>
      <c r="V670" s="144"/>
      <c r="W670" s="144"/>
      <c r="X670" s="144"/>
      <c r="Y670" s="144"/>
      <c r="Z670" s="144"/>
      <c r="AA670" s="144"/>
      <c r="AB670" s="144"/>
      <c r="AC670" s="144"/>
      <c r="AD670" s="144"/>
      <c r="AE670" s="144"/>
    </row>
    <row r="671">
      <c r="A671" s="370"/>
      <c r="B671" s="371"/>
      <c r="C671" s="372"/>
      <c r="D671" s="372"/>
      <c r="E671" s="372"/>
      <c r="F671" s="371"/>
      <c r="G671" s="371"/>
      <c r="H671" s="362"/>
      <c r="I671" s="373"/>
      <c r="J671" s="144"/>
      <c r="K671" s="144"/>
      <c r="L671" s="144"/>
      <c r="M671" s="144"/>
      <c r="N671" s="144"/>
      <c r="O671" s="144"/>
      <c r="P671" s="144"/>
      <c r="Q671" s="144"/>
      <c r="R671" s="144"/>
      <c r="S671" s="144"/>
      <c r="T671" s="144"/>
      <c r="U671" s="144"/>
      <c r="V671" s="144"/>
      <c r="W671" s="144"/>
      <c r="X671" s="144"/>
      <c r="Y671" s="144"/>
      <c r="Z671" s="144"/>
      <c r="AA671" s="144"/>
      <c r="AB671" s="144"/>
      <c r="AC671" s="144"/>
      <c r="AD671" s="144"/>
      <c r="AE671" s="144"/>
    </row>
    <row r="672">
      <c r="A672" s="370"/>
      <c r="B672" s="371"/>
      <c r="C672" s="372"/>
      <c r="D672" s="372"/>
      <c r="E672" s="372"/>
      <c r="F672" s="371"/>
      <c r="G672" s="371"/>
      <c r="H672" s="362"/>
      <c r="I672" s="373"/>
      <c r="J672" s="144"/>
      <c r="K672" s="144"/>
      <c r="L672" s="144"/>
      <c r="M672" s="144"/>
      <c r="N672" s="144"/>
      <c r="O672" s="144"/>
      <c r="P672" s="144"/>
      <c r="Q672" s="144"/>
      <c r="R672" s="144"/>
      <c r="S672" s="144"/>
      <c r="T672" s="144"/>
      <c r="U672" s="144"/>
      <c r="V672" s="144"/>
      <c r="W672" s="144"/>
      <c r="X672" s="144"/>
      <c r="Y672" s="144"/>
      <c r="Z672" s="144"/>
      <c r="AA672" s="144"/>
      <c r="AB672" s="144"/>
      <c r="AC672" s="144"/>
      <c r="AD672" s="144"/>
      <c r="AE672" s="144"/>
    </row>
    <row r="673">
      <c r="A673" s="370"/>
      <c r="B673" s="371"/>
      <c r="C673" s="372"/>
      <c r="D673" s="372"/>
      <c r="E673" s="372"/>
      <c r="F673" s="371"/>
      <c r="G673" s="371"/>
      <c r="H673" s="362"/>
      <c r="I673" s="373"/>
      <c r="J673" s="144"/>
      <c r="K673" s="144"/>
      <c r="L673" s="144"/>
      <c r="M673" s="144"/>
      <c r="N673" s="144"/>
      <c r="O673" s="144"/>
      <c r="P673" s="144"/>
      <c r="Q673" s="144"/>
      <c r="R673" s="144"/>
      <c r="S673" s="144"/>
      <c r="T673" s="144"/>
      <c r="U673" s="144"/>
      <c r="V673" s="144"/>
      <c r="W673" s="144"/>
      <c r="X673" s="144"/>
      <c r="Y673" s="144"/>
      <c r="Z673" s="144"/>
      <c r="AA673" s="144"/>
      <c r="AB673" s="144"/>
      <c r="AC673" s="144"/>
      <c r="AD673" s="144"/>
      <c r="AE673" s="144"/>
    </row>
    <row r="674">
      <c r="A674" s="370"/>
      <c r="B674" s="371"/>
      <c r="C674" s="372"/>
      <c r="D674" s="372"/>
      <c r="E674" s="372"/>
      <c r="F674" s="371"/>
      <c r="G674" s="371"/>
      <c r="H674" s="362"/>
      <c r="I674" s="373"/>
      <c r="J674" s="144"/>
      <c r="K674" s="144"/>
      <c r="L674" s="144"/>
      <c r="M674" s="144"/>
      <c r="N674" s="144"/>
      <c r="O674" s="144"/>
      <c r="P674" s="144"/>
      <c r="Q674" s="144"/>
      <c r="R674" s="144"/>
      <c r="S674" s="144"/>
      <c r="T674" s="144"/>
      <c r="U674" s="144"/>
      <c r="V674" s="144"/>
      <c r="W674" s="144"/>
      <c r="X674" s="144"/>
      <c r="Y674" s="144"/>
      <c r="Z674" s="144"/>
      <c r="AA674" s="144"/>
      <c r="AB674" s="144"/>
      <c r="AC674" s="144"/>
      <c r="AD674" s="144"/>
      <c r="AE674" s="144"/>
    </row>
    <row r="675">
      <c r="A675" s="370"/>
      <c r="B675" s="371"/>
      <c r="C675" s="372"/>
      <c r="D675" s="372"/>
      <c r="E675" s="372"/>
      <c r="F675" s="371"/>
      <c r="G675" s="371"/>
      <c r="H675" s="362"/>
      <c r="I675" s="373"/>
      <c r="J675" s="144"/>
      <c r="K675" s="144"/>
      <c r="L675" s="144"/>
      <c r="M675" s="144"/>
      <c r="N675" s="144"/>
      <c r="O675" s="144"/>
      <c r="P675" s="144"/>
      <c r="Q675" s="144"/>
      <c r="R675" s="144"/>
      <c r="S675" s="144"/>
      <c r="T675" s="144"/>
      <c r="U675" s="144"/>
      <c r="V675" s="144"/>
      <c r="W675" s="144"/>
      <c r="X675" s="144"/>
      <c r="Y675" s="144"/>
      <c r="Z675" s="144"/>
      <c r="AA675" s="144"/>
      <c r="AB675" s="144"/>
      <c r="AC675" s="144"/>
      <c r="AD675" s="144"/>
      <c r="AE675" s="144"/>
    </row>
    <row r="676">
      <c r="A676" s="370"/>
      <c r="B676" s="371"/>
      <c r="C676" s="372"/>
      <c r="D676" s="372"/>
      <c r="E676" s="372"/>
      <c r="F676" s="371"/>
      <c r="G676" s="371"/>
      <c r="H676" s="362"/>
      <c r="I676" s="373"/>
      <c r="J676" s="144"/>
      <c r="K676" s="144"/>
      <c r="L676" s="144"/>
      <c r="M676" s="144"/>
      <c r="N676" s="144"/>
      <c r="O676" s="144"/>
      <c r="P676" s="144"/>
      <c r="Q676" s="144"/>
      <c r="R676" s="144"/>
      <c r="S676" s="144"/>
      <c r="T676" s="144"/>
      <c r="U676" s="144"/>
      <c r="V676" s="144"/>
      <c r="W676" s="144"/>
      <c r="X676" s="144"/>
      <c r="Y676" s="144"/>
      <c r="Z676" s="144"/>
      <c r="AA676" s="144"/>
      <c r="AB676" s="144"/>
      <c r="AC676" s="144"/>
      <c r="AD676" s="144"/>
      <c r="AE676" s="144"/>
    </row>
    <row r="677">
      <c r="A677" s="370"/>
      <c r="B677" s="371"/>
      <c r="C677" s="372"/>
      <c r="D677" s="372"/>
      <c r="E677" s="372"/>
      <c r="F677" s="371"/>
      <c r="G677" s="371"/>
      <c r="H677" s="362"/>
      <c r="I677" s="373"/>
      <c r="J677" s="144"/>
      <c r="K677" s="144"/>
      <c r="L677" s="144"/>
      <c r="M677" s="144"/>
      <c r="N677" s="144"/>
      <c r="O677" s="144"/>
      <c r="P677" s="144"/>
      <c r="Q677" s="144"/>
      <c r="R677" s="144"/>
      <c r="S677" s="144"/>
      <c r="T677" s="144"/>
      <c r="U677" s="144"/>
      <c r="V677" s="144"/>
      <c r="W677" s="144"/>
      <c r="X677" s="144"/>
      <c r="Y677" s="144"/>
      <c r="Z677" s="144"/>
      <c r="AA677" s="144"/>
      <c r="AB677" s="144"/>
      <c r="AC677" s="144"/>
      <c r="AD677" s="144"/>
      <c r="AE677" s="144"/>
    </row>
    <row r="678">
      <c r="A678" s="370"/>
      <c r="B678" s="371"/>
      <c r="C678" s="372"/>
      <c r="D678" s="372"/>
      <c r="E678" s="372"/>
      <c r="F678" s="371"/>
      <c r="G678" s="371"/>
      <c r="H678" s="362"/>
      <c r="I678" s="373"/>
      <c r="J678" s="144"/>
      <c r="K678" s="144"/>
      <c r="L678" s="144"/>
      <c r="M678" s="144"/>
      <c r="N678" s="144"/>
      <c r="O678" s="144"/>
      <c r="P678" s="144"/>
      <c r="Q678" s="144"/>
      <c r="R678" s="144"/>
      <c r="S678" s="144"/>
      <c r="T678" s="144"/>
      <c r="U678" s="144"/>
      <c r="V678" s="144"/>
      <c r="W678" s="144"/>
      <c r="X678" s="144"/>
      <c r="Y678" s="144"/>
      <c r="Z678" s="144"/>
      <c r="AA678" s="144"/>
      <c r="AB678" s="144"/>
      <c r="AC678" s="144"/>
      <c r="AD678" s="144"/>
      <c r="AE678" s="144"/>
    </row>
    <row r="679">
      <c r="A679" s="370"/>
      <c r="B679" s="371"/>
      <c r="C679" s="372"/>
      <c r="D679" s="372"/>
      <c r="E679" s="372"/>
      <c r="F679" s="371"/>
      <c r="G679" s="371"/>
      <c r="H679" s="362"/>
      <c r="I679" s="373"/>
      <c r="J679" s="144"/>
      <c r="K679" s="144"/>
      <c r="L679" s="144"/>
      <c r="M679" s="144"/>
      <c r="N679" s="144"/>
      <c r="O679" s="144"/>
      <c r="P679" s="144"/>
      <c r="Q679" s="144"/>
      <c r="R679" s="144"/>
      <c r="S679" s="144"/>
      <c r="T679" s="144"/>
      <c r="U679" s="144"/>
      <c r="V679" s="144"/>
      <c r="W679" s="144"/>
      <c r="X679" s="144"/>
      <c r="Y679" s="144"/>
      <c r="Z679" s="144"/>
      <c r="AA679" s="144"/>
      <c r="AB679" s="144"/>
      <c r="AC679" s="144"/>
      <c r="AD679" s="144"/>
      <c r="AE679" s="144"/>
    </row>
    <row r="680">
      <c r="A680" s="370"/>
      <c r="B680" s="371"/>
      <c r="C680" s="372"/>
      <c r="D680" s="372"/>
      <c r="E680" s="372"/>
      <c r="F680" s="371"/>
      <c r="G680" s="371"/>
      <c r="H680" s="362"/>
      <c r="I680" s="373"/>
      <c r="J680" s="144"/>
      <c r="K680" s="144"/>
      <c r="L680" s="144"/>
      <c r="M680" s="144"/>
      <c r="N680" s="144"/>
      <c r="O680" s="144"/>
      <c r="P680" s="144"/>
      <c r="Q680" s="144"/>
      <c r="R680" s="144"/>
      <c r="S680" s="144"/>
      <c r="T680" s="144"/>
      <c r="U680" s="144"/>
      <c r="V680" s="144"/>
      <c r="W680" s="144"/>
      <c r="X680" s="144"/>
      <c r="Y680" s="144"/>
      <c r="Z680" s="144"/>
      <c r="AA680" s="144"/>
      <c r="AB680" s="144"/>
      <c r="AC680" s="144"/>
      <c r="AD680" s="144"/>
      <c r="AE680" s="144"/>
    </row>
    <row r="681">
      <c r="A681" s="370"/>
      <c r="B681" s="371"/>
      <c r="C681" s="372"/>
      <c r="D681" s="372"/>
      <c r="E681" s="372"/>
      <c r="F681" s="371"/>
      <c r="G681" s="371"/>
      <c r="H681" s="362"/>
      <c r="I681" s="373"/>
      <c r="J681" s="144"/>
      <c r="K681" s="144"/>
      <c r="L681" s="144"/>
      <c r="M681" s="144"/>
      <c r="N681" s="144"/>
      <c r="O681" s="144"/>
      <c r="P681" s="144"/>
      <c r="Q681" s="144"/>
      <c r="R681" s="144"/>
      <c r="S681" s="144"/>
      <c r="T681" s="144"/>
      <c r="U681" s="144"/>
      <c r="V681" s="144"/>
      <c r="W681" s="144"/>
      <c r="X681" s="144"/>
      <c r="Y681" s="144"/>
      <c r="Z681" s="144"/>
      <c r="AA681" s="144"/>
      <c r="AB681" s="144"/>
      <c r="AC681" s="144"/>
      <c r="AD681" s="144"/>
      <c r="AE681" s="144"/>
    </row>
    <row r="682">
      <c r="A682" s="370"/>
      <c r="B682" s="371"/>
      <c r="C682" s="372"/>
      <c r="D682" s="372"/>
      <c r="E682" s="372"/>
      <c r="F682" s="371"/>
      <c r="G682" s="371"/>
      <c r="H682" s="362"/>
      <c r="I682" s="373"/>
      <c r="J682" s="144"/>
      <c r="K682" s="144"/>
      <c r="L682" s="144"/>
      <c r="M682" s="144"/>
      <c r="N682" s="144"/>
      <c r="O682" s="144"/>
      <c r="P682" s="144"/>
      <c r="Q682" s="144"/>
      <c r="R682" s="144"/>
      <c r="S682" s="144"/>
      <c r="T682" s="144"/>
      <c r="U682" s="144"/>
      <c r="V682" s="144"/>
      <c r="W682" s="144"/>
      <c r="X682" s="144"/>
      <c r="Y682" s="144"/>
      <c r="Z682" s="144"/>
      <c r="AA682" s="144"/>
      <c r="AB682" s="144"/>
      <c r="AC682" s="144"/>
      <c r="AD682" s="144"/>
      <c r="AE682" s="144"/>
    </row>
    <row r="683">
      <c r="A683" s="370"/>
      <c r="B683" s="371"/>
      <c r="C683" s="372"/>
      <c r="D683" s="372"/>
      <c r="E683" s="372"/>
      <c r="F683" s="371"/>
      <c r="G683" s="371"/>
      <c r="H683" s="362"/>
      <c r="I683" s="373"/>
      <c r="J683" s="144"/>
      <c r="K683" s="144"/>
      <c r="L683" s="144"/>
      <c r="M683" s="144"/>
      <c r="N683" s="144"/>
      <c r="O683" s="144"/>
      <c r="P683" s="144"/>
      <c r="Q683" s="144"/>
      <c r="R683" s="144"/>
      <c r="S683" s="144"/>
      <c r="T683" s="144"/>
      <c r="U683" s="144"/>
      <c r="V683" s="144"/>
      <c r="W683" s="144"/>
      <c r="X683" s="144"/>
      <c r="Y683" s="144"/>
      <c r="Z683" s="144"/>
      <c r="AA683" s="144"/>
      <c r="AB683" s="144"/>
      <c r="AC683" s="144"/>
      <c r="AD683" s="144"/>
      <c r="AE683" s="144"/>
    </row>
    <row r="684">
      <c r="A684" s="370"/>
      <c r="B684" s="371"/>
      <c r="C684" s="372"/>
      <c r="D684" s="372"/>
      <c r="E684" s="372"/>
      <c r="F684" s="371"/>
      <c r="G684" s="371"/>
      <c r="H684" s="362"/>
      <c r="I684" s="373"/>
      <c r="J684" s="144"/>
      <c r="K684" s="144"/>
      <c r="L684" s="144"/>
      <c r="M684" s="144"/>
      <c r="N684" s="144"/>
      <c r="O684" s="144"/>
      <c r="P684" s="144"/>
      <c r="Q684" s="144"/>
      <c r="R684" s="144"/>
      <c r="S684" s="144"/>
      <c r="T684" s="144"/>
      <c r="U684" s="144"/>
      <c r="V684" s="144"/>
      <c r="W684" s="144"/>
      <c r="X684" s="144"/>
      <c r="Y684" s="144"/>
      <c r="Z684" s="144"/>
      <c r="AA684" s="144"/>
      <c r="AB684" s="144"/>
      <c r="AC684" s="144"/>
      <c r="AD684" s="144"/>
      <c r="AE684" s="144"/>
    </row>
    <row r="685">
      <c r="A685" s="370"/>
      <c r="B685" s="371"/>
      <c r="C685" s="372"/>
      <c r="D685" s="372"/>
      <c r="E685" s="372"/>
      <c r="F685" s="371"/>
      <c r="G685" s="371"/>
      <c r="H685" s="362"/>
      <c r="I685" s="373"/>
      <c r="J685" s="144"/>
      <c r="K685" s="144"/>
      <c r="L685" s="144"/>
      <c r="M685" s="144"/>
      <c r="N685" s="144"/>
      <c r="O685" s="144"/>
      <c r="P685" s="144"/>
      <c r="Q685" s="144"/>
      <c r="R685" s="144"/>
      <c r="S685" s="144"/>
      <c r="T685" s="144"/>
      <c r="U685" s="144"/>
      <c r="V685" s="144"/>
      <c r="W685" s="144"/>
      <c r="X685" s="144"/>
      <c r="Y685" s="144"/>
      <c r="Z685" s="144"/>
      <c r="AA685" s="144"/>
      <c r="AB685" s="144"/>
      <c r="AC685" s="144"/>
      <c r="AD685" s="144"/>
      <c r="AE685" s="144"/>
    </row>
    <row r="686">
      <c r="A686" s="370"/>
      <c r="B686" s="371"/>
      <c r="C686" s="372"/>
      <c r="D686" s="372"/>
      <c r="E686" s="372"/>
      <c r="F686" s="371"/>
      <c r="G686" s="371"/>
      <c r="H686" s="362"/>
      <c r="I686" s="373"/>
      <c r="J686" s="144"/>
      <c r="K686" s="144"/>
      <c r="L686" s="144"/>
      <c r="M686" s="144"/>
      <c r="N686" s="144"/>
      <c r="O686" s="144"/>
      <c r="P686" s="144"/>
      <c r="Q686" s="144"/>
      <c r="R686" s="144"/>
      <c r="S686" s="144"/>
      <c r="T686" s="144"/>
      <c r="U686" s="144"/>
      <c r="V686" s="144"/>
      <c r="W686" s="144"/>
      <c r="X686" s="144"/>
      <c r="Y686" s="144"/>
      <c r="Z686" s="144"/>
      <c r="AA686" s="144"/>
      <c r="AB686" s="144"/>
      <c r="AC686" s="144"/>
      <c r="AD686" s="144"/>
      <c r="AE686" s="144"/>
    </row>
    <row r="687">
      <c r="A687" s="370"/>
      <c r="B687" s="371"/>
      <c r="C687" s="372"/>
      <c r="D687" s="372"/>
      <c r="E687" s="372"/>
      <c r="F687" s="371"/>
      <c r="G687" s="371"/>
      <c r="H687" s="362"/>
      <c r="I687" s="373"/>
      <c r="J687" s="144"/>
      <c r="K687" s="144"/>
      <c r="L687" s="144"/>
      <c r="M687" s="144"/>
      <c r="N687" s="144"/>
      <c r="O687" s="144"/>
      <c r="P687" s="144"/>
      <c r="Q687" s="144"/>
      <c r="R687" s="144"/>
      <c r="S687" s="144"/>
      <c r="T687" s="144"/>
      <c r="U687" s="144"/>
      <c r="V687" s="144"/>
      <c r="W687" s="144"/>
      <c r="X687" s="144"/>
      <c r="Y687" s="144"/>
      <c r="Z687" s="144"/>
      <c r="AA687" s="144"/>
      <c r="AB687" s="144"/>
      <c r="AC687" s="144"/>
      <c r="AD687" s="144"/>
      <c r="AE687" s="144"/>
    </row>
    <row r="688">
      <c r="A688" s="370"/>
      <c r="B688" s="371"/>
      <c r="C688" s="372"/>
      <c r="D688" s="372"/>
      <c r="E688" s="372"/>
      <c r="F688" s="371"/>
      <c r="G688" s="371"/>
      <c r="H688" s="362"/>
      <c r="I688" s="373"/>
      <c r="J688" s="144"/>
      <c r="K688" s="144"/>
      <c r="L688" s="144"/>
      <c r="M688" s="144"/>
      <c r="N688" s="144"/>
      <c r="O688" s="144"/>
      <c r="P688" s="144"/>
      <c r="Q688" s="144"/>
      <c r="R688" s="144"/>
      <c r="S688" s="144"/>
      <c r="T688" s="144"/>
      <c r="U688" s="144"/>
      <c r="V688" s="144"/>
      <c r="W688" s="144"/>
      <c r="X688" s="144"/>
      <c r="Y688" s="144"/>
      <c r="Z688" s="144"/>
      <c r="AA688" s="144"/>
      <c r="AB688" s="144"/>
      <c r="AC688" s="144"/>
      <c r="AD688" s="144"/>
      <c r="AE688" s="144"/>
    </row>
    <row r="689">
      <c r="A689" s="370"/>
      <c r="B689" s="371"/>
      <c r="C689" s="372"/>
      <c r="D689" s="372"/>
      <c r="E689" s="372"/>
      <c r="F689" s="371"/>
      <c r="G689" s="371"/>
      <c r="H689" s="362"/>
      <c r="I689" s="373"/>
      <c r="J689" s="144"/>
      <c r="K689" s="144"/>
      <c r="L689" s="144"/>
      <c r="M689" s="144"/>
      <c r="N689" s="144"/>
      <c r="O689" s="144"/>
      <c r="P689" s="144"/>
      <c r="Q689" s="144"/>
      <c r="R689" s="144"/>
      <c r="S689" s="144"/>
      <c r="T689" s="144"/>
      <c r="U689" s="144"/>
      <c r="V689" s="144"/>
      <c r="W689" s="144"/>
      <c r="X689" s="144"/>
      <c r="Y689" s="144"/>
      <c r="Z689" s="144"/>
      <c r="AA689" s="144"/>
      <c r="AB689" s="144"/>
      <c r="AC689" s="144"/>
      <c r="AD689" s="144"/>
      <c r="AE689" s="144"/>
    </row>
    <row r="690">
      <c r="A690" s="370"/>
      <c r="B690" s="371"/>
      <c r="C690" s="372"/>
      <c r="D690" s="372"/>
      <c r="E690" s="372"/>
      <c r="F690" s="371"/>
      <c r="G690" s="371"/>
      <c r="H690" s="362"/>
      <c r="I690" s="373"/>
      <c r="J690" s="144"/>
      <c r="K690" s="144"/>
      <c r="L690" s="144"/>
      <c r="M690" s="144"/>
      <c r="N690" s="144"/>
      <c r="O690" s="144"/>
      <c r="P690" s="144"/>
      <c r="Q690" s="144"/>
      <c r="R690" s="144"/>
      <c r="S690" s="144"/>
      <c r="T690" s="144"/>
      <c r="U690" s="144"/>
      <c r="V690" s="144"/>
      <c r="W690" s="144"/>
      <c r="X690" s="144"/>
      <c r="Y690" s="144"/>
      <c r="Z690" s="144"/>
      <c r="AA690" s="144"/>
      <c r="AB690" s="144"/>
      <c r="AC690" s="144"/>
      <c r="AD690" s="144"/>
      <c r="AE690" s="144"/>
    </row>
    <row r="691">
      <c r="A691" s="370"/>
      <c r="B691" s="371"/>
      <c r="C691" s="372"/>
      <c r="D691" s="372"/>
      <c r="E691" s="372"/>
      <c r="F691" s="371"/>
      <c r="G691" s="371"/>
      <c r="H691" s="362"/>
      <c r="I691" s="373"/>
      <c r="J691" s="144"/>
      <c r="K691" s="144"/>
      <c r="L691" s="144"/>
      <c r="M691" s="144"/>
      <c r="N691" s="144"/>
      <c r="O691" s="144"/>
      <c r="P691" s="144"/>
      <c r="Q691" s="144"/>
      <c r="R691" s="144"/>
      <c r="S691" s="144"/>
      <c r="T691" s="144"/>
      <c r="U691" s="144"/>
      <c r="V691" s="144"/>
      <c r="W691" s="144"/>
      <c r="X691" s="144"/>
      <c r="Y691" s="144"/>
      <c r="Z691" s="144"/>
      <c r="AA691" s="144"/>
      <c r="AB691" s="144"/>
      <c r="AC691" s="144"/>
      <c r="AD691" s="144"/>
      <c r="AE691" s="144"/>
    </row>
    <row r="692">
      <c r="A692" s="370"/>
      <c r="B692" s="371"/>
      <c r="C692" s="372"/>
      <c r="D692" s="372"/>
      <c r="E692" s="372"/>
      <c r="F692" s="371"/>
      <c r="G692" s="371"/>
      <c r="H692" s="362"/>
      <c r="I692" s="373"/>
      <c r="J692" s="144"/>
      <c r="K692" s="144"/>
      <c r="L692" s="144"/>
      <c r="M692" s="144"/>
      <c r="N692" s="144"/>
      <c r="O692" s="144"/>
      <c r="P692" s="144"/>
      <c r="Q692" s="144"/>
      <c r="R692" s="144"/>
      <c r="S692" s="144"/>
      <c r="T692" s="144"/>
      <c r="U692" s="144"/>
      <c r="V692" s="144"/>
      <c r="W692" s="144"/>
      <c r="X692" s="144"/>
      <c r="Y692" s="144"/>
      <c r="Z692" s="144"/>
      <c r="AA692" s="144"/>
      <c r="AB692" s="144"/>
      <c r="AC692" s="144"/>
      <c r="AD692" s="144"/>
      <c r="AE692" s="144"/>
    </row>
    <row r="693">
      <c r="A693" s="370"/>
      <c r="B693" s="371"/>
      <c r="C693" s="372"/>
      <c r="D693" s="372"/>
      <c r="E693" s="372"/>
      <c r="F693" s="371"/>
      <c r="G693" s="371"/>
      <c r="H693" s="362"/>
      <c r="I693" s="373"/>
      <c r="J693" s="144"/>
      <c r="K693" s="144"/>
      <c r="L693" s="144"/>
      <c r="M693" s="144"/>
      <c r="N693" s="144"/>
      <c r="O693" s="144"/>
      <c r="P693" s="144"/>
      <c r="Q693" s="144"/>
      <c r="R693" s="144"/>
      <c r="S693" s="144"/>
      <c r="T693" s="144"/>
      <c r="U693" s="144"/>
      <c r="V693" s="144"/>
      <c r="W693" s="144"/>
      <c r="X693" s="144"/>
      <c r="Y693" s="144"/>
      <c r="Z693" s="144"/>
      <c r="AA693" s="144"/>
      <c r="AB693" s="144"/>
      <c r="AC693" s="144"/>
      <c r="AD693" s="144"/>
      <c r="AE693" s="144"/>
    </row>
    <row r="694">
      <c r="A694" s="370"/>
      <c r="B694" s="371"/>
      <c r="C694" s="372"/>
      <c r="D694" s="372"/>
      <c r="E694" s="372"/>
      <c r="F694" s="371"/>
      <c r="G694" s="371"/>
      <c r="H694" s="362"/>
      <c r="I694" s="373"/>
      <c r="J694" s="144"/>
      <c r="K694" s="144"/>
      <c r="L694" s="144"/>
      <c r="M694" s="144"/>
      <c r="N694" s="144"/>
      <c r="O694" s="144"/>
      <c r="P694" s="144"/>
      <c r="Q694" s="144"/>
      <c r="R694" s="144"/>
      <c r="S694" s="144"/>
      <c r="T694" s="144"/>
      <c r="U694" s="144"/>
      <c r="V694" s="144"/>
      <c r="W694" s="144"/>
      <c r="X694" s="144"/>
      <c r="Y694" s="144"/>
      <c r="Z694" s="144"/>
      <c r="AA694" s="144"/>
      <c r="AB694" s="144"/>
      <c r="AC694" s="144"/>
      <c r="AD694" s="144"/>
      <c r="AE694" s="144"/>
    </row>
    <row r="695">
      <c r="A695" s="370"/>
      <c r="B695" s="371"/>
      <c r="C695" s="372"/>
      <c r="D695" s="372"/>
      <c r="E695" s="372"/>
      <c r="F695" s="371"/>
      <c r="G695" s="371"/>
      <c r="H695" s="362"/>
      <c r="I695" s="373"/>
      <c r="J695" s="144"/>
      <c r="K695" s="144"/>
      <c r="L695" s="144"/>
      <c r="M695" s="144"/>
      <c r="N695" s="144"/>
      <c r="O695" s="144"/>
      <c r="P695" s="144"/>
      <c r="Q695" s="144"/>
      <c r="R695" s="144"/>
      <c r="S695" s="144"/>
      <c r="T695" s="144"/>
      <c r="U695" s="144"/>
      <c r="V695" s="144"/>
      <c r="W695" s="144"/>
      <c r="X695" s="144"/>
      <c r="Y695" s="144"/>
      <c r="Z695" s="144"/>
      <c r="AA695" s="144"/>
      <c r="AB695" s="144"/>
      <c r="AC695" s="144"/>
      <c r="AD695" s="144"/>
      <c r="AE695" s="144"/>
    </row>
    <row r="696">
      <c r="A696" s="370"/>
      <c r="B696" s="371"/>
      <c r="C696" s="372"/>
      <c r="D696" s="372"/>
      <c r="E696" s="372"/>
      <c r="F696" s="371"/>
      <c r="G696" s="371"/>
      <c r="H696" s="362"/>
      <c r="I696" s="373"/>
      <c r="J696" s="144"/>
      <c r="K696" s="144"/>
      <c r="L696" s="144"/>
      <c r="M696" s="144"/>
      <c r="N696" s="144"/>
      <c r="O696" s="144"/>
      <c r="P696" s="144"/>
      <c r="Q696" s="144"/>
      <c r="R696" s="144"/>
      <c r="S696" s="144"/>
      <c r="T696" s="144"/>
      <c r="U696" s="144"/>
      <c r="V696" s="144"/>
      <c r="W696" s="144"/>
      <c r="X696" s="144"/>
      <c r="Y696" s="144"/>
      <c r="Z696" s="144"/>
      <c r="AA696" s="144"/>
      <c r="AB696" s="144"/>
      <c r="AC696" s="144"/>
      <c r="AD696" s="144"/>
      <c r="AE696" s="144"/>
    </row>
    <row r="697">
      <c r="A697" s="370"/>
      <c r="B697" s="371"/>
      <c r="C697" s="372"/>
      <c r="D697" s="372"/>
      <c r="E697" s="372"/>
      <c r="F697" s="371"/>
      <c r="G697" s="371"/>
      <c r="H697" s="362"/>
      <c r="I697" s="373"/>
      <c r="J697" s="144"/>
      <c r="K697" s="144"/>
      <c r="L697" s="144"/>
      <c r="M697" s="144"/>
      <c r="N697" s="144"/>
      <c r="O697" s="144"/>
      <c r="P697" s="144"/>
      <c r="Q697" s="144"/>
      <c r="R697" s="144"/>
      <c r="S697" s="144"/>
      <c r="T697" s="144"/>
      <c r="U697" s="144"/>
      <c r="V697" s="144"/>
      <c r="W697" s="144"/>
      <c r="X697" s="144"/>
      <c r="Y697" s="144"/>
      <c r="Z697" s="144"/>
      <c r="AA697" s="144"/>
      <c r="AB697" s="144"/>
      <c r="AC697" s="144"/>
      <c r="AD697" s="144"/>
      <c r="AE697" s="144"/>
    </row>
    <row r="698">
      <c r="A698" s="370"/>
      <c r="B698" s="371"/>
      <c r="C698" s="372"/>
      <c r="D698" s="372"/>
      <c r="E698" s="372"/>
      <c r="F698" s="371"/>
      <c r="G698" s="371"/>
      <c r="H698" s="362"/>
      <c r="I698" s="373"/>
      <c r="J698" s="144"/>
      <c r="K698" s="144"/>
      <c r="L698" s="144"/>
      <c r="M698" s="144"/>
      <c r="N698" s="144"/>
      <c r="O698" s="144"/>
      <c r="P698" s="144"/>
      <c r="Q698" s="144"/>
      <c r="R698" s="144"/>
      <c r="S698" s="144"/>
      <c r="T698" s="144"/>
      <c r="U698" s="144"/>
      <c r="V698" s="144"/>
      <c r="W698" s="144"/>
      <c r="X698" s="144"/>
      <c r="Y698" s="144"/>
      <c r="Z698" s="144"/>
      <c r="AA698" s="144"/>
      <c r="AB698" s="144"/>
      <c r="AC698" s="144"/>
      <c r="AD698" s="144"/>
      <c r="AE698" s="144"/>
    </row>
    <row r="699">
      <c r="A699" s="370"/>
      <c r="B699" s="371"/>
      <c r="C699" s="372"/>
      <c r="D699" s="372"/>
      <c r="E699" s="372"/>
      <c r="F699" s="371"/>
      <c r="G699" s="371"/>
      <c r="H699" s="362"/>
      <c r="I699" s="373"/>
      <c r="J699" s="144"/>
      <c r="K699" s="144"/>
      <c r="L699" s="144"/>
      <c r="M699" s="144"/>
      <c r="N699" s="144"/>
      <c r="O699" s="144"/>
      <c r="P699" s="144"/>
      <c r="Q699" s="144"/>
      <c r="R699" s="144"/>
      <c r="S699" s="144"/>
      <c r="T699" s="144"/>
      <c r="U699" s="144"/>
      <c r="V699" s="144"/>
      <c r="W699" s="144"/>
      <c r="X699" s="144"/>
      <c r="Y699" s="144"/>
      <c r="Z699" s="144"/>
      <c r="AA699" s="144"/>
      <c r="AB699" s="144"/>
      <c r="AC699" s="144"/>
      <c r="AD699" s="144"/>
      <c r="AE699" s="144"/>
    </row>
    <row r="700">
      <c r="A700" s="370"/>
      <c r="B700" s="371"/>
      <c r="C700" s="372"/>
      <c r="D700" s="372"/>
      <c r="E700" s="372"/>
      <c r="F700" s="371"/>
      <c r="G700" s="371"/>
      <c r="H700" s="362"/>
      <c r="I700" s="373"/>
      <c r="J700" s="144"/>
      <c r="K700" s="144"/>
      <c r="L700" s="144"/>
      <c r="M700" s="144"/>
      <c r="N700" s="144"/>
      <c r="O700" s="144"/>
      <c r="P700" s="144"/>
      <c r="Q700" s="144"/>
      <c r="R700" s="144"/>
      <c r="S700" s="144"/>
      <c r="T700" s="144"/>
      <c r="U700" s="144"/>
      <c r="V700" s="144"/>
      <c r="W700" s="144"/>
      <c r="X700" s="144"/>
      <c r="Y700" s="144"/>
      <c r="Z700" s="144"/>
      <c r="AA700" s="144"/>
      <c r="AB700" s="144"/>
      <c r="AC700" s="144"/>
      <c r="AD700" s="144"/>
      <c r="AE700" s="144"/>
    </row>
    <row r="701">
      <c r="A701" s="370"/>
      <c r="B701" s="371"/>
      <c r="C701" s="372"/>
      <c r="D701" s="372"/>
      <c r="E701" s="372"/>
      <c r="F701" s="371"/>
      <c r="G701" s="371"/>
      <c r="H701" s="362"/>
      <c r="I701" s="373"/>
      <c r="J701" s="144"/>
      <c r="K701" s="144"/>
      <c r="L701" s="144"/>
      <c r="M701" s="144"/>
      <c r="N701" s="144"/>
      <c r="O701" s="144"/>
      <c r="P701" s="144"/>
      <c r="Q701" s="144"/>
      <c r="R701" s="144"/>
      <c r="S701" s="144"/>
      <c r="T701" s="144"/>
      <c r="U701" s="144"/>
      <c r="V701" s="144"/>
      <c r="W701" s="144"/>
      <c r="X701" s="144"/>
      <c r="Y701" s="144"/>
      <c r="Z701" s="144"/>
      <c r="AA701" s="144"/>
      <c r="AB701" s="144"/>
      <c r="AC701" s="144"/>
      <c r="AD701" s="144"/>
      <c r="AE701" s="144"/>
    </row>
    <row r="702">
      <c r="A702" s="370"/>
      <c r="B702" s="371"/>
      <c r="C702" s="372"/>
      <c r="D702" s="372"/>
      <c r="E702" s="372"/>
      <c r="F702" s="371"/>
      <c r="G702" s="371"/>
      <c r="H702" s="362"/>
      <c r="I702" s="373"/>
      <c r="J702" s="144"/>
      <c r="K702" s="144"/>
      <c r="L702" s="144"/>
      <c r="M702" s="144"/>
      <c r="N702" s="144"/>
      <c r="O702" s="144"/>
      <c r="P702" s="144"/>
      <c r="Q702" s="144"/>
      <c r="R702" s="144"/>
      <c r="S702" s="144"/>
      <c r="T702" s="144"/>
      <c r="U702" s="144"/>
      <c r="V702" s="144"/>
      <c r="W702" s="144"/>
      <c r="X702" s="144"/>
      <c r="Y702" s="144"/>
      <c r="Z702" s="144"/>
      <c r="AA702" s="144"/>
      <c r="AB702" s="144"/>
      <c r="AC702" s="144"/>
      <c r="AD702" s="144"/>
      <c r="AE702" s="144"/>
    </row>
    <row r="703">
      <c r="A703" s="370"/>
      <c r="B703" s="371"/>
      <c r="C703" s="372"/>
      <c r="D703" s="372"/>
      <c r="E703" s="372"/>
      <c r="F703" s="371"/>
      <c r="G703" s="371"/>
      <c r="H703" s="362"/>
      <c r="I703" s="373"/>
      <c r="J703" s="144"/>
      <c r="K703" s="144"/>
      <c r="L703" s="144"/>
      <c r="M703" s="144"/>
      <c r="N703" s="144"/>
      <c r="O703" s="144"/>
      <c r="P703" s="144"/>
      <c r="Q703" s="144"/>
      <c r="R703" s="144"/>
      <c r="S703" s="144"/>
      <c r="T703" s="144"/>
      <c r="U703" s="144"/>
      <c r="V703" s="144"/>
      <c r="W703" s="144"/>
      <c r="X703" s="144"/>
      <c r="Y703" s="144"/>
      <c r="Z703" s="144"/>
      <c r="AA703" s="144"/>
      <c r="AB703" s="144"/>
      <c r="AC703" s="144"/>
      <c r="AD703" s="144"/>
      <c r="AE703" s="144"/>
    </row>
    <row r="704">
      <c r="A704" s="370"/>
      <c r="B704" s="371"/>
      <c r="C704" s="372"/>
      <c r="D704" s="372"/>
      <c r="E704" s="372"/>
      <c r="F704" s="371"/>
      <c r="G704" s="371"/>
      <c r="H704" s="362"/>
      <c r="I704" s="373"/>
      <c r="J704" s="144"/>
      <c r="K704" s="144"/>
      <c r="L704" s="144"/>
      <c r="M704" s="144"/>
      <c r="N704" s="144"/>
      <c r="O704" s="144"/>
      <c r="P704" s="144"/>
      <c r="Q704" s="144"/>
      <c r="R704" s="144"/>
      <c r="S704" s="144"/>
      <c r="T704" s="144"/>
      <c r="U704" s="144"/>
      <c r="V704" s="144"/>
      <c r="W704" s="144"/>
      <c r="X704" s="144"/>
      <c r="Y704" s="144"/>
      <c r="Z704" s="144"/>
      <c r="AA704" s="144"/>
      <c r="AB704" s="144"/>
      <c r="AC704" s="144"/>
      <c r="AD704" s="144"/>
      <c r="AE704" s="144"/>
    </row>
    <row r="705">
      <c r="A705" s="370"/>
      <c r="B705" s="371"/>
      <c r="C705" s="372"/>
      <c r="D705" s="372"/>
      <c r="E705" s="372"/>
      <c r="F705" s="371"/>
      <c r="G705" s="371"/>
      <c r="H705" s="362"/>
      <c r="I705" s="373"/>
      <c r="J705" s="144"/>
      <c r="K705" s="144"/>
      <c r="L705" s="144"/>
      <c r="M705" s="144"/>
      <c r="N705" s="144"/>
      <c r="O705" s="144"/>
      <c r="P705" s="144"/>
      <c r="Q705" s="144"/>
      <c r="R705" s="144"/>
      <c r="S705" s="144"/>
      <c r="T705" s="144"/>
      <c r="U705" s="144"/>
      <c r="V705" s="144"/>
      <c r="W705" s="144"/>
      <c r="X705" s="144"/>
      <c r="Y705" s="144"/>
      <c r="Z705" s="144"/>
      <c r="AA705" s="144"/>
      <c r="AB705" s="144"/>
      <c r="AC705" s="144"/>
      <c r="AD705" s="144"/>
      <c r="AE705" s="144"/>
    </row>
    <row r="706">
      <c r="A706" s="370"/>
      <c r="B706" s="371"/>
      <c r="C706" s="372"/>
      <c r="D706" s="372"/>
      <c r="E706" s="372"/>
      <c r="F706" s="371"/>
      <c r="G706" s="371"/>
      <c r="H706" s="362"/>
      <c r="I706" s="373"/>
      <c r="J706" s="144"/>
      <c r="K706" s="144"/>
      <c r="L706" s="144"/>
      <c r="M706" s="144"/>
      <c r="N706" s="144"/>
      <c r="O706" s="144"/>
      <c r="P706" s="144"/>
      <c r="Q706" s="144"/>
      <c r="R706" s="144"/>
      <c r="S706" s="144"/>
      <c r="T706" s="144"/>
      <c r="U706" s="144"/>
      <c r="V706" s="144"/>
      <c r="W706" s="144"/>
      <c r="X706" s="144"/>
      <c r="Y706" s="144"/>
      <c r="Z706" s="144"/>
      <c r="AA706" s="144"/>
      <c r="AB706" s="144"/>
      <c r="AC706" s="144"/>
      <c r="AD706" s="144"/>
      <c r="AE706" s="144"/>
    </row>
    <row r="707">
      <c r="A707" s="370"/>
      <c r="B707" s="371"/>
      <c r="C707" s="372"/>
      <c r="D707" s="372"/>
      <c r="E707" s="372"/>
      <c r="F707" s="371"/>
      <c r="G707" s="371"/>
      <c r="H707" s="362"/>
      <c r="I707" s="373"/>
      <c r="J707" s="144"/>
      <c r="K707" s="144"/>
      <c r="L707" s="144"/>
      <c r="M707" s="144"/>
      <c r="N707" s="144"/>
      <c r="O707" s="144"/>
      <c r="P707" s="144"/>
      <c r="Q707" s="144"/>
      <c r="R707" s="144"/>
      <c r="S707" s="144"/>
      <c r="T707" s="144"/>
      <c r="U707" s="144"/>
      <c r="V707" s="144"/>
      <c r="W707" s="144"/>
      <c r="X707" s="144"/>
      <c r="Y707" s="144"/>
      <c r="Z707" s="144"/>
      <c r="AA707" s="144"/>
      <c r="AB707" s="144"/>
      <c r="AC707" s="144"/>
      <c r="AD707" s="144"/>
      <c r="AE707" s="144"/>
    </row>
    <row r="708">
      <c r="A708" s="370"/>
      <c r="B708" s="371"/>
      <c r="C708" s="372"/>
      <c r="D708" s="372"/>
      <c r="E708" s="372"/>
      <c r="F708" s="371"/>
      <c r="G708" s="371"/>
      <c r="H708" s="362"/>
      <c r="I708" s="373"/>
      <c r="J708" s="144"/>
      <c r="K708" s="144"/>
      <c r="L708" s="144"/>
      <c r="M708" s="144"/>
      <c r="N708" s="144"/>
      <c r="O708" s="144"/>
      <c r="P708" s="144"/>
      <c r="Q708" s="144"/>
      <c r="R708" s="144"/>
      <c r="S708" s="144"/>
      <c r="T708" s="144"/>
      <c r="U708" s="144"/>
      <c r="V708" s="144"/>
      <c r="W708" s="144"/>
      <c r="X708" s="144"/>
      <c r="Y708" s="144"/>
      <c r="Z708" s="144"/>
      <c r="AA708" s="144"/>
      <c r="AB708" s="144"/>
      <c r="AC708" s="144"/>
      <c r="AD708" s="144"/>
      <c r="AE708" s="144"/>
    </row>
    <row r="709">
      <c r="A709" s="370"/>
      <c r="B709" s="371"/>
      <c r="C709" s="372"/>
      <c r="D709" s="372"/>
      <c r="E709" s="372"/>
      <c r="F709" s="371"/>
      <c r="G709" s="371"/>
      <c r="H709" s="362"/>
      <c r="I709" s="373"/>
      <c r="J709" s="144"/>
      <c r="K709" s="144"/>
      <c r="L709" s="144"/>
      <c r="M709" s="144"/>
      <c r="N709" s="144"/>
      <c r="O709" s="144"/>
      <c r="P709" s="144"/>
      <c r="Q709" s="144"/>
      <c r="R709" s="144"/>
      <c r="S709" s="144"/>
      <c r="T709" s="144"/>
      <c r="U709" s="144"/>
      <c r="V709" s="144"/>
      <c r="W709" s="144"/>
      <c r="X709" s="144"/>
      <c r="Y709" s="144"/>
      <c r="Z709" s="144"/>
      <c r="AA709" s="144"/>
      <c r="AB709" s="144"/>
      <c r="AC709" s="144"/>
      <c r="AD709" s="144"/>
      <c r="AE709" s="144"/>
    </row>
    <row r="710">
      <c r="A710" s="370"/>
      <c r="B710" s="371"/>
      <c r="C710" s="372"/>
      <c r="D710" s="372"/>
      <c r="E710" s="372"/>
      <c r="F710" s="371"/>
      <c r="G710" s="371"/>
      <c r="H710" s="362"/>
      <c r="I710" s="373"/>
      <c r="J710" s="144"/>
      <c r="K710" s="144"/>
      <c r="L710" s="144"/>
      <c r="M710" s="144"/>
      <c r="N710" s="144"/>
      <c r="O710" s="144"/>
      <c r="P710" s="144"/>
      <c r="Q710" s="144"/>
      <c r="R710" s="144"/>
      <c r="S710" s="144"/>
      <c r="T710" s="144"/>
      <c r="U710" s="144"/>
      <c r="V710" s="144"/>
      <c r="W710" s="144"/>
      <c r="X710" s="144"/>
      <c r="Y710" s="144"/>
      <c r="Z710" s="144"/>
      <c r="AA710" s="144"/>
      <c r="AB710" s="144"/>
      <c r="AC710" s="144"/>
      <c r="AD710" s="144"/>
      <c r="AE710" s="144"/>
    </row>
    <row r="711">
      <c r="A711" s="370"/>
      <c r="B711" s="371"/>
      <c r="C711" s="372"/>
      <c r="D711" s="372"/>
      <c r="E711" s="372"/>
      <c r="F711" s="371"/>
      <c r="G711" s="371"/>
      <c r="H711" s="362"/>
      <c r="I711" s="373"/>
      <c r="J711" s="144"/>
      <c r="K711" s="144"/>
      <c r="L711" s="144"/>
      <c r="M711" s="144"/>
      <c r="N711" s="144"/>
      <c r="O711" s="144"/>
      <c r="P711" s="144"/>
      <c r="Q711" s="144"/>
      <c r="R711" s="144"/>
      <c r="S711" s="144"/>
      <c r="T711" s="144"/>
      <c r="U711" s="144"/>
      <c r="V711" s="144"/>
      <c r="W711" s="144"/>
      <c r="X711" s="144"/>
      <c r="Y711" s="144"/>
      <c r="Z711" s="144"/>
      <c r="AA711" s="144"/>
      <c r="AB711" s="144"/>
      <c r="AC711" s="144"/>
      <c r="AD711" s="144"/>
      <c r="AE711" s="144"/>
    </row>
    <row r="712">
      <c r="A712" s="370"/>
      <c r="B712" s="371"/>
      <c r="C712" s="372"/>
      <c r="D712" s="372"/>
      <c r="E712" s="372"/>
      <c r="F712" s="371"/>
      <c r="G712" s="371"/>
      <c r="H712" s="362"/>
      <c r="I712" s="373"/>
      <c r="J712" s="144"/>
      <c r="K712" s="144"/>
      <c r="L712" s="144"/>
      <c r="M712" s="144"/>
      <c r="N712" s="144"/>
      <c r="O712" s="144"/>
      <c r="P712" s="144"/>
      <c r="Q712" s="144"/>
      <c r="R712" s="144"/>
      <c r="S712" s="144"/>
      <c r="T712" s="144"/>
      <c r="U712" s="144"/>
      <c r="V712" s="144"/>
      <c r="W712" s="144"/>
      <c r="X712" s="144"/>
      <c r="Y712" s="144"/>
      <c r="Z712" s="144"/>
      <c r="AA712" s="144"/>
      <c r="AB712" s="144"/>
      <c r="AC712" s="144"/>
      <c r="AD712" s="144"/>
      <c r="AE712" s="144"/>
    </row>
    <row r="713">
      <c r="A713" s="370"/>
      <c r="B713" s="371"/>
      <c r="C713" s="372"/>
      <c r="D713" s="372"/>
      <c r="E713" s="372"/>
      <c r="F713" s="371"/>
      <c r="G713" s="371"/>
      <c r="H713" s="362"/>
      <c r="I713" s="373"/>
      <c r="J713" s="144"/>
      <c r="K713" s="144"/>
      <c r="L713" s="144"/>
      <c r="M713" s="144"/>
      <c r="N713" s="144"/>
      <c r="O713" s="144"/>
      <c r="P713" s="144"/>
      <c r="Q713" s="144"/>
      <c r="R713" s="144"/>
      <c r="S713" s="144"/>
      <c r="T713" s="144"/>
      <c r="U713" s="144"/>
      <c r="V713" s="144"/>
      <c r="W713" s="144"/>
      <c r="X713" s="144"/>
      <c r="Y713" s="144"/>
      <c r="Z713" s="144"/>
      <c r="AA713" s="144"/>
      <c r="AB713" s="144"/>
      <c r="AC713" s="144"/>
      <c r="AD713" s="144"/>
      <c r="AE713" s="144"/>
    </row>
    <row r="714">
      <c r="A714" s="370"/>
      <c r="B714" s="371"/>
      <c r="C714" s="372"/>
      <c r="D714" s="372"/>
      <c r="E714" s="372"/>
      <c r="F714" s="371"/>
      <c r="G714" s="371"/>
      <c r="H714" s="362"/>
      <c r="I714" s="373"/>
      <c r="J714" s="144"/>
      <c r="K714" s="144"/>
      <c r="L714" s="144"/>
      <c r="M714" s="144"/>
      <c r="N714" s="144"/>
      <c r="O714" s="144"/>
      <c r="P714" s="144"/>
      <c r="Q714" s="144"/>
      <c r="R714" s="144"/>
      <c r="S714" s="144"/>
      <c r="T714" s="144"/>
      <c r="U714" s="144"/>
      <c r="V714" s="144"/>
      <c r="W714" s="144"/>
      <c r="X714" s="144"/>
      <c r="Y714" s="144"/>
      <c r="Z714" s="144"/>
      <c r="AA714" s="144"/>
      <c r="AB714" s="144"/>
      <c r="AC714" s="144"/>
      <c r="AD714" s="144"/>
      <c r="AE714" s="144"/>
    </row>
    <row r="715">
      <c r="A715" s="370"/>
      <c r="B715" s="371"/>
      <c r="C715" s="372"/>
      <c r="D715" s="372"/>
      <c r="E715" s="372"/>
      <c r="F715" s="371"/>
      <c r="G715" s="371"/>
      <c r="H715" s="362"/>
      <c r="I715" s="373"/>
      <c r="J715" s="144"/>
      <c r="K715" s="144"/>
      <c r="L715" s="144"/>
      <c r="M715" s="144"/>
      <c r="N715" s="144"/>
      <c r="O715" s="144"/>
      <c r="P715" s="144"/>
      <c r="Q715" s="144"/>
      <c r="R715" s="144"/>
      <c r="S715" s="144"/>
      <c r="T715" s="144"/>
      <c r="U715" s="144"/>
      <c r="V715" s="144"/>
      <c r="W715" s="144"/>
      <c r="X715" s="144"/>
      <c r="Y715" s="144"/>
      <c r="Z715" s="144"/>
      <c r="AA715" s="144"/>
      <c r="AB715" s="144"/>
      <c r="AC715" s="144"/>
      <c r="AD715" s="144"/>
      <c r="AE715" s="144"/>
    </row>
    <row r="716">
      <c r="A716" s="370"/>
      <c r="B716" s="371"/>
      <c r="C716" s="372"/>
      <c r="D716" s="372"/>
      <c r="E716" s="372"/>
      <c r="F716" s="371"/>
      <c r="G716" s="371"/>
      <c r="H716" s="362"/>
      <c r="I716" s="373"/>
      <c r="J716" s="144"/>
      <c r="K716" s="144"/>
      <c r="L716" s="144"/>
      <c r="M716" s="144"/>
      <c r="N716" s="144"/>
      <c r="O716" s="144"/>
      <c r="P716" s="144"/>
      <c r="Q716" s="144"/>
      <c r="R716" s="144"/>
      <c r="S716" s="144"/>
      <c r="T716" s="144"/>
      <c r="U716" s="144"/>
      <c r="V716" s="144"/>
      <c r="W716" s="144"/>
      <c r="X716" s="144"/>
      <c r="Y716" s="144"/>
      <c r="Z716" s="144"/>
      <c r="AA716" s="144"/>
      <c r="AB716" s="144"/>
      <c r="AC716" s="144"/>
      <c r="AD716" s="144"/>
      <c r="AE716" s="144"/>
    </row>
    <row r="717">
      <c r="A717" s="370"/>
      <c r="B717" s="371"/>
      <c r="C717" s="372"/>
      <c r="D717" s="372"/>
      <c r="E717" s="372"/>
      <c r="F717" s="371"/>
      <c r="G717" s="371"/>
      <c r="H717" s="362"/>
      <c r="I717" s="373"/>
      <c r="J717" s="144"/>
      <c r="K717" s="144"/>
      <c r="L717" s="144"/>
      <c r="M717" s="144"/>
      <c r="N717" s="144"/>
      <c r="O717" s="144"/>
      <c r="P717" s="144"/>
      <c r="Q717" s="144"/>
      <c r="R717" s="144"/>
      <c r="S717" s="144"/>
      <c r="T717" s="144"/>
      <c r="U717" s="144"/>
      <c r="V717" s="144"/>
      <c r="W717" s="144"/>
      <c r="X717" s="144"/>
      <c r="Y717" s="144"/>
      <c r="Z717" s="144"/>
      <c r="AA717" s="144"/>
      <c r="AB717" s="144"/>
      <c r="AC717" s="144"/>
      <c r="AD717" s="144"/>
      <c r="AE717" s="144"/>
    </row>
    <row r="718">
      <c r="A718" s="370"/>
      <c r="B718" s="371"/>
      <c r="C718" s="372"/>
      <c r="D718" s="372"/>
      <c r="E718" s="372"/>
      <c r="F718" s="371"/>
      <c r="G718" s="371"/>
      <c r="H718" s="362"/>
      <c r="I718" s="373"/>
      <c r="J718" s="144"/>
      <c r="K718" s="144"/>
      <c r="L718" s="144"/>
      <c r="M718" s="144"/>
      <c r="N718" s="144"/>
      <c r="O718" s="144"/>
      <c r="P718" s="144"/>
      <c r="Q718" s="144"/>
      <c r="R718" s="144"/>
      <c r="S718" s="144"/>
      <c r="T718" s="144"/>
      <c r="U718" s="144"/>
      <c r="V718" s="144"/>
      <c r="W718" s="144"/>
      <c r="X718" s="144"/>
      <c r="Y718" s="144"/>
      <c r="Z718" s="144"/>
      <c r="AA718" s="144"/>
      <c r="AB718" s="144"/>
      <c r="AC718" s="144"/>
      <c r="AD718" s="144"/>
      <c r="AE718" s="144"/>
    </row>
    <row r="719">
      <c r="A719" s="370"/>
      <c r="B719" s="371"/>
      <c r="C719" s="372"/>
      <c r="D719" s="372"/>
      <c r="E719" s="372"/>
      <c r="F719" s="371"/>
      <c r="G719" s="371"/>
      <c r="H719" s="362"/>
      <c r="I719" s="373"/>
      <c r="J719" s="144"/>
      <c r="K719" s="144"/>
      <c r="L719" s="144"/>
      <c r="M719" s="144"/>
      <c r="N719" s="144"/>
      <c r="O719" s="144"/>
      <c r="P719" s="144"/>
      <c r="Q719" s="144"/>
      <c r="R719" s="144"/>
      <c r="S719" s="144"/>
      <c r="T719" s="144"/>
      <c r="U719" s="144"/>
      <c r="V719" s="144"/>
      <c r="W719" s="144"/>
      <c r="X719" s="144"/>
      <c r="Y719" s="144"/>
      <c r="Z719" s="144"/>
      <c r="AA719" s="144"/>
      <c r="AB719" s="144"/>
      <c r="AC719" s="144"/>
      <c r="AD719" s="144"/>
      <c r="AE719" s="144"/>
    </row>
    <row r="720">
      <c r="A720" s="370"/>
      <c r="B720" s="371"/>
      <c r="C720" s="372"/>
      <c r="D720" s="372"/>
      <c r="E720" s="372"/>
      <c r="F720" s="371"/>
      <c r="G720" s="371"/>
      <c r="H720" s="362"/>
      <c r="I720" s="373"/>
      <c r="J720" s="144"/>
      <c r="K720" s="144"/>
      <c r="L720" s="144"/>
      <c r="M720" s="144"/>
      <c r="N720" s="144"/>
      <c r="O720" s="144"/>
      <c r="P720" s="144"/>
      <c r="Q720" s="144"/>
      <c r="R720" s="144"/>
      <c r="S720" s="144"/>
      <c r="T720" s="144"/>
      <c r="U720" s="144"/>
      <c r="V720" s="144"/>
      <c r="W720" s="144"/>
      <c r="X720" s="144"/>
      <c r="Y720" s="144"/>
      <c r="Z720" s="144"/>
      <c r="AA720" s="144"/>
      <c r="AB720" s="144"/>
      <c r="AC720" s="144"/>
      <c r="AD720" s="144"/>
      <c r="AE720" s="144"/>
    </row>
    <row r="721">
      <c r="A721" s="370"/>
      <c r="B721" s="371"/>
      <c r="C721" s="372"/>
      <c r="D721" s="372"/>
      <c r="E721" s="372"/>
      <c r="F721" s="371"/>
      <c r="G721" s="371"/>
      <c r="H721" s="362"/>
      <c r="I721" s="373"/>
      <c r="J721" s="144"/>
      <c r="K721" s="144"/>
      <c r="L721" s="144"/>
      <c r="M721" s="144"/>
      <c r="N721" s="144"/>
      <c r="O721" s="144"/>
      <c r="P721" s="144"/>
      <c r="Q721" s="144"/>
      <c r="R721" s="144"/>
      <c r="S721" s="144"/>
      <c r="T721" s="144"/>
      <c r="U721" s="144"/>
      <c r="V721" s="144"/>
      <c r="W721" s="144"/>
      <c r="X721" s="144"/>
      <c r="Y721" s="144"/>
      <c r="Z721" s="144"/>
      <c r="AA721" s="144"/>
      <c r="AB721" s="144"/>
      <c r="AC721" s="144"/>
      <c r="AD721" s="144"/>
      <c r="AE721" s="144"/>
    </row>
    <row r="722">
      <c r="A722" s="370"/>
      <c r="B722" s="371"/>
      <c r="C722" s="372"/>
      <c r="D722" s="372"/>
      <c r="E722" s="372"/>
      <c r="F722" s="371"/>
      <c r="G722" s="371"/>
      <c r="H722" s="362"/>
      <c r="I722" s="373"/>
      <c r="J722" s="144"/>
      <c r="K722" s="144"/>
      <c r="L722" s="144"/>
      <c r="M722" s="144"/>
      <c r="N722" s="144"/>
      <c r="O722" s="144"/>
      <c r="P722" s="144"/>
      <c r="Q722" s="144"/>
      <c r="R722" s="144"/>
      <c r="S722" s="144"/>
      <c r="T722" s="144"/>
      <c r="U722" s="144"/>
      <c r="V722" s="144"/>
      <c r="W722" s="144"/>
      <c r="X722" s="144"/>
      <c r="Y722" s="144"/>
      <c r="Z722" s="144"/>
      <c r="AA722" s="144"/>
      <c r="AB722" s="144"/>
      <c r="AC722" s="144"/>
      <c r="AD722" s="144"/>
      <c r="AE722" s="144"/>
    </row>
    <row r="723">
      <c r="A723" s="370"/>
      <c r="B723" s="371"/>
      <c r="C723" s="372"/>
      <c r="D723" s="372"/>
      <c r="E723" s="372"/>
      <c r="F723" s="371"/>
      <c r="G723" s="371"/>
      <c r="H723" s="362"/>
      <c r="I723" s="373"/>
      <c r="J723" s="144"/>
      <c r="K723" s="144"/>
      <c r="L723" s="144"/>
      <c r="M723" s="144"/>
      <c r="N723" s="144"/>
      <c r="O723" s="144"/>
      <c r="P723" s="144"/>
      <c r="Q723" s="144"/>
      <c r="R723" s="144"/>
      <c r="S723" s="144"/>
      <c r="T723" s="144"/>
      <c r="U723" s="144"/>
      <c r="V723" s="144"/>
      <c r="W723" s="144"/>
      <c r="X723" s="144"/>
      <c r="Y723" s="144"/>
      <c r="Z723" s="144"/>
      <c r="AA723" s="144"/>
      <c r="AB723" s="144"/>
      <c r="AC723" s="144"/>
      <c r="AD723" s="144"/>
      <c r="AE723" s="144"/>
    </row>
    <row r="724">
      <c r="A724" s="370"/>
      <c r="B724" s="371"/>
      <c r="C724" s="372"/>
      <c r="D724" s="372"/>
      <c r="E724" s="372"/>
      <c r="F724" s="371"/>
      <c r="G724" s="371"/>
      <c r="H724" s="362"/>
      <c r="I724" s="373"/>
      <c r="J724" s="144"/>
      <c r="K724" s="144"/>
      <c r="L724" s="144"/>
      <c r="M724" s="144"/>
      <c r="N724" s="144"/>
      <c r="O724" s="144"/>
      <c r="P724" s="144"/>
      <c r="Q724" s="144"/>
      <c r="R724" s="144"/>
      <c r="S724" s="144"/>
      <c r="T724" s="144"/>
      <c r="U724" s="144"/>
      <c r="V724" s="144"/>
      <c r="W724" s="144"/>
      <c r="X724" s="144"/>
      <c r="Y724" s="144"/>
      <c r="Z724" s="144"/>
      <c r="AA724" s="144"/>
      <c r="AB724" s="144"/>
      <c r="AC724" s="144"/>
      <c r="AD724" s="144"/>
      <c r="AE724" s="144"/>
    </row>
    <row r="725">
      <c r="A725" s="370"/>
      <c r="B725" s="371"/>
      <c r="C725" s="372"/>
      <c r="D725" s="372"/>
      <c r="E725" s="372"/>
      <c r="F725" s="371"/>
      <c r="G725" s="371"/>
      <c r="H725" s="362"/>
      <c r="I725" s="373"/>
      <c r="J725" s="144"/>
      <c r="K725" s="144"/>
      <c r="L725" s="144"/>
      <c r="M725" s="144"/>
      <c r="N725" s="144"/>
      <c r="O725" s="144"/>
      <c r="P725" s="144"/>
      <c r="Q725" s="144"/>
      <c r="R725" s="144"/>
      <c r="S725" s="144"/>
      <c r="T725" s="144"/>
      <c r="U725" s="144"/>
      <c r="V725" s="144"/>
      <c r="W725" s="144"/>
      <c r="X725" s="144"/>
      <c r="Y725" s="144"/>
      <c r="Z725" s="144"/>
      <c r="AA725" s="144"/>
      <c r="AB725" s="144"/>
      <c r="AC725" s="144"/>
      <c r="AD725" s="144"/>
      <c r="AE725" s="144"/>
    </row>
    <row r="726">
      <c r="A726" s="370"/>
      <c r="B726" s="371"/>
      <c r="C726" s="372"/>
      <c r="D726" s="372"/>
      <c r="E726" s="372"/>
      <c r="F726" s="371"/>
      <c r="G726" s="371"/>
      <c r="H726" s="362"/>
      <c r="I726" s="373"/>
      <c r="J726" s="144"/>
      <c r="K726" s="144"/>
      <c r="L726" s="144"/>
      <c r="M726" s="144"/>
      <c r="N726" s="144"/>
      <c r="O726" s="144"/>
      <c r="P726" s="144"/>
      <c r="Q726" s="144"/>
      <c r="R726" s="144"/>
      <c r="S726" s="144"/>
      <c r="T726" s="144"/>
      <c r="U726" s="144"/>
      <c r="V726" s="144"/>
      <c r="W726" s="144"/>
      <c r="X726" s="144"/>
      <c r="Y726" s="144"/>
      <c r="Z726" s="144"/>
      <c r="AA726" s="144"/>
      <c r="AB726" s="144"/>
      <c r="AC726" s="144"/>
      <c r="AD726" s="144"/>
      <c r="AE726" s="144"/>
    </row>
    <row r="727">
      <c r="A727" s="370"/>
      <c r="B727" s="371"/>
      <c r="C727" s="372"/>
      <c r="D727" s="372"/>
      <c r="E727" s="372"/>
      <c r="F727" s="371"/>
      <c r="G727" s="371"/>
      <c r="H727" s="362"/>
      <c r="I727" s="373"/>
      <c r="J727" s="144"/>
      <c r="K727" s="144"/>
      <c r="L727" s="144"/>
      <c r="M727" s="144"/>
      <c r="N727" s="144"/>
      <c r="O727" s="144"/>
      <c r="P727" s="144"/>
      <c r="Q727" s="144"/>
      <c r="R727" s="144"/>
      <c r="S727" s="144"/>
      <c r="T727" s="144"/>
      <c r="U727" s="144"/>
      <c r="V727" s="144"/>
      <c r="W727" s="144"/>
      <c r="X727" s="144"/>
      <c r="Y727" s="144"/>
      <c r="Z727" s="144"/>
      <c r="AA727" s="144"/>
      <c r="AB727" s="144"/>
      <c r="AC727" s="144"/>
      <c r="AD727" s="144"/>
      <c r="AE727" s="144"/>
    </row>
    <row r="728">
      <c r="A728" s="370"/>
      <c r="B728" s="371"/>
      <c r="C728" s="372"/>
      <c r="D728" s="372"/>
      <c r="E728" s="372"/>
      <c r="F728" s="371"/>
      <c r="G728" s="371"/>
      <c r="H728" s="362"/>
      <c r="I728" s="373"/>
      <c r="J728" s="144"/>
      <c r="K728" s="144"/>
      <c r="L728" s="144"/>
      <c r="M728" s="144"/>
      <c r="N728" s="144"/>
      <c r="O728" s="144"/>
      <c r="P728" s="144"/>
      <c r="Q728" s="144"/>
      <c r="R728" s="144"/>
      <c r="S728" s="144"/>
      <c r="T728" s="144"/>
      <c r="U728" s="144"/>
      <c r="V728" s="144"/>
      <c r="W728" s="144"/>
      <c r="X728" s="144"/>
      <c r="Y728" s="144"/>
      <c r="Z728" s="144"/>
      <c r="AA728" s="144"/>
      <c r="AB728" s="144"/>
      <c r="AC728" s="144"/>
      <c r="AD728" s="144"/>
      <c r="AE728" s="144"/>
    </row>
    <row r="729">
      <c r="A729" s="370"/>
      <c r="B729" s="371"/>
      <c r="C729" s="372"/>
      <c r="D729" s="372"/>
      <c r="E729" s="372"/>
      <c r="F729" s="371"/>
      <c r="G729" s="371"/>
      <c r="H729" s="362"/>
      <c r="I729" s="373"/>
      <c r="J729" s="144"/>
      <c r="K729" s="144"/>
      <c r="L729" s="144"/>
      <c r="M729" s="144"/>
      <c r="N729" s="144"/>
      <c r="O729" s="144"/>
      <c r="P729" s="144"/>
      <c r="Q729" s="144"/>
      <c r="R729" s="144"/>
      <c r="S729" s="144"/>
      <c r="T729" s="144"/>
      <c r="U729" s="144"/>
      <c r="V729" s="144"/>
      <c r="W729" s="144"/>
      <c r="X729" s="144"/>
      <c r="Y729" s="144"/>
      <c r="Z729" s="144"/>
      <c r="AA729" s="144"/>
      <c r="AB729" s="144"/>
      <c r="AC729" s="144"/>
      <c r="AD729" s="144"/>
      <c r="AE729" s="144"/>
    </row>
    <row r="730">
      <c r="A730" s="370"/>
      <c r="B730" s="371"/>
      <c r="C730" s="372"/>
      <c r="D730" s="372"/>
      <c r="E730" s="372"/>
      <c r="F730" s="371"/>
      <c r="G730" s="371"/>
      <c r="H730" s="362"/>
      <c r="I730" s="373"/>
      <c r="J730" s="144"/>
      <c r="K730" s="144"/>
      <c r="L730" s="144"/>
      <c r="M730" s="144"/>
      <c r="N730" s="144"/>
      <c r="O730" s="144"/>
      <c r="P730" s="144"/>
      <c r="Q730" s="144"/>
      <c r="R730" s="144"/>
      <c r="S730" s="144"/>
      <c r="T730" s="144"/>
      <c r="U730" s="144"/>
      <c r="V730" s="144"/>
      <c r="W730" s="144"/>
      <c r="X730" s="144"/>
      <c r="Y730" s="144"/>
      <c r="Z730" s="144"/>
      <c r="AA730" s="144"/>
      <c r="AB730" s="144"/>
      <c r="AC730" s="144"/>
      <c r="AD730" s="144"/>
      <c r="AE730" s="144"/>
    </row>
    <row r="731">
      <c r="A731" s="370"/>
      <c r="B731" s="371"/>
      <c r="C731" s="372"/>
      <c r="D731" s="372"/>
      <c r="E731" s="372"/>
      <c r="F731" s="371"/>
      <c r="G731" s="371"/>
      <c r="H731" s="362"/>
      <c r="I731" s="373"/>
      <c r="J731" s="144"/>
      <c r="K731" s="144"/>
      <c r="L731" s="144"/>
      <c r="M731" s="144"/>
      <c r="N731" s="144"/>
      <c r="O731" s="144"/>
      <c r="P731" s="144"/>
      <c r="Q731" s="144"/>
      <c r="R731" s="144"/>
      <c r="S731" s="144"/>
      <c r="T731" s="144"/>
      <c r="U731" s="144"/>
      <c r="V731" s="144"/>
      <c r="W731" s="144"/>
      <c r="X731" s="144"/>
      <c r="Y731" s="144"/>
      <c r="Z731" s="144"/>
      <c r="AA731" s="144"/>
      <c r="AB731" s="144"/>
      <c r="AC731" s="144"/>
      <c r="AD731" s="144"/>
      <c r="AE731" s="144"/>
    </row>
    <row r="732">
      <c r="A732" s="370"/>
      <c r="B732" s="371"/>
      <c r="C732" s="372"/>
      <c r="D732" s="372"/>
      <c r="E732" s="372"/>
      <c r="F732" s="371"/>
      <c r="G732" s="371"/>
      <c r="H732" s="362"/>
      <c r="I732" s="373"/>
      <c r="J732" s="144"/>
      <c r="K732" s="144"/>
      <c r="L732" s="144"/>
      <c r="M732" s="144"/>
      <c r="N732" s="144"/>
      <c r="O732" s="144"/>
      <c r="P732" s="144"/>
      <c r="Q732" s="144"/>
      <c r="R732" s="144"/>
      <c r="S732" s="144"/>
      <c r="T732" s="144"/>
      <c r="U732" s="144"/>
      <c r="V732" s="144"/>
      <c r="W732" s="144"/>
      <c r="X732" s="144"/>
      <c r="Y732" s="144"/>
      <c r="Z732" s="144"/>
      <c r="AA732" s="144"/>
      <c r="AB732" s="144"/>
      <c r="AC732" s="144"/>
      <c r="AD732" s="144"/>
      <c r="AE732" s="144"/>
    </row>
    <row r="733">
      <c r="A733" s="370"/>
      <c r="B733" s="371"/>
      <c r="C733" s="372"/>
      <c r="D733" s="372"/>
      <c r="E733" s="372"/>
      <c r="F733" s="371"/>
      <c r="G733" s="371"/>
      <c r="H733" s="362"/>
      <c r="I733" s="373"/>
      <c r="J733" s="144"/>
      <c r="K733" s="144"/>
      <c r="L733" s="144"/>
      <c r="M733" s="144"/>
      <c r="N733" s="144"/>
      <c r="O733" s="144"/>
      <c r="P733" s="144"/>
      <c r="Q733" s="144"/>
      <c r="R733" s="144"/>
      <c r="S733" s="144"/>
      <c r="T733" s="144"/>
      <c r="U733" s="144"/>
      <c r="V733" s="144"/>
      <c r="W733" s="144"/>
      <c r="X733" s="144"/>
      <c r="Y733" s="144"/>
      <c r="Z733" s="144"/>
      <c r="AA733" s="144"/>
      <c r="AB733" s="144"/>
      <c r="AC733" s="144"/>
      <c r="AD733" s="144"/>
      <c r="AE733" s="144"/>
    </row>
    <row r="734">
      <c r="A734" s="370"/>
      <c r="B734" s="371"/>
      <c r="C734" s="372"/>
      <c r="D734" s="372"/>
      <c r="E734" s="372"/>
      <c r="F734" s="371"/>
      <c r="G734" s="371"/>
      <c r="H734" s="362"/>
      <c r="I734" s="373"/>
      <c r="J734" s="144"/>
      <c r="K734" s="144"/>
      <c r="L734" s="144"/>
      <c r="M734" s="144"/>
      <c r="N734" s="144"/>
      <c r="O734" s="144"/>
      <c r="P734" s="144"/>
      <c r="Q734" s="144"/>
      <c r="R734" s="144"/>
      <c r="S734" s="144"/>
      <c r="T734" s="144"/>
      <c r="U734" s="144"/>
      <c r="V734" s="144"/>
      <c r="W734" s="144"/>
      <c r="X734" s="144"/>
      <c r="Y734" s="144"/>
      <c r="Z734" s="144"/>
      <c r="AA734" s="144"/>
      <c r="AB734" s="144"/>
      <c r="AC734" s="144"/>
      <c r="AD734" s="144"/>
      <c r="AE734" s="144"/>
    </row>
    <row r="735">
      <c r="A735" s="370"/>
      <c r="B735" s="371"/>
      <c r="C735" s="372"/>
      <c r="D735" s="372"/>
      <c r="E735" s="372"/>
      <c r="F735" s="371"/>
      <c r="G735" s="371"/>
      <c r="H735" s="362"/>
      <c r="I735" s="373"/>
      <c r="J735" s="144"/>
      <c r="K735" s="144"/>
      <c r="L735" s="144"/>
      <c r="M735" s="144"/>
      <c r="N735" s="144"/>
      <c r="O735" s="144"/>
      <c r="P735" s="144"/>
      <c r="Q735" s="144"/>
      <c r="R735" s="144"/>
      <c r="S735" s="144"/>
      <c r="T735" s="144"/>
      <c r="U735" s="144"/>
      <c r="V735" s="144"/>
      <c r="W735" s="144"/>
      <c r="X735" s="144"/>
      <c r="Y735" s="144"/>
      <c r="Z735" s="144"/>
      <c r="AA735" s="144"/>
      <c r="AB735" s="144"/>
      <c r="AC735" s="144"/>
      <c r="AD735" s="144"/>
      <c r="AE735" s="144"/>
    </row>
    <row r="736">
      <c r="A736" s="370"/>
      <c r="B736" s="371"/>
      <c r="C736" s="372"/>
      <c r="D736" s="372"/>
      <c r="E736" s="372"/>
      <c r="F736" s="371"/>
      <c r="G736" s="371"/>
      <c r="H736" s="362"/>
      <c r="I736" s="373"/>
      <c r="J736" s="144"/>
      <c r="K736" s="144"/>
      <c r="L736" s="144"/>
      <c r="M736" s="144"/>
      <c r="N736" s="144"/>
      <c r="O736" s="144"/>
      <c r="P736" s="144"/>
      <c r="Q736" s="144"/>
      <c r="R736" s="144"/>
      <c r="S736" s="144"/>
      <c r="T736" s="144"/>
      <c r="U736" s="144"/>
      <c r="V736" s="144"/>
      <c r="W736" s="144"/>
      <c r="X736" s="144"/>
      <c r="Y736" s="144"/>
      <c r="Z736" s="144"/>
      <c r="AA736" s="144"/>
      <c r="AB736" s="144"/>
      <c r="AC736" s="144"/>
      <c r="AD736" s="144"/>
      <c r="AE736" s="144"/>
    </row>
    <row r="737">
      <c r="A737" s="370"/>
      <c r="B737" s="371"/>
      <c r="C737" s="372"/>
      <c r="D737" s="372"/>
      <c r="E737" s="372"/>
      <c r="F737" s="371"/>
      <c r="G737" s="371"/>
      <c r="H737" s="362"/>
      <c r="I737" s="373"/>
      <c r="J737" s="144"/>
      <c r="K737" s="144"/>
      <c r="L737" s="144"/>
      <c r="M737" s="144"/>
      <c r="N737" s="144"/>
      <c r="O737" s="144"/>
      <c r="P737" s="144"/>
      <c r="Q737" s="144"/>
      <c r="R737" s="144"/>
      <c r="S737" s="144"/>
      <c r="T737" s="144"/>
      <c r="U737" s="144"/>
      <c r="V737" s="144"/>
      <c r="W737" s="144"/>
      <c r="X737" s="144"/>
      <c r="Y737" s="144"/>
      <c r="Z737" s="144"/>
      <c r="AA737" s="144"/>
      <c r="AB737" s="144"/>
      <c r="AC737" s="144"/>
      <c r="AD737" s="144"/>
      <c r="AE737" s="144"/>
    </row>
    <row r="738">
      <c r="A738" s="370"/>
      <c r="B738" s="371"/>
      <c r="C738" s="372"/>
      <c r="D738" s="372"/>
      <c r="E738" s="372"/>
      <c r="F738" s="371"/>
      <c r="G738" s="371"/>
      <c r="H738" s="362"/>
      <c r="I738" s="373"/>
      <c r="J738" s="144"/>
      <c r="K738" s="144"/>
      <c r="L738" s="144"/>
      <c r="M738" s="144"/>
      <c r="N738" s="144"/>
      <c r="O738" s="144"/>
      <c r="P738" s="144"/>
      <c r="Q738" s="144"/>
      <c r="R738" s="144"/>
      <c r="S738" s="144"/>
      <c r="T738" s="144"/>
      <c r="U738" s="144"/>
      <c r="V738" s="144"/>
      <c r="W738" s="144"/>
      <c r="X738" s="144"/>
      <c r="Y738" s="144"/>
      <c r="Z738" s="144"/>
      <c r="AA738" s="144"/>
      <c r="AB738" s="144"/>
      <c r="AC738" s="144"/>
      <c r="AD738" s="144"/>
      <c r="AE738" s="144"/>
    </row>
    <row r="739">
      <c r="A739" s="370"/>
      <c r="B739" s="371"/>
      <c r="C739" s="372"/>
      <c r="D739" s="372"/>
      <c r="E739" s="372"/>
      <c r="F739" s="371"/>
      <c r="G739" s="371"/>
      <c r="H739" s="362"/>
      <c r="I739" s="373"/>
      <c r="J739" s="144"/>
      <c r="K739" s="144"/>
      <c r="L739" s="144"/>
      <c r="M739" s="144"/>
      <c r="N739" s="144"/>
      <c r="O739" s="144"/>
      <c r="P739" s="144"/>
      <c r="Q739" s="144"/>
      <c r="R739" s="144"/>
      <c r="S739" s="144"/>
      <c r="T739" s="144"/>
      <c r="U739" s="144"/>
      <c r="V739" s="144"/>
      <c r="W739" s="144"/>
      <c r="X739" s="144"/>
      <c r="Y739" s="144"/>
      <c r="Z739" s="144"/>
      <c r="AA739" s="144"/>
      <c r="AB739" s="144"/>
      <c r="AC739" s="144"/>
      <c r="AD739" s="144"/>
      <c r="AE739" s="144"/>
    </row>
    <row r="740">
      <c r="A740" s="370"/>
      <c r="B740" s="371"/>
      <c r="C740" s="372"/>
      <c r="D740" s="372"/>
      <c r="E740" s="372"/>
      <c r="F740" s="371"/>
      <c r="G740" s="371"/>
      <c r="H740" s="362"/>
      <c r="I740" s="373"/>
      <c r="J740" s="144"/>
      <c r="K740" s="144"/>
      <c r="L740" s="144"/>
      <c r="M740" s="144"/>
      <c r="N740" s="144"/>
      <c r="O740" s="144"/>
      <c r="P740" s="144"/>
      <c r="Q740" s="144"/>
      <c r="R740" s="144"/>
      <c r="S740" s="144"/>
      <c r="T740" s="144"/>
      <c r="U740" s="144"/>
      <c r="V740" s="144"/>
      <c r="W740" s="144"/>
      <c r="X740" s="144"/>
      <c r="Y740" s="144"/>
      <c r="Z740" s="144"/>
      <c r="AA740" s="144"/>
      <c r="AB740" s="144"/>
      <c r="AC740" s="144"/>
      <c r="AD740" s="144"/>
      <c r="AE740" s="144"/>
    </row>
    <row r="741">
      <c r="A741" s="370"/>
      <c r="B741" s="371"/>
      <c r="C741" s="372"/>
      <c r="D741" s="372"/>
      <c r="E741" s="372"/>
      <c r="F741" s="371"/>
      <c r="G741" s="371"/>
      <c r="H741" s="362"/>
      <c r="I741" s="373"/>
      <c r="J741" s="144"/>
      <c r="K741" s="144"/>
      <c r="L741" s="144"/>
      <c r="M741" s="144"/>
      <c r="N741" s="144"/>
      <c r="O741" s="144"/>
      <c r="P741" s="144"/>
      <c r="Q741" s="144"/>
      <c r="R741" s="144"/>
      <c r="S741" s="144"/>
      <c r="T741" s="144"/>
      <c r="U741" s="144"/>
      <c r="V741" s="144"/>
      <c r="W741" s="144"/>
      <c r="X741" s="144"/>
      <c r="Y741" s="144"/>
      <c r="Z741" s="144"/>
      <c r="AA741" s="144"/>
      <c r="AB741" s="144"/>
      <c r="AC741" s="144"/>
      <c r="AD741" s="144"/>
      <c r="AE741" s="144"/>
    </row>
    <row r="742">
      <c r="A742" s="370"/>
      <c r="B742" s="371"/>
      <c r="C742" s="372"/>
      <c r="D742" s="372"/>
      <c r="E742" s="372"/>
      <c r="F742" s="371"/>
      <c r="G742" s="371"/>
      <c r="H742" s="362"/>
      <c r="I742" s="373"/>
      <c r="J742" s="144"/>
      <c r="K742" s="144"/>
      <c r="L742" s="144"/>
      <c r="M742" s="144"/>
      <c r="N742" s="144"/>
      <c r="O742" s="144"/>
      <c r="P742" s="144"/>
      <c r="Q742" s="144"/>
      <c r="R742" s="144"/>
      <c r="S742" s="144"/>
      <c r="T742" s="144"/>
      <c r="U742" s="144"/>
      <c r="V742" s="144"/>
      <c r="W742" s="144"/>
      <c r="X742" s="144"/>
      <c r="Y742" s="144"/>
      <c r="Z742" s="144"/>
      <c r="AA742" s="144"/>
      <c r="AB742" s="144"/>
      <c r="AC742" s="144"/>
      <c r="AD742" s="144"/>
      <c r="AE742" s="144"/>
    </row>
    <row r="743">
      <c r="A743" s="370"/>
      <c r="B743" s="371"/>
      <c r="C743" s="372"/>
      <c r="D743" s="372"/>
      <c r="E743" s="372"/>
      <c r="F743" s="371"/>
      <c r="G743" s="371"/>
      <c r="H743" s="362"/>
      <c r="I743" s="373"/>
      <c r="J743" s="144"/>
      <c r="K743" s="144"/>
      <c r="L743" s="144"/>
      <c r="M743" s="144"/>
      <c r="N743" s="144"/>
      <c r="O743" s="144"/>
      <c r="P743" s="144"/>
      <c r="Q743" s="144"/>
      <c r="R743" s="144"/>
      <c r="S743" s="144"/>
      <c r="T743" s="144"/>
      <c r="U743" s="144"/>
      <c r="V743" s="144"/>
      <c r="W743" s="144"/>
      <c r="X743" s="144"/>
      <c r="Y743" s="144"/>
      <c r="Z743" s="144"/>
      <c r="AA743" s="144"/>
      <c r="AB743" s="144"/>
      <c r="AC743" s="144"/>
      <c r="AD743" s="144"/>
      <c r="AE743" s="144"/>
    </row>
    <row r="744">
      <c r="A744" s="370"/>
      <c r="B744" s="371"/>
      <c r="C744" s="372"/>
      <c r="D744" s="372"/>
      <c r="E744" s="372"/>
      <c r="F744" s="371"/>
      <c r="G744" s="371"/>
      <c r="H744" s="362"/>
      <c r="I744" s="373"/>
      <c r="J744" s="144"/>
      <c r="K744" s="144"/>
      <c r="L744" s="144"/>
      <c r="M744" s="144"/>
      <c r="N744" s="144"/>
      <c r="O744" s="144"/>
      <c r="P744" s="144"/>
      <c r="Q744" s="144"/>
      <c r="R744" s="144"/>
      <c r="S744" s="144"/>
      <c r="T744" s="144"/>
      <c r="U744" s="144"/>
      <c r="V744" s="144"/>
      <c r="W744" s="144"/>
      <c r="X744" s="144"/>
      <c r="Y744" s="144"/>
      <c r="Z744" s="144"/>
      <c r="AA744" s="144"/>
      <c r="AB744" s="144"/>
      <c r="AC744" s="144"/>
      <c r="AD744" s="144"/>
      <c r="AE744" s="144"/>
    </row>
    <row r="745">
      <c r="A745" s="370"/>
      <c r="B745" s="371"/>
      <c r="C745" s="372"/>
      <c r="D745" s="372"/>
      <c r="E745" s="372"/>
      <c r="F745" s="371"/>
      <c r="G745" s="371"/>
      <c r="H745" s="362"/>
      <c r="I745" s="373"/>
      <c r="J745" s="144"/>
      <c r="K745" s="144"/>
      <c r="L745" s="144"/>
      <c r="M745" s="144"/>
      <c r="N745" s="144"/>
      <c r="O745" s="144"/>
      <c r="P745" s="144"/>
      <c r="Q745" s="144"/>
      <c r="R745" s="144"/>
      <c r="S745" s="144"/>
      <c r="T745" s="144"/>
      <c r="U745" s="144"/>
      <c r="V745" s="144"/>
      <c r="W745" s="144"/>
      <c r="X745" s="144"/>
      <c r="Y745" s="144"/>
      <c r="Z745" s="144"/>
      <c r="AA745" s="144"/>
      <c r="AB745" s="144"/>
      <c r="AC745" s="144"/>
      <c r="AD745" s="144"/>
      <c r="AE745" s="144"/>
    </row>
    <row r="746">
      <c r="A746" s="370"/>
      <c r="B746" s="371"/>
      <c r="C746" s="372"/>
      <c r="D746" s="372"/>
      <c r="E746" s="372"/>
      <c r="F746" s="371"/>
      <c r="G746" s="371"/>
      <c r="H746" s="362"/>
      <c r="I746" s="373"/>
      <c r="J746" s="144"/>
      <c r="K746" s="144"/>
      <c r="L746" s="144"/>
      <c r="M746" s="144"/>
      <c r="N746" s="144"/>
      <c r="O746" s="144"/>
      <c r="P746" s="144"/>
      <c r="Q746" s="144"/>
      <c r="R746" s="144"/>
      <c r="S746" s="144"/>
      <c r="T746" s="144"/>
      <c r="U746" s="144"/>
      <c r="V746" s="144"/>
      <c r="W746" s="144"/>
      <c r="X746" s="144"/>
      <c r="Y746" s="144"/>
      <c r="Z746" s="144"/>
      <c r="AA746" s="144"/>
      <c r="AB746" s="144"/>
      <c r="AC746" s="144"/>
      <c r="AD746" s="144"/>
      <c r="AE746" s="144"/>
    </row>
    <row r="747">
      <c r="A747" s="370"/>
      <c r="B747" s="371"/>
      <c r="C747" s="372"/>
      <c r="D747" s="372"/>
      <c r="E747" s="372"/>
      <c r="F747" s="371"/>
      <c r="G747" s="371"/>
      <c r="H747" s="362"/>
      <c r="I747" s="373"/>
      <c r="J747" s="144"/>
      <c r="K747" s="144"/>
      <c r="L747" s="144"/>
      <c r="M747" s="144"/>
      <c r="N747" s="144"/>
      <c r="O747" s="144"/>
      <c r="P747" s="144"/>
      <c r="Q747" s="144"/>
      <c r="R747" s="144"/>
      <c r="S747" s="144"/>
      <c r="T747" s="144"/>
      <c r="U747" s="144"/>
      <c r="V747" s="144"/>
      <c r="W747" s="144"/>
      <c r="X747" s="144"/>
      <c r="Y747" s="144"/>
      <c r="Z747" s="144"/>
      <c r="AA747" s="144"/>
      <c r="AB747" s="144"/>
      <c r="AC747" s="144"/>
      <c r="AD747" s="144"/>
      <c r="AE747" s="144"/>
    </row>
    <row r="748">
      <c r="A748" s="370"/>
      <c r="B748" s="371"/>
      <c r="C748" s="372"/>
      <c r="D748" s="372"/>
      <c r="E748" s="372"/>
      <c r="F748" s="371"/>
      <c r="G748" s="371"/>
      <c r="H748" s="362"/>
      <c r="I748" s="373"/>
      <c r="J748" s="144"/>
      <c r="K748" s="144"/>
      <c r="L748" s="144"/>
      <c r="M748" s="144"/>
      <c r="N748" s="144"/>
      <c r="O748" s="144"/>
      <c r="P748" s="144"/>
      <c r="Q748" s="144"/>
      <c r="R748" s="144"/>
      <c r="S748" s="144"/>
      <c r="T748" s="144"/>
      <c r="U748" s="144"/>
      <c r="V748" s="144"/>
      <c r="W748" s="144"/>
      <c r="X748" s="144"/>
      <c r="Y748" s="144"/>
      <c r="Z748" s="144"/>
      <c r="AA748" s="144"/>
      <c r="AB748" s="144"/>
      <c r="AC748" s="144"/>
      <c r="AD748" s="144"/>
      <c r="AE748" s="144"/>
    </row>
    <row r="749">
      <c r="A749" s="370"/>
      <c r="B749" s="371"/>
      <c r="C749" s="372"/>
      <c r="D749" s="372"/>
      <c r="E749" s="372"/>
      <c r="F749" s="371"/>
      <c r="G749" s="371"/>
      <c r="H749" s="362"/>
      <c r="I749" s="373"/>
      <c r="J749" s="144"/>
      <c r="K749" s="144"/>
      <c r="L749" s="144"/>
      <c r="M749" s="144"/>
      <c r="N749" s="144"/>
      <c r="O749" s="144"/>
      <c r="P749" s="144"/>
      <c r="Q749" s="144"/>
      <c r="R749" s="144"/>
      <c r="S749" s="144"/>
      <c r="T749" s="144"/>
      <c r="U749" s="144"/>
      <c r="V749" s="144"/>
      <c r="W749" s="144"/>
      <c r="X749" s="144"/>
      <c r="Y749" s="144"/>
      <c r="Z749" s="144"/>
      <c r="AA749" s="144"/>
      <c r="AB749" s="144"/>
      <c r="AC749" s="144"/>
      <c r="AD749" s="144"/>
      <c r="AE749" s="144"/>
    </row>
    <row r="750">
      <c r="A750" s="370"/>
      <c r="B750" s="371"/>
      <c r="C750" s="372"/>
      <c r="D750" s="372"/>
      <c r="E750" s="372"/>
      <c r="F750" s="371"/>
      <c r="G750" s="371"/>
      <c r="H750" s="362"/>
      <c r="I750" s="373"/>
      <c r="J750" s="144"/>
      <c r="K750" s="144"/>
      <c r="L750" s="144"/>
      <c r="M750" s="144"/>
      <c r="N750" s="144"/>
      <c r="O750" s="144"/>
      <c r="P750" s="144"/>
      <c r="Q750" s="144"/>
      <c r="R750" s="144"/>
      <c r="S750" s="144"/>
      <c r="T750" s="144"/>
      <c r="U750" s="144"/>
      <c r="V750" s="144"/>
      <c r="W750" s="144"/>
      <c r="X750" s="144"/>
      <c r="Y750" s="144"/>
      <c r="Z750" s="144"/>
      <c r="AA750" s="144"/>
      <c r="AB750" s="144"/>
      <c r="AC750" s="144"/>
      <c r="AD750" s="144"/>
      <c r="AE750" s="144"/>
    </row>
    <row r="751">
      <c r="A751" s="370"/>
      <c r="B751" s="371"/>
      <c r="C751" s="372"/>
      <c r="D751" s="372"/>
      <c r="E751" s="372"/>
      <c r="F751" s="371"/>
      <c r="G751" s="371"/>
      <c r="H751" s="362"/>
      <c r="I751" s="373"/>
      <c r="J751" s="144"/>
      <c r="K751" s="144"/>
      <c r="L751" s="144"/>
      <c r="M751" s="144"/>
      <c r="N751" s="144"/>
      <c r="O751" s="144"/>
      <c r="P751" s="144"/>
      <c r="Q751" s="144"/>
      <c r="R751" s="144"/>
      <c r="S751" s="144"/>
      <c r="T751" s="144"/>
      <c r="U751" s="144"/>
      <c r="V751" s="144"/>
      <c r="W751" s="144"/>
      <c r="X751" s="144"/>
      <c r="Y751" s="144"/>
      <c r="Z751" s="144"/>
      <c r="AA751" s="144"/>
      <c r="AB751" s="144"/>
      <c r="AC751" s="144"/>
      <c r="AD751" s="144"/>
      <c r="AE751" s="144"/>
    </row>
    <row r="752">
      <c r="A752" s="370"/>
      <c r="B752" s="371"/>
      <c r="C752" s="372"/>
      <c r="D752" s="372"/>
      <c r="E752" s="372"/>
      <c r="F752" s="371"/>
      <c r="G752" s="371"/>
      <c r="H752" s="362"/>
      <c r="I752" s="373"/>
      <c r="J752" s="144"/>
      <c r="K752" s="144"/>
      <c r="L752" s="144"/>
      <c r="M752" s="144"/>
      <c r="N752" s="144"/>
      <c r="O752" s="144"/>
      <c r="P752" s="144"/>
      <c r="Q752" s="144"/>
      <c r="R752" s="144"/>
      <c r="S752" s="144"/>
      <c r="T752" s="144"/>
      <c r="U752" s="144"/>
      <c r="V752" s="144"/>
      <c r="W752" s="144"/>
      <c r="X752" s="144"/>
      <c r="Y752" s="144"/>
      <c r="Z752" s="144"/>
      <c r="AA752" s="144"/>
      <c r="AB752" s="144"/>
      <c r="AC752" s="144"/>
      <c r="AD752" s="144"/>
      <c r="AE752" s="144"/>
    </row>
    <row r="753">
      <c r="A753" s="370"/>
      <c r="B753" s="371"/>
      <c r="C753" s="372"/>
      <c r="D753" s="372"/>
      <c r="E753" s="372"/>
      <c r="F753" s="371"/>
      <c r="G753" s="371"/>
      <c r="H753" s="362"/>
      <c r="I753" s="373"/>
      <c r="J753" s="144"/>
      <c r="K753" s="144"/>
      <c r="L753" s="144"/>
      <c r="M753" s="144"/>
      <c r="N753" s="144"/>
      <c r="O753" s="144"/>
      <c r="P753" s="144"/>
      <c r="Q753" s="144"/>
      <c r="R753" s="144"/>
      <c r="S753" s="144"/>
      <c r="T753" s="144"/>
      <c r="U753" s="144"/>
      <c r="V753" s="144"/>
      <c r="W753" s="144"/>
      <c r="X753" s="144"/>
      <c r="Y753" s="144"/>
      <c r="Z753" s="144"/>
      <c r="AA753" s="144"/>
      <c r="AB753" s="144"/>
      <c r="AC753" s="144"/>
      <c r="AD753" s="144"/>
      <c r="AE753" s="144"/>
    </row>
    <row r="754">
      <c r="A754" s="370"/>
      <c r="B754" s="371"/>
      <c r="C754" s="372"/>
      <c r="D754" s="372"/>
      <c r="E754" s="372"/>
      <c r="F754" s="371"/>
      <c r="G754" s="371"/>
      <c r="H754" s="362"/>
      <c r="I754" s="373"/>
      <c r="J754" s="144"/>
      <c r="K754" s="144"/>
      <c r="L754" s="144"/>
      <c r="M754" s="144"/>
      <c r="N754" s="144"/>
      <c r="O754" s="144"/>
      <c r="P754" s="144"/>
      <c r="Q754" s="144"/>
      <c r="R754" s="144"/>
      <c r="S754" s="144"/>
      <c r="T754" s="144"/>
      <c r="U754" s="144"/>
      <c r="V754" s="144"/>
      <c r="W754" s="144"/>
      <c r="X754" s="144"/>
      <c r="Y754" s="144"/>
      <c r="Z754" s="144"/>
      <c r="AA754" s="144"/>
      <c r="AB754" s="144"/>
      <c r="AC754" s="144"/>
      <c r="AD754" s="144"/>
      <c r="AE754" s="144"/>
    </row>
    <row r="755">
      <c r="A755" s="370"/>
      <c r="B755" s="371"/>
      <c r="C755" s="372"/>
      <c r="D755" s="372"/>
      <c r="E755" s="372"/>
      <c r="F755" s="371"/>
      <c r="G755" s="371"/>
      <c r="H755" s="362"/>
      <c r="I755" s="373"/>
      <c r="J755" s="144"/>
      <c r="K755" s="144"/>
      <c r="L755" s="144"/>
      <c r="M755" s="144"/>
      <c r="N755" s="144"/>
      <c r="O755" s="144"/>
      <c r="P755" s="144"/>
      <c r="Q755" s="144"/>
      <c r="R755" s="144"/>
      <c r="S755" s="144"/>
      <c r="T755" s="144"/>
      <c r="U755" s="144"/>
      <c r="V755" s="144"/>
      <c r="W755" s="144"/>
      <c r="X755" s="144"/>
      <c r="Y755" s="144"/>
      <c r="Z755" s="144"/>
      <c r="AA755" s="144"/>
      <c r="AB755" s="144"/>
      <c r="AC755" s="144"/>
      <c r="AD755" s="144"/>
      <c r="AE755" s="144"/>
    </row>
    <row r="756">
      <c r="A756" s="370"/>
      <c r="B756" s="371"/>
      <c r="C756" s="372"/>
      <c r="D756" s="372"/>
      <c r="E756" s="372"/>
      <c r="F756" s="371"/>
      <c r="G756" s="371"/>
      <c r="H756" s="362"/>
      <c r="I756" s="373"/>
      <c r="J756" s="144"/>
      <c r="K756" s="144"/>
      <c r="L756" s="144"/>
      <c r="M756" s="144"/>
      <c r="N756" s="144"/>
      <c r="O756" s="144"/>
      <c r="P756" s="144"/>
      <c r="Q756" s="144"/>
      <c r="R756" s="144"/>
      <c r="S756" s="144"/>
      <c r="T756" s="144"/>
      <c r="U756" s="144"/>
      <c r="V756" s="144"/>
      <c r="W756" s="144"/>
      <c r="X756" s="144"/>
      <c r="Y756" s="144"/>
      <c r="Z756" s="144"/>
      <c r="AA756" s="144"/>
      <c r="AB756" s="144"/>
      <c r="AC756" s="144"/>
      <c r="AD756" s="144"/>
      <c r="AE756" s="144"/>
    </row>
    <row r="757">
      <c r="A757" s="370"/>
      <c r="B757" s="371"/>
      <c r="C757" s="372"/>
      <c r="D757" s="372"/>
      <c r="E757" s="372"/>
      <c r="F757" s="371"/>
      <c r="G757" s="371"/>
      <c r="H757" s="362"/>
      <c r="I757" s="373"/>
      <c r="J757" s="144"/>
      <c r="K757" s="144"/>
      <c r="L757" s="144"/>
      <c r="M757" s="144"/>
      <c r="N757" s="144"/>
      <c r="O757" s="144"/>
      <c r="P757" s="144"/>
      <c r="Q757" s="144"/>
      <c r="R757" s="144"/>
      <c r="S757" s="144"/>
      <c r="T757" s="144"/>
      <c r="U757" s="144"/>
      <c r="V757" s="144"/>
      <c r="W757" s="144"/>
      <c r="X757" s="144"/>
      <c r="Y757" s="144"/>
      <c r="Z757" s="144"/>
      <c r="AA757" s="144"/>
      <c r="AB757" s="144"/>
      <c r="AC757" s="144"/>
      <c r="AD757" s="144"/>
      <c r="AE757" s="144"/>
    </row>
    <row r="758">
      <c r="A758" s="370"/>
      <c r="B758" s="371"/>
      <c r="C758" s="372"/>
      <c r="D758" s="372"/>
      <c r="E758" s="372"/>
      <c r="F758" s="371"/>
      <c r="G758" s="371"/>
      <c r="H758" s="362"/>
      <c r="I758" s="373"/>
      <c r="J758" s="144"/>
      <c r="K758" s="144"/>
      <c r="L758" s="144"/>
      <c r="M758" s="144"/>
      <c r="N758" s="144"/>
      <c r="O758" s="144"/>
      <c r="P758" s="144"/>
      <c r="Q758" s="144"/>
      <c r="R758" s="144"/>
      <c r="S758" s="144"/>
      <c r="T758" s="144"/>
      <c r="U758" s="144"/>
      <c r="V758" s="144"/>
      <c r="W758" s="144"/>
      <c r="X758" s="144"/>
      <c r="Y758" s="144"/>
      <c r="Z758" s="144"/>
      <c r="AA758" s="144"/>
      <c r="AB758" s="144"/>
      <c r="AC758" s="144"/>
      <c r="AD758" s="144"/>
      <c r="AE758" s="144"/>
    </row>
    <row r="759">
      <c r="A759" s="370"/>
      <c r="B759" s="371"/>
      <c r="C759" s="372"/>
      <c r="D759" s="372"/>
      <c r="E759" s="372"/>
      <c r="F759" s="371"/>
      <c r="G759" s="371"/>
      <c r="H759" s="362"/>
      <c r="I759" s="373"/>
      <c r="J759" s="144"/>
      <c r="K759" s="144"/>
      <c r="L759" s="144"/>
      <c r="M759" s="144"/>
      <c r="N759" s="144"/>
      <c r="O759" s="144"/>
      <c r="P759" s="144"/>
      <c r="Q759" s="144"/>
      <c r="R759" s="144"/>
      <c r="S759" s="144"/>
      <c r="T759" s="144"/>
      <c r="U759" s="144"/>
      <c r="V759" s="144"/>
      <c r="W759" s="144"/>
      <c r="X759" s="144"/>
      <c r="Y759" s="144"/>
      <c r="Z759" s="144"/>
      <c r="AA759" s="144"/>
      <c r="AB759" s="144"/>
      <c r="AC759" s="144"/>
      <c r="AD759" s="144"/>
      <c r="AE759" s="144"/>
    </row>
    <row r="760">
      <c r="A760" s="370"/>
      <c r="B760" s="371"/>
      <c r="C760" s="372"/>
      <c r="D760" s="372"/>
      <c r="E760" s="372"/>
      <c r="F760" s="371"/>
      <c r="G760" s="371"/>
      <c r="H760" s="362"/>
      <c r="I760" s="373"/>
      <c r="J760" s="144"/>
      <c r="K760" s="144"/>
      <c r="L760" s="144"/>
      <c r="M760" s="144"/>
      <c r="N760" s="144"/>
      <c r="O760" s="144"/>
      <c r="P760" s="144"/>
      <c r="Q760" s="144"/>
      <c r="R760" s="144"/>
      <c r="S760" s="144"/>
      <c r="T760" s="144"/>
      <c r="U760" s="144"/>
      <c r="V760" s="144"/>
      <c r="W760" s="144"/>
      <c r="X760" s="144"/>
      <c r="Y760" s="144"/>
      <c r="Z760" s="144"/>
      <c r="AA760" s="144"/>
      <c r="AB760" s="144"/>
      <c r="AC760" s="144"/>
      <c r="AD760" s="144"/>
      <c r="AE760" s="144"/>
    </row>
    <row r="761">
      <c r="A761" s="370"/>
      <c r="B761" s="371"/>
      <c r="C761" s="372"/>
      <c r="D761" s="372"/>
      <c r="E761" s="372"/>
      <c r="F761" s="371"/>
      <c r="G761" s="371"/>
      <c r="H761" s="362"/>
      <c r="I761" s="373"/>
      <c r="J761" s="144"/>
      <c r="K761" s="144"/>
      <c r="L761" s="144"/>
      <c r="M761" s="144"/>
      <c r="N761" s="144"/>
      <c r="O761" s="144"/>
      <c r="P761" s="144"/>
      <c r="Q761" s="144"/>
      <c r="R761" s="144"/>
      <c r="S761" s="144"/>
      <c r="T761" s="144"/>
      <c r="U761" s="144"/>
      <c r="V761" s="144"/>
      <c r="W761" s="144"/>
      <c r="X761" s="144"/>
      <c r="Y761" s="144"/>
      <c r="Z761" s="144"/>
      <c r="AA761" s="144"/>
      <c r="AB761" s="144"/>
      <c r="AC761" s="144"/>
      <c r="AD761" s="144"/>
      <c r="AE761" s="144"/>
    </row>
    <row r="762">
      <c r="A762" s="370"/>
      <c r="B762" s="371"/>
      <c r="C762" s="372"/>
      <c r="D762" s="372"/>
      <c r="E762" s="372"/>
      <c r="F762" s="371"/>
      <c r="G762" s="371"/>
      <c r="H762" s="362"/>
      <c r="I762" s="373"/>
      <c r="J762" s="144"/>
      <c r="K762" s="144"/>
      <c r="L762" s="144"/>
      <c r="M762" s="144"/>
      <c r="N762" s="144"/>
      <c r="O762" s="144"/>
      <c r="P762" s="144"/>
      <c r="Q762" s="144"/>
      <c r="R762" s="144"/>
      <c r="S762" s="144"/>
      <c r="T762" s="144"/>
      <c r="U762" s="144"/>
      <c r="V762" s="144"/>
      <c r="W762" s="144"/>
      <c r="X762" s="144"/>
      <c r="Y762" s="144"/>
      <c r="Z762" s="144"/>
      <c r="AA762" s="144"/>
      <c r="AB762" s="144"/>
      <c r="AC762" s="144"/>
      <c r="AD762" s="144"/>
      <c r="AE762" s="144"/>
    </row>
    <row r="763">
      <c r="A763" s="370"/>
      <c r="B763" s="371"/>
      <c r="C763" s="372"/>
      <c r="D763" s="372"/>
      <c r="E763" s="372"/>
      <c r="F763" s="371"/>
      <c r="G763" s="371"/>
      <c r="H763" s="362"/>
      <c r="I763" s="373"/>
      <c r="J763" s="144"/>
      <c r="K763" s="144"/>
      <c r="L763" s="144"/>
      <c r="M763" s="144"/>
      <c r="N763" s="144"/>
      <c r="O763" s="144"/>
      <c r="P763" s="144"/>
      <c r="Q763" s="144"/>
      <c r="R763" s="144"/>
      <c r="S763" s="144"/>
      <c r="T763" s="144"/>
      <c r="U763" s="144"/>
      <c r="V763" s="144"/>
      <c r="W763" s="144"/>
      <c r="X763" s="144"/>
      <c r="Y763" s="144"/>
      <c r="Z763" s="144"/>
      <c r="AA763" s="144"/>
      <c r="AB763" s="144"/>
      <c r="AC763" s="144"/>
      <c r="AD763" s="144"/>
      <c r="AE763" s="144"/>
    </row>
    <row r="764">
      <c r="A764" s="370"/>
      <c r="B764" s="371"/>
      <c r="C764" s="372"/>
      <c r="D764" s="372"/>
      <c r="E764" s="372"/>
      <c r="F764" s="371"/>
      <c r="G764" s="371"/>
      <c r="H764" s="362"/>
      <c r="I764" s="373"/>
      <c r="J764" s="144"/>
      <c r="K764" s="144"/>
      <c r="L764" s="144"/>
      <c r="M764" s="144"/>
      <c r="N764" s="144"/>
      <c r="O764" s="144"/>
      <c r="P764" s="144"/>
      <c r="Q764" s="144"/>
      <c r="R764" s="144"/>
      <c r="S764" s="144"/>
      <c r="T764" s="144"/>
      <c r="U764" s="144"/>
      <c r="V764" s="144"/>
      <c r="W764" s="144"/>
      <c r="X764" s="144"/>
      <c r="Y764" s="144"/>
      <c r="Z764" s="144"/>
      <c r="AA764" s="144"/>
      <c r="AB764" s="144"/>
      <c r="AC764" s="144"/>
      <c r="AD764" s="144"/>
      <c r="AE764" s="144"/>
    </row>
    <row r="765">
      <c r="A765" s="370"/>
      <c r="B765" s="371"/>
      <c r="C765" s="372"/>
      <c r="D765" s="372"/>
      <c r="E765" s="372"/>
      <c r="F765" s="371"/>
      <c r="G765" s="371"/>
      <c r="H765" s="362"/>
      <c r="I765" s="373"/>
      <c r="J765" s="144"/>
      <c r="K765" s="144"/>
      <c r="L765" s="144"/>
      <c r="M765" s="144"/>
      <c r="N765" s="144"/>
      <c r="O765" s="144"/>
      <c r="P765" s="144"/>
      <c r="Q765" s="144"/>
      <c r="R765" s="144"/>
      <c r="S765" s="144"/>
      <c r="T765" s="144"/>
      <c r="U765" s="144"/>
      <c r="V765" s="144"/>
      <c r="W765" s="144"/>
      <c r="X765" s="144"/>
      <c r="Y765" s="144"/>
      <c r="Z765" s="144"/>
      <c r="AA765" s="144"/>
      <c r="AB765" s="144"/>
      <c r="AC765" s="144"/>
      <c r="AD765" s="144"/>
      <c r="AE765" s="144"/>
    </row>
    <row r="766">
      <c r="A766" s="370"/>
      <c r="B766" s="371"/>
      <c r="C766" s="372"/>
      <c r="D766" s="372"/>
      <c r="E766" s="372"/>
      <c r="F766" s="371"/>
      <c r="G766" s="371"/>
      <c r="H766" s="362"/>
      <c r="I766" s="373"/>
      <c r="J766" s="144"/>
      <c r="K766" s="144"/>
      <c r="L766" s="144"/>
      <c r="M766" s="144"/>
      <c r="N766" s="144"/>
      <c r="O766" s="144"/>
      <c r="P766" s="144"/>
      <c r="Q766" s="144"/>
      <c r="R766" s="144"/>
      <c r="S766" s="144"/>
      <c r="T766" s="144"/>
      <c r="U766" s="144"/>
      <c r="V766" s="144"/>
      <c r="W766" s="144"/>
      <c r="X766" s="144"/>
      <c r="Y766" s="144"/>
      <c r="Z766" s="144"/>
      <c r="AA766" s="144"/>
      <c r="AB766" s="144"/>
      <c r="AC766" s="144"/>
      <c r="AD766" s="144"/>
      <c r="AE766" s="144"/>
    </row>
    <row r="767">
      <c r="A767" s="370"/>
      <c r="B767" s="371"/>
      <c r="C767" s="372"/>
      <c r="D767" s="372"/>
      <c r="E767" s="372"/>
      <c r="F767" s="371"/>
      <c r="G767" s="371"/>
      <c r="H767" s="362"/>
      <c r="I767" s="373"/>
      <c r="J767" s="144"/>
      <c r="K767" s="144"/>
      <c r="L767" s="144"/>
      <c r="M767" s="144"/>
      <c r="N767" s="144"/>
      <c r="O767" s="144"/>
      <c r="P767" s="144"/>
      <c r="Q767" s="144"/>
      <c r="R767" s="144"/>
      <c r="S767" s="144"/>
      <c r="T767" s="144"/>
      <c r="U767" s="144"/>
      <c r="V767" s="144"/>
      <c r="W767" s="144"/>
      <c r="X767" s="144"/>
      <c r="Y767" s="144"/>
      <c r="Z767" s="144"/>
      <c r="AA767" s="144"/>
      <c r="AB767" s="144"/>
      <c r="AC767" s="144"/>
      <c r="AD767" s="144"/>
      <c r="AE767" s="144"/>
    </row>
    <row r="768">
      <c r="A768" s="370"/>
      <c r="B768" s="371"/>
      <c r="C768" s="372"/>
      <c r="D768" s="372"/>
      <c r="E768" s="372"/>
      <c r="F768" s="371"/>
      <c r="G768" s="371"/>
      <c r="H768" s="362"/>
      <c r="I768" s="373"/>
      <c r="J768" s="144"/>
      <c r="K768" s="144"/>
      <c r="L768" s="144"/>
      <c r="M768" s="144"/>
      <c r="N768" s="144"/>
      <c r="O768" s="144"/>
      <c r="P768" s="144"/>
      <c r="Q768" s="144"/>
      <c r="R768" s="144"/>
      <c r="S768" s="144"/>
      <c r="T768" s="144"/>
      <c r="U768" s="144"/>
      <c r="V768" s="144"/>
      <c r="W768" s="144"/>
      <c r="X768" s="144"/>
      <c r="Y768" s="144"/>
      <c r="Z768" s="144"/>
      <c r="AA768" s="144"/>
      <c r="AB768" s="144"/>
      <c r="AC768" s="144"/>
      <c r="AD768" s="144"/>
      <c r="AE768" s="144"/>
    </row>
    <row r="769">
      <c r="A769" s="370"/>
      <c r="B769" s="371"/>
      <c r="C769" s="372"/>
      <c r="D769" s="372"/>
      <c r="E769" s="372"/>
      <c r="F769" s="371"/>
      <c r="G769" s="371"/>
      <c r="H769" s="362"/>
      <c r="I769" s="373"/>
      <c r="J769" s="144"/>
      <c r="K769" s="144"/>
      <c r="L769" s="144"/>
      <c r="M769" s="144"/>
      <c r="N769" s="144"/>
      <c r="O769" s="144"/>
      <c r="P769" s="144"/>
      <c r="Q769" s="144"/>
      <c r="R769" s="144"/>
      <c r="S769" s="144"/>
      <c r="T769" s="144"/>
      <c r="U769" s="144"/>
      <c r="V769" s="144"/>
      <c r="W769" s="144"/>
      <c r="X769" s="144"/>
      <c r="Y769" s="144"/>
      <c r="Z769" s="144"/>
      <c r="AA769" s="144"/>
      <c r="AB769" s="144"/>
      <c r="AC769" s="144"/>
      <c r="AD769" s="144"/>
      <c r="AE769" s="144"/>
    </row>
    <row r="770">
      <c r="A770" s="370"/>
      <c r="B770" s="371"/>
      <c r="C770" s="372"/>
      <c r="D770" s="372"/>
      <c r="E770" s="372"/>
      <c r="F770" s="371"/>
      <c r="G770" s="371"/>
      <c r="H770" s="362"/>
      <c r="I770" s="373"/>
      <c r="J770" s="144"/>
      <c r="K770" s="144"/>
      <c r="L770" s="144"/>
      <c r="M770" s="144"/>
      <c r="N770" s="144"/>
      <c r="O770" s="144"/>
      <c r="P770" s="144"/>
      <c r="Q770" s="144"/>
      <c r="R770" s="144"/>
      <c r="S770" s="144"/>
      <c r="T770" s="144"/>
      <c r="U770" s="144"/>
      <c r="V770" s="144"/>
      <c r="W770" s="144"/>
      <c r="X770" s="144"/>
      <c r="Y770" s="144"/>
      <c r="Z770" s="144"/>
      <c r="AA770" s="144"/>
      <c r="AB770" s="144"/>
      <c r="AC770" s="144"/>
      <c r="AD770" s="144"/>
      <c r="AE770" s="144"/>
    </row>
    <row r="771">
      <c r="A771" s="370"/>
      <c r="B771" s="371"/>
      <c r="C771" s="372"/>
      <c r="D771" s="372"/>
      <c r="E771" s="372"/>
      <c r="F771" s="371"/>
      <c r="G771" s="371"/>
      <c r="H771" s="362"/>
      <c r="I771" s="373"/>
      <c r="J771" s="144"/>
      <c r="K771" s="144"/>
      <c r="L771" s="144"/>
      <c r="M771" s="144"/>
      <c r="N771" s="144"/>
      <c r="O771" s="144"/>
      <c r="P771" s="144"/>
      <c r="Q771" s="144"/>
      <c r="R771" s="144"/>
      <c r="S771" s="144"/>
      <c r="T771" s="144"/>
      <c r="U771" s="144"/>
      <c r="V771" s="144"/>
      <c r="W771" s="144"/>
      <c r="X771" s="144"/>
      <c r="Y771" s="144"/>
      <c r="Z771" s="144"/>
      <c r="AA771" s="144"/>
      <c r="AB771" s="144"/>
      <c r="AC771" s="144"/>
      <c r="AD771" s="144"/>
      <c r="AE771" s="144"/>
    </row>
    <row r="772">
      <c r="A772" s="370"/>
      <c r="B772" s="371"/>
      <c r="C772" s="372"/>
      <c r="D772" s="372"/>
      <c r="E772" s="372"/>
      <c r="F772" s="371"/>
      <c r="G772" s="371"/>
      <c r="H772" s="362"/>
      <c r="I772" s="373"/>
      <c r="J772" s="144"/>
      <c r="K772" s="144"/>
      <c r="L772" s="144"/>
      <c r="M772" s="144"/>
      <c r="N772" s="144"/>
      <c r="O772" s="144"/>
      <c r="P772" s="144"/>
      <c r="Q772" s="144"/>
      <c r="R772" s="144"/>
      <c r="S772" s="144"/>
      <c r="T772" s="144"/>
      <c r="U772" s="144"/>
      <c r="V772" s="144"/>
      <c r="W772" s="144"/>
      <c r="X772" s="144"/>
      <c r="Y772" s="144"/>
      <c r="Z772" s="144"/>
      <c r="AA772" s="144"/>
      <c r="AB772" s="144"/>
      <c r="AC772" s="144"/>
      <c r="AD772" s="144"/>
      <c r="AE772" s="144"/>
    </row>
    <row r="773">
      <c r="A773" s="370"/>
      <c r="B773" s="371"/>
      <c r="C773" s="372"/>
      <c r="D773" s="372"/>
      <c r="E773" s="372"/>
      <c r="F773" s="371"/>
      <c r="G773" s="371"/>
      <c r="H773" s="362"/>
      <c r="I773" s="373"/>
      <c r="J773" s="144"/>
      <c r="K773" s="144"/>
      <c r="L773" s="144"/>
      <c r="M773" s="144"/>
      <c r="N773" s="144"/>
      <c r="O773" s="144"/>
      <c r="P773" s="144"/>
      <c r="Q773" s="144"/>
      <c r="R773" s="144"/>
      <c r="S773" s="144"/>
      <c r="T773" s="144"/>
      <c r="U773" s="144"/>
      <c r="V773" s="144"/>
      <c r="W773" s="144"/>
      <c r="X773" s="144"/>
      <c r="Y773" s="144"/>
      <c r="Z773" s="144"/>
      <c r="AA773" s="144"/>
      <c r="AB773" s="144"/>
      <c r="AC773" s="144"/>
      <c r="AD773" s="144"/>
      <c r="AE773" s="144"/>
    </row>
    <row r="774">
      <c r="A774" s="370"/>
      <c r="B774" s="371"/>
      <c r="C774" s="372"/>
      <c r="D774" s="372"/>
      <c r="E774" s="372"/>
      <c r="F774" s="371"/>
      <c r="G774" s="371"/>
      <c r="H774" s="362"/>
      <c r="I774" s="373"/>
      <c r="J774" s="144"/>
      <c r="K774" s="144"/>
      <c r="L774" s="144"/>
      <c r="M774" s="144"/>
      <c r="N774" s="144"/>
      <c r="O774" s="144"/>
      <c r="P774" s="144"/>
      <c r="Q774" s="144"/>
      <c r="R774" s="144"/>
      <c r="S774" s="144"/>
      <c r="T774" s="144"/>
      <c r="U774" s="144"/>
      <c r="V774" s="144"/>
      <c r="W774" s="144"/>
      <c r="X774" s="144"/>
      <c r="Y774" s="144"/>
      <c r="Z774" s="144"/>
      <c r="AA774" s="144"/>
      <c r="AB774" s="144"/>
      <c r="AC774" s="144"/>
      <c r="AD774" s="144"/>
      <c r="AE774" s="144"/>
    </row>
    <row r="775">
      <c r="A775" s="370"/>
      <c r="B775" s="371"/>
      <c r="C775" s="372"/>
      <c r="D775" s="372"/>
      <c r="E775" s="372"/>
      <c r="F775" s="371"/>
      <c r="G775" s="371"/>
      <c r="H775" s="362"/>
      <c r="I775" s="373"/>
      <c r="J775" s="144"/>
      <c r="K775" s="144"/>
      <c r="L775" s="144"/>
      <c r="M775" s="144"/>
      <c r="N775" s="144"/>
      <c r="O775" s="144"/>
      <c r="P775" s="144"/>
      <c r="Q775" s="144"/>
      <c r="R775" s="144"/>
      <c r="S775" s="144"/>
      <c r="T775" s="144"/>
      <c r="U775" s="144"/>
      <c r="V775" s="144"/>
      <c r="W775" s="144"/>
      <c r="X775" s="144"/>
      <c r="Y775" s="144"/>
      <c r="Z775" s="144"/>
      <c r="AA775" s="144"/>
      <c r="AB775" s="144"/>
      <c r="AC775" s="144"/>
      <c r="AD775" s="144"/>
      <c r="AE775" s="144"/>
    </row>
    <row r="776">
      <c r="A776" s="370"/>
      <c r="B776" s="371"/>
      <c r="C776" s="372"/>
      <c r="D776" s="372"/>
      <c r="E776" s="372"/>
      <c r="F776" s="371"/>
      <c r="G776" s="371"/>
      <c r="H776" s="362"/>
      <c r="I776" s="373"/>
      <c r="J776" s="144"/>
      <c r="K776" s="144"/>
      <c r="L776" s="144"/>
      <c r="M776" s="144"/>
      <c r="N776" s="144"/>
      <c r="O776" s="144"/>
      <c r="P776" s="144"/>
      <c r="Q776" s="144"/>
      <c r="R776" s="144"/>
      <c r="S776" s="144"/>
      <c r="T776" s="144"/>
      <c r="U776" s="144"/>
      <c r="V776" s="144"/>
      <c r="W776" s="144"/>
      <c r="X776" s="144"/>
      <c r="Y776" s="144"/>
      <c r="Z776" s="144"/>
      <c r="AA776" s="144"/>
      <c r="AB776" s="144"/>
      <c r="AC776" s="144"/>
      <c r="AD776" s="144"/>
      <c r="AE776" s="144"/>
    </row>
    <row r="777">
      <c r="A777" s="370"/>
      <c r="B777" s="371"/>
      <c r="C777" s="372"/>
      <c r="D777" s="372"/>
      <c r="E777" s="372"/>
      <c r="F777" s="371"/>
      <c r="G777" s="371"/>
      <c r="H777" s="362"/>
      <c r="I777" s="373"/>
      <c r="J777" s="144"/>
      <c r="K777" s="144"/>
      <c r="L777" s="144"/>
      <c r="M777" s="144"/>
      <c r="N777" s="144"/>
      <c r="O777" s="144"/>
      <c r="P777" s="144"/>
      <c r="Q777" s="144"/>
      <c r="R777" s="144"/>
      <c r="S777" s="144"/>
      <c r="T777" s="144"/>
      <c r="U777" s="144"/>
      <c r="V777" s="144"/>
      <c r="W777" s="144"/>
      <c r="X777" s="144"/>
      <c r="Y777" s="144"/>
      <c r="Z777" s="144"/>
      <c r="AA777" s="144"/>
      <c r="AB777" s="144"/>
      <c r="AC777" s="144"/>
      <c r="AD777" s="144"/>
      <c r="AE777" s="144"/>
    </row>
    <row r="778">
      <c r="A778" s="370"/>
      <c r="B778" s="371"/>
      <c r="C778" s="372"/>
      <c r="D778" s="372"/>
      <c r="E778" s="372"/>
      <c r="F778" s="371"/>
      <c r="G778" s="371"/>
      <c r="H778" s="362"/>
      <c r="I778" s="373"/>
      <c r="J778" s="144"/>
      <c r="K778" s="144"/>
      <c r="L778" s="144"/>
      <c r="M778" s="144"/>
      <c r="N778" s="144"/>
      <c r="O778" s="144"/>
      <c r="P778" s="144"/>
      <c r="Q778" s="144"/>
      <c r="R778" s="144"/>
      <c r="S778" s="144"/>
      <c r="T778" s="144"/>
      <c r="U778" s="144"/>
      <c r="V778" s="144"/>
      <c r="W778" s="144"/>
      <c r="X778" s="144"/>
      <c r="Y778" s="144"/>
      <c r="Z778" s="144"/>
      <c r="AA778" s="144"/>
      <c r="AB778" s="144"/>
      <c r="AC778" s="144"/>
      <c r="AD778" s="144"/>
      <c r="AE778" s="144"/>
    </row>
    <row r="779">
      <c r="A779" s="370"/>
      <c r="B779" s="371"/>
      <c r="C779" s="372"/>
      <c r="D779" s="372"/>
      <c r="E779" s="372"/>
      <c r="F779" s="371"/>
      <c r="G779" s="371"/>
      <c r="H779" s="362"/>
      <c r="I779" s="373"/>
      <c r="J779" s="144"/>
      <c r="K779" s="144"/>
      <c r="L779" s="144"/>
      <c r="M779" s="144"/>
      <c r="N779" s="144"/>
      <c r="O779" s="144"/>
      <c r="P779" s="144"/>
      <c r="Q779" s="144"/>
      <c r="R779" s="144"/>
      <c r="S779" s="144"/>
      <c r="T779" s="144"/>
      <c r="U779" s="144"/>
      <c r="V779" s="144"/>
      <c r="W779" s="144"/>
      <c r="X779" s="144"/>
      <c r="Y779" s="144"/>
      <c r="Z779" s="144"/>
      <c r="AA779" s="144"/>
      <c r="AB779" s="144"/>
      <c r="AC779" s="144"/>
      <c r="AD779" s="144"/>
      <c r="AE779" s="144"/>
    </row>
    <row r="780">
      <c r="A780" s="370"/>
      <c r="B780" s="371"/>
      <c r="C780" s="372"/>
      <c r="D780" s="372"/>
      <c r="E780" s="372"/>
      <c r="F780" s="371"/>
      <c r="G780" s="371"/>
      <c r="H780" s="362"/>
      <c r="I780" s="373"/>
      <c r="J780" s="144"/>
      <c r="K780" s="144"/>
      <c r="L780" s="144"/>
      <c r="M780" s="144"/>
      <c r="N780" s="144"/>
      <c r="O780" s="144"/>
      <c r="P780" s="144"/>
      <c r="Q780" s="144"/>
      <c r="R780" s="144"/>
      <c r="S780" s="144"/>
      <c r="T780" s="144"/>
      <c r="U780" s="144"/>
      <c r="V780" s="144"/>
      <c r="W780" s="144"/>
      <c r="X780" s="144"/>
      <c r="Y780" s="144"/>
      <c r="Z780" s="144"/>
      <c r="AA780" s="144"/>
      <c r="AB780" s="144"/>
      <c r="AC780" s="144"/>
      <c r="AD780" s="144"/>
      <c r="AE780" s="144"/>
    </row>
    <row r="781">
      <c r="A781" s="370"/>
      <c r="B781" s="371"/>
      <c r="C781" s="372"/>
      <c r="D781" s="372"/>
      <c r="E781" s="372"/>
      <c r="F781" s="371"/>
      <c r="G781" s="371"/>
      <c r="H781" s="362"/>
      <c r="I781" s="373"/>
      <c r="J781" s="144"/>
      <c r="K781" s="144"/>
      <c r="L781" s="144"/>
      <c r="M781" s="144"/>
      <c r="N781" s="144"/>
      <c r="O781" s="144"/>
      <c r="P781" s="144"/>
      <c r="Q781" s="144"/>
      <c r="R781" s="144"/>
      <c r="S781" s="144"/>
      <c r="T781" s="144"/>
      <c r="U781" s="144"/>
      <c r="V781" s="144"/>
      <c r="W781" s="144"/>
      <c r="X781" s="144"/>
      <c r="Y781" s="144"/>
      <c r="Z781" s="144"/>
      <c r="AA781" s="144"/>
      <c r="AB781" s="144"/>
      <c r="AC781" s="144"/>
      <c r="AD781" s="144"/>
      <c r="AE781" s="144"/>
    </row>
    <row r="782">
      <c r="A782" s="370"/>
      <c r="B782" s="371"/>
      <c r="C782" s="372"/>
      <c r="D782" s="372"/>
      <c r="E782" s="372"/>
      <c r="F782" s="371"/>
      <c r="G782" s="371"/>
      <c r="H782" s="362"/>
      <c r="I782" s="373"/>
      <c r="J782" s="144"/>
      <c r="K782" s="144"/>
      <c r="L782" s="144"/>
      <c r="M782" s="144"/>
      <c r="N782" s="144"/>
      <c r="O782" s="144"/>
      <c r="P782" s="144"/>
      <c r="Q782" s="144"/>
      <c r="R782" s="144"/>
      <c r="S782" s="144"/>
      <c r="T782" s="144"/>
      <c r="U782" s="144"/>
      <c r="V782" s="144"/>
      <c r="W782" s="144"/>
      <c r="X782" s="144"/>
      <c r="Y782" s="144"/>
      <c r="Z782" s="144"/>
      <c r="AA782" s="144"/>
      <c r="AB782" s="144"/>
      <c r="AC782" s="144"/>
      <c r="AD782" s="144"/>
      <c r="AE782" s="144"/>
    </row>
    <row r="783">
      <c r="A783" s="370"/>
      <c r="B783" s="371"/>
      <c r="C783" s="372"/>
      <c r="D783" s="372"/>
      <c r="E783" s="372"/>
      <c r="F783" s="371"/>
      <c r="G783" s="371"/>
      <c r="H783" s="362"/>
      <c r="I783" s="373"/>
      <c r="J783" s="144"/>
      <c r="K783" s="144"/>
      <c r="L783" s="144"/>
      <c r="M783" s="144"/>
      <c r="N783" s="144"/>
      <c r="O783" s="144"/>
      <c r="P783" s="144"/>
      <c r="Q783" s="144"/>
      <c r="R783" s="144"/>
      <c r="S783" s="144"/>
      <c r="T783" s="144"/>
      <c r="U783" s="144"/>
      <c r="V783" s="144"/>
      <c r="W783" s="144"/>
      <c r="X783" s="144"/>
      <c r="Y783" s="144"/>
      <c r="Z783" s="144"/>
      <c r="AA783" s="144"/>
      <c r="AB783" s="144"/>
      <c r="AC783" s="144"/>
      <c r="AD783" s="144"/>
      <c r="AE783" s="144"/>
    </row>
    <row r="784">
      <c r="A784" s="370"/>
      <c r="B784" s="371"/>
      <c r="C784" s="372"/>
      <c r="D784" s="372"/>
      <c r="E784" s="372"/>
      <c r="F784" s="371"/>
      <c r="G784" s="371"/>
      <c r="H784" s="362"/>
      <c r="I784" s="373"/>
      <c r="J784" s="144"/>
      <c r="K784" s="144"/>
      <c r="L784" s="144"/>
      <c r="M784" s="144"/>
      <c r="N784" s="144"/>
      <c r="O784" s="144"/>
      <c r="P784" s="144"/>
      <c r="Q784" s="144"/>
      <c r="R784" s="144"/>
      <c r="S784" s="144"/>
      <c r="T784" s="144"/>
      <c r="U784" s="144"/>
      <c r="V784" s="144"/>
      <c r="W784" s="144"/>
      <c r="X784" s="144"/>
      <c r="Y784" s="144"/>
      <c r="Z784" s="144"/>
      <c r="AA784" s="144"/>
      <c r="AB784" s="144"/>
      <c r="AC784" s="144"/>
      <c r="AD784" s="144"/>
      <c r="AE784" s="144"/>
    </row>
    <row r="785">
      <c r="A785" s="370"/>
      <c r="B785" s="371"/>
      <c r="C785" s="372"/>
      <c r="D785" s="372"/>
      <c r="E785" s="372"/>
      <c r="F785" s="371"/>
      <c r="G785" s="371"/>
      <c r="H785" s="362"/>
      <c r="I785" s="373"/>
      <c r="J785" s="144"/>
      <c r="K785" s="144"/>
      <c r="L785" s="144"/>
      <c r="M785" s="144"/>
      <c r="N785" s="144"/>
      <c r="O785" s="144"/>
      <c r="P785" s="144"/>
      <c r="Q785" s="144"/>
      <c r="R785" s="144"/>
      <c r="S785" s="144"/>
      <c r="T785" s="144"/>
      <c r="U785" s="144"/>
      <c r="V785" s="144"/>
      <c r="W785" s="144"/>
      <c r="X785" s="144"/>
      <c r="Y785" s="144"/>
      <c r="Z785" s="144"/>
      <c r="AA785" s="144"/>
      <c r="AB785" s="144"/>
      <c r="AC785" s="144"/>
      <c r="AD785" s="144"/>
      <c r="AE785" s="144"/>
    </row>
    <row r="786">
      <c r="A786" s="370"/>
      <c r="B786" s="371"/>
      <c r="C786" s="372"/>
      <c r="D786" s="372"/>
      <c r="E786" s="372"/>
      <c r="F786" s="371"/>
      <c r="G786" s="371"/>
      <c r="H786" s="362"/>
      <c r="I786" s="373"/>
      <c r="J786" s="144"/>
      <c r="K786" s="144"/>
      <c r="L786" s="144"/>
      <c r="M786" s="144"/>
      <c r="N786" s="144"/>
      <c r="O786" s="144"/>
      <c r="P786" s="144"/>
      <c r="Q786" s="144"/>
      <c r="R786" s="144"/>
      <c r="S786" s="144"/>
      <c r="T786" s="144"/>
      <c r="U786" s="144"/>
      <c r="V786" s="144"/>
      <c r="W786" s="144"/>
      <c r="X786" s="144"/>
      <c r="Y786" s="144"/>
      <c r="Z786" s="144"/>
      <c r="AA786" s="144"/>
      <c r="AB786" s="144"/>
      <c r="AC786" s="144"/>
      <c r="AD786" s="144"/>
      <c r="AE786" s="144"/>
    </row>
    <row r="787">
      <c r="A787" s="370"/>
      <c r="B787" s="371"/>
      <c r="C787" s="372"/>
      <c r="D787" s="372"/>
      <c r="E787" s="372"/>
      <c r="F787" s="371"/>
      <c r="G787" s="371"/>
      <c r="H787" s="362"/>
      <c r="I787" s="373"/>
      <c r="J787" s="144"/>
      <c r="K787" s="144"/>
      <c r="L787" s="144"/>
      <c r="M787" s="144"/>
      <c r="N787" s="144"/>
      <c r="O787" s="144"/>
      <c r="P787" s="144"/>
      <c r="Q787" s="144"/>
      <c r="R787" s="144"/>
      <c r="S787" s="144"/>
      <c r="T787" s="144"/>
      <c r="U787" s="144"/>
      <c r="V787" s="144"/>
      <c r="W787" s="144"/>
      <c r="X787" s="144"/>
      <c r="Y787" s="144"/>
      <c r="Z787" s="144"/>
      <c r="AA787" s="144"/>
      <c r="AB787" s="144"/>
      <c r="AC787" s="144"/>
      <c r="AD787" s="144"/>
      <c r="AE787" s="144"/>
    </row>
    <row r="788">
      <c r="A788" s="370"/>
      <c r="B788" s="371"/>
      <c r="C788" s="372"/>
      <c r="D788" s="372"/>
      <c r="E788" s="372"/>
      <c r="F788" s="371"/>
      <c r="G788" s="371"/>
      <c r="H788" s="362"/>
      <c r="I788" s="373"/>
      <c r="J788" s="144"/>
      <c r="K788" s="144"/>
      <c r="L788" s="144"/>
      <c r="M788" s="144"/>
      <c r="N788" s="144"/>
      <c r="O788" s="144"/>
      <c r="P788" s="144"/>
      <c r="Q788" s="144"/>
      <c r="R788" s="144"/>
      <c r="S788" s="144"/>
      <c r="T788" s="144"/>
      <c r="U788" s="144"/>
      <c r="V788" s="144"/>
      <c r="W788" s="144"/>
      <c r="X788" s="144"/>
      <c r="Y788" s="144"/>
      <c r="Z788" s="144"/>
      <c r="AA788" s="144"/>
      <c r="AB788" s="144"/>
      <c r="AC788" s="144"/>
      <c r="AD788" s="144"/>
      <c r="AE788" s="144"/>
    </row>
    <row r="789">
      <c r="A789" s="370"/>
      <c r="B789" s="371"/>
      <c r="C789" s="372"/>
      <c r="D789" s="372"/>
      <c r="E789" s="372"/>
      <c r="F789" s="371"/>
      <c r="G789" s="371"/>
      <c r="H789" s="362"/>
      <c r="I789" s="373"/>
      <c r="J789" s="144"/>
      <c r="K789" s="144"/>
      <c r="L789" s="144"/>
      <c r="M789" s="144"/>
      <c r="N789" s="144"/>
      <c r="O789" s="144"/>
      <c r="P789" s="144"/>
      <c r="Q789" s="144"/>
      <c r="R789" s="144"/>
      <c r="S789" s="144"/>
      <c r="T789" s="144"/>
      <c r="U789" s="144"/>
      <c r="V789" s="144"/>
      <c r="W789" s="144"/>
      <c r="X789" s="144"/>
      <c r="Y789" s="144"/>
      <c r="Z789" s="144"/>
      <c r="AA789" s="144"/>
      <c r="AB789" s="144"/>
      <c r="AC789" s="144"/>
      <c r="AD789" s="144"/>
      <c r="AE789" s="144"/>
    </row>
    <row r="790">
      <c r="A790" s="370"/>
      <c r="B790" s="371"/>
      <c r="C790" s="372"/>
      <c r="D790" s="372"/>
      <c r="E790" s="372"/>
      <c r="F790" s="371"/>
      <c r="G790" s="371"/>
      <c r="H790" s="362"/>
      <c r="I790" s="373"/>
      <c r="J790" s="144"/>
      <c r="K790" s="144"/>
      <c r="L790" s="144"/>
      <c r="M790" s="144"/>
      <c r="N790" s="144"/>
      <c r="O790" s="144"/>
      <c r="P790" s="144"/>
      <c r="Q790" s="144"/>
      <c r="R790" s="144"/>
      <c r="S790" s="144"/>
      <c r="T790" s="144"/>
      <c r="U790" s="144"/>
      <c r="V790" s="144"/>
      <c r="W790" s="144"/>
      <c r="X790" s="144"/>
      <c r="Y790" s="144"/>
      <c r="Z790" s="144"/>
      <c r="AA790" s="144"/>
      <c r="AB790" s="144"/>
      <c r="AC790" s="144"/>
      <c r="AD790" s="144"/>
      <c r="AE790" s="144"/>
    </row>
    <row r="791">
      <c r="A791" s="370"/>
      <c r="B791" s="371"/>
      <c r="C791" s="372"/>
      <c r="D791" s="372"/>
      <c r="E791" s="372"/>
      <c r="F791" s="371"/>
      <c r="G791" s="371"/>
      <c r="H791" s="362"/>
      <c r="I791" s="373"/>
      <c r="J791" s="144"/>
      <c r="K791" s="144"/>
      <c r="L791" s="144"/>
      <c r="M791" s="144"/>
      <c r="N791" s="144"/>
      <c r="O791" s="144"/>
      <c r="P791" s="144"/>
      <c r="Q791" s="144"/>
      <c r="R791" s="144"/>
      <c r="S791" s="144"/>
      <c r="T791" s="144"/>
      <c r="U791" s="144"/>
      <c r="V791" s="144"/>
      <c r="W791" s="144"/>
      <c r="X791" s="144"/>
      <c r="Y791" s="144"/>
      <c r="Z791" s="144"/>
      <c r="AA791" s="144"/>
      <c r="AB791" s="144"/>
      <c r="AC791" s="144"/>
      <c r="AD791" s="144"/>
      <c r="AE791" s="144"/>
    </row>
    <row r="792">
      <c r="A792" s="370"/>
      <c r="B792" s="371"/>
      <c r="C792" s="372"/>
      <c r="D792" s="372"/>
      <c r="E792" s="372"/>
      <c r="F792" s="371"/>
      <c r="G792" s="371"/>
      <c r="H792" s="362"/>
      <c r="I792" s="373"/>
      <c r="J792" s="144"/>
      <c r="K792" s="144"/>
      <c r="L792" s="144"/>
      <c r="M792" s="144"/>
      <c r="N792" s="144"/>
      <c r="O792" s="144"/>
      <c r="P792" s="144"/>
      <c r="Q792" s="144"/>
      <c r="R792" s="144"/>
      <c r="S792" s="144"/>
      <c r="T792" s="144"/>
      <c r="U792" s="144"/>
      <c r="V792" s="144"/>
      <c r="W792" s="144"/>
      <c r="X792" s="144"/>
      <c r="Y792" s="144"/>
      <c r="Z792" s="144"/>
      <c r="AA792" s="144"/>
      <c r="AB792" s="144"/>
      <c r="AC792" s="144"/>
      <c r="AD792" s="144"/>
      <c r="AE792" s="144"/>
    </row>
    <row r="793">
      <c r="A793" s="370"/>
      <c r="B793" s="371"/>
      <c r="C793" s="372"/>
      <c r="D793" s="372"/>
      <c r="E793" s="372"/>
      <c r="F793" s="371"/>
      <c r="G793" s="371"/>
      <c r="H793" s="362"/>
      <c r="I793" s="373"/>
      <c r="J793" s="144"/>
      <c r="K793" s="144"/>
      <c r="L793" s="144"/>
      <c r="M793" s="144"/>
      <c r="N793" s="144"/>
      <c r="O793" s="144"/>
      <c r="P793" s="144"/>
      <c r="Q793" s="144"/>
      <c r="R793" s="144"/>
      <c r="S793" s="144"/>
      <c r="T793" s="144"/>
      <c r="U793" s="144"/>
      <c r="V793" s="144"/>
      <c r="W793" s="144"/>
      <c r="X793" s="144"/>
      <c r="Y793" s="144"/>
      <c r="Z793" s="144"/>
      <c r="AA793" s="144"/>
      <c r="AB793" s="144"/>
      <c r="AC793" s="144"/>
      <c r="AD793" s="144"/>
      <c r="AE793" s="144"/>
    </row>
    <row r="794">
      <c r="A794" s="370"/>
      <c r="B794" s="371"/>
      <c r="C794" s="372"/>
      <c r="D794" s="372"/>
      <c r="E794" s="372"/>
      <c r="F794" s="371"/>
      <c r="G794" s="371"/>
      <c r="H794" s="362"/>
      <c r="I794" s="373"/>
      <c r="J794" s="144"/>
      <c r="K794" s="144"/>
      <c r="L794" s="144"/>
      <c r="M794" s="144"/>
      <c r="N794" s="144"/>
      <c r="O794" s="144"/>
      <c r="P794" s="144"/>
      <c r="Q794" s="144"/>
      <c r="R794" s="144"/>
      <c r="S794" s="144"/>
      <c r="T794" s="144"/>
      <c r="U794" s="144"/>
      <c r="V794" s="144"/>
      <c r="W794" s="144"/>
      <c r="X794" s="144"/>
      <c r="Y794" s="144"/>
      <c r="Z794" s="144"/>
      <c r="AA794" s="144"/>
      <c r="AB794" s="144"/>
      <c r="AC794" s="144"/>
      <c r="AD794" s="144"/>
      <c r="AE794" s="144"/>
    </row>
    <row r="795">
      <c r="A795" s="370"/>
      <c r="B795" s="371"/>
      <c r="C795" s="372"/>
      <c r="D795" s="372"/>
      <c r="E795" s="372"/>
      <c r="F795" s="371"/>
      <c r="G795" s="371"/>
      <c r="H795" s="362"/>
      <c r="I795" s="373"/>
      <c r="J795" s="144"/>
      <c r="K795" s="144"/>
      <c r="L795" s="144"/>
      <c r="M795" s="144"/>
      <c r="N795" s="144"/>
      <c r="O795" s="144"/>
      <c r="P795" s="144"/>
      <c r="Q795" s="144"/>
      <c r="R795" s="144"/>
      <c r="S795" s="144"/>
      <c r="T795" s="144"/>
      <c r="U795" s="144"/>
      <c r="V795" s="144"/>
      <c r="W795" s="144"/>
      <c r="X795" s="144"/>
      <c r="Y795" s="144"/>
      <c r="Z795" s="144"/>
      <c r="AA795" s="144"/>
      <c r="AB795" s="144"/>
      <c r="AC795" s="144"/>
      <c r="AD795" s="144"/>
      <c r="AE795" s="144"/>
    </row>
    <row r="796">
      <c r="A796" s="370"/>
      <c r="B796" s="371"/>
      <c r="C796" s="372"/>
      <c r="D796" s="372"/>
      <c r="E796" s="372"/>
      <c r="F796" s="371"/>
      <c r="G796" s="371"/>
      <c r="H796" s="362"/>
      <c r="I796" s="373"/>
      <c r="J796" s="144"/>
      <c r="K796" s="144"/>
      <c r="L796" s="144"/>
      <c r="M796" s="144"/>
      <c r="N796" s="144"/>
      <c r="O796" s="144"/>
      <c r="P796" s="144"/>
      <c r="Q796" s="144"/>
      <c r="R796" s="144"/>
      <c r="S796" s="144"/>
      <c r="T796" s="144"/>
      <c r="U796" s="144"/>
      <c r="V796" s="144"/>
      <c r="W796" s="144"/>
      <c r="X796" s="144"/>
      <c r="Y796" s="144"/>
      <c r="Z796" s="144"/>
      <c r="AA796" s="144"/>
      <c r="AB796" s="144"/>
      <c r="AC796" s="144"/>
      <c r="AD796" s="144"/>
      <c r="AE796" s="144"/>
    </row>
    <row r="797">
      <c r="A797" s="370"/>
      <c r="B797" s="371"/>
      <c r="C797" s="372"/>
      <c r="D797" s="372"/>
      <c r="E797" s="372"/>
      <c r="F797" s="371"/>
      <c r="G797" s="371"/>
      <c r="H797" s="362"/>
      <c r="I797" s="373"/>
      <c r="J797" s="144"/>
      <c r="K797" s="144"/>
      <c r="L797" s="144"/>
      <c r="M797" s="144"/>
      <c r="N797" s="144"/>
      <c r="O797" s="144"/>
      <c r="P797" s="144"/>
      <c r="Q797" s="144"/>
      <c r="R797" s="144"/>
      <c r="S797" s="144"/>
      <c r="T797" s="144"/>
      <c r="U797" s="144"/>
      <c r="V797" s="144"/>
      <c r="W797" s="144"/>
      <c r="X797" s="144"/>
      <c r="Y797" s="144"/>
      <c r="Z797" s="144"/>
      <c r="AA797" s="144"/>
      <c r="AB797" s="144"/>
      <c r="AC797" s="144"/>
      <c r="AD797" s="144"/>
      <c r="AE797" s="144"/>
    </row>
    <row r="798">
      <c r="A798" s="370"/>
      <c r="B798" s="371"/>
      <c r="C798" s="372"/>
      <c r="D798" s="372"/>
      <c r="E798" s="372"/>
      <c r="F798" s="371"/>
      <c r="G798" s="371"/>
      <c r="H798" s="362"/>
      <c r="I798" s="373"/>
      <c r="J798" s="144"/>
      <c r="K798" s="144"/>
      <c r="L798" s="144"/>
      <c r="M798" s="144"/>
      <c r="N798" s="144"/>
      <c r="O798" s="144"/>
      <c r="P798" s="144"/>
      <c r="Q798" s="144"/>
      <c r="R798" s="144"/>
      <c r="S798" s="144"/>
      <c r="T798" s="144"/>
      <c r="U798" s="144"/>
      <c r="V798" s="144"/>
      <c r="W798" s="144"/>
      <c r="X798" s="144"/>
      <c r="Y798" s="144"/>
      <c r="Z798" s="144"/>
      <c r="AA798" s="144"/>
      <c r="AB798" s="144"/>
      <c r="AC798" s="144"/>
      <c r="AD798" s="144"/>
      <c r="AE798" s="144"/>
    </row>
    <row r="799">
      <c r="A799" s="370"/>
      <c r="B799" s="371"/>
      <c r="C799" s="372"/>
      <c r="D799" s="372"/>
      <c r="E799" s="372"/>
      <c r="F799" s="371"/>
      <c r="G799" s="371"/>
      <c r="H799" s="362"/>
      <c r="I799" s="373"/>
      <c r="J799" s="144"/>
      <c r="K799" s="144"/>
      <c r="L799" s="144"/>
      <c r="M799" s="144"/>
      <c r="N799" s="144"/>
      <c r="O799" s="144"/>
      <c r="P799" s="144"/>
      <c r="Q799" s="144"/>
      <c r="R799" s="144"/>
      <c r="S799" s="144"/>
      <c r="T799" s="144"/>
      <c r="U799" s="144"/>
      <c r="V799" s="144"/>
      <c r="W799" s="144"/>
      <c r="X799" s="144"/>
      <c r="Y799" s="144"/>
      <c r="Z799" s="144"/>
      <c r="AA799" s="144"/>
      <c r="AB799" s="144"/>
      <c r="AC799" s="144"/>
      <c r="AD799" s="144"/>
      <c r="AE799" s="144"/>
    </row>
    <row r="800">
      <c r="A800" s="370"/>
      <c r="B800" s="371"/>
      <c r="C800" s="372"/>
      <c r="D800" s="372"/>
      <c r="E800" s="372"/>
      <c r="F800" s="371"/>
      <c r="G800" s="371"/>
      <c r="H800" s="362"/>
      <c r="I800" s="373"/>
      <c r="J800" s="144"/>
      <c r="K800" s="144"/>
      <c r="L800" s="144"/>
      <c r="M800" s="144"/>
      <c r="N800" s="144"/>
      <c r="O800" s="144"/>
      <c r="P800" s="144"/>
      <c r="Q800" s="144"/>
      <c r="R800" s="144"/>
      <c r="S800" s="144"/>
      <c r="T800" s="144"/>
      <c r="U800" s="144"/>
      <c r="V800" s="144"/>
      <c r="W800" s="144"/>
      <c r="X800" s="144"/>
      <c r="Y800" s="144"/>
      <c r="Z800" s="144"/>
      <c r="AA800" s="144"/>
      <c r="AB800" s="144"/>
      <c r="AC800" s="144"/>
      <c r="AD800" s="144"/>
      <c r="AE800" s="144"/>
    </row>
    <row r="801">
      <c r="A801" s="370"/>
      <c r="B801" s="371"/>
      <c r="C801" s="372"/>
      <c r="D801" s="372"/>
      <c r="E801" s="372"/>
      <c r="F801" s="371"/>
      <c r="G801" s="371"/>
      <c r="H801" s="362"/>
      <c r="I801" s="373"/>
      <c r="J801" s="144"/>
      <c r="K801" s="144"/>
      <c r="L801" s="144"/>
      <c r="M801" s="144"/>
      <c r="N801" s="144"/>
      <c r="O801" s="144"/>
      <c r="P801" s="144"/>
      <c r="Q801" s="144"/>
      <c r="R801" s="144"/>
      <c r="S801" s="144"/>
      <c r="T801" s="144"/>
      <c r="U801" s="144"/>
      <c r="V801" s="144"/>
      <c r="W801" s="144"/>
      <c r="X801" s="144"/>
      <c r="Y801" s="144"/>
      <c r="Z801" s="144"/>
      <c r="AA801" s="144"/>
      <c r="AB801" s="144"/>
      <c r="AC801" s="144"/>
      <c r="AD801" s="144"/>
      <c r="AE801" s="144"/>
    </row>
    <row r="802">
      <c r="A802" s="370"/>
      <c r="B802" s="371"/>
      <c r="C802" s="372"/>
      <c r="D802" s="372"/>
      <c r="E802" s="372"/>
      <c r="F802" s="371"/>
      <c r="G802" s="371"/>
      <c r="H802" s="362"/>
      <c r="I802" s="373"/>
      <c r="J802" s="144"/>
      <c r="K802" s="144"/>
      <c r="L802" s="144"/>
      <c r="M802" s="144"/>
      <c r="N802" s="144"/>
      <c r="O802" s="144"/>
      <c r="P802" s="144"/>
      <c r="Q802" s="144"/>
      <c r="R802" s="144"/>
      <c r="S802" s="144"/>
      <c r="T802" s="144"/>
      <c r="U802" s="144"/>
      <c r="V802" s="144"/>
      <c r="W802" s="144"/>
      <c r="X802" s="144"/>
      <c r="Y802" s="144"/>
      <c r="Z802" s="144"/>
      <c r="AA802" s="144"/>
      <c r="AB802" s="144"/>
      <c r="AC802" s="144"/>
      <c r="AD802" s="144"/>
      <c r="AE802" s="144"/>
    </row>
    <row r="803">
      <c r="A803" s="370"/>
      <c r="B803" s="371"/>
      <c r="C803" s="372"/>
      <c r="D803" s="372"/>
      <c r="E803" s="372"/>
      <c r="F803" s="371"/>
      <c r="G803" s="371"/>
      <c r="H803" s="362"/>
      <c r="I803" s="373"/>
      <c r="J803" s="144"/>
      <c r="K803" s="144"/>
      <c r="L803" s="144"/>
      <c r="M803" s="144"/>
      <c r="N803" s="144"/>
      <c r="O803" s="144"/>
      <c r="P803" s="144"/>
      <c r="Q803" s="144"/>
      <c r="R803" s="144"/>
      <c r="S803" s="144"/>
      <c r="T803" s="144"/>
      <c r="U803" s="144"/>
      <c r="V803" s="144"/>
      <c r="W803" s="144"/>
      <c r="X803" s="144"/>
      <c r="Y803" s="144"/>
      <c r="Z803" s="144"/>
      <c r="AA803" s="144"/>
      <c r="AB803" s="144"/>
      <c r="AC803" s="144"/>
      <c r="AD803" s="144"/>
      <c r="AE803" s="144"/>
    </row>
    <row r="804">
      <c r="A804" s="370"/>
      <c r="B804" s="371"/>
      <c r="C804" s="372"/>
      <c r="D804" s="372"/>
      <c r="E804" s="372"/>
      <c r="F804" s="371"/>
      <c r="G804" s="371"/>
      <c r="H804" s="362"/>
      <c r="I804" s="373"/>
      <c r="J804" s="144"/>
      <c r="K804" s="144"/>
      <c r="L804" s="144"/>
      <c r="M804" s="144"/>
      <c r="N804" s="144"/>
      <c r="O804" s="144"/>
      <c r="P804" s="144"/>
      <c r="Q804" s="144"/>
      <c r="R804" s="144"/>
      <c r="S804" s="144"/>
      <c r="T804" s="144"/>
      <c r="U804" s="144"/>
      <c r="V804" s="144"/>
      <c r="W804" s="144"/>
      <c r="X804" s="144"/>
      <c r="Y804" s="144"/>
      <c r="Z804" s="144"/>
      <c r="AA804" s="144"/>
      <c r="AB804" s="144"/>
      <c r="AC804" s="144"/>
      <c r="AD804" s="144"/>
      <c r="AE804" s="144"/>
    </row>
    <row r="805">
      <c r="A805" s="370"/>
      <c r="B805" s="371"/>
      <c r="C805" s="372"/>
      <c r="D805" s="372"/>
      <c r="E805" s="372"/>
      <c r="F805" s="371"/>
      <c r="G805" s="371"/>
      <c r="H805" s="362"/>
      <c r="I805" s="373"/>
      <c r="J805" s="144"/>
      <c r="K805" s="144"/>
      <c r="L805" s="144"/>
      <c r="M805" s="144"/>
      <c r="N805" s="144"/>
      <c r="O805" s="144"/>
      <c r="P805" s="144"/>
      <c r="Q805" s="144"/>
      <c r="R805" s="144"/>
      <c r="S805" s="144"/>
      <c r="T805" s="144"/>
      <c r="U805" s="144"/>
      <c r="V805" s="144"/>
      <c r="W805" s="144"/>
      <c r="X805" s="144"/>
      <c r="Y805" s="144"/>
      <c r="Z805" s="144"/>
      <c r="AA805" s="144"/>
      <c r="AB805" s="144"/>
      <c r="AC805" s="144"/>
      <c r="AD805" s="144"/>
      <c r="AE805" s="144"/>
    </row>
    <row r="806">
      <c r="A806" s="370"/>
      <c r="B806" s="371"/>
      <c r="C806" s="372"/>
      <c r="D806" s="372"/>
      <c r="E806" s="372"/>
      <c r="F806" s="371"/>
      <c r="G806" s="371"/>
      <c r="H806" s="362"/>
      <c r="I806" s="373"/>
      <c r="J806" s="144"/>
      <c r="K806" s="144"/>
      <c r="L806" s="144"/>
      <c r="M806" s="144"/>
      <c r="N806" s="144"/>
      <c r="O806" s="144"/>
      <c r="P806" s="144"/>
      <c r="Q806" s="144"/>
      <c r="R806" s="144"/>
      <c r="S806" s="144"/>
      <c r="T806" s="144"/>
      <c r="U806" s="144"/>
      <c r="V806" s="144"/>
      <c r="W806" s="144"/>
      <c r="X806" s="144"/>
      <c r="Y806" s="144"/>
      <c r="Z806" s="144"/>
      <c r="AA806" s="144"/>
      <c r="AB806" s="144"/>
      <c r="AC806" s="144"/>
      <c r="AD806" s="144"/>
      <c r="AE806" s="144"/>
    </row>
    <row r="807">
      <c r="A807" s="370"/>
      <c r="B807" s="371"/>
      <c r="C807" s="372"/>
      <c r="D807" s="372"/>
      <c r="E807" s="372"/>
      <c r="F807" s="371"/>
      <c r="G807" s="371"/>
      <c r="H807" s="362"/>
      <c r="I807" s="373"/>
      <c r="J807" s="144"/>
      <c r="K807" s="144"/>
      <c r="L807" s="144"/>
      <c r="M807" s="144"/>
      <c r="N807" s="144"/>
      <c r="O807" s="144"/>
      <c r="P807" s="144"/>
      <c r="Q807" s="144"/>
      <c r="R807" s="144"/>
      <c r="S807" s="144"/>
      <c r="T807" s="144"/>
      <c r="U807" s="144"/>
      <c r="V807" s="144"/>
      <c r="W807" s="144"/>
      <c r="X807" s="144"/>
      <c r="Y807" s="144"/>
      <c r="Z807" s="144"/>
      <c r="AA807" s="144"/>
      <c r="AB807" s="144"/>
      <c r="AC807" s="144"/>
      <c r="AD807" s="144"/>
      <c r="AE807" s="144"/>
    </row>
    <row r="808">
      <c r="A808" s="370"/>
      <c r="B808" s="371"/>
      <c r="C808" s="372"/>
      <c r="D808" s="372"/>
      <c r="E808" s="372"/>
      <c r="F808" s="371"/>
      <c r="G808" s="371"/>
      <c r="H808" s="362"/>
      <c r="I808" s="373"/>
      <c r="J808" s="144"/>
      <c r="K808" s="144"/>
      <c r="L808" s="144"/>
      <c r="M808" s="144"/>
      <c r="N808" s="144"/>
      <c r="O808" s="144"/>
      <c r="P808" s="144"/>
      <c r="Q808" s="144"/>
      <c r="R808" s="144"/>
      <c r="S808" s="144"/>
      <c r="T808" s="144"/>
      <c r="U808" s="144"/>
      <c r="V808" s="144"/>
      <c r="W808" s="144"/>
      <c r="X808" s="144"/>
      <c r="Y808" s="144"/>
      <c r="Z808" s="144"/>
      <c r="AA808" s="144"/>
      <c r="AB808" s="144"/>
      <c r="AC808" s="144"/>
      <c r="AD808" s="144"/>
      <c r="AE808" s="144"/>
    </row>
    <row r="809">
      <c r="A809" s="370"/>
      <c r="B809" s="371"/>
      <c r="C809" s="372"/>
      <c r="D809" s="372"/>
      <c r="E809" s="372"/>
      <c r="F809" s="371"/>
      <c r="G809" s="371"/>
      <c r="H809" s="362"/>
      <c r="I809" s="373"/>
      <c r="J809" s="144"/>
      <c r="K809" s="144"/>
      <c r="L809" s="144"/>
      <c r="M809" s="144"/>
      <c r="N809" s="144"/>
      <c r="O809" s="144"/>
      <c r="P809" s="144"/>
      <c r="Q809" s="144"/>
      <c r="R809" s="144"/>
      <c r="S809" s="144"/>
      <c r="T809" s="144"/>
      <c r="U809" s="144"/>
      <c r="V809" s="144"/>
      <c r="W809" s="144"/>
      <c r="X809" s="144"/>
      <c r="Y809" s="144"/>
      <c r="Z809" s="144"/>
      <c r="AA809" s="144"/>
      <c r="AB809" s="144"/>
      <c r="AC809" s="144"/>
      <c r="AD809" s="144"/>
      <c r="AE809" s="144"/>
    </row>
    <row r="810">
      <c r="A810" s="370"/>
      <c r="B810" s="371"/>
      <c r="C810" s="372"/>
      <c r="D810" s="372"/>
      <c r="E810" s="372"/>
      <c r="F810" s="371"/>
      <c r="G810" s="371"/>
      <c r="H810" s="362"/>
      <c r="I810" s="373"/>
      <c r="J810" s="144"/>
      <c r="K810" s="144"/>
      <c r="L810" s="144"/>
      <c r="M810" s="144"/>
      <c r="N810" s="144"/>
      <c r="O810" s="144"/>
      <c r="P810" s="144"/>
      <c r="Q810" s="144"/>
      <c r="R810" s="144"/>
      <c r="S810" s="144"/>
      <c r="T810" s="144"/>
      <c r="U810" s="144"/>
      <c r="V810" s="144"/>
      <c r="W810" s="144"/>
      <c r="X810" s="144"/>
      <c r="Y810" s="144"/>
      <c r="Z810" s="144"/>
      <c r="AA810" s="144"/>
      <c r="AB810" s="144"/>
      <c r="AC810" s="144"/>
      <c r="AD810" s="144"/>
      <c r="AE810" s="144"/>
    </row>
    <row r="811">
      <c r="A811" s="370"/>
      <c r="B811" s="371"/>
      <c r="C811" s="372"/>
      <c r="D811" s="372"/>
      <c r="E811" s="372"/>
      <c r="F811" s="371"/>
      <c r="G811" s="371"/>
      <c r="H811" s="362"/>
      <c r="I811" s="373"/>
      <c r="J811" s="144"/>
      <c r="K811" s="144"/>
      <c r="L811" s="144"/>
      <c r="M811" s="144"/>
      <c r="N811" s="144"/>
      <c r="O811" s="144"/>
      <c r="P811" s="144"/>
      <c r="Q811" s="144"/>
      <c r="R811" s="144"/>
      <c r="S811" s="144"/>
      <c r="T811" s="144"/>
      <c r="U811" s="144"/>
      <c r="V811" s="144"/>
      <c r="W811" s="144"/>
      <c r="X811" s="144"/>
      <c r="Y811" s="144"/>
      <c r="Z811" s="144"/>
      <c r="AA811" s="144"/>
      <c r="AB811" s="144"/>
      <c r="AC811" s="144"/>
      <c r="AD811" s="144"/>
      <c r="AE811" s="144"/>
    </row>
    <row r="812">
      <c r="A812" s="370"/>
      <c r="B812" s="371"/>
      <c r="C812" s="372"/>
      <c r="D812" s="372"/>
      <c r="E812" s="372"/>
      <c r="F812" s="371"/>
      <c r="G812" s="371"/>
      <c r="H812" s="362"/>
      <c r="I812" s="373"/>
      <c r="J812" s="144"/>
      <c r="K812" s="144"/>
      <c r="L812" s="144"/>
      <c r="M812" s="144"/>
      <c r="N812" s="144"/>
      <c r="O812" s="144"/>
      <c r="P812" s="144"/>
      <c r="Q812" s="144"/>
      <c r="R812" s="144"/>
      <c r="S812" s="144"/>
      <c r="T812" s="144"/>
      <c r="U812" s="144"/>
      <c r="V812" s="144"/>
      <c r="W812" s="144"/>
      <c r="X812" s="144"/>
      <c r="Y812" s="144"/>
      <c r="Z812" s="144"/>
      <c r="AA812" s="144"/>
      <c r="AB812" s="144"/>
      <c r="AC812" s="144"/>
      <c r="AD812" s="144"/>
      <c r="AE812" s="144"/>
    </row>
    <row r="813">
      <c r="A813" s="370"/>
      <c r="B813" s="371"/>
      <c r="C813" s="372"/>
      <c r="D813" s="372"/>
      <c r="E813" s="372"/>
      <c r="F813" s="371"/>
      <c r="G813" s="371"/>
      <c r="H813" s="362"/>
      <c r="I813" s="373"/>
      <c r="J813" s="144"/>
      <c r="K813" s="144"/>
      <c r="L813" s="144"/>
      <c r="M813" s="144"/>
      <c r="N813" s="144"/>
      <c r="O813" s="144"/>
      <c r="P813" s="144"/>
      <c r="Q813" s="144"/>
      <c r="R813" s="144"/>
      <c r="S813" s="144"/>
      <c r="T813" s="144"/>
      <c r="U813" s="144"/>
      <c r="V813" s="144"/>
      <c r="W813" s="144"/>
      <c r="X813" s="144"/>
      <c r="Y813" s="144"/>
      <c r="Z813" s="144"/>
      <c r="AA813" s="144"/>
      <c r="AB813" s="144"/>
      <c r="AC813" s="144"/>
      <c r="AD813" s="144"/>
      <c r="AE813" s="144"/>
    </row>
    <row r="814">
      <c r="A814" s="370"/>
      <c r="B814" s="371"/>
      <c r="C814" s="372"/>
      <c r="D814" s="372"/>
      <c r="E814" s="372"/>
      <c r="F814" s="371"/>
      <c r="G814" s="371"/>
      <c r="H814" s="362"/>
      <c r="I814" s="373"/>
      <c r="J814" s="144"/>
      <c r="K814" s="144"/>
      <c r="L814" s="144"/>
      <c r="M814" s="144"/>
      <c r="N814" s="144"/>
      <c r="O814" s="144"/>
      <c r="P814" s="144"/>
      <c r="Q814" s="144"/>
      <c r="R814" s="144"/>
      <c r="S814" s="144"/>
      <c r="T814" s="144"/>
      <c r="U814" s="144"/>
      <c r="V814" s="144"/>
      <c r="W814" s="144"/>
      <c r="X814" s="144"/>
      <c r="Y814" s="144"/>
      <c r="Z814" s="144"/>
      <c r="AA814" s="144"/>
      <c r="AB814" s="144"/>
      <c r="AC814" s="144"/>
      <c r="AD814" s="144"/>
      <c r="AE814" s="144"/>
    </row>
    <row r="815">
      <c r="A815" s="370"/>
      <c r="B815" s="371"/>
      <c r="C815" s="372"/>
      <c r="D815" s="372"/>
      <c r="E815" s="372"/>
      <c r="F815" s="371"/>
      <c r="G815" s="371"/>
      <c r="H815" s="362"/>
      <c r="I815" s="373"/>
      <c r="J815" s="144"/>
      <c r="K815" s="144"/>
      <c r="L815" s="144"/>
      <c r="M815" s="144"/>
      <c r="N815" s="144"/>
      <c r="O815" s="144"/>
      <c r="P815" s="144"/>
      <c r="Q815" s="144"/>
      <c r="R815" s="144"/>
      <c r="S815" s="144"/>
      <c r="T815" s="144"/>
      <c r="U815" s="144"/>
      <c r="V815" s="144"/>
      <c r="W815" s="144"/>
      <c r="X815" s="144"/>
      <c r="Y815" s="144"/>
      <c r="Z815" s="144"/>
      <c r="AA815" s="144"/>
      <c r="AB815" s="144"/>
      <c r="AC815" s="144"/>
      <c r="AD815" s="144"/>
      <c r="AE815" s="144"/>
    </row>
    <row r="816">
      <c r="A816" s="370"/>
      <c r="B816" s="371"/>
      <c r="C816" s="372"/>
      <c r="D816" s="372"/>
      <c r="E816" s="372"/>
      <c r="F816" s="371"/>
      <c r="G816" s="371"/>
      <c r="H816" s="362"/>
      <c r="I816" s="373"/>
      <c r="J816" s="144"/>
      <c r="K816" s="144"/>
      <c r="L816" s="144"/>
      <c r="M816" s="144"/>
      <c r="N816" s="144"/>
      <c r="O816" s="144"/>
      <c r="P816" s="144"/>
      <c r="Q816" s="144"/>
      <c r="R816" s="144"/>
      <c r="S816" s="144"/>
      <c r="T816" s="144"/>
      <c r="U816" s="144"/>
      <c r="V816" s="144"/>
      <c r="W816" s="144"/>
      <c r="X816" s="144"/>
      <c r="Y816" s="144"/>
      <c r="Z816" s="144"/>
      <c r="AA816" s="144"/>
      <c r="AB816" s="144"/>
      <c r="AC816" s="144"/>
      <c r="AD816" s="144"/>
      <c r="AE816" s="144"/>
    </row>
    <row r="817">
      <c r="A817" s="370"/>
      <c r="B817" s="371"/>
      <c r="C817" s="372"/>
      <c r="D817" s="372"/>
      <c r="E817" s="372"/>
      <c r="F817" s="371"/>
      <c r="G817" s="371"/>
      <c r="H817" s="362"/>
      <c r="I817" s="373"/>
      <c r="J817" s="144"/>
      <c r="K817" s="144"/>
      <c r="L817" s="144"/>
      <c r="M817" s="144"/>
      <c r="N817" s="144"/>
      <c r="O817" s="144"/>
      <c r="P817" s="144"/>
      <c r="Q817" s="144"/>
      <c r="R817" s="144"/>
      <c r="S817" s="144"/>
      <c r="T817" s="144"/>
      <c r="U817" s="144"/>
      <c r="V817" s="144"/>
      <c r="W817" s="144"/>
      <c r="X817" s="144"/>
      <c r="Y817" s="144"/>
      <c r="Z817" s="144"/>
      <c r="AA817" s="144"/>
      <c r="AB817" s="144"/>
      <c r="AC817" s="144"/>
      <c r="AD817" s="144"/>
      <c r="AE817" s="144"/>
    </row>
    <row r="818">
      <c r="A818" s="370"/>
      <c r="B818" s="371"/>
      <c r="C818" s="372"/>
      <c r="D818" s="372"/>
      <c r="E818" s="372"/>
      <c r="F818" s="371"/>
      <c r="G818" s="371"/>
      <c r="H818" s="362"/>
      <c r="I818" s="373"/>
      <c r="J818" s="144"/>
      <c r="K818" s="144"/>
      <c r="L818" s="144"/>
      <c r="M818" s="144"/>
      <c r="N818" s="144"/>
      <c r="O818" s="144"/>
      <c r="P818" s="144"/>
      <c r="Q818" s="144"/>
      <c r="R818" s="144"/>
      <c r="S818" s="144"/>
      <c r="T818" s="144"/>
      <c r="U818" s="144"/>
      <c r="V818" s="144"/>
      <c r="W818" s="144"/>
      <c r="X818" s="144"/>
      <c r="Y818" s="144"/>
      <c r="Z818" s="144"/>
      <c r="AA818" s="144"/>
      <c r="AB818" s="144"/>
      <c r="AC818" s="144"/>
      <c r="AD818" s="144"/>
      <c r="AE818" s="144"/>
    </row>
    <row r="819">
      <c r="A819" s="370"/>
      <c r="B819" s="371"/>
      <c r="C819" s="372"/>
      <c r="D819" s="372"/>
      <c r="E819" s="372"/>
      <c r="F819" s="371"/>
      <c r="G819" s="371"/>
      <c r="H819" s="362"/>
      <c r="I819" s="373"/>
      <c r="J819" s="144"/>
      <c r="K819" s="144"/>
      <c r="L819" s="144"/>
      <c r="M819" s="144"/>
      <c r="N819" s="144"/>
      <c r="O819" s="144"/>
      <c r="P819" s="144"/>
      <c r="Q819" s="144"/>
      <c r="R819" s="144"/>
      <c r="S819" s="144"/>
      <c r="T819" s="144"/>
      <c r="U819" s="144"/>
      <c r="V819" s="144"/>
      <c r="W819" s="144"/>
      <c r="X819" s="144"/>
      <c r="Y819" s="144"/>
      <c r="Z819" s="144"/>
      <c r="AA819" s="144"/>
      <c r="AB819" s="144"/>
      <c r="AC819" s="144"/>
      <c r="AD819" s="144"/>
      <c r="AE819" s="144"/>
    </row>
    <row r="820">
      <c r="A820" s="370"/>
      <c r="B820" s="371"/>
      <c r="C820" s="372"/>
      <c r="D820" s="372"/>
      <c r="E820" s="372"/>
      <c r="F820" s="371"/>
      <c r="G820" s="371"/>
      <c r="H820" s="362"/>
      <c r="I820" s="373"/>
      <c r="J820" s="144"/>
      <c r="K820" s="144"/>
      <c r="L820" s="144"/>
      <c r="M820" s="144"/>
      <c r="N820" s="144"/>
      <c r="O820" s="144"/>
      <c r="P820" s="144"/>
      <c r="Q820" s="144"/>
      <c r="R820" s="144"/>
      <c r="S820" s="144"/>
      <c r="T820" s="144"/>
      <c r="U820" s="144"/>
      <c r="V820" s="144"/>
      <c r="W820" s="144"/>
      <c r="X820" s="144"/>
      <c r="Y820" s="144"/>
      <c r="Z820" s="144"/>
      <c r="AA820" s="144"/>
      <c r="AB820" s="144"/>
      <c r="AC820" s="144"/>
      <c r="AD820" s="144"/>
      <c r="AE820" s="144"/>
    </row>
    <row r="821">
      <c r="A821" s="370"/>
      <c r="B821" s="371"/>
      <c r="C821" s="372"/>
      <c r="D821" s="372"/>
      <c r="E821" s="372"/>
      <c r="F821" s="371"/>
      <c r="G821" s="371"/>
      <c r="H821" s="362"/>
      <c r="I821" s="373"/>
      <c r="J821" s="144"/>
      <c r="K821" s="144"/>
      <c r="L821" s="144"/>
      <c r="M821" s="144"/>
      <c r="N821" s="144"/>
      <c r="O821" s="144"/>
      <c r="P821" s="144"/>
      <c r="Q821" s="144"/>
      <c r="R821" s="144"/>
      <c r="S821" s="144"/>
      <c r="T821" s="144"/>
      <c r="U821" s="144"/>
      <c r="V821" s="144"/>
      <c r="W821" s="144"/>
      <c r="X821" s="144"/>
      <c r="Y821" s="144"/>
      <c r="Z821" s="144"/>
      <c r="AA821" s="144"/>
      <c r="AB821" s="144"/>
      <c r="AC821" s="144"/>
      <c r="AD821" s="144"/>
      <c r="AE821" s="144"/>
    </row>
    <row r="822">
      <c r="A822" s="370"/>
      <c r="B822" s="371"/>
      <c r="C822" s="372"/>
      <c r="D822" s="372"/>
      <c r="E822" s="372"/>
      <c r="F822" s="371"/>
      <c r="G822" s="371"/>
      <c r="H822" s="362"/>
      <c r="I822" s="373"/>
      <c r="J822" s="144"/>
      <c r="K822" s="144"/>
      <c r="L822" s="144"/>
      <c r="M822" s="144"/>
      <c r="N822" s="144"/>
      <c r="O822" s="144"/>
      <c r="P822" s="144"/>
      <c r="Q822" s="144"/>
      <c r="R822" s="144"/>
      <c r="S822" s="144"/>
      <c r="T822" s="144"/>
      <c r="U822" s="144"/>
      <c r="V822" s="144"/>
      <c r="W822" s="144"/>
      <c r="X822" s="144"/>
      <c r="Y822" s="144"/>
      <c r="Z822" s="144"/>
      <c r="AA822" s="144"/>
      <c r="AB822" s="144"/>
      <c r="AC822" s="144"/>
      <c r="AD822" s="144"/>
      <c r="AE822" s="144"/>
    </row>
    <row r="823">
      <c r="A823" s="370"/>
      <c r="B823" s="371"/>
      <c r="C823" s="372"/>
      <c r="D823" s="372"/>
      <c r="E823" s="372"/>
      <c r="F823" s="371"/>
      <c r="G823" s="371"/>
      <c r="H823" s="362"/>
      <c r="I823" s="373"/>
      <c r="J823" s="144"/>
      <c r="K823" s="144"/>
      <c r="L823" s="144"/>
      <c r="M823" s="144"/>
      <c r="N823" s="144"/>
      <c r="O823" s="144"/>
      <c r="P823" s="144"/>
      <c r="Q823" s="144"/>
      <c r="R823" s="144"/>
      <c r="S823" s="144"/>
      <c r="T823" s="144"/>
      <c r="U823" s="144"/>
      <c r="V823" s="144"/>
      <c r="W823" s="144"/>
      <c r="X823" s="144"/>
      <c r="Y823" s="144"/>
      <c r="Z823" s="144"/>
      <c r="AA823" s="144"/>
      <c r="AB823" s="144"/>
      <c r="AC823" s="144"/>
      <c r="AD823" s="144"/>
      <c r="AE823" s="144"/>
    </row>
    <row r="824">
      <c r="A824" s="370"/>
      <c r="B824" s="371"/>
      <c r="C824" s="372"/>
      <c r="D824" s="372"/>
      <c r="E824" s="372"/>
      <c r="F824" s="371"/>
      <c r="G824" s="371"/>
      <c r="H824" s="362"/>
      <c r="I824" s="373"/>
      <c r="J824" s="144"/>
      <c r="K824" s="144"/>
      <c r="L824" s="144"/>
      <c r="M824" s="144"/>
      <c r="N824" s="144"/>
      <c r="O824" s="144"/>
      <c r="P824" s="144"/>
      <c r="Q824" s="144"/>
      <c r="R824" s="144"/>
      <c r="S824" s="144"/>
      <c r="T824" s="144"/>
      <c r="U824" s="144"/>
      <c r="V824" s="144"/>
      <c r="W824" s="144"/>
      <c r="X824" s="144"/>
      <c r="Y824" s="144"/>
      <c r="Z824" s="144"/>
      <c r="AA824" s="144"/>
      <c r="AB824" s="144"/>
      <c r="AC824" s="144"/>
      <c r="AD824" s="144"/>
      <c r="AE824" s="144"/>
    </row>
    <row r="825">
      <c r="A825" s="370"/>
      <c r="B825" s="371"/>
      <c r="C825" s="372"/>
      <c r="D825" s="372"/>
      <c r="E825" s="372"/>
      <c r="F825" s="371"/>
      <c r="G825" s="371"/>
      <c r="H825" s="362"/>
      <c r="I825" s="373"/>
      <c r="J825" s="144"/>
      <c r="K825" s="144"/>
      <c r="L825" s="144"/>
      <c r="M825" s="144"/>
      <c r="N825" s="144"/>
      <c r="O825" s="144"/>
      <c r="P825" s="144"/>
      <c r="Q825" s="144"/>
      <c r="R825" s="144"/>
      <c r="S825" s="144"/>
      <c r="T825" s="144"/>
      <c r="U825" s="144"/>
      <c r="V825" s="144"/>
      <c r="W825" s="144"/>
      <c r="X825" s="144"/>
      <c r="Y825" s="144"/>
      <c r="Z825" s="144"/>
      <c r="AA825" s="144"/>
      <c r="AB825" s="144"/>
      <c r="AC825" s="144"/>
      <c r="AD825" s="144"/>
      <c r="AE825" s="144"/>
    </row>
    <row r="826">
      <c r="A826" s="370"/>
      <c r="B826" s="371"/>
      <c r="C826" s="372"/>
      <c r="D826" s="372"/>
      <c r="E826" s="372"/>
      <c r="F826" s="371"/>
      <c r="G826" s="371"/>
      <c r="H826" s="362"/>
      <c r="I826" s="373"/>
      <c r="J826" s="144"/>
      <c r="K826" s="144"/>
      <c r="L826" s="144"/>
      <c r="M826" s="144"/>
      <c r="N826" s="144"/>
      <c r="O826" s="144"/>
      <c r="P826" s="144"/>
      <c r="Q826" s="144"/>
      <c r="R826" s="144"/>
      <c r="S826" s="144"/>
      <c r="T826" s="144"/>
      <c r="U826" s="144"/>
      <c r="V826" s="144"/>
      <c r="W826" s="144"/>
      <c r="X826" s="144"/>
      <c r="Y826" s="144"/>
      <c r="Z826" s="144"/>
      <c r="AA826" s="144"/>
      <c r="AB826" s="144"/>
      <c r="AC826" s="144"/>
      <c r="AD826" s="144"/>
      <c r="AE826" s="144"/>
    </row>
    <row r="827">
      <c r="A827" s="370"/>
      <c r="B827" s="371"/>
      <c r="C827" s="372"/>
      <c r="D827" s="372"/>
      <c r="E827" s="372"/>
      <c r="F827" s="371"/>
      <c r="G827" s="371"/>
      <c r="H827" s="362"/>
      <c r="I827" s="373"/>
      <c r="J827" s="144"/>
      <c r="K827" s="144"/>
      <c r="L827" s="144"/>
      <c r="M827" s="144"/>
      <c r="N827" s="144"/>
      <c r="O827" s="144"/>
      <c r="P827" s="144"/>
      <c r="Q827" s="144"/>
      <c r="R827" s="144"/>
      <c r="S827" s="144"/>
      <c r="T827" s="144"/>
      <c r="U827" s="144"/>
      <c r="V827" s="144"/>
      <c r="W827" s="144"/>
      <c r="X827" s="144"/>
      <c r="Y827" s="144"/>
      <c r="Z827" s="144"/>
      <c r="AA827" s="144"/>
      <c r="AB827" s="144"/>
      <c r="AC827" s="144"/>
      <c r="AD827" s="144"/>
      <c r="AE827" s="144"/>
    </row>
    <row r="828">
      <c r="A828" s="370"/>
      <c r="B828" s="371"/>
      <c r="C828" s="372"/>
      <c r="D828" s="372"/>
      <c r="E828" s="372"/>
      <c r="F828" s="371"/>
      <c r="G828" s="371"/>
      <c r="H828" s="362"/>
      <c r="I828" s="373"/>
      <c r="J828" s="144"/>
      <c r="K828" s="144"/>
      <c r="L828" s="144"/>
      <c r="M828" s="144"/>
      <c r="N828" s="144"/>
      <c r="O828" s="144"/>
      <c r="P828" s="144"/>
      <c r="Q828" s="144"/>
      <c r="R828" s="144"/>
      <c r="S828" s="144"/>
      <c r="T828" s="144"/>
      <c r="U828" s="144"/>
      <c r="V828" s="144"/>
      <c r="W828" s="144"/>
      <c r="X828" s="144"/>
      <c r="Y828" s="144"/>
      <c r="Z828" s="144"/>
      <c r="AA828" s="144"/>
      <c r="AB828" s="144"/>
      <c r="AC828" s="144"/>
      <c r="AD828" s="144"/>
      <c r="AE828" s="144"/>
    </row>
    <row r="829">
      <c r="A829" s="370"/>
      <c r="B829" s="371"/>
      <c r="C829" s="372"/>
      <c r="D829" s="372"/>
      <c r="E829" s="372"/>
      <c r="F829" s="371"/>
      <c r="G829" s="371"/>
      <c r="H829" s="362"/>
      <c r="I829" s="373"/>
      <c r="J829" s="144"/>
      <c r="K829" s="144"/>
      <c r="L829" s="144"/>
      <c r="M829" s="144"/>
      <c r="N829" s="144"/>
      <c r="O829" s="144"/>
      <c r="P829" s="144"/>
      <c r="Q829" s="144"/>
      <c r="R829" s="144"/>
      <c r="S829" s="144"/>
      <c r="T829" s="144"/>
      <c r="U829" s="144"/>
      <c r="V829" s="144"/>
      <c r="W829" s="144"/>
      <c r="X829" s="144"/>
      <c r="Y829" s="144"/>
      <c r="Z829" s="144"/>
      <c r="AA829" s="144"/>
      <c r="AB829" s="144"/>
      <c r="AC829" s="144"/>
      <c r="AD829" s="144"/>
      <c r="AE829" s="144"/>
    </row>
    <row r="830">
      <c r="A830" s="370"/>
      <c r="B830" s="371"/>
      <c r="C830" s="372"/>
      <c r="D830" s="372"/>
      <c r="E830" s="372"/>
      <c r="F830" s="371"/>
      <c r="G830" s="371"/>
      <c r="H830" s="362"/>
      <c r="I830" s="373"/>
      <c r="J830" s="144"/>
      <c r="K830" s="144"/>
      <c r="L830" s="144"/>
      <c r="M830" s="144"/>
      <c r="N830" s="144"/>
      <c r="O830" s="144"/>
      <c r="P830" s="144"/>
      <c r="Q830" s="144"/>
      <c r="R830" s="144"/>
      <c r="S830" s="144"/>
      <c r="T830" s="144"/>
      <c r="U830" s="144"/>
      <c r="V830" s="144"/>
      <c r="W830" s="144"/>
      <c r="X830" s="144"/>
      <c r="Y830" s="144"/>
      <c r="Z830" s="144"/>
      <c r="AA830" s="144"/>
      <c r="AB830" s="144"/>
      <c r="AC830" s="144"/>
      <c r="AD830" s="144"/>
      <c r="AE830" s="144"/>
    </row>
    <row r="831">
      <c r="A831" s="370"/>
      <c r="B831" s="371"/>
      <c r="C831" s="372"/>
      <c r="D831" s="372"/>
      <c r="E831" s="372"/>
      <c r="F831" s="371"/>
      <c r="G831" s="371"/>
      <c r="H831" s="362"/>
      <c r="I831" s="373"/>
      <c r="J831" s="144"/>
      <c r="K831" s="144"/>
      <c r="L831" s="144"/>
      <c r="M831" s="144"/>
      <c r="N831" s="144"/>
      <c r="O831" s="144"/>
      <c r="P831" s="144"/>
      <c r="Q831" s="144"/>
      <c r="R831" s="144"/>
      <c r="S831" s="144"/>
      <c r="T831" s="144"/>
      <c r="U831" s="144"/>
      <c r="V831" s="144"/>
      <c r="W831" s="144"/>
      <c r="X831" s="144"/>
      <c r="Y831" s="144"/>
      <c r="Z831" s="144"/>
      <c r="AA831" s="144"/>
      <c r="AB831" s="144"/>
      <c r="AC831" s="144"/>
      <c r="AD831" s="144"/>
      <c r="AE831" s="144"/>
    </row>
    <row r="832">
      <c r="A832" s="370"/>
      <c r="B832" s="371"/>
      <c r="C832" s="372"/>
      <c r="D832" s="372"/>
      <c r="E832" s="372"/>
      <c r="F832" s="371"/>
      <c r="G832" s="371"/>
      <c r="H832" s="362"/>
      <c r="I832" s="373"/>
      <c r="J832" s="144"/>
      <c r="K832" s="144"/>
      <c r="L832" s="144"/>
      <c r="M832" s="144"/>
      <c r="N832" s="144"/>
      <c r="O832" s="144"/>
      <c r="P832" s="144"/>
      <c r="Q832" s="144"/>
      <c r="R832" s="144"/>
      <c r="S832" s="144"/>
      <c r="T832" s="144"/>
      <c r="U832" s="144"/>
      <c r="V832" s="144"/>
      <c r="W832" s="144"/>
      <c r="X832" s="144"/>
      <c r="Y832" s="144"/>
      <c r="Z832" s="144"/>
      <c r="AA832" s="144"/>
      <c r="AB832" s="144"/>
      <c r="AC832" s="144"/>
      <c r="AD832" s="144"/>
      <c r="AE832" s="144"/>
    </row>
    <row r="833">
      <c r="A833" s="370"/>
      <c r="B833" s="371"/>
      <c r="C833" s="372"/>
      <c r="D833" s="372"/>
      <c r="E833" s="372"/>
      <c r="F833" s="371"/>
      <c r="G833" s="371"/>
      <c r="H833" s="362"/>
      <c r="I833" s="373"/>
      <c r="J833" s="144"/>
      <c r="K833" s="144"/>
      <c r="L833" s="144"/>
      <c r="M833" s="144"/>
      <c r="N833" s="144"/>
      <c r="O833" s="144"/>
      <c r="P833" s="144"/>
      <c r="Q833" s="144"/>
      <c r="R833" s="144"/>
      <c r="S833" s="144"/>
      <c r="T833" s="144"/>
      <c r="U833" s="144"/>
      <c r="V833" s="144"/>
      <c r="W833" s="144"/>
      <c r="X833" s="144"/>
      <c r="Y833" s="144"/>
      <c r="Z833" s="144"/>
      <c r="AA833" s="144"/>
      <c r="AB833" s="144"/>
      <c r="AC833" s="144"/>
      <c r="AD833" s="144"/>
      <c r="AE833" s="144"/>
    </row>
    <row r="834">
      <c r="A834" s="370"/>
      <c r="B834" s="371"/>
      <c r="C834" s="372"/>
      <c r="D834" s="372"/>
      <c r="E834" s="372"/>
      <c r="F834" s="371"/>
      <c r="G834" s="371"/>
      <c r="H834" s="362"/>
      <c r="I834" s="373"/>
      <c r="J834" s="144"/>
      <c r="K834" s="144"/>
      <c r="L834" s="144"/>
      <c r="M834" s="144"/>
      <c r="N834" s="144"/>
      <c r="O834" s="144"/>
      <c r="P834" s="144"/>
      <c r="Q834" s="144"/>
      <c r="R834" s="144"/>
      <c r="S834" s="144"/>
      <c r="T834" s="144"/>
      <c r="U834" s="144"/>
      <c r="V834" s="144"/>
      <c r="W834" s="144"/>
      <c r="X834" s="144"/>
      <c r="Y834" s="144"/>
      <c r="Z834" s="144"/>
      <c r="AA834" s="144"/>
      <c r="AB834" s="144"/>
      <c r="AC834" s="144"/>
      <c r="AD834" s="144"/>
      <c r="AE834" s="144"/>
    </row>
    <row r="835">
      <c r="A835" s="370"/>
      <c r="B835" s="371"/>
      <c r="C835" s="372"/>
      <c r="D835" s="372"/>
      <c r="E835" s="372"/>
      <c r="F835" s="371"/>
      <c r="G835" s="371"/>
      <c r="H835" s="362"/>
      <c r="I835" s="373"/>
      <c r="J835" s="144"/>
      <c r="K835" s="144"/>
      <c r="L835" s="144"/>
      <c r="M835" s="144"/>
      <c r="N835" s="144"/>
      <c r="O835" s="144"/>
      <c r="P835" s="144"/>
      <c r="Q835" s="144"/>
      <c r="R835" s="144"/>
      <c r="S835" s="144"/>
      <c r="T835" s="144"/>
      <c r="U835" s="144"/>
      <c r="V835" s="144"/>
      <c r="W835" s="144"/>
      <c r="X835" s="144"/>
      <c r="Y835" s="144"/>
      <c r="Z835" s="144"/>
      <c r="AA835" s="144"/>
      <c r="AB835" s="144"/>
      <c r="AC835" s="144"/>
      <c r="AD835" s="144"/>
      <c r="AE835" s="144"/>
    </row>
    <row r="836">
      <c r="A836" s="370"/>
      <c r="B836" s="371"/>
      <c r="C836" s="372"/>
      <c r="D836" s="372"/>
      <c r="E836" s="372"/>
      <c r="F836" s="371"/>
      <c r="G836" s="371"/>
      <c r="H836" s="362"/>
      <c r="I836" s="373"/>
      <c r="J836" s="144"/>
      <c r="K836" s="144"/>
      <c r="L836" s="144"/>
      <c r="M836" s="144"/>
      <c r="N836" s="144"/>
      <c r="O836" s="144"/>
      <c r="P836" s="144"/>
      <c r="Q836" s="144"/>
      <c r="R836" s="144"/>
      <c r="S836" s="144"/>
      <c r="T836" s="144"/>
      <c r="U836" s="144"/>
      <c r="V836" s="144"/>
      <c r="W836" s="144"/>
      <c r="X836" s="144"/>
      <c r="Y836" s="144"/>
      <c r="Z836" s="144"/>
      <c r="AA836" s="144"/>
      <c r="AB836" s="144"/>
      <c r="AC836" s="144"/>
      <c r="AD836" s="144"/>
      <c r="AE836" s="144"/>
    </row>
    <row r="837">
      <c r="A837" s="370"/>
      <c r="B837" s="371"/>
      <c r="C837" s="372"/>
      <c r="D837" s="372"/>
      <c r="E837" s="372"/>
      <c r="F837" s="371"/>
      <c r="G837" s="371"/>
      <c r="H837" s="362"/>
      <c r="I837" s="373"/>
      <c r="J837" s="144"/>
      <c r="K837" s="144"/>
      <c r="L837" s="144"/>
      <c r="M837" s="144"/>
      <c r="N837" s="144"/>
      <c r="O837" s="144"/>
      <c r="P837" s="144"/>
      <c r="Q837" s="144"/>
      <c r="R837" s="144"/>
      <c r="S837" s="144"/>
      <c r="T837" s="144"/>
      <c r="U837" s="144"/>
      <c r="V837" s="144"/>
      <c r="W837" s="144"/>
      <c r="X837" s="144"/>
      <c r="Y837" s="144"/>
      <c r="Z837" s="144"/>
      <c r="AA837" s="144"/>
      <c r="AB837" s="144"/>
      <c r="AC837" s="144"/>
      <c r="AD837" s="144"/>
      <c r="AE837" s="144"/>
    </row>
    <row r="838">
      <c r="A838" s="370"/>
      <c r="B838" s="371"/>
      <c r="C838" s="372"/>
      <c r="D838" s="372"/>
      <c r="E838" s="372"/>
      <c r="F838" s="371"/>
      <c r="G838" s="371"/>
      <c r="H838" s="362"/>
      <c r="I838" s="373"/>
      <c r="J838" s="144"/>
      <c r="K838" s="144"/>
      <c r="L838" s="144"/>
      <c r="M838" s="144"/>
      <c r="N838" s="144"/>
      <c r="O838" s="144"/>
      <c r="P838" s="144"/>
      <c r="Q838" s="144"/>
      <c r="R838" s="144"/>
      <c r="S838" s="144"/>
      <c r="T838" s="144"/>
      <c r="U838" s="144"/>
      <c r="V838" s="144"/>
      <c r="W838" s="144"/>
      <c r="X838" s="144"/>
      <c r="Y838" s="144"/>
      <c r="Z838" s="144"/>
      <c r="AA838" s="144"/>
      <c r="AB838" s="144"/>
      <c r="AC838" s="144"/>
      <c r="AD838" s="144"/>
      <c r="AE838" s="144"/>
    </row>
    <row r="839">
      <c r="A839" s="370"/>
      <c r="B839" s="371"/>
      <c r="C839" s="372"/>
      <c r="D839" s="372"/>
      <c r="E839" s="372"/>
      <c r="F839" s="371"/>
      <c r="G839" s="371"/>
      <c r="H839" s="362"/>
      <c r="I839" s="373"/>
      <c r="J839" s="144"/>
      <c r="K839" s="144"/>
      <c r="L839" s="144"/>
      <c r="M839" s="144"/>
      <c r="N839" s="144"/>
      <c r="O839" s="144"/>
      <c r="P839" s="144"/>
      <c r="Q839" s="144"/>
      <c r="R839" s="144"/>
      <c r="S839" s="144"/>
      <c r="T839" s="144"/>
      <c r="U839" s="144"/>
      <c r="V839" s="144"/>
      <c r="W839" s="144"/>
      <c r="X839" s="144"/>
      <c r="Y839" s="144"/>
      <c r="Z839" s="144"/>
      <c r="AA839" s="144"/>
      <c r="AB839" s="144"/>
      <c r="AC839" s="144"/>
      <c r="AD839" s="144"/>
      <c r="AE839" s="144"/>
    </row>
    <row r="840">
      <c r="A840" s="370"/>
      <c r="B840" s="371"/>
      <c r="C840" s="372"/>
      <c r="D840" s="372"/>
      <c r="E840" s="372"/>
      <c r="F840" s="371"/>
      <c r="G840" s="371"/>
      <c r="H840" s="362"/>
      <c r="I840" s="373"/>
      <c r="J840" s="144"/>
      <c r="K840" s="144"/>
      <c r="L840" s="144"/>
      <c r="M840" s="144"/>
      <c r="N840" s="144"/>
      <c r="O840" s="144"/>
      <c r="P840" s="144"/>
      <c r="Q840" s="144"/>
      <c r="R840" s="144"/>
      <c r="S840" s="144"/>
      <c r="T840" s="144"/>
      <c r="U840" s="144"/>
      <c r="V840" s="144"/>
      <c r="W840" s="144"/>
      <c r="X840" s="144"/>
      <c r="Y840" s="144"/>
      <c r="Z840" s="144"/>
      <c r="AA840" s="144"/>
      <c r="AB840" s="144"/>
      <c r="AC840" s="144"/>
      <c r="AD840" s="144"/>
      <c r="AE840" s="144"/>
    </row>
    <row r="841">
      <c r="A841" s="370"/>
      <c r="B841" s="371"/>
      <c r="C841" s="372"/>
      <c r="D841" s="372"/>
      <c r="E841" s="372"/>
      <c r="F841" s="371"/>
      <c r="G841" s="371"/>
      <c r="H841" s="362"/>
      <c r="I841" s="373"/>
      <c r="J841" s="144"/>
      <c r="K841" s="144"/>
      <c r="L841" s="144"/>
      <c r="M841" s="144"/>
      <c r="N841" s="144"/>
      <c r="O841" s="144"/>
      <c r="P841" s="144"/>
      <c r="Q841" s="144"/>
      <c r="R841" s="144"/>
      <c r="S841" s="144"/>
      <c r="T841" s="144"/>
      <c r="U841" s="144"/>
      <c r="V841" s="144"/>
      <c r="W841" s="144"/>
      <c r="X841" s="144"/>
      <c r="Y841" s="144"/>
      <c r="Z841" s="144"/>
      <c r="AA841" s="144"/>
      <c r="AB841" s="144"/>
      <c r="AC841" s="144"/>
      <c r="AD841" s="144"/>
      <c r="AE841" s="144"/>
    </row>
    <row r="842">
      <c r="A842" s="370"/>
      <c r="B842" s="371"/>
      <c r="C842" s="372"/>
      <c r="D842" s="372"/>
      <c r="E842" s="372"/>
      <c r="F842" s="371"/>
      <c r="G842" s="371"/>
      <c r="H842" s="362"/>
      <c r="I842" s="373"/>
      <c r="J842" s="144"/>
      <c r="K842" s="144"/>
      <c r="L842" s="144"/>
      <c r="M842" s="144"/>
      <c r="N842" s="144"/>
      <c r="O842" s="144"/>
      <c r="P842" s="144"/>
      <c r="Q842" s="144"/>
      <c r="R842" s="144"/>
      <c r="S842" s="144"/>
      <c r="T842" s="144"/>
      <c r="U842" s="144"/>
      <c r="V842" s="144"/>
      <c r="W842" s="144"/>
      <c r="X842" s="144"/>
      <c r="Y842" s="144"/>
      <c r="Z842" s="144"/>
      <c r="AA842" s="144"/>
      <c r="AB842" s="144"/>
      <c r="AC842" s="144"/>
      <c r="AD842" s="144"/>
      <c r="AE842" s="144"/>
    </row>
    <row r="843">
      <c r="A843" s="370"/>
      <c r="B843" s="371"/>
      <c r="C843" s="372"/>
      <c r="D843" s="372"/>
      <c r="E843" s="372"/>
      <c r="F843" s="371"/>
      <c r="G843" s="371"/>
      <c r="H843" s="362"/>
      <c r="I843" s="373"/>
      <c r="J843" s="144"/>
      <c r="K843" s="144"/>
      <c r="L843" s="144"/>
      <c r="M843" s="144"/>
      <c r="N843" s="144"/>
      <c r="O843" s="144"/>
      <c r="P843" s="144"/>
      <c r="Q843" s="144"/>
      <c r="R843" s="144"/>
      <c r="S843" s="144"/>
      <c r="T843" s="144"/>
      <c r="U843" s="144"/>
      <c r="V843" s="144"/>
      <c r="W843" s="144"/>
      <c r="X843" s="144"/>
      <c r="Y843" s="144"/>
      <c r="Z843" s="144"/>
      <c r="AA843" s="144"/>
      <c r="AB843" s="144"/>
      <c r="AC843" s="144"/>
      <c r="AD843" s="144"/>
      <c r="AE843" s="144"/>
    </row>
    <row r="844">
      <c r="A844" s="370"/>
      <c r="B844" s="371"/>
      <c r="C844" s="372"/>
      <c r="D844" s="372"/>
      <c r="E844" s="372"/>
      <c r="F844" s="371"/>
      <c r="G844" s="371"/>
      <c r="H844" s="362"/>
      <c r="I844" s="373"/>
      <c r="J844" s="144"/>
      <c r="K844" s="144"/>
      <c r="L844" s="144"/>
      <c r="M844" s="144"/>
      <c r="N844" s="144"/>
      <c r="O844" s="144"/>
      <c r="P844" s="144"/>
      <c r="Q844" s="144"/>
      <c r="R844" s="144"/>
      <c r="S844" s="144"/>
      <c r="T844" s="144"/>
      <c r="U844" s="144"/>
      <c r="V844" s="144"/>
      <c r="W844" s="144"/>
      <c r="X844" s="144"/>
      <c r="Y844" s="144"/>
      <c r="Z844" s="144"/>
      <c r="AA844" s="144"/>
      <c r="AB844" s="144"/>
      <c r="AC844" s="144"/>
      <c r="AD844" s="144"/>
      <c r="AE844" s="144"/>
    </row>
    <row r="845">
      <c r="A845" s="370"/>
      <c r="B845" s="371"/>
      <c r="C845" s="372"/>
      <c r="D845" s="372"/>
      <c r="E845" s="372"/>
      <c r="F845" s="371"/>
      <c r="G845" s="371"/>
      <c r="H845" s="362"/>
      <c r="I845" s="373"/>
      <c r="J845" s="144"/>
      <c r="K845" s="144"/>
      <c r="L845" s="144"/>
      <c r="M845" s="144"/>
      <c r="N845" s="144"/>
      <c r="O845" s="144"/>
      <c r="P845" s="144"/>
      <c r="Q845" s="144"/>
      <c r="R845" s="144"/>
      <c r="S845" s="144"/>
      <c r="T845" s="144"/>
      <c r="U845" s="144"/>
      <c r="V845" s="144"/>
      <c r="W845" s="144"/>
      <c r="X845" s="144"/>
      <c r="Y845" s="144"/>
      <c r="Z845" s="144"/>
      <c r="AA845" s="144"/>
      <c r="AB845" s="144"/>
      <c r="AC845" s="144"/>
      <c r="AD845" s="144"/>
      <c r="AE845" s="144"/>
    </row>
    <row r="846">
      <c r="A846" s="370"/>
      <c r="B846" s="371"/>
      <c r="C846" s="372"/>
      <c r="D846" s="372"/>
      <c r="E846" s="372"/>
      <c r="F846" s="371"/>
      <c r="G846" s="371"/>
      <c r="H846" s="362"/>
      <c r="I846" s="373"/>
      <c r="J846" s="144"/>
      <c r="K846" s="144"/>
      <c r="L846" s="144"/>
      <c r="M846" s="144"/>
      <c r="N846" s="144"/>
      <c r="O846" s="144"/>
      <c r="P846" s="144"/>
      <c r="Q846" s="144"/>
      <c r="R846" s="144"/>
      <c r="S846" s="144"/>
      <c r="T846" s="144"/>
      <c r="U846" s="144"/>
      <c r="V846" s="144"/>
      <c r="W846" s="144"/>
      <c r="X846" s="144"/>
      <c r="Y846" s="144"/>
      <c r="Z846" s="144"/>
      <c r="AA846" s="144"/>
      <c r="AB846" s="144"/>
      <c r="AC846" s="144"/>
      <c r="AD846" s="144"/>
      <c r="AE846" s="144"/>
    </row>
    <row r="847">
      <c r="A847" s="370"/>
      <c r="B847" s="371"/>
      <c r="C847" s="372"/>
      <c r="D847" s="372"/>
      <c r="E847" s="372"/>
      <c r="F847" s="371"/>
      <c r="G847" s="371"/>
      <c r="H847" s="362"/>
      <c r="I847" s="373"/>
      <c r="J847" s="144"/>
      <c r="K847" s="144"/>
      <c r="L847" s="144"/>
      <c r="M847" s="144"/>
      <c r="N847" s="144"/>
      <c r="O847" s="144"/>
      <c r="P847" s="144"/>
      <c r="Q847" s="144"/>
      <c r="R847" s="144"/>
      <c r="S847" s="144"/>
      <c r="T847" s="144"/>
      <c r="U847" s="144"/>
      <c r="V847" s="144"/>
      <c r="W847" s="144"/>
      <c r="X847" s="144"/>
      <c r="Y847" s="144"/>
      <c r="Z847" s="144"/>
      <c r="AA847" s="144"/>
      <c r="AB847" s="144"/>
      <c r="AC847" s="144"/>
      <c r="AD847" s="144"/>
      <c r="AE847" s="144"/>
    </row>
    <row r="848">
      <c r="A848" s="370"/>
      <c r="B848" s="371"/>
      <c r="C848" s="372"/>
      <c r="D848" s="372"/>
      <c r="E848" s="372"/>
      <c r="F848" s="371"/>
      <c r="G848" s="371"/>
      <c r="H848" s="362"/>
      <c r="I848" s="373"/>
      <c r="J848" s="144"/>
      <c r="K848" s="144"/>
      <c r="L848" s="144"/>
      <c r="M848" s="144"/>
      <c r="N848" s="144"/>
      <c r="O848" s="144"/>
      <c r="P848" s="144"/>
      <c r="Q848" s="144"/>
      <c r="R848" s="144"/>
      <c r="S848" s="144"/>
      <c r="T848" s="144"/>
      <c r="U848" s="144"/>
      <c r="V848" s="144"/>
      <c r="W848" s="144"/>
      <c r="X848" s="144"/>
      <c r="Y848" s="144"/>
      <c r="Z848" s="144"/>
      <c r="AA848" s="144"/>
      <c r="AB848" s="144"/>
      <c r="AC848" s="144"/>
      <c r="AD848" s="144"/>
      <c r="AE848" s="144"/>
    </row>
    <row r="849">
      <c r="A849" s="370"/>
      <c r="B849" s="371"/>
      <c r="C849" s="372"/>
      <c r="D849" s="372"/>
      <c r="E849" s="372"/>
      <c r="F849" s="371"/>
      <c r="G849" s="371"/>
      <c r="H849" s="362"/>
      <c r="I849" s="373"/>
      <c r="J849" s="144"/>
      <c r="K849" s="144"/>
      <c r="L849" s="144"/>
      <c r="M849" s="144"/>
      <c r="N849" s="144"/>
      <c r="O849" s="144"/>
      <c r="P849" s="144"/>
      <c r="Q849" s="144"/>
      <c r="R849" s="144"/>
      <c r="S849" s="144"/>
      <c r="T849" s="144"/>
      <c r="U849" s="144"/>
      <c r="V849" s="144"/>
      <c r="W849" s="144"/>
      <c r="X849" s="144"/>
      <c r="Y849" s="144"/>
      <c r="Z849" s="144"/>
      <c r="AA849" s="144"/>
      <c r="AB849" s="144"/>
      <c r="AC849" s="144"/>
      <c r="AD849" s="144"/>
      <c r="AE849" s="144"/>
    </row>
    <row r="850">
      <c r="A850" s="370"/>
      <c r="B850" s="371"/>
      <c r="C850" s="372"/>
      <c r="D850" s="372"/>
      <c r="E850" s="372"/>
      <c r="F850" s="371"/>
      <c r="G850" s="371"/>
      <c r="H850" s="362"/>
      <c r="I850" s="373"/>
      <c r="J850" s="144"/>
      <c r="K850" s="144"/>
      <c r="L850" s="144"/>
      <c r="M850" s="144"/>
      <c r="N850" s="144"/>
      <c r="O850" s="144"/>
      <c r="P850" s="144"/>
      <c r="Q850" s="144"/>
      <c r="R850" s="144"/>
      <c r="S850" s="144"/>
      <c r="T850" s="144"/>
      <c r="U850" s="144"/>
      <c r="V850" s="144"/>
      <c r="W850" s="144"/>
      <c r="X850" s="144"/>
      <c r="Y850" s="144"/>
      <c r="Z850" s="144"/>
      <c r="AA850" s="144"/>
      <c r="AB850" s="144"/>
      <c r="AC850" s="144"/>
      <c r="AD850" s="144"/>
      <c r="AE850" s="144"/>
    </row>
    <row r="851">
      <c r="A851" s="370"/>
      <c r="B851" s="371"/>
      <c r="C851" s="372"/>
      <c r="D851" s="372"/>
      <c r="E851" s="372"/>
      <c r="F851" s="371"/>
      <c r="G851" s="371"/>
      <c r="H851" s="362"/>
      <c r="I851" s="373"/>
      <c r="J851" s="144"/>
      <c r="K851" s="144"/>
      <c r="L851" s="144"/>
      <c r="M851" s="144"/>
      <c r="N851" s="144"/>
      <c r="O851" s="144"/>
      <c r="P851" s="144"/>
      <c r="Q851" s="144"/>
      <c r="R851" s="144"/>
      <c r="S851" s="144"/>
      <c r="T851" s="144"/>
      <c r="U851" s="144"/>
      <c r="V851" s="144"/>
      <c r="W851" s="144"/>
      <c r="X851" s="144"/>
      <c r="Y851" s="144"/>
      <c r="Z851" s="144"/>
      <c r="AA851" s="144"/>
      <c r="AB851" s="144"/>
      <c r="AC851" s="144"/>
      <c r="AD851" s="144"/>
      <c r="AE851" s="144"/>
    </row>
    <row r="852">
      <c r="A852" s="370"/>
      <c r="B852" s="371"/>
      <c r="C852" s="372"/>
      <c r="D852" s="372"/>
      <c r="E852" s="372"/>
      <c r="F852" s="371"/>
      <c r="G852" s="371"/>
      <c r="H852" s="362"/>
      <c r="I852" s="373"/>
      <c r="J852" s="144"/>
      <c r="K852" s="144"/>
      <c r="L852" s="144"/>
      <c r="M852" s="144"/>
      <c r="N852" s="144"/>
      <c r="O852" s="144"/>
      <c r="P852" s="144"/>
      <c r="Q852" s="144"/>
      <c r="R852" s="144"/>
      <c r="S852" s="144"/>
      <c r="T852" s="144"/>
      <c r="U852" s="144"/>
      <c r="V852" s="144"/>
      <c r="W852" s="144"/>
      <c r="X852" s="144"/>
      <c r="Y852" s="144"/>
      <c r="Z852" s="144"/>
      <c r="AA852" s="144"/>
      <c r="AB852" s="144"/>
      <c r="AC852" s="144"/>
      <c r="AD852" s="144"/>
      <c r="AE852" s="144"/>
    </row>
    <row r="853">
      <c r="A853" s="370"/>
      <c r="B853" s="371"/>
      <c r="C853" s="372"/>
      <c r="D853" s="372"/>
      <c r="E853" s="372"/>
      <c r="F853" s="371"/>
      <c r="G853" s="371"/>
      <c r="H853" s="362"/>
      <c r="I853" s="373"/>
      <c r="J853" s="144"/>
      <c r="K853" s="144"/>
      <c r="L853" s="144"/>
      <c r="M853" s="144"/>
      <c r="N853" s="144"/>
      <c r="O853" s="144"/>
      <c r="P853" s="144"/>
      <c r="Q853" s="144"/>
      <c r="R853" s="144"/>
      <c r="S853" s="144"/>
      <c r="T853" s="144"/>
      <c r="U853" s="144"/>
      <c r="V853" s="144"/>
      <c r="W853" s="144"/>
      <c r="X853" s="144"/>
      <c r="Y853" s="144"/>
      <c r="Z853" s="144"/>
      <c r="AA853" s="144"/>
      <c r="AB853" s="144"/>
      <c r="AC853" s="144"/>
      <c r="AD853" s="144"/>
      <c r="AE853" s="144"/>
    </row>
    <row r="854">
      <c r="A854" s="370"/>
      <c r="B854" s="371"/>
      <c r="C854" s="372"/>
      <c r="D854" s="372"/>
      <c r="E854" s="372"/>
      <c r="F854" s="371"/>
      <c r="G854" s="371"/>
      <c r="H854" s="362"/>
      <c r="I854" s="373"/>
      <c r="J854" s="144"/>
      <c r="K854" s="144"/>
      <c r="L854" s="144"/>
      <c r="M854" s="144"/>
      <c r="N854" s="144"/>
      <c r="O854" s="144"/>
      <c r="P854" s="144"/>
      <c r="Q854" s="144"/>
      <c r="R854" s="144"/>
      <c r="S854" s="144"/>
      <c r="T854" s="144"/>
      <c r="U854" s="144"/>
      <c r="V854" s="144"/>
      <c r="W854" s="144"/>
      <c r="X854" s="144"/>
      <c r="Y854" s="144"/>
      <c r="Z854" s="144"/>
      <c r="AA854" s="144"/>
      <c r="AB854" s="144"/>
      <c r="AC854" s="144"/>
      <c r="AD854" s="144"/>
      <c r="AE854" s="144"/>
    </row>
    <row r="855">
      <c r="A855" s="370"/>
      <c r="B855" s="371"/>
      <c r="C855" s="372"/>
      <c r="D855" s="372"/>
      <c r="E855" s="372"/>
      <c r="F855" s="371"/>
      <c r="G855" s="371"/>
      <c r="H855" s="362"/>
      <c r="I855" s="373"/>
      <c r="J855" s="144"/>
      <c r="K855" s="144"/>
      <c r="L855" s="144"/>
      <c r="M855" s="144"/>
      <c r="N855" s="144"/>
      <c r="O855" s="144"/>
      <c r="P855" s="144"/>
      <c r="Q855" s="144"/>
      <c r="R855" s="144"/>
      <c r="S855" s="144"/>
      <c r="T855" s="144"/>
      <c r="U855" s="144"/>
      <c r="V855" s="144"/>
      <c r="W855" s="144"/>
      <c r="X855" s="144"/>
      <c r="Y855" s="144"/>
      <c r="Z855" s="144"/>
      <c r="AA855" s="144"/>
      <c r="AB855" s="144"/>
      <c r="AC855" s="144"/>
      <c r="AD855" s="144"/>
      <c r="AE855" s="144"/>
    </row>
    <row r="856">
      <c r="A856" s="370"/>
      <c r="B856" s="371"/>
      <c r="C856" s="372"/>
      <c r="D856" s="372"/>
      <c r="E856" s="372"/>
      <c r="F856" s="371"/>
      <c r="G856" s="371"/>
      <c r="H856" s="362"/>
      <c r="I856" s="373"/>
      <c r="J856" s="144"/>
      <c r="K856" s="144"/>
      <c r="L856" s="144"/>
      <c r="M856" s="144"/>
      <c r="N856" s="144"/>
      <c r="O856" s="144"/>
      <c r="P856" s="144"/>
      <c r="Q856" s="144"/>
      <c r="R856" s="144"/>
      <c r="S856" s="144"/>
      <c r="T856" s="144"/>
      <c r="U856" s="144"/>
      <c r="V856" s="144"/>
      <c r="W856" s="144"/>
      <c r="X856" s="144"/>
      <c r="Y856" s="144"/>
      <c r="Z856" s="144"/>
      <c r="AA856" s="144"/>
      <c r="AB856" s="144"/>
      <c r="AC856" s="144"/>
      <c r="AD856" s="144"/>
      <c r="AE856" s="144"/>
    </row>
    <row r="857">
      <c r="A857" s="370"/>
      <c r="B857" s="371"/>
      <c r="C857" s="372"/>
      <c r="D857" s="372"/>
      <c r="E857" s="372"/>
      <c r="F857" s="371"/>
      <c r="G857" s="371"/>
      <c r="H857" s="362"/>
      <c r="I857" s="373"/>
      <c r="J857" s="144"/>
      <c r="K857" s="144"/>
      <c r="L857" s="144"/>
      <c r="M857" s="144"/>
      <c r="N857" s="144"/>
      <c r="O857" s="144"/>
      <c r="P857" s="144"/>
      <c r="Q857" s="144"/>
      <c r="R857" s="144"/>
      <c r="S857" s="144"/>
      <c r="T857" s="144"/>
      <c r="U857" s="144"/>
      <c r="V857" s="144"/>
      <c r="W857" s="144"/>
      <c r="X857" s="144"/>
      <c r="Y857" s="144"/>
      <c r="Z857" s="144"/>
      <c r="AA857" s="144"/>
      <c r="AB857" s="144"/>
      <c r="AC857" s="144"/>
      <c r="AD857" s="144"/>
      <c r="AE857" s="144"/>
    </row>
    <row r="858">
      <c r="A858" s="370"/>
      <c r="B858" s="371"/>
      <c r="C858" s="372"/>
      <c r="D858" s="372"/>
      <c r="E858" s="372"/>
      <c r="F858" s="371"/>
      <c r="G858" s="371"/>
      <c r="H858" s="362"/>
      <c r="I858" s="373"/>
      <c r="J858" s="144"/>
      <c r="K858" s="144"/>
      <c r="L858" s="144"/>
      <c r="M858" s="144"/>
      <c r="N858" s="144"/>
      <c r="O858" s="144"/>
      <c r="P858" s="144"/>
      <c r="Q858" s="144"/>
      <c r="R858" s="144"/>
      <c r="S858" s="144"/>
      <c r="T858" s="144"/>
      <c r="U858" s="144"/>
      <c r="V858" s="144"/>
      <c r="W858" s="144"/>
      <c r="X858" s="144"/>
      <c r="Y858" s="144"/>
      <c r="Z858" s="144"/>
      <c r="AA858" s="144"/>
      <c r="AB858" s="144"/>
      <c r="AC858" s="144"/>
      <c r="AD858" s="144"/>
      <c r="AE858" s="144"/>
    </row>
    <row r="859">
      <c r="A859" s="370"/>
      <c r="B859" s="371"/>
      <c r="C859" s="372"/>
      <c r="D859" s="372"/>
      <c r="E859" s="372"/>
      <c r="F859" s="371"/>
      <c r="G859" s="371"/>
      <c r="H859" s="362"/>
      <c r="I859" s="373"/>
      <c r="J859" s="144"/>
      <c r="K859" s="144"/>
      <c r="L859" s="144"/>
      <c r="M859" s="144"/>
      <c r="N859" s="144"/>
      <c r="O859" s="144"/>
      <c r="P859" s="144"/>
      <c r="Q859" s="144"/>
      <c r="R859" s="144"/>
      <c r="S859" s="144"/>
      <c r="T859" s="144"/>
      <c r="U859" s="144"/>
      <c r="V859" s="144"/>
      <c r="W859" s="144"/>
      <c r="X859" s="144"/>
      <c r="Y859" s="144"/>
      <c r="Z859" s="144"/>
      <c r="AA859" s="144"/>
      <c r="AB859" s="144"/>
      <c r="AC859" s="144"/>
      <c r="AD859" s="144"/>
      <c r="AE859" s="144"/>
    </row>
    <row r="860">
      <c r="A860" s="370"/>
      <c r="B860" s="371"/>
      <c r="C860" s="372"/>
      <c r="D860" s="372"/>
      <c r="E860" s="372"/>
      <c r="F860" s="371"/>
      <c r="G860" s="371"/>
      <c r="H860" s="362"/>
      <c r="I860" s="373"/>
      <c r="J860" s="144"/>
      <c r="K860" s="144"/>
      <c r="L860" s="144"/>
      <c r="M860" s="144"/>
      <c r="N860" s="144"/>
      <c r="O860" s="144"/>
      <c r="P860" s="144"/>
      <c r="Q860" s="144"/>
      <c r="R860" s="144"/>
      <c r="S860" s="144"/>
      <c r="T860" s="144"/>
      <c r="U860" s="144"/>
      <c r="V860" s="144"/>
      <c r="W860" s="144"/>
      <c r="X860" s="144"/>
      <c r="Y860" s="144"/>
      <c r="Z860" s="144"/>
      <c r="AA860" s="144"/>
      <c r="AB860" s="144"/>
      <c r="AC860" s="144"/>
      <c r="AD860" s="144"/>
      <c r="AE860" s="144"/>
    </row>
    <row r="861">
      <c r="A861" s="370"/>
      <c r="B861" s="371"/>
      <c r="C861" s="372"/>
      <c r="D861" s="372"/>
      <c r="E861" s="372"/>
      <c r="F861" s="371"/>
      <c r="G861" s="371"/>
      <c r="H861" s="362"/>
      <c r="I861" s="373"/>
      <c r="J861" s="144"/>
      <c r="K861" s="144"/>
      <c r="L861" s="144"/>
      <c r="M861" s="144"/>
      <c r="N861" s="144"/>
      <c r="O861" s="144"/>
      <c r="P861" s="144"/>
      <c r="Q861" s="144"/>
      <c r="R861" s="144"/>
      <c r="S861" s="144"/>
      <c r="T861" s="144"/>
      <c r="U861" s="144"/>
      <c r="V861" s="144"/>
      <c r="W861" s="144"/>
      <c r="X861" s="144"/>
      <c r="Y861" s="144"/>
      <c r="Z861" s="144"/>
      <c r="AA861" s="144"/>
      <c r="AB861" s="144"/>
      <c r="AC861" s="144"/>
      <c r="AD861" s="144"/>
      <c r="AE861" s="144"/>
    </row>
    <row r="862">
      <c r="A862" s="370"/>
      <c r="B862" s="371"/>
      <c r="C862" s="372"/>
      <c r="D862" s="372"/>
      <c r="E862" s="372"/>
      <c r="F862" s="371"/>
      <c r="G862" s="371"/>
      <c r="H862" s="362"/>
      <c r="I862" s="373"/>
      <c r="J862" s="144"/>
      <c r="K862" s="144"/>
      <c r="L862" s="144"/>
      <c r="M862" s="144"/>
      <c r="N862" s="144"/>
      <c r="O862" s="144"/>
      <c r="P862" s="144"/>
      <c r="Q862" s="144"/>
      <c r="R862" s="144"/>
      <c r="S862" s="144"/>
      <c r="T862" s="144"/>
      <c r="U862" s="144"/>
      <c r="V862" s="144"/>
      <c r="W862" s="144"/>
      <c r="X862" s="144"/>
      <c r="Y862" s="144"/>
      <c r="Z862" s="144"/>
      <c r="AA862" s="144"/>
      <c r="AB862" s="144"/>
      <c r="AC862" s="144"/>
      <c r="AD862" s="144"/>
      <c r="AE862" s="144"/>
    </row>
    <row r="863">
      <c r="A863" s="370"/>
      <c r="B863" s="371"/>
      <c r="C863" s="372"/>
      <c r="D863" s="372"/>
      <c r="E863" s="372"/>
      <c r="F863" s="371"/>
      <c r="G863" s="371"/>
      <c r="H863" s="362"/>
      <c r="I863" s="373"/>
      <c r="J863" s="144"/>
      <c r="K863" s="144"/>
      <c r="L863" s="144"/>
      <c r="M863" s="144"/>
      <c r="N863" s="144"/>
      <c r="O863" s="144"/>
      <c r="P863" s="144"/>
      <c r="Q863" s="144"/>
      <c r="R863" s="144"/>
      <c r="S863" s="144"/>
      <c r="T863" s="144"/>
      <c r="U863" s="144"/>
      <c r="V863" s="144"/>
      <c r="W863" s="144"/>
      <c r="X863" s="144"/>
      <c r="Y863" s="144"/>
      <c r="Z863" s="144"/>
      <c r="AA863" s="144"/>
      <c r="AB863" s="144"/>
      <c r="AC863" s="144"/>
      <c r="AD863" s="144"/>
      <c r="AE863" s="144"/>
    </row>
    <row r="864">
      <c r="A864" s="370"/>
      <c r="B864" s="371"/>
      <c r="C864" s="372"/>
      <c r="D864" s="372"/>
      <c r="E864" s="372"/>
      <c r="F864" s="371"/>
      <c r="G864" s="371"/>
      <c r="H864" s="362"/>
      <c r="I864" s="373"/>
      <c r="J864" s="144"/>
      <c r="K864" s="144"/>
      <c r="L864" s="144"/>
      <c r="M864" s="144"/>
      <c r="N864" s="144"/>
      <c r="O864" s="144"/>
      <c r="P864" s="144"/>
      <c r="Q864" s="144"/>
      <c r="R864" s="144"/>
      <c r="S864" s="144"/>
      <c r="T864" s="144"/>
      <c r="U864" s="144"/>
      <c r="V864" s="144"/>
      <c r="W864" s="144"/>
      <c r="X864" s="144"/>
      <c r="Y864" s="144"/>
      <c r="Z864" s="144"/>
      <c r="AA864" s="144"/>
      <c r="AB864" s="144"/>
      <c r="AC864" s="144"/>
      <c r="AD864" s="144"/>
      <c r="AE864" s="144"/>
    </row>
    <row r="865">
      <c r="A865" s="370"/>
      <c r="B865" s="371"/>
      <c r="C865" s="372"/>
      <c r="D865" s="372"/>
      <c r="E865" s="372"/>
      <c r="F865" s="371"/>
      <c r="G865" s="371"/>
      <c r="H865" s="362"/>
      <c r="I865" s="373"/>
      <c r="J865" s="144"/>
      <c r="K865" s="144"/>
      <c r="L865" s="144"/>
      <c r="M865" s="144"/>
      <c r="N865" s="144"/>
      <c r="O865" s="144"/>
      <c r="P865" s="144"/>
      <c r="Q865" s="144"/>
      <c r="R865" s="144"/>
      <c r="S865" s="144"/>
      <c r="T865" s="144"/>
      <c r="U865" s="144"/>
      <c r="V865" s="144"/>
      <c r="W865" s="144"/>
      <c r="X865" s="144"/>
      <c r="Y865" s="144"/>
      <c r="Z865" s="144"/>
      <c r="AA865" s="144"/>
      <c r="AB865" s="144"/>
      <c r="AC865" s="144"/>
      <c r="AD865" s="144"/>
      <c r="AE865" s="144"/>
    </row>
    <row r="866">
      <c r="A866" s="370"/>
      <c r="B866" s="371"/>
      <c r="C866" s="372"/>
      <c r="D866" s="372"/>
      <c r="E866" s="372"/>
      <c r="F866" s="371"/>
      <c r="G866" s="371"/>
      <c r="H866" s="362"/>
      <c r="I866" s="373"/>
      <c r="J866" s="144"/>
      <c r="K866" s="144"/>
      <c r="L866" s="144"/>
      <c r="M866" s="144"/>
      <c r="N866" s="144"/>
      <c r="O866" s="144"/>
      <c r="P866" s="144"/>
      <c r="Q866" s="144"/>
      <c r="R866" s="144"/>
      <c r="S866" s="144"/>
      <c r="T866" s="144"/>
      <c r="U866" s="144"/>
      <c r="V866" s="144"/>
      <c r="W866" s="144"/>
      <c r="X866" s="144"/>
      <c r="Y866" s="144"/>
      <c r="Z866" s="144"/>
      <c r="AA866" s="144"/>
      <c r="AB866" s="144"/>
      <c r="AC866" s="144"/>
      <c r="AD866" s="144"/>
      <c r="AE866" s="144"/>
    </row>
    <row r="867">
      <c r="A867" s="370"/>
      <c r="B867" s="371"/>
      <c r="C867" s="372"/>
      <c r="D867" s="372"/>
      <c r="E867" s="372"/>
      <c r="F867" s="371"/>
      <c r="G867" s="371"/>
      <c r="H867" s="362"/>
      <c r="I867" s="373"/>
      <c r="J867" s="144"/>
      <c r="K867" s="144"/>
      <c r="L867" s="144"/>
      <c r="M867" s="144"/>
      <c r="N867" s="144"/>
      <c r="O867" s="144"/>
      <c r="P867" s="144"/>
      <c r="Q867" s="144"/>
      <c r="R867" s="144"/>
      <c r="S867" s="144"/>
      <c r="T867" s="144"/>
      <c r="U867" s="144"/>
      <c r="V867" s="144"/>
      <c r="W867" s="144"/>
      <c r="X867" s="144"/>
      <c r="Y867" s="144"/>
      <c r="Z867" s="144"/>
      <c r="AA867" s="144"/>
      <c r="AB867" s="144"/>
      <c r="AC867" s="144"/>
      <c r="AD867" s="144"/>
      <c r="AE867" s="144"/>
    </row>
    <row r="868">
      <c r="A868" s="370"/>
      <c r="B868" s="371"/>
      <c r="C868" s="372"/>
      <c r="D868" s="372"/>
      <c r="E868" s="372"/>
      <c r="F868" s="371"/>
      <c r="G868" s="371"/>
      <c r="H868" s="362"/>
      <c r="I868" s="373"/>
      <c r="J868" s="144"/>
      <c r="K868" s="144"/>
      <c r="L868" s="144"/>
      <c r="M868" s="144"/>
      <c r="N868" s="144"/>
      <c r="O868" s="144"/>
      <c r="P868" s="144"/>
      <c r="Q868" s="144"/>
      <c r="R868" s="144"/>
      <c r="S868" s="144"/>
      <c r="T868" s="144"/>
      <c r="U868" s="144"/>
      <c r="V868" s="144"/>
      <c r="W868" s="144"/>
      <c r="X868" s="144"/>
      <c r="Y868" s="144"/>
      <c r="Z868" s="144"/>
      <c r="AA868" s="144"/>
      <c r="AB868" s="144"/>
      <c r="AC868" s="144"/>
      <c r="AD868" s="144"/>
      <c r="AE868" s="144"/>
    </row>
    <row r="869">
      <c r="A869" s="370"/>
      <c r="B869" s="371"/>
      <c r="C869" s="372"/>
      <c r="D869" s="372"/>
      <c r="E869" s="372"/>
      <c r="F869" s="371"/>
      <c r="G869" s="371"/>
      <c r="H869" s="362"/>
      <c r="I869" s="373"/>
      <c r="J869" s="144"/>
      <c r="K869" s="144"/>
      <c r="L869" s="144"/>
      <c r="M869" s="144"/>
      <c r="N869" s="144"/>
      <c r="O869" s="144"/>
      <c r="P869" s="144"/>
      <c r="Q869" s="144"/>
      <c r="R869" s="144"/>
      <c r="S869" s="144"/>
      <c r="T869" s="144"/>
      <c r="U869" s="144"/>
      <c r="V869" s="144"/>
      <c r="W869" s="144"/>
      <c r="X869" s="144"/>
      <c r="Y869" s="144"/>
      <c r="Z869" s="144"/>
      <c r="AA869" s="144"/>
      <c r="AB869" s="144"/>
      <c r="AC869" s="144"/>
      <c r="AD869" s="144"/>
      <c r="AE869" s="144"/>
    </row>
    <row r="870">
      <c r="A870" s="370"/>
      <c r="B870" s="371"/>
      <c r="C870" s="372"/>
      <c r="D870" s="372"/>
      <c r="E870" s="372"/>
      <c r="F870" s="371"/>
      <c r="G870" s="371"/>
      <c r="H870" s="362"/>
      <c r="I870" s="373"/>
      <c r="J870" s="144"/>
      <c r="K870" s="144"/>
      <c r="L870" s="144"/>
      <c r="M870" s="144"/>
      <c r="N870" s="144"/>
      <c r="O870" s="144"/>
      <c r="P870" s="144"/>
      <c r="Q870" s="144"/>
      <c r="R870" s="144"/>
      <c r="S870" s="144"/>
      <c r="T870" s="144"/>
      <c r="U870" s="144"/>
      <c r="V870" s="144"/>
      <c r="W870" s="144"/>
      <c r="X870" s="144"/>
      <c r="Y870" s="144"/>
      <c r="Z870" s="144"/>
      <c r="AA870" s="144"/>
      <c r="AB870" s="144"/>
      <c r="AC870" s="144"/>
      <c r="AD870" s="144"/>
      <c r="AE870" s="144"/>
    </row>
    <row r="871">
      <c r="A871" s="370"/>
      <c r="B871" s="371"/>
      <c r="C871" s="372"/>
      <c r="D871" s="372"/>
      <c r="E871" s="372"/>
      <c r="F871" s="371"/>
      <c r="G871" s="371"/>
      <c r="H871" s="362"/>
      <c r="I871" s="373"/>
      <c r="J871" s="144"/>
      <c r="K871" s="144"/>
      <c r="L871" s="144"/>
      <c r="M871" s="144"/>
      <c r="N871" s="144"/>
      <c r="O871" s="144"/>
      <c r="P871" s="144"/>
      <c r="Q871" s="144"/>
      <c r="R871" s="144"/>
      <c r="S871" s="144"/>
      <c r="T871" s="144"/>
      <c r="U871" s="144"/>
      <c r="V871" s="144"/>
      <c r="W871" s="144"/>
      <c r="X871" s="144"/>
      <c r="Y871" s="144"/>
      <c r="Z871" s="144"/>
      <c r="AA871" s="144"/>
      <c r="AB871" s="144"/>
      <c r="AC871" s="144"/>
      <c r="AD871" s="144"/>
      <c r="AE871" s="144"/>
    </row>
    <row r="872">
      <c r="A872" s="370"/>
      <c r="B872" s="371"/>
      <c r="C872" s="372"/>
      <c r="D872" s="372"/>
      <c r="E872" s="372"/>
      <c r="F872" s="371"/>
      <c r="G872" s="371"/>
      <c r="H872" s="362"/>
      <c r="I872" s="373"/>
      <c r="J872" s="144"/>
      <c r="K872" s="144"/>
      <c r="L872" s="144"/>
      <c r="M872" s="144"/>
      <c r="N872" s="144"/>
      <c r="O872" s="144"/>
      <c r="P872" s="144"/>
      <c r="Q872" s="144"/>
      <c r="R872" s="144"/>
      <c r="S872" s="144"/>
      <c r="T872" s="144"/>
      <c r="U872" s="144"/>
      <c r="V872" s="144"/>
      <c r="W872" s="144"/>
      <c r="X872" s="144"/>
      <c r="Y872" s="144"/>
      <c r="Z872" s="144"/>
      <c r="AA872" s="144"/>
      <c r="AB872" s="144"/>
      <c r="AC872" s="144"/>
      <c r="AD872" s="144"/>
      <c r="AE872" s="144"/>
    </row>
    <row r="873">
      <c r="A873" s="370"/>
      <c r="B873" s="371"/>
      <c r="C873" s="372"/>
      <c r="D873" s="372"/>
      <c r="E873" s="372"/>
      <c r="F873" s="371"/>
      <c r="G873" s="371"/>
      <c r="H873" s="362"/>
      <c r="I873" s="373"/>
      <c r="J873" s="144"/>
      <c r="K873" s="144"/>
      <c r="L873" s="144"/>
      <c r="M873" s="144"/>
      <c r="N873" s="144"/>
      <c r="O873" s="144"/>
      <c r="P873" s="144"/>
      <c r="Q873" s="144"/>
      <c r="R873" s="144"/>
      <c r="S873" s="144"/>
      <c r="T873" s="144"/>
      <c r="U873" s="144"/>
      <c r="V873" s="144"/>
      <c r="W873" s="144"/>
      <c r="X873" s="144"/>
      <c r="Y873" s="144"/>
      <c r="Z873" s="144"/>
      <c r="AA873" s="144"/>
      <c r="AB873" s="144"/>
      <c r="AC873" s="144"/>
      <c r="AD873" s="144"/>
      <c r="AE873" s="144"/>
    </row>
    <row r="874">
      <c r="A874" s="370"/>
      <c r="B874" s="371"/>
      <c r="C874" s="372"/>
      <c r="D874" s="372"/>
      <c r="E874" s="372"/>
      <c r="F874" s="371"/>
      <c r="G874" s="371"/>
      <c r="H874" s="362"/>
      <c r="I874" s="373"/>
      <c r="J874" s="144"/>
      <c r="K874" s="144"/>
      <c r="L874" s="144"/>
      <c r="M874" s="144"/>
      <c r="N874" s="144"/>
      <c r="O874" s="144"/>
      <c r="P874" s="144"/>
      <c r="Q874" s="144"/>
      <c r="R874" s="144"/>
      <c r="S874" s="144"/>
      <c r="T874" s="144"/>
      <c r="U874" s="144"/>
      <c r="V874" s="144"/>
      <c r="W874" s="144"/>
      <c r="X874" s="144"/>
      <c r="Y874" s="144"/>
      <c r="Z874" s="144"/>
      <c r="AA874" s="144"/>
      <c r="AB874" s="144"/>
      <c r="AC874" s="144"/>
      <c r="AD874" s="144"/>
      <c r="AE874" s="144"/>
    </row>
    <row r="875">
      <c r="A875" s="370"/>
      <c r="B875" s="371"/>
      <c r="C875" s="372"/>
      <c r="D875" s="372"/>
      <c r="E875" s="372"/>
      <c r="F875" s="371"/>
      <c r="G875" s="371"/>
      <c r="H875" s="362"/>
      <c r="I875" s="373"/>
      <c r="J875" s="144"/>
      <c r="K875" s="144"/>
      <c r="L875" s="144"/>
      <c r="M875" s="144"/>
      <c r="N875" s="144"/>
      <c r="O875" s="144"/>
      <c r="P875" s="144"/>
      <c r="Q875" s="144"/>
      <c r="R875" s="144"/>
      <c r="S875" s="144"/>
      <c r="T875" s="144"/>
      <c r="U875" s="144"/>
      <c r="V875" s="144"/>
      <c r="W875" s="144"/>
      <c r="X875" s="144"/>
      <c r="Y875" s="144"/>
      <c r="Z875" s="144"/>
      <c r="AA875" s="144"/>
      <c r="AB875" s="144"/>
      <c r="AC875" s="144"/>
      <c r="AD875" s="144"/>
      <c r="AE875" s="144"/>
    </row>
    <row r="876">
      <c r="A876" s="370"/>
      <c r="B876" s="371"/>
      <c r="C876" s="372"/>
      <c r="D876" s="372"/>
      <c r="E876" s="372"/>
      <c r="F876" s="371"/>
      <c r="G876" s="371"/>
      <c r="H876" s="362"/>
      <c r="I876" s="373"/>
      <c r="J876" s="144"/>
      <c r="K876" s="144"/>
      <c r="L876" s="144"/>
      <c r="M876" s="144"/>
      <c r="N876" s="144"/>
      <c r="O876" s="144"/>
      <c r="P876" s="144"/>
      <c r="Q876" s="144"/>
      <c r="R876" s="144"/>
      <c r="S876" s="144"/>
      <c r="T876" s="144"/>
      <c r="U876" s="144"/>
      <c r="V876" s="144"/>
      <c r="W876" s="144"/>
      <c r="X876" s="144"/>
      <c r="Y876" s="144"/>
      <c r="Z876" s="144"/>
      <c r="AA876" s="144"/>
      <c r="AB876" s="144"/>
      <c r="AC876" s="144"/>
      <c r="AD876" s="144"/>
      <c r="AE876" s="144"/>
    </row>
    <row r="877">
      <c r="A877" s="370"/>
      <c r="B877" s="371"/>
      <c r="C877" s="372"/>
      <c r="D877" s="372"/>
      <c r="E877" s="372"/>
      <c r="F877" s="371"/>
      <c r="G877" s="371"/>
      <c r="H877" s="362"/>
      <c r="I877" s="373"/>
      <c r="J877" s="144"/>
      <c r="K877" s="144"/>
      <c r="L877" s="144"/>
      <c r="M877" s="144"/>
      <c r="N877" s="144"/>
      <c r="O877" s="144"/>
      <c r="P877" s="144"/>
      <c r="Q877" s="144"/>
      <c r="R877" s="144"/>
      <c r="S877" s="144"/>
      <c r="T877" s="144"/>
      <c r="U877" s="144"/>
      <c r="V877" s="144"/>
      <c r="W877" s="144"/>
      <c r="X877" s="144"/>
      <c r="Y877" s="144"/>
      <c r="Z877" s="144"/>
      <c r="AA877" s="144"/>
      <c r="AB877" s="144"/>
      <c r="AC877" s="144"/>
      <c r="AD877" s="144"/>
      <c r="AE877" s="144"/>
    </row>
    <row r="878">
      <c r="A878" s="370"/>
      <c r="B878" s="371"/>
      <c r="C878" s="372"/>
      <c r="D878" s="372"/>
      <c r="E878" s="372"/>
      <c r="F878" s="371"/>
      <c r="G878" s="371"/>
      <c r="H878" s="362"/>
      <c r="I878" s="373"/>
      <c r="J878" s="144"/>
      <c r="K878" s="144"/>
      <c r="L878" s="144"/>
      <c r="M878" s="144"/>
      <c r="N878" s="144"/>
      <c r="O878" s="144"/>
      <c r="P878" s="144"/>
      <c r="Q878" s="144"/>
      <c r="R878" s="144"/>
      <c r="S878" s="144"/>
      <c r="T878" s="144"/>
      <c r="U878" s="144"/>
      <c r="V878" s="144"/>
      <c r="W878" s="144"/>
      <c r="X878" s="144"/>
      <c r="Y878" s="144"/>
      <c r="Z878" s="144"/>
      <c r="AA878" s="144"/>
      <c r="AB878" s="144"/>
      <c r="AC878" s="144"/>
      <c r="AD878" s="144"/>
      <c r="AE878" s="144"/>
    </row>
    <row r="879">
      <c r="A879" s="370"/>
      <c r="B879" s="371"/>
      <c r="C879" s="372"/>
      <c r="D879" s="372"/>
      <c r="E879" s="372"/>
      <c r="F879" s="371"/>
      <c r="G879" s="371"/>
      <c r="H879" s="362"/>
      <c r="I879" s="373"/>
      <c r="J879" s="144"/>
      <c r="K879" s="144"/>
      <c r="L879" s="144"/>
      <c r="M879" s="144"/>
      <c r="N879" s="144"/>
      <c r="O879" s="144"/>
      <c r="P879" s="144"/>
      <c r="Q879" s="144"/>
      <c r="R879" s="144"/>
      <c r="S879" s="144"/>
      <c r="T879" s="144"/>
      <c r="U879" s="144"/>
      <c r="V879" s="144"/>
      <c r="W879" s="144"/>
      <c r="X879" s="144"/>
      <c r="Y879" s="144"/>
      <c r="Z879" s="144"/>
      <c r="AA879" s="144"/>
      <c r="AB879" s="144"/>
      <c r="AC879" s="144"/>
      <c r="AD879" s="144"/>
      <c r="AE879" s="144"/>
    </row>
    <row r="880">
      <c r="A880" s="370"/>
      <c r="B880" s="371"/>
      <c r="C880" s="372"/>
      <c r="D880" s="372"/>
      <c r="E880" s="372"/>
      <c r="F880" s="371"/>
      <c r="G880" s="371"/>
      <c r="H880" s="362"/>
      <c r="I880" s="373"/>
      <c r="J880" s="144"/>
      <c r="K880" s="144"/>
      <c r="L880" s="144"/>
      <c r="M880" s="144"/>
      <c r="N880" s="144"/>
      <c r="O880" s="144"/>
      <c r="P880" s="144"/>
      <c r="Q880" s="144"/>
      <c r="R880" s="144"/>
      <c r="S880" s="144"/>
      <c r="T880" s="144"/>
      <c r="U880" s="144"/>
      <c r="V880" s="144"/>
      <c r="W880" s="144"/>
      <c r="X880" s="144"/>
      <c r="Y880" s="144"/>
      <c r="Z880" s="144"/>
      <c r="AA880" s="144"/>
      <c r="AB880" s="144"/>
      <c r="AC880" s="144"/>
      <c r="AD880" s="144"/>
      <c r="AE880" s="144"/>
    </row>
    <row r="881">
      <c r="A881" s="370"/>
      <c r="B881" s="371"/>
      <c r="C881" s="372"/>
      <c r="D881" s="372"/>
      <c r="E881" s="372"/>
      <c r="F881" s="371"/>
      <c r="G881" s="371"/>
      <c r="H881" s="362"/>
      <c r="I881" s="373"/>
      <c r="J881" s="144"/>
      <c r="K881" s="144"/>
      <c r="L881" s="144"/>
      <c r="M881" s="144"/>
      <c r="N881" s="144"/>
      <c r="O881" s="144"/>
      <c r="P881" s="144"/>
      <c r="Q881" s="144"/>
      <c r="R881" s="144"/>
      <c r="S881" s="144"/>
      <c r="T881" s="144"/>
      <c r="U881" s="144"/>
      <c r="V881" s="144"/>
      <c r="W881" s="144"/>
      <c r="X881" s="144"/>
      <c r="Y881" s="144"/>
      <c r="Z881" s="144"/>
      <c r="AA881" s="144"/>
      <c r="AB881" s="144"/>
      <c r="AC881" s="144"/>
      <c r="AD881" s="144"/>
      <c r="AE881" s="144"/>
    </row>
    <row r="882">
      <c r="A882" s="370"/>
      <c r="B882" s="371"/>
      <c r="C882" s="372"/>
      <c r="D882" s="372"/>
      <c r="E882" s="372"/>
      <c r="F882" s="371"/>
      <c r="G882" s="371"/>
      <c r="H882" s="362"/>
      <c r="I882" s="373"/>
      <c r="J882" s="144"/>
      <c r="K882" s="144"/>
      <c r="L882" s="144"/>
      <c r="M882" s="144"/>
      <c r="N882" s="144"/>
      <c r="O882" s="144"/>
      <c r="P882" s="144"/>
      <c r="Q882" s="144"/>
      <c r="R882" s="144"/>
      <c r="S882" s="144"/>
      <c r="T882" s="144"/>
      <c r="U882" s="144"/>
      <c r="V882" s="144"/>
      <c r="W882" s="144"/>
      <c r="X882" s="144"/>
      <c r="Y882" s="144"/>
      <c r="Z882" s="144"/>
      <c r="AA882" s="144"/>
      <c r="AB882" s="144"/>
      <c r="AC882" s="144"/>
      <c r="AD882" s="144"/>
      <c r="AE882" s="144"/>
    </row>
    <row r="883">
      <c r="A883" s="370"/>
      <c r="B883" s="371"/>
      <c r="C883" s="372"/>
      <c r="D883" s="372"/>
      <c r="E883" s="372"/>
      <c r="F883" s="371"/>
      <c r="G883" s="371"/>
      <c r="H883" s="362"/>
      <c r="I883" s="373"/>
      <c r="J883" s="144"/>
      <c r="K883" s="144"/>
      <c r="L883" s="144"/>
      <c r="M883" s="144"/>
      <c r="N883" s="144"/>
      <c r="O883" s="144"/>
      <c r="P883" s="144"/>
      <c r="Q883" s="144"/>
      <c r="R883" s="144"/>
      <c r="S883" s="144"/>
      <c r="T883" s="144"/>
      <c r="U883" s="144"/>
      <c r="V883" s="144"/>
      <c r="W883" s="144"/>
      <c r="X883" s="144"/>
      <c r="Y883" s="144"/>
      <c r="Z883" s="144"/>
      <c r="AA883" s="144"/>
      <c r="AB883" s="144"/>
      <c r="AC883" s="144"/>
      <c r="AD883" s="144"/>
      <c r="AE883" s="144"/>
    </row>
    <row r="884">
      <c r="A884" s="370"/>
      <c r="B884" s="371"/>
      <c r="C884" s="372"/>
      <c r="D884" s="372"/>
      <c r="E884" s="372"/>
      <c r="F884" s="371"/>
      <c r="G884" s="371"/>
      <c r="H884" s="362"/>
      <c r="I884" s="373"/>
      <c r="J884" s="144"/>
      <c r="K884" s="144"/>
      <c r="L884" s="144"/>
      <c r="M884" s="144"/>
      <c r="N884" s="144"/>
      <c r="O884" s="144"/>
      <c r="P884" s="144"/>
      <c r="Q884" s="144"/>
      <c r="R884" s="144"/>
      <c r="S884" s="144"/>
      <c r="T884" s="144"/>
      <c r="U884" s="144"/>
      <c r="V884" s="144"/>
      <c r="W884" s="144"/>
      <c r="X884" s="144"/>
      <c r="Y884" s="144"/>
      <c r="Z884" s="144"/>
      <c r="AA884" s="144"/>
      <c r="AB884" s="144"/>
      <c r="AC884" s="144"/>
      <c r="AD884" s="144"/>
      <c r="AE884" s="144"/>
    </row>
    <row r="885">
      <c r="A885" s="370"/>
      <c r="B885" s="371"/>
      <c r="C885" s="372"/>
      <c r="D885" s="372"/>
      <c r="E885" s="372"/>
      <c r="F885" s="371"/>
      <c r="G885" s="371"/>
      <c r="H885" s="362"/>
      <c r="I885" s="373"/>
      <c r="J885" s="144"/>
      <c r="K885" s="144"/>
      <c r="L885" s="144"/>
      <c r="M885" s="144"/>
      <c r="N885" s="144"/>
      <c r="O885" s="144"/>
      <c r="P885" s="144"/>
      <c r="Q885" s="144"/>
      <c r="R885" s="144"/>
      <c r="S885" s="144"/>
      <c r="T885" s="144"/>
      <c r="U885" s="144"/>
      <c r="V885" s="144"/>
      <c r="W885" s="144"/>
      <c r="X885" s="144"/>
      <c r="Y885" s="144"/>
      <c r="Z885" s="144"/>
      <c r="AA885" s="144"/>
      <c r="AB885" s="144"/>
      <c r="AC885" s="144"/>
      <c r="AD885" s="144"/>
      <c r="AE885" s="144"/>
    </row>
    <row r="886">
      <c r="A886" s="370"/>
      <c r="B886" s="371"/>
      <c r="C886" s="372"/>
      <c r="D886" s="372"/>
      <c r="E886" s="372"/>
      <c r="F886" s="371"/>
      <c r="G886" s="371"/>
      <c r="H886" s="362"/>
      <c r="I886" s="373"/>
      <c r="J886" s="144"/>
      <c r="K886" s="144"/>
      <c r="L886" s="144"/>
      <c r="M886" s="144"/>
      <c r="N886" s="144"/>
      <c r="O886" s="144"/>
      <c r="P886" s="144"/>
      <c r="Q886" s="144"/>
      <c r="R886" s="144"/>
      <c r="S886" s="144"/>
      <c r="T886" s="144"/>
      <c r="U886" s="144"/>
      <c r="V886" s="144"/>
      <c r="W886" s="144"/>
      <c r="X886" s="144"/>
      <c r="Y886" s="144"/>
      <c r="Z886" s="144"/>
      <c r="AA886" s="144"/>
      <c r="AB886" s="144"/>
      <c r="AC886" s="144"/>
      <c r="AD886" s="144"/>
      <c r="AE886" s="144"/>
    </row>
    <row r="887">
      <c r="A887" s="370"/>
      <c r="B887" s="371"/>
      <c r="C887" s="372"/>
      <c r="D887" s="372"/>
      <c r="E887" s="372"/>
      <c r="F887" s="371"/>
      <c r="G887" s="371"/>
      <c r="H887" s="362"/>
      <c r="I887" s="373"/>
      <c r="J887" s="144"/>
      <c r="K887" s="144"/>
      <c r="L887" s="144"/>
      <c r="M887" s="144"/>
      <c r="N887" s="144"/>
      <c r="O887" s="144"/>
      <c r="P887" s="144"/>
      <c r="Q887" s="144"/>
      <c r="R887" s="144"/>
      <c r="S887" s="144"/>
      <c r="T887" s="144"/>
      <c r="U887" s="144"/>
      <c r="V887" s="144"/>
      <c r="W887" s="144"/>
      <c r="X887" s="144"/>
      <c r="Y887" s="144"/>
      <c r="Z887" s="144"/>
      <c r="AA887" s="144"/>
      <c r="AB887" s="144"/>
      <c r="AC887" s="144"/>
      <c r="AD887" s="144"/>
      <c r="AE887" s="144"/>
    </row>
    <row r="888">
      <c r="A888" s="370"/>
      <c r="B888" s="371"/>
      <c r="C888" s="372"/>
      <c r="D888" s="372"/>
      <c r="E888" s="372"/>
      <c r="F888" s="371"/>
      <c r="G888" s="371"/>
      <c r="H888" s="362"/>
      <c r="I888" s="373"/>
      <c r="J888" s="144"/>
      <c r="K888" s="144"/>
      <c r="L888" s="144"/>
      <c r="M888" s="144"/>
      <c r="N888" s="144"/>
      <c r="O888" s="144"/>
      <c r="P888" s="144"/>
      <c r="Q888" s="144"/>
      <c r="R888" s="144"/>
      <c r="S888" s="144"/>
      <c r="T888" s="144"/>
      <c r="U888" s="144"/>
      <c r="V888" s="144"/>
      <c r="W888" s="144"/>
      <c r="X888" s="144"/>
      <c r="Y888" s="144"/>
      <c r="Z888" s="144"/>
      <c r="AA888" s="144"/>
      <c r="AB888" s="144"/>
      <c r="AC888" s="144"/>
      <c r="AD888" s="144"/>
      <c r="AE888" s="144"/>
    </row>
    <row r="889">
      <c r="A889" s="370"/>
      <c r="B889" s="371"/>
      <c r="C889" s="372"/>
      <c r="D889" s="372"/>
      <c r="E889" s="372"/>
      <c r="F889" s="371"/>
      <c r="G889" s="371"/>
      <c r="H889" s="362"/>
      <c r="I889" s="373"/>
      <c r="J889" s="144"/>
      <c r="K889" s="144"/>
      <c r="L889" s="144"/>
      <c r="M889" s="144"/>
      <c r="N889" s="144"/>
      <c r="O889" s="144"/>
      <c r="P889" s="144"/>
      <c r="Q889" s="144"/>
      <c r="R889" s="144"/>
      <c r="S889" s="144"/>
      <c r="T889" s="144"/>
      <c r="U889" s="144"/>
      <c r="V889" s="144"/>
      <c r="W889" s="144"/>
      <c r="X889" s="144"/>
      <c r="Y889" s="144"/>
      <c r="Z889" s="144"/>
      <c r="AA889" s="144"/>
      <c r="AB889" s="144"/>
      <c r="AC889" s="144"/>
      <c r="AD889" s="144"/>
      <c r="AE889" s="144"/>
    </row>
    <row r="890">
      <c r="A890" s="370"/>
      <c r="B890" s="371"/>
      <c r="C890" s="372"/>
      <c r="D890" s="372"/>
      <c r="E890" s="372"/>
      <c r="F890" s="371"/>
      <c r="G890" s="371"/>
      <c r="H890" s="362"/>
      <c r="I890" s="373"/>
      <c r="J890" s="144"/>
      <c r="K890" s="144"/>
      <c r="L890" s="144"/>
      <c r="M890" s="144"/>
      <c r="N890" s="144"/>
      <c r="O890" s="144"/>
      <c r="P890" s="144"/>
      <c r="Q890" s="144"/>
      <c r="R890" s="144"/>
      <c r="S890" s="144"/>
      <c r="T890" s="144"/>
      <c r="U890" s="144"/>
      <c r="V890" s="144"/>
      <c r="W890" s="144"/>
      <c r="X890" s="144"/>
      <c r="Y890" s="144"/>
      <c r="Z890" s="144"/>
      <c r="AA890" s="144"/>
      <c r="AB890" s="144"/>
      <c r="AC890" s="144"/>
      <c r="AD890" s="144"/>
      <c r="AE890" s="144"/>
    </row>
    <row r="891">
      <c r="A891" s="370"/>
      <c r="B891" s="371"/>
      <c r="C891" s="372"/>
      <c r="D891" s="372"/>
      <c r="E891" s="372"/>
      <c r="F891" s="371"/>
      <c r="G891" s="371"/>
      <c r="H891" s="362"/>
      <c r="I891" s="373"/>
      <c r="J891" s="144"/>
      <c r="K891" s="144"/>
      <c r="L891" s="144"/>
      <c r="M891" s="144"/>
      <c r="N891" s="144"/>
      <c r="O891" s="144"/>
      <c r="P891" s="144"/>
      <c r="Q891" s="144"/>
      <c r="R891" s="144"/>
      <c r="S891" s="144"/>
      <c r="T891" s="144"/>
      <c r="U891" s="144"/>
      <c r="V891" s="144"/>
      <c r="W891" s="144"/>
      <c r="X891" s="144"/>
      <c r="Y891" s="144"/>
      <c r="Z891" s="144"/>
      <c r="AA891" s="144"/>
      <c r="AB891" s="144"/>
      <c r="AC891" s="144"/>
      <c r="AD891" s="144"/>
      <c r="AE891" s="144"/>
    </row>
    <row r="892">
      <c r="A892" s="370"/>
      <c r="B892" s="371"/>
      <c r="C892" s="372"/>
      <c r="D892" s="372"/>
      <c r="E892" s="372"/>
      <c r="F892" s="371"/>
      <c r="G892" s="371"/>
      <c r="H892" s="362"/>
      <c r="I892" s="373"/>
      <c r="J892" s="144"/>
      <c r="K892" s="144"/>
      <c r="L892" s="144"/>
      <c r="M892" s="144"/>
      <c r="N892" s="144"/>
      <c r="O892" s="144"/>
      <c r="P892" s="144"/>
      <c r="Q892" s="144"/>
      <c r="R892" s="144"/>
      <c r="S892" s="144"/>
      <c r="T892" s="144"/>
      <c r="U892" s="144"/>
      <c r="V892" s="144"/>
      <c r="W892" s="144"/>
      <c r="X892" s="144"/>
      <c r="Y892" s="144"/>
      <c r="Z892" s="144"/>
      <c r="AA892" s="144"/>
      <c r="AB892" s="144"/>
      <c r="AC892" s="144"/>
      <c r="AD892" s="144"/>
      <c r="AE892" s="144"/>
    </row>
    <row r="893">
      <c r="A893" s="370"/>
      <c r="B893" s="371"/>
      <c r="C893" s="372"/>
      <c r="D893" s="372"/>
      <c r="E893" s="372"/>
      <c r="F893" s="371"/>
      <c r="G893" s="371"/>
      <c r="H893" s="362"/>
      <c r="I893" s="373"/>
      <c r="J893" s="144"/>
      <c r="K893" s="144"/>
      <c r="L893" s="144"/>
      <c r="M893" s="144"/>
      <c r="N893" s="144"/>
      <c r="O893" s="144"/>
      <c r="P893" s="144"/>
      <c r="Q893" s="144"/>
      <c r="R893" s="144"/>
      <c r="S893" s="144"/>
      <c r="T893" s="144"/>
      <c r="U893" s="144"/>
      <c r="V893" s="144"/>
      <c r="W893" s="144"/>
      <c r="X893" s="144"/>
      <c r="Y893" s="144"/>
      <c r="Z893" s="144"/>
      <c r="AA893" s="144"/>
      <c r="AB893" s="144"/>
      <c r="AC893" s="144"/>
      <c r="AD893" s="144"/>
      <c r="AE893" s="144"/>
    </row>
    <row r="894">
      <c r="A894" s="370"/>
      <c r="B894" s="371"/>
      <c r="C894" s="372"/>
      <c r="D894" s="372"/>
      <c r="E894" s="372"/>
      <c r="F894" s="371"/>
      <c r="G894" s="371"/>
      <c r="H894" s="362"/>
      <c r="I894" s="373"/>
      <c r="J894" s="144"/>
      <c r="K894" s="144"/>
      <c r="L894" s="144"/>
      <c r="M894" s="144"/>
      <c r="N894" s="144"/>
      <c r="O894" s="144"/>
      <c r="P894" s="144"/>
      <c r="Q894" s="144"/>
      <c r="R894" s="144"/>
      <c r="S894" s="144"/>
      <c r="T894" s="144"/>
      <c r="U894" s="144"/>
      <c r="V894" s="144"/>
      <c r="W894" s="144"/>
      <c r="X894" s="144"/>
      <c r="Y894" s="144"/>
      <c r="Z894" s="144"/>
      <c r="AA894" s="144"/>
      <c r="AB894" s="144"/>
      <c r="AC894" s="144"/>
      <c r="AD894" s="144"/>
      <c r="AE894" s="144"/>
    </row>
    <row r="895">
      <c r="A895" s="370"/>
      <c r="B895" s="371"/>
      <c r="C895" s="372"/>
      <c r="D895" s="372"/>
      <c r="E895" s="372"/>
      <c r="F895" s="371"/>
      <c r="G895" s="371"/>
      <c r="H895" s="362"/>
      <c r="I895" s="373"/>
      <c r="J895" s="144"/>
      <c r="K895" s="144"/>
      <c r="L895" s="144"/>
      <c r="M895" s="144"/>
      <c r="N895" s="144"/>
      <c r="O895" s="144"/>
      <c r="P895" s="144"/>
      <c r="Q895" s="144"/>
      <c r="R895" s="144"/>
      <c r="S895" s="144"/>
      <c r="T895" s="144"/>
      <c r="U895" s="144"/>
      <c r="V895" s="144"/>
      <c r="W895" s="144"/>
      <c r="X895" s="144"/>
      <c r="Y895" s="144"/>
      <c r="Z895" s="144"/>
      <c r="AA895" s="144"/>
      <c r="AB895" s="144"/>
      <c r="AC895" s="144"/>
      <c r="AD895" s="144"/>
      <c r="AE895" s="144"/>
    </row>
    <row r="896">
      <c r="A896" s="370"/>
      <c r="B896" s="371"/>
      <c r="C896" s="372"/>
      <c r="D896" s="372"/>
      <c r="E896" s="372"/>
      <c r="F896" s="371"/>
      <c r="G896" s="371"/>
      <c r="H896" s="362"/>
      <c r="I896" s="373"/>
      <c r="J896" s="144"/>
      <c r="K896" s="144"/>
      <c r="L896" s="144"/>
      <c r="M896" s="144"/>
      <c r="N896" s="144"/>
      <c r="O896" s="144"/>
      <c r="P896" s="144"/>
      <c r="Q896" s="144"/>
      <c r="R896" s="144"/>
      <c r="S896" s="144"/>
      <c r="T896" s="144"/>
      <c r="U896" s="144"/>
      <c r="V896" s="144"/>
      <c r="W896" s="144"/>
      <c r="X896" s="144"/>
      <c r="Y896" s="144"/>
      <c r="Z896" s="144"/>
      <c r="AA896" s="144"/>
      <c r="AB896" s="144"/>
      <c r="AC896" s="144"/>
      <c r="AD896" s="144"/>
      <c r="AE896" s="144"/>
    </row>
    <row r="897">
      <c r="A897" s="370"/>
      <c r="B897" s="371"/>
      <c r="C897" s="372"/>
      <c r="D897" s="372"/>
      <c r="E897" s="372"/>
      <c r="F897" s="371"/>
      <c r="G897" s="371"/>
      <c r="H897" s="362"/>
      <c r="I897" s="373"/>
      <c r="J897" s="144"/>
      <c r="K897" s="144"/>
      <c r="L897" s="144"/>
      <c r="M897" s="144"/>
      <c r="N897" s="144"/>
      <c r="O897" s="144"/>
      <c r="P897" s="144"/>
      <c r="Q897" s="144"/>
      <c r="R897" s="144"/>
      <c r="S897" s="144"/>
      <c r="T897" s="144"/>
      <c r="U897" s="144"/>
      <c r="V897" s="144"/>
      <c r="W897" s="144"/>
      <c r="X897" s="144"/>
      <c r="Y897" s="144"/>
      <c r="Z897" s="144"/>
      <c r="AA897" s="144"/>
      <c r="AB897" s="144"/>
      <c r="AC897" s="144"/>
      <c r="AD897" s="144"/>
      <c r="AE897" s="144"/>
    </row>
    <row r="898">
      <c r="A898" s="370"/>
      <c r="B898" s="371"/>
      <c r="C898" s="372"/>
      <c r="D898" s="372"/>
      <c r="E898" s="372"/>
      <c r="F898" s="371"/>
      <c r="G898" s="371"/>
      <c r="H898" s="362"/>
      <c r="I898" s="373"/>
      <c r="J898" s="144"/>
      <c r="K898" s="144"/>
      <c r="L898" s="144"/>
      <c r="M898" s="144"/>
      <c r="N898" s="144"/>
      <c r="O898" s="144"/>
      <c r="P898" s="144"/>
      <c r="Q898" s="144"/>
      <c r="R898" s="144"/>
      <c r="S898" s="144"/>
      <c r="T898" s="144"/>
      <c r="U898" s="144"/>
      <c r="V898" s="144"/>
      <c r="W898" s="144"/>
      <c r="X898" s="144"/>
      <c r="Y898" s="144"/>
      <c r="Z898" s="144"/>
      <c r="AA898" s="144"/>
      <c r="AB898" s="144"/>
      <c r="AC898" s="144"/>
      <c r="AD898" s="144"/>
      <c r="AE898" s="144"/>
    </row>
    <row r="899">
      <c r="A899" s="370"/>
      <c r="B899" s="371"/>
      <c r="C899" s="372"/>
      <c r="D899" s="372"/>
      <c r="E899" s="372"/>
      <c r="F899" s="371"/>
      <c r="G899" s="371"/>
      <c r="H899" s="362"/>
      <c r="I899" s="373"/>
      <c r="J899" s="144"/>
      <c r="K899" s="144"/>
      <c r="L899" s="144"/>
      <c r="M899" s="144"/>
      <c r="N899" s="144"/>
      <c r="O899" s="144"/>
      <c r="P899" s="144"/>
      <c r="Q899" s="144"/>
      <c r="R899" s="144"/>
      <c r="S899" s="144"/>
      <c r="T899" s="144"/>
      <c r="U899" s="144"/>
      <c r="V899" s="144"/>
      <c r="W899" s="144"/>
      <c r="X899" s="144"/>
      <c r="Y899" s="144"/>
      <c r="Z899" s="144"/>
      <c r="AA899" s="144"/>
      <c r="AB899" s="144"/>
      <c r="AC899" s="144"/>
      <c r="AD899" s="144"/>
      <c r="AE899" s="144"/>
    </row>
    <row r="900">
      <c r="A900" s="370"/>
      <c r="B900" s="371"/>
      <c r="C900" s="372"/>
      <c r="D900" s="372"/>
      <c r="E900" s="372"/>
      <c r="F900" s="371"/>
      <c r="G900" s="371"/>
      <c r="H900" s="362"/>
      <c r="I900" s="373"/>
      <c r="J900" s="144"/>
      <c r="K900" s="144"/>
      <c r="L900" s="144"/>
      <c r="M900" s="144"/>
      <c r="N900" s="144"/>
      <c r="O900" s="144"/>
      <c r="P900" s="144"/>
      <c r="Q900" s="144"/>
      <c r="R900" s="144"/>
      <c r="S900" s="144"/>
      <c r="T900" s="144"/>
      <c r="U900" s="144"/>
      <c r="V900" s="144"/>
      <c r="W900" s="144"/>
      <c r="X900" s="144"/>
      <c r="Y900" s="144"/>
      <c r="Z900" s="144"/>
      <c r="AA900" s="144"/>
      <c r="AB900" s="144"/>
      <c r="AC900" s="144"/>
      <c r="AD900" s="144"/>
      <c r="AE900" s="144"/>
    </row>
    <row r="901">
      <c r="A901" s="370"/>
      <c r="B901" s="371"/>
      <c r="C901" s="372"/>
      <c r="D901" s="372"/>
      <c r="E901" s="372"/>
      <c r="F901" s="371"/>
      <c r="G901" s="371"/>
      <c r="H901" s="362"/>
      <c r="I901" s="373"/>
      <c r="J901" s="144"/>
      <c r="K901" s="144"/>
      <c r="L901" s="144"/>
      <c r="M901" s="144"/>
      <c r="N901" s="144"/>
      <c r="O901" s="144"/>
      <c r="P901" s="144"/>
      <c r="Q901" s="144"/>
      <c r="R901" s="144"/>
      <c r="S901" s="144"/>
      <c r="T901" s="144"/>
      <c r="U901" s="144"/>
      <c r="V901" s="144"/>
      <c r="W901" s="144"/>
      <c r="X901" s="144"/>
      <c r="Y901" s="144"/>
      <c r="Z901" s="144"/>
      <c r="AA901" s="144"/>
      <c r="AB901" s="144"/>
      <c r="AC901" s="144"/>
      <c r="AD901" s="144"/>
      <c r="AE901" s="144"/>
    </row>
    <row r="902">
      <c r="A902" s="370"/>
      <c r="B902" s="371"/>
      <c r="C902" s="372"/>
      <c r="D902" s="372"/>
      <c r="E902" s="372"/>
      <c r="F902" s="371"/>
      <c r="G902" s="371"/>
      <c r="H902" s="362"/>
      <c r="I902" s="373"/>
      <c r="J902" s="144"/>
      <c r="K902" s="144"/>
      <c r="L902" s="144"/>
      <c r="M902" s="144"/>
      <c r="N902" s="144"/>
      <c r="O902" s="144"/>
      <c r="P902" s="144"/>
      <c r="Q902" s="144"/>
      <c r="R902" s="144"/>
      <c r="S902" s="144"/>
      <c r="T902" s="144"/>
      <c r="U902" s="144"/>
      <c r="V902" s="144"/>
      <c r="W902" s="144"/>
      <c r="X902" s="144"/>
      <c r="Y902" s="144"/>
      <c r="Z902" s="144"/>
      <c r="AA902" s="144"/>
      <c r="AB902" s="144"/>
      <c r="AC902" s="144"/>
      <c r="AD902" s="144"/>
      <c r="AE902" s="144"/>
    </row>
    <row r="903">
      <c r="A903" s="370"/>
      <c r="B903" s="371"/>
      <c r="C903" s="372"/>
      <c r="D903" s="372"/>
      <c r="E903" s="372"/>
      <c r="F903" s="371"/>
      <c r="G903" s="371"/>
      <c r="H903" s="362"/>
      <c r="I903" s="373"/>
      <c r="J903" s="144"/>
      <c r="K903" s="144"/>
      <c r="L903" s="144"/>
      <c r="M903" s="144"/>
      <c r="N903" s="144"/>
      <c r="O903" s="144"/>
      <c r="P903" s="144"/>
      <c r="Q903" s="144"/>
      <c r="R903" s="144"/>
      <c r="S903" s="144"/>
      <c r="T903" s="144"/>
      <c r="U903" s="144"/>
      <c r="V903" s="144"/>
      <c r="W903" s="144"/>
      <c r="X903" s="144"/>
      <c r="Y903" s="144"/>
      <c r="Z903" s="144"/>
      <c r="AA903" s="144"/>
      <c r="AB903" s="144"/>
      <c r="AC903" s="144"/>
      <c r="AD903" s="144"/>
      <c r="AE903" s="144"/>
    </row>
    <row r="904">
      <c r="A904" s="370"/>
      <c r="B904" s="371"/>
      <c r="C904" s="372"/>
      <c r="D904" s="372"/>
      <c r="E904" s="372"/>
      <c r="F904" s="371"/>
      <c r="G904" s="371"/>
      <c r="H904" s="362"/>
      <c r="I904" s="373"/>
      <c r="J904" s="144"/>
      <c r="K904" s="144"/>
      <c r="L904" s="144"/>
      <c r="M904" s="144"/>
      <c r="N904" s="144"/>
      <c r="O904" s="144"/>
      <c r="P904" s="144"/>
      <c r="Q904" s="144"/>
      <c r="R904" s="144"/>
      <c r="S904" s="144"/>
      <c r="T904" s="144"/>
      <c r="U904" s="144"/>
      <c r="V904" s="144"/>
      <c r="W904" s="144"/>
      <c r="X904" s="144"/>
      <c r="Y904" s="144"/>
      <c r="Z904" s="144"/>
      <c r="AA904" s="144"/>
      <c r="AB904" s="144"/>
      <c r="AC904" s="144"/>
      <c r="AD904" s="144"/>
      <c r="AE904" s="144"/>
    </row>
    <row r="905">
      <c r="A905" s="370"/>
      <c r="B905" s="371"/>
      <c r="C905" s="372"/>
      <c r="D905" s="372"/>
      <c r="E905" s="372"/>
      <c r="F905" s="371"/>
      <c r="G905" s="371"/>
      <c r="H905" s="362"/>
      <c r="I905" s="373"/>
      <c r="J905" s="144"/>
      <c r="K905" s="144"/>
      <c r="L905" s="144"/>
      <c r="M905" s="144"/>
      <c r="N905" s="144"/>
      <c r="O905" s="144"/>
      <c r="P905" s="144"/>
      <c r="Q905" s="144"/>
      <c r="R905" s="144"/>
      <c r="S905" s="144"/>
      <c r="T905" s="144"/>
      <c r="U905" s="144"/>
      <c r="V905" s="144"/>
      <c r="W905" s="144"/>
      <c r="X905" s="144"/>
      <c r="Y905" s="144"/>
      <c r="Z905" s="144"/>
      <c r="AA905" s="144"/>
      <c r="AB905" s="144"/>
      <c r="AC905" s="144"/>
      <c r="AD905" s="144"/>
      <c r="AE905" s="144"/>
    </row>
    <row r="906">
      <c r="A906" s="370"/>
      <c r="B906" s="371"/>
      <c r="C906" s="372"/>
      <c r="D906" s="372"/>
      <c r="E906" s="372"/>
      <c r="F906" s="371"/>
      <c r="G906" s="371"/>
      <c r="H906" s="362"/>
      <c r="I906" s="373"/>
      <c r="J906" s="144"/>
      <c r="K906" s="144"/>
      <c r="L906" s="144"/>
      <c r="M906" s="144"/>
      <c r="N906" s="144"/>
      <c r="O906" s="144"/>
      <c r="P906" s="144"/>
      <c r="Q906" s="144"/>
      <c r="R906" s="144"/>
      <c r="S906" s="144"/>
      <c r="T906" s="144"/>
      <c r="U906" s="144"/>
      <c r="V906" s="144"/>
      <c r="W906" s="144"/>
      <c r="X906" s="144"/>
      <c r="Y906" s="144"/>
      <c r="Z906" s="144"/>
      <c r="AA906" s="144"/>
      <c r="AB906" s="144"/>
      <c r="AC906" s="144"/>
      <c r="AD906" s="144"/>
      <c r="AE906" s="144"/>
    </row>
    <row r="907">
      <c r="A907" s="370"/>
      <c r="B907" s="371"/>
      <c r="C907" s="372"/>
      <c r="D907" s="372"/>
      <c r="E907" s="372"/>
      <c r="F907" s="371"/>
      <c r="G907" s="371"/>
      <c r="H907" s="362"/>
      <c r="I907" s="373"/>
      <c r="J907" s="144"/>
      <c r="K907" s="144"/>
      <c r="L907" s="144"/>
      <c r="M907" s="144"/>
      <c r="N907" s="144"/>
      <c r="O907" s="144"/>
      <c r="P907" s="144"/>
      <c r="Q907" s="144"/>
      <c r="R907" s="144"/>
      <c r="S907" s="144"/>
      <c r="T907" s="144"/>
      <c r="U907" s="144"/>
      <c r="V907" s="144"/>
      <c r="W907" s="144"/>
      <c r="X907" s="144"/>
      <c r="Y907" s="144"/>
      <c r="Z907" s="144"/>
      <c r="AA907" s="144"/>
      <c r="AB907" s="144"/>
      <c r="AC907" s="144"/>
      <c r="AD907" s="144"/>
      <c r="AE907" s="144"/>
    </row>
    <row r="908">
      <c r="A908" s="370"/>
      <c r="B908" s="371"/>
      <c r="C908" s="372"/>
      <c r="D908" s="372"/>
      <c r="E908" s="372"/>
      <c r="F908" s="371"/>
      <c r="G908" s="371"/>
      <c r="H908" s="362"/>
      <c r="I908" s="373"/>
      <c r="J908" s="144"/>
      <c r="K908" s="144"/>
      <c r="L908" s="144"/>
      <c r="M908" s="144"/>
      <c r="N908" s="144"/>
      <c r="O908" s="144"/>
      <c r="P908" s="144"/>
      <c r="Q908" s="144"/>
      <c r="R908" s="144"/>
      <c r="S908" s="144"/>
      <c r="T908" s="144"/>
      <c r="U908" s="144"/>
      <c r="V908" s="144"/>
      <c r="W908" s="144"/>
      <c r="X908" s="144"/>
      <c r="Y908" s="144"/>
      <c r="Z908" s="144"/>
      <c r="AA908" s="144"/>
      <c r="AB908" s="144"/>
      <c r="AC908" s="144"/>
      <c r="AD908" s="144"/>
      <c r="AE908" s="144"/>
    </row>
    <row r="909">
      <c r="A909" s="370"/>
      <c r="B909" s="371"/>
      <c r="C909" s="372"/>
      <c r="D909" s="372"/>
      <c r="E909" s="372"/>
      <c r="F909" s="371"/>
      <c r="G909" s="371"/>
      <c r="H909" s="362"/>
      <c r="I909" s="373"/>
      <c r="J909" s="144"/>
      <c r="K909" s="144"/>
      <c r="L909" s="144"/>
      <c r="M909" s="144"/>
      <c r="N909" s="144"/>
      <c r="O909" s="144"/>
      <c r="P909" s="144"/>
      <c r="Q909" s="144"/>
      <c r="R909" s="144"/>
      <c r="S909" s="144"/>
      <c r="T909" s="144"/>
      <c r="U909" s="144"/>
      <c r="V909" s="144"/>
      <c r="W909" s="144"/>
      <c r="X909" s="144"/>
      <c r="Y909" s="144"/>
      <c r="Z909" s="144"/>
      <c r="AA909" s="144"/>
      <c r="AB909" s="144"/>
      <c r="AC909" s="144"/>
      <c r="AD909" s="144"/>
      <c r="AE909" s="144"/>
    </row>
    <row r="910">
      <c r="A910" s="370"/>
      <c r="B910" s="371"/>
      <c r="C910" s="372"/>
      <c r="D910" s="372"/>
      <c r="E910" s="372"/>
      <c r="F910" s="371"/>
      <c r="G910" s="371"/>
      <c r="H910" s="362"/>
      <c r="I910" s="373"/>
      <c r="J910" s="144"/>
      <c r="K910" s="144"/>
      <c r="L910" s="144"/>
      <c r="M910" s="144"/>
      <c r="N910" s="144"/>
      <c r="O910" s="144"/>
      <c r="P910" s="144"/>
      <c r="Q910" s="144"/>
      <c r="R910" s="144"/>
      <c r="S910" s="144"/>
      <c r="T910" s="144"/>
      <c r="U910" s="144"/>
      <c r="V910" s="144"/>
      <c r="W910" s="144"/>
      <c r="X910" s="144"/>
      <c r="Y910" s="144"/>
      <c r="Z910" s="144"/>
      <c r="AA910" s="144"/>
      <c r="AB910" s="144"/>
      <c r="AC910" s="144"/>
      <c r="AD910" s="144"/>
      <c r="AE910" s="144"/>
    </row>
    <row r="911">
      <c r="A911" s="370"/>
      <c r="B911" s="371"/>
      <c r="C911" s="372"/>
      <c r="D911" s="372"/>
      <c r="E911" s="372"/>
      <c r="F911" s="371"/>
      <c r="G911" s="371"/>
      <c r="H911" s="362"/>
      <c r="I911" s="373"/>
      <c r="J911" s="144"/>
      <c r="K911" s="144"/>
      <c r="L911" s="144"/>
      <c r="M911" s="144"/>
      <c r="N911" s="144"/>
      <c r="O911" s="144"/>
      <c r="P911" s="144"/>
      <c r="Q911" s="144"/>
      <c r="R911" s="144"/>
      <c r="S911" s="144"/>
      <c r="T911" s="144"/>
      <c r="U911" s="144"/>
      <c r="V911" s="144"/>
      <c r="W911" s="144"/>
      <c r="X911" s="144"/>
      <c r="Y911" s="144"/>
      <c r="Z911" s="144"/>
      <c r="AA911" s="144"/>
      <c r="AB911" s="144"/>
      <c r="AC911" s="144"/>
      <c r="AD911" s="144"/>
      <c r="AE911" s="144"/>
    </row>
    <row r="912">
      <c r="A912" s="370"/>
      <c r="B912" s="371"/>
      <c r="C912" s="372"/>
      <c r="D912" s="372"/>
      <c r="E912" s="372"/>
      <c r="F912" s="371"/>
      <c r="G912" s="371"/>
      <c r="H912" s="362"/>
      <c r="I912" s="373"/>
      <c r="J912" s="144"/>
      <c r="K912" s="144"/>
      <c r="L912" s="144"/>
      <c r="M912" s="144"/>
      <c r="N912" s="144"/>
      <c r="O912" s="144"/>
      <c r="P912" s="144"/>
      <c r="Q912" s="144"/>
      <c r="R912" s="144"/>
      <c r="S912" s="144"/>
      <c r="T912" s="144"/>
      <c r="U912" s="144"/>
      <c r="V912" s="144"/>
      <c r="W912" s="144"/>
      <c r="X912" s="144"/>
      <c r="Y912" s="144"/>
      <c r="Z912" s="144"/>
      <c r="AA912" s="144"/>
      <c r="AB912" s="144"/>
      <c r="AC912" s="144"/>
      <c r="AD912" s="144"/>
      <c r="AE912" s="144"/>
    </row>
    <row r="913">
      <c r="A913" s="370"/>
      <c r="B913" s="371"/>
      <c r="C913" s="372"/>
      <c r="D913" s="372"/>
      <c r="E913" s="372"/>
      <c r="F913" s="371"/>
      <c r="G913" s="371"/>
      <c r="H913" s="362"/>
      <c r="I913" s="373"/>
      <c r="J913" s="144"/>
      <c r="K913" s="144"/>
      <c r="L913" s="144"/>
      <c r="M913" s="144"/>
      <c r="N913" s="144"/>
      <c r="O913" s="144"/>
      <c r="P913" s="144"/>
      <c r="Q913" s="144"/>
      <c r="R913" s="144"/>
      <c r="S913" s="144"/>
      <c r="T913" s="144"/>
      <c r="U913" s="144"/>
      <c r="V913" s="144"/>
      <c r="W913" s="144"/>
      <c r="X913" s="144"/>
      <c r="Y913" s="144"/>
      <c r="Z913" s="144"/>
      <c r="AA913" s="144"/>
      <c r="AB913" s="144"/>
      <c r="AC913" s="144"/>
      <c r="AD913" s="144"/>
      <c r="AE913" s="144"/>
    </row>
    <row r="914">
      <c r="A914" s="370"/>
      <c r="B914" s="371"/>
      <c r="C914" s="372"/>
      <c r="D914" s="372"/>
      <c r="E914" s="372"/>
      <c r="F914" s="371"/>
      <c r="G914" s="371"/>
      <c r="H914" s="362"/>
      <c r="I914" s="373"/>
      <c r="J914" s="144"/>
      <c r="K914" s="144"/>
      <c r="L914" s="144"/>
      <c r="M914" s="144"/>
      <c r="N914" s="144"/>
      <c r="O914" s="144"/>
      <c r="P914" s="144"/>
      <c r="Q914" s="144"/>
      <c r="R914" s="144"/>
      <c r="S914" s="144"/>
      <c r="T914" s="144"/>
      <c r="U914" s="144"/>
      <c r="V914" s="144"/>
      <c r="W914" s="144"/>
      <c r="X914" s="144"/>
      <c r="Y914" s="144"/>
      <c r="Z914" s="144"/>
      <c r="AA914" s="144"/>
      <c r="AB914" s="144"/>
      <c r="AC914" s="144"/>
      <c r="AD914" s="144"/>
      <c r="AE914" s="144"/>
    </row>
    <row r="915">
      <c r="A915" s="370"/>
      <c r="B915" s="371"/>
      <c r="C915" s="372"/>
      <c r="D915" s="372"/>
      <c r="E915" s="372"/>
      <c r="F915" s="371"/>
      <c r="G915" s="371"/>
      <c r="H915" s="362"/>
      <c r="I915" s="373"/>
      <c r="J915" s="144"/>
      <c r="K915" s="144"/>
      <c r="L915" s="144"/>
      <c r="M915" s="144"/>
      <c r="N915" s="144"/>
      <c r="O915" s="144"/>
      <c r="P915" s="144"/>
      <c r="Q915" s="144"/>
      <c r="R915" s="144"/>
      <c r="S915" s="144"/>
      <c r="T915" s="144"/>
      <c r="U915" s="144"/>
      <c r="V915" s="144"/>
      <c r="W915" s="144"/>
      <c r="X915" s="144"/>
      <c r="Y915" s="144"/>
      <c r="Z915" s="144"/>
      <c r="AA915" s="144"/>
      <c r="AB915" s="144"/>
      <c r="AC915" s="144"/>
      <c r="AD915" s="144"/>
      <c r="AE915" s="144"/>
    </row>
    <row r="916">
      <c r="A916" s="370"/>
      <c r="B916" s="371"/>
      <c r="C916" s="372"/>
      <c r="D916" s="372"/>
      <c r="E916" s="372"/>
      <c r="F916" s="371"/>
      <c r="G916" s="371"/>
      <c r="H916" s="362"/>
      <c r="I916" s="373"/>
      <c r="J916" s="144"/>
      <c r="K916" s="144"/>
      <c r="L916" s="144"/>
      <c r="M916" s="144"/>
      <c r="N916" s="144"/>
      <c r="O916" s="144"/>
      <c r="P916" s="144"/>
      <c r="Q916" s="144"/>
      <c r="R916" s="144"/>
      <c r="S916" s="144"/>
      <c r="T916" s="144"/>
      <c r="U916" s="144"/>
      <c r="V916" s="144"/>
      <c r="W916" s="144"/>
      <c r="X916" s="144"/>
      <c r="Y916" s="144"/>
      <c r="Z916" s="144"/>
      <c r="AA916" s="144"/>
      <c r="AB916" s="144"/>
      <c r="AC916" s="144"/>
      <c r="AD916" s="144"/>
      <c r="AE916" s="144"/>
    </row>
    <row r="917">
      <c r="A917" s="370"/>
      <c r="B917" s="371"/>
      <c r="C917" s="372"/>
      <c r="D917" s="372"/>
      <c r="E917" s="372"/>
      <c r="F917" s="371"/>
      <c r="G917" s="371"/>
      <c r="H917" s="362"/>
      <c r="I917" s="373"/>
      <c r="J917" s="144"/>
      <c r="K917" s="144"/>
      <c r="L917" s="144"/>
      <c r="M917" s="144"/>
      <c r="N917" s="144"/>
      <c r="O917" s="144"/>
      <c r="P917" s="144"/>
      <c r="Q917" s="144"/>
      <c r="R917" s="144"/>
      <c r="S917" s="144"/>
      <c r="T917" s="144"/>
      <c r="U917" s="144"/>
      <c r="V917" s="144"/>
      <c r="W917" s="144"/>
      <c r="X917" s="144"/>
      <c r="Y917" s="144"/>
      <c r="Z917" s="144"/>
      <c r="AA917" s="144"/>
      <c r="AB917" s="144"/>
      <c r="AC917" s="144"/>
      <c r="AD917" s="144"/>
      <c r="AE917" s="144"/>
    </row>
    <row r="918">
      <c r="A918" s="370"/>
      <c r="B918" s="371"/>
      <c r="C918" s="372"/>
      <c r="D918" s="372"/>
      <c r="E918" s="372"/>
      <c r="F918" s="371"/>
      <c r="G918" s="371"/>
      <c r="H918" s="362"/>
      <c r="I918" s="373"/>
      <c r="J918" s="144"/>
      <c r="K918" s="144"/>
      <c r="L918" s="144"/>
      <c r="M918" s="144"/>
      <c r="N918" s="144"/>
      <c r="O918" s="144"/>
      <c r="P918" s="144"/>
      <c r="Q918" s="144"/>
      <c r="R918" s="144"/>
      <c r="S918" s="144"/>
      <c r="T918" s="144"/>
      <c r="U918" s="144"/>
      <c r="V918" s="144"/>
      <c r="W918" s="144"/>
      <c r="X918" s="144"/>
      <c r="Y918" s="144"/>
      <c r="Z918" s="144"/>
      <c r="AA918" s="144"/>
      <c r="AB918" s="144"/>
      <c r="AC918" s="144"/>
      <c r="AD918" s="144"/>
      <c r="AE918" s="144"/>
    </row>
    <row r="919">
      <c r="A919" s="370"/>
      <c r="B919" s="371"/>
      <c r="C919" s="372"/>
      <c r="D919" s="372"/>
      <c r="E919" s="372"/>
      <c r="F919" s="371"/>
      <c r="G919" s="371"/>
      <c r="H919" s="362"/>
      <c r="I919" s="373"/>
      <c r="J919" s="144"/>
      <c r="K919" s="144"/>
      <c r="L919" s="144"/>
      <c r="M919" s="144"/>
      <c r="N919" s="144"/>
      <c r="O919" s="144"/>
      <c r="P919" s="144"/>
      <c r="Q919" s="144"/>
      <c r="R919" s="144"/>
      <c r="S919" s="144"/>
      <c r="T919" s="144"/>
      <c r="U919" s="144"/>
      <c r="V919" s="144"/>
      <c r="W919" s="144"/>
      <c r="X919" s="144"/>
      <c r="Y919" s="144"/>
      <c r="Z919" s="144"/>
      <c r="AA919" s="144"/>
      <c r="AB919" s="144"/>
      <c r="AC919" s="144"/>
      <c r="AD919" s="144"/>
      <c r="AE919" s="144"/>
    </row>
    <row r="920">
      <c r="A920" s="370"/>
      <c r="B920" s="371"/>
      <c r="C920" s="372"/>
      <c r="D920" s="372"/>
      <c r="E920" s="372"/>
      <c r="F920" s="371"/>
      <c r="G920" s="371"/>
      <c r="H920" s="362"/>
      <c r="I920" s="373"/>
      <c r="J920" s="144"/>
      <c r="K920" s="144"/>
      <c r="L920" s="144"/>
      <c r="M920" s="144"/>
      <c r="N920" s="144"/>
      <c r="O920" s="144"/>
      <c r="P920" s="144"/>
      <c r="Q920" s="144"/>
      <c r="R920" s="144"/>
      <c r="S920" s="144"/>
      <c r="T920" s="144"/>
      <c r="U920" s="144"/>
      <c r="V920" s="144"/>
      <c r="W920" s="144"/>
      <c r="X920" s="144"/>
      <c r="Y920" s="144"/>
      <c r="Z920" s="144"/>
      <c r="AA920" s="144"/>
      <c r="AB920" s="144"/>
      <c r="AC920" s="144"/>
      <c r="AD920" s="144"/>
      <c r="AE920" s="144"/>
    </row>
    <row r="921">
      <c r="A921" s="370"/>
      <c r="B921" s="371"/>
      <c r="C921" s="372"/>
      <c r="D921" s="372"/>
      <c r="E921" s="372"/>
      <c r="F921" s="371"/>
      <c r="G921" s="371"/>
      <c r="H921" s="362"/>
      <c r="I921" s="373"/>
      <c r="J921" s="144"/>
      <c r="K921" s="144"/>
      <c r="L921" s="144"/>
      <c r="M921" s="144"/>
      <c r="N921" s="144"/>
      <c r="O921" s="144"/>
      <c r="P921" s="144"/>
      <c r="Q921" s="144"/>
      <c r="R921" s="144"/>
      <c r="S921" s="144"/>
      <c r="T921" s="144"/>
      <c r="U921" s="144"/>
      <c r="V921" s="144"/>
      <c r="W921" s="144"/>
      <c r="X921" s="144"/>
      <c r="Y921" s="144"/>
      <c r="Z921" s="144"/>
      <c r="AA921" s="144"/>
      <c r="AB921" s="144"/>
      <c r="AC921" s="144"/>
      <c r="AD921" s="144"/>
      <c r="AE921" s="144"/>
    </row>
    <row r="922">
      <c r="A922" s="370"/>
      <c r="B922" s="371"/>
      <c r="C922" s="372"/>
      <c r="D922" s="372"/>
      <c r="E922" s="372"/>
      <c r="F922" s="371"/>
      <c r="G922" s="371"/>
      <c r="H922" s="362"/>
      <c r="I922" s="373"/>
      <c r="J922" s="144"/>
      <c r="K922" s="144"/>
      <c r="L922" s="144"/>
      <c r="M922" s="144"/>
      <c r="N922" s="144"/>
      <c r="O922" s="144"/>
      <c r="P922" s="144"/>
      <c r="Q922" s="144"/>
      <c r="R922" s="144"/>
      <c r="S922" s="144"/>
      <c r="T922" s="144"/>
      <c r="U922" s="144"/>
      <c r="V922" s="144"/>
      <c r="W922" s="144"/>
      <c r="X922" s="144"/>
      <c r="Y922" s="144"/>
      <c r="Z922" s="144"/>
      <c r="AA922" s="144"/>
      <c r="AB922" s="144"/>
      <c r="AC922" s="144"/>
      <c r="AD922" s="144"/>
      <c r="AE922" s="144"/>
    </row>
    <row r="923">
      <c r="A923" s="370"/>
      <c r="B923" s="371"/>
      <c r="C923" s="372"/>
      <c r="D923" s="372"/>
      <c r="E923" s="372"/>
      <c r="F923" s="371"/>
      <c r="G923" s="371"/>
      <c r="H923" s="362"/>
      <c r="I923" s="373"/>
      <c r="J923" s="144"/>
      <c r="K923" s="144"/>
      <c r="L923" s="144"/>
      <c r="M923" s="144"/>
      <c r="N923" s="144"/>
      <c r="O923" s="144"/>
      <c r="P923" s="144"/>
      <c r="Q923" s="144"/>
      <c r="R923" s="144"/>
      <c r="S923" s="144"/>
      <c r="T923" s="144"/>
      <c r="U923" s="144"/>
      <c r="V923" s="144"/>
      <c r="W923" s="144"/>
      <c r="X923" s="144"/>
      <c r="Y923" s="144"/>
      <c r="Z923" s="144"/>
      <c r="AA923" s="144"/>
      <c r="AB923" s="144"/>
      <c r="AC923" s="144"/>
      <c r="AD923" s="144"/>
      <c r="AE923" s="144"/>
    </row>
    <row r="924">
      <c r="A924" s="370"/>
      <c r="B924" s="371"/>
      <c r="C924" s="372"/>
      <c r="D924" s="372"/>
      <c r="E924" s="372"/>
      <c r="F924" s="371"/>
      <c r="G924" s="371"/>
      <c r="H924" s="362"/>
      <c r="I924" s="373"/>
      <c r="J924" s="144"/>
      <c r="K924" s="144"/>
      <c r="L924" s="144"/>
      <c r="M924" s="144"/>
      <c r="N924" s="144"/>
      <c r="O924" s="144"/>
      <c r="P924" s="144"/>
      <c r="Q924" s="144"/>
      <c r="R924" s="144"/>
      <c r="S924" s="144"/>
      <c r="T924" s="144"/>
      <c r="U924" s="144"/>
      <c r="V924" s="144"/>
      <c r="W924" s="144"/>
      <c r="X924" s="144"/>
      <c r="Y924" s="144"/>
      <c r="Z924" s="144"/>
      <c r="AA924" s="144"/>
      <c r="AB924" s="144"/>
      <c r="AC924" s="144"/>
      <c r="AD924" s="144"/>
      <c r="AE924" s="144"/>
    </row>
    <row r="925">
      <c r="A925" s="370"/>
      <c r="B925" s="371"/>
      <c r="C925" s="372"/>
      <c r="D925" s="372"/>
      <c r="E925" s="372"/>
      <c r="F925" s="371"/>
      <c r="G925" s="371"/>
      <c r="H925" s="362"/>
      <c r="I925" s="373"/>
      <c r="J925" s="144"/>
      <c r="K925" s="144"/>
      <c r="L925" s="144"/>
      <c r="M925" s="144"/>
      <c r="N925" s="144"/>
      <c r="O925" s="144"/>
      <c r="P925" s="144"/>
      <c r="Q925" s="144"/>
      <c r="R925" s="144"/>
      <c r="S925" s="144"/>
      <c r="T925" s="144"/>
      <c r="U925" s="144"/>
      <c r="V925" s="144"/>
      <c r="W925" s="144"/>
      <c r="X925" s="144"/>
      <c r="Y925" s="144"/>
      <c r="Z925" s="144"/>
      <c r="AA925" s="144"/>
      <c r="AB925" s="144"/>
      <c r="AC925" s="144"/>
      <c r="AD925" s="144"/>
      <c r="AE925" s="144"/>
    </row>
    <row r="926">
      <c r="A926" s="370"/>
      <c r="B926" s="371"/>
      <c r="C926" s="372"/>
      <c r="D926" s="372"/>
      <c r="E926" s="372"/>
      <c r="F926" s="371"/>
      <c r="G926" s="371"/>
      <c r="H926" s="362"/>
      <c r="I926" s="373"/>
      <c r="J926" s="144"/>
      <c r="K926" s="144"/>
      <c r="L926" s="144"/>
      <c r="M926" s="144"/>
      <c r="N926" s="144"/>
      <c r="O926" s="144"/>
      <c r="P926" s="144"/>
      <c r="Q926" s="144"/>
      <c r="R926" s="144"/>
      <c r="S926" s="144"/>
      <c r="T926" s="144"/>
      <c r="U926" s="144"/>
      <c r="V926" s="144"/>
      <c r="W926" s="144"/>
      <c r="X926" s="144"/>
      <c r="Y926" s="144"/>
      <c r="Z926" s="144"/>
      <c r="AA926" s="144"/>
      <c r="AB926" s="144"/>
      <c r="AC926" s="144"/>
      <c r="AD926" s="144"/>
      <c r="AE926" s="144"/>
    </row>
    <row r="927">
      <c r="A927" s="370"/>
      <c r="B927" s="371"/>
      <c r="C927" s="372"/>
      <c r="D927" s="372"/>
      <c r="E927" s="372"/>
      <c r="F927" s="371"/>
      <c r="G927" s="371"/>
      <c r="H927" s="362"/>
      <c r="I927" s="373"/>
      <c r="J927" s="144"/>
      <c r="K927" s="144"/>
      <c r="L927" s="144"/>
      <c r="M927" s="144"/>
      <c r="N927" s="144"/>
      <c r="O927" s="144"/>
      <c r="P927" s="144"/>
      <c r="Q927" s="144"/>
      <c r="R927" s="144"/>
      <c r="S927" s="144"/>
      <c r="T927" s="144"/>
      <c r="U927" s="144"/>
      <c r="V927" s="144"/>
      <c r="W927" s="144"/>
      <c r="X927" s="144"/>
      <c r="Y927" s="144"/>
      <c r="Z927" s="144"/>
      <c r="AA927" s="144"/>
      <c r="AB927" s="144"/>
      <c r="AC927" s="144"/>
      <c r="AD927" s="144"/>
      <c r="AE927" s="144"/>
    </row>
    <row r="928">
      <c r="A928" s="370"/>
      <c r="B928" s="371"/>
      <c r="C928" s="372"/>
      <c r="D928" s="372"/>
      <c r="E928" s="372"/>
      <c r="F928" s="371"/>
      <c r="G928" s="371"/>
      <c r="H928" s="362"/>
      <c r="I928" s="373"/>
      <c r="J928" s="144"/>
      <c r="K928" s="144"/>
      <c r="L928" s="144"/>
      <c r="M928" s="144"/>
      <c r="N928" s="144"/>
      <c r="O928" s="144"/>
      <c r="P928" s="144"/>
      <c r="Q928" s="144"/>
      <c r="R928" s="144"/>
      <c r="S928" s="144"/>
      <c r="T928" s="144"/>
      <c r="U928" s="144"/>
      <c r="V928" s="144"/>
      <c r="W928" s="144"/>
      <c r="X928" s="144"/>
      <c r="Y928" s="144"/>
      <c r="Z928" s="144"/>
      <c r="AA928" s="144"/>
      <c r="AB928" s="144"/>
      <c r="AC928" s="144"/>
      <c r="AD928" s="144"/>
      <c r="AE928" s="144"/>
    </row>
    <row r="929">
      <c r="A929" s="370"/>
      <c r="B929" s="371"/>
      <c r="C929" s="372"/>
      <c r="D929" s="372"/>
      <c r="E929" s="372"/>
      <c r="F929" s="371"/>
      <c r="G929" s="371"/>
      <c r="H929" s="362"/>
      <c r="I929" s="373"/>
      <c r="J929" s="144"/>
      <c r="K929" s="144"/>
      <c r="L929" s="144"/>
      <c r="M929" s="144"/>
      <c r="N929" s="144"/>
      <c r="O929" s="144"/>
      <c r="P929" s="144"/>
      <c r="Q929" s="144"/>
      <c r="R929" s="144"/>
      <c r="S929" s="144"/>
      <c r="T929" s="144"/>
      <c r="U929" s="144"/>
      <c r="V929" s="144"/>
      <c r="W929" s="144"/>
      <c r="X929" s="144"/>
      <c r="Y929" s="144"/>
      <c r="Z929" s="144"/>
      <c r="AA929" s="144"/>
      <c r="AB929" s="144"/>
      <c r="AC929" s="144"/>
      <c r="AD929" s="144"/>
      <c r="AE929" s="144"/>
    </row>
    <row r="930">
      <c r="A930" s="370"/>
      <c r="B930" s="371"/>
      <c r="C930" s="372"/>
      <c r="D930" s="372"/>
      <c r="E930" s="372"/>
      <c r="F930" s="371"/>
      <c r="G930" s="371"/>
      <c r="H930" s="362"/>
      <c r="I930" s="373"/>
      <c r="J930" s="144"/>
      <c r="K930" s="144"/>
      <c r="L930" s="144"/>
      <c r="M930" s="144"/>
      <c r="N930" s="144"/>
      <c r="O930" s="144"/>
      <c r="P930" s="144"/>
      <c r="Q930" s="144"/>
      <c r="R930" s="144"/>
      <c r="S930" s="144"/>
      <c r="T930" s="144"/>
      <c r="U930" s="144"/>
      <c r="V930" s="144"/>
      <c r="W930" s="144"/>
      <c r="X930" s="144"/>
      <c r="Y930" s="144"/>
      <c r="Z930" s="144"/>
      <c r="AA930" s="144"/>
      <c r="AB930" s="144"/>
      <c r="AC930" s="144"/>
      <c r="AD930" s="144"/>
      <c r="AE930" s="144"/>
    </row>
    <row r="931">
      <c r="A931" s="370"/>
      <c r="B931" s="371"/>
      <c r="C931" s="372"/>
      <c r="D931" s="372"/>
      <c r="E931" s="372"/>
      <c r="F931" s="371"/>
      <c r="G931" s="371"/>
      <c r="H931" s="362"/>
      <c r="I931" s="373"/>
      <c r="J931" s="144"/>
      <c r="K931" s="144"/>
      <c r="L931" s="144"/>
      <c r="M931" s="144"/>
      <c r="N931" s="144"/>
      <c r="O931" s="144"/>
      <c r="P931" s="144"/>
      <c r="Q931" s="144"/>
      <c r="R931" s="144"/>
      <c r="S931" s="144"/>
      <c r="T931" s="144"/>
      <c r="U931" s="144"/>
      <c r="V931" s="144"/>
      <c r="W931" s="144"/>
      <c r="X931" s="144"/>
      <c r="Y931" s="144"/>
      <c r="Z931" s="144"/>
      <c r="AA931" s="144"/>
      <c r="AB931" s="144"/>
      <c r="AC931" s="144"/>
      <c r="AD931" s="144"/>
      <c r="AE931" s="144"/>
    </row>
    <row r="932">
      <c r="A932" s="370"/>
      <c r="B932" s="371"/>
      <c r="C932" s="372"/>
      <c r="D932" s="372"/>
      <c r="E932" s="372"/>
      <c r="F932" s="371"/>
      <c r="G932" s="371"/>
      <c r="H932" s="362"/>
      <c r="I932" s="373"/>
      <c r="J932" s="144"/>
      <c r="K932" s="144"/>
      <c r="L932" s="144"/>
      <c r="M932" s="144"/>
      <c r="N932" s="144"/>
      <c r="O932" s="144"/>
      <c r="P932" s="144"/>
      <c r="Q932" s="144"/>
      <c r="R932" s="144"/>
      <c r="S932" s="144"/>
      <c r="T932" s="144"/>
      <c r="U932" s="144"/>
      <c r="V932" s="144"/>
      <c r="W932" s="144"/>
      <c r="X932" s="144"/>
      <c r="Y932" s="144"/>
      <c r="Z932" s="144"/>
      <c r="AA932" s="144"/>
      <c r="AB932" s="144"/>
      <c r="AC932" s="144"/>
      <c r="AD932" s="144"/>
      <c r="AE932" s="144"/>
    </row>
    <row r="933">
      <c r="A933" s="370"/>
      <c r="B933" s="371"/>
      <c r="C933" s="372"/>
      <c r="D933" s="372"/>
      <c r="E933" s="372"/>
      <c r="F933" s="371"/>
      <c r="G933" s="371"/>
      <c r="H933" s="362"/>
      <c r="I933" s="373"/>
      <c r="J933" s="144"/>
      <c r="K933" s="144"/>
      <c r="L933" s="144"/>
      <c r="M933" s="144"/>
      <c r="N933" s="144"/>
      <c r="O933" s="144"/>
      <c r="P933" s="144"/>
      <c r="Q933" s="144"/>
      <c r="R933" s="144"/>
      <c r="S933" s="144"/>
      <c r="T933" s="144"/>
      <c r="U933" s="144"/>
      <c r="V933" s="144"/>
      <c r="W933" s="144"/>
      <c r="X933" s="144"/>
      <c r="Y933" s="144"/>
      <c r="Z933" s="144"/>
      <c r="AA933" s="144"/>
      <c r="AB933" s="144"/>
      <c r="AC933" s="144"/>
      <c r="AD933" s="144"/>
      <c r="AE933" s="144"/>
    </row>
    <row r="934">
      <c r="A934" s="370"/>
      <c r="B934" s="371"/>
      <c r="C934" s="372"/>
      <c r="D934" s="372"/>
      <c r="E934" s="372"/>
      <c r="F934" s="371"/>
      <c r="G934" s="371"/>
      <c r="H934" s="362"/>
      <c r="I934" s="373"/>
      <c r="J934" s="144"/>
      <c r="K934" s="144"/>
      <c r="L934" s="144"/>
      <c r="M934" s="144"/>
      <c r="N934" s="144"/>
      <c r="O934" s="144"/>
      <c r="P934" s="144"/>
      <c r="Q934" s="144"/>
      <c r="R934" s="144"/>
      <c r="S934" s="144"/>
      <c r="T934" s="144"/>
      <c r="U934" s="144"/>
      <c r="V934" s="144"/>
      <c r="W934" s="144"/>
      <c r="X934" s="144"/>
      <c r="Y934" s="144"/>
      <c r="Z934" s="144"/>
      <c r="AA934" s="144"/>
      <c r="AB934" s="144"/>
      <c r="AC934" s="144"/>
      <c r="AD934" s="144"/>
      <c r="AE934" s="144"/>
    </row>
    <row r="935">
      <c r="A935" s="370"/>
      <c r="B935" s="371"/>
      <c r="C935" s="372"/>
      <c r="D935" s="372"/>
      <c r="E935" s="372"/>
      <c r="F935" s="371"/>
      <c r="G935" s="371"/>
      <c r="H935" s="362"/>
      <c r="I935" s="373"/>
      <c r="J935" s="144"/>
      <c r="K935" s="144"/>
      <c r="L935" s="144"/>
      <c r="M935" s="144"/>
      <c r="N935" s="144"/>
      <c r="O935" s="144"/>
      <c r="P935" s="144"/>
      <c r="Q935" s="144"/>
      <c r="R935" s="144"/>
      <c r="S935" s="144"/>
      <c r="T935" s="144"/>
      <c r="U935" s="144"/>
      <c r="V935" s="144"/>
      <c r="W935" s="144"/>
      <c r="X935" s="144"/>
      <c r="Y935" s="144"/>
      <c r="Z935" s="144"/>
      <c r="AA935" s="144"/>
      <c r="AB935" s="144"/>
      <c r="AC935" s="144"/>
      <c r="AD935" s="144"/>
      <c r="AE935" s="144"/>
    </row>
    <row r="936">
      <c r="A936" s="370"/>
      <c r="B936" s="371"/>
      <c r="C936" s="372"/>
      <c r="D936" s="372"/>
      <c r="E936" s="372"/>
      <c r="F936" s="371"/>
      <c r="G936" s="371"/>
      <c r="H936" s="362"/>
      <c r="I936" s="373"/>
      <c r="J936" s="144"/>
      <c r="K936" s="144"/>
      <c r="L936" s="144"/>
      <c r="M936" s="144"/>
      <c r="N936" s="144"/>
      <c r="O936" s="144"/>
      <c r="P936" s="144"/>
      <c r="Q936" s="144"/>
      <c r="R936" s="144"/>
      <c r="S936" s="144"/>
      <c r="T936" s="144"/>
      <c r="U936" s="144"/>
      <c r="V936" s="144"/>
      <c r="W936" s="144"/>
      <c r="X936" s="144"/>
      <c r="Y936" s="144"/>
      <c r="Z936" s="144"/>
      <c r="AA936" s="144"/>
      <c r="AB936" s="144"/>
      <c r="AC936" s="144"/>
      <c r="AD936" s="144"/>
      <c r="AE936" s="144"/>
    </row>
    <row r="937">
      <c r="A937" s="370"/>
      <c r="B937" s="371"/>
      <c r="C937" s="372"/>
      <c r="D937" s="372"/>
      <c r="E937" s="372"/>
      <c r="F937" s="371"/>
      <c r="G937" s="371"/>
      <c r="H937" s="362"/>
      <c r="I937" s="373"/>
      <c r="J937" s="144"/>
      <c r="K937" s="144"/>
      <c r="L937" s="144"/>
      <c r="M937" s="144"/>
      <c r="N937" s="144"/>
      <c r="O937" s="144"/>
      <c r="P937" s="144"/>
      <c r="Q937" s="144"/>
      <c r="R937" s="144"/>
      <c r="S937" s="144"/>
      <c r="T937" s="144"/>
      <c r="U937" s="144"/>
      <c r="V937" s="144"/>
      <c r="W937" s="144"/>
      <c r="X937" s="144"/>
      <c r="Y937" s="144"/>
      <c r="Z937" s="144"/>
      <c r="AA937" s="144"/>
      <c r="AB937" s="144"/>
      <c r="AC937" s="144"/>
      <c r="AD937" s="144"/>
      <c r="AE937" s="144"/>
    </row>
    <row r="938">
      <c r="A938" s="370"/>
      <c r="B938" s="371"/>
      <c r="C938" s="372"/>
      <c r="D938" s="372"/>
      <c r="E938" s="372"/>
      <c r="F938" s="371"/>
      <c r="G938" s="371"/>
      <c r="H938" s="362"/>
      <c r="I938" s="373"/>
      <c r="J938" s="144"/>
      <c r="K938" s="144"/>
      <c r="L938" s="144"/>
      <c r="M938" s="144"/>
      <c r="N938" s="144"/>
      <c r="O938" s="144"/>
      <c r="P938" s="144"/>
      <c r="Q938" s="144"/>
      <c r="R938" s="144"/>
      <c r="S938" s="144"/>
      <c r="T938" s="144"/>
      <c r="U938" s="144"/>
      <c r="V938" s="144"/>
      <c r="W938" s="144"/>
      <c r="X938" s="144"/>
      <c r="Y938" s="144"/>
      <c r="Z938" s="144"/>
      <c r="AA938" s="144"/>
      <c r="AB938" s="144"/>
      <c r="AC938" s="144"/>
      <c r="AD938" s="144"/>
      <c r="AE938" s="144"/>
    </row>
    <row r="939">
      <c r="A939" s="370"/>
      <c r="B939" s="371"/>
      <c r="C939" s="372"/>
      <c r="D939" s="372"/>
      <c r="E939" s="372"/>
      <c r="F939" s="371"/>
      <c r="G939" s="371"/>
      <c r="H939" s="362"/>
      <c r="I939" s="373"/>
      <c r="J939" s="144"/>
      <c r="K939" s="144"/>
      <c r="L939" s="144"/>
      <c r="M939" s="144"/>
      <c r="N939" s="144"/>
      <c r="O939" s="144"/>
      <c r="P939" s="144"/>
      <c r="Q939" s="144"/>
      <c r="R939" s="144"/>
      <c r="S939" s="144"/>
      <c r="T939" s="144"/>
      <c r="U939" s="144"/>
      <c r="V939" s="144"/>
      <c r="W939" s="144"/>
      <c r="X939" s="144"/>
      <c r="Y939" s="144"/>
      <c r="Z939" s="144"/>
      <c r="AA939" s="144"/>
      <c r="AB939" s="144"/>
      <c r="AC939" s="144"/>
      <c r="AD939" s="144"/>
      <c r="AE939" s="144"/>
    </row>
    <row r="940">
      <c r="A940" s="370"/>
      <c r="B940" s="371"/>
      <c r="C940" s="372"/>
      <c r="D940" s="372"/>
      <c r="E940" s="372"/>
      <c r="F940" s="371"/>
      <c r="G940" s="371"/>
      <c r="H940" s="362"/>
      <c r="I940" s="373"/>
      <c r="J940" s="144"/>
      <c r="K940" s="144"/>
      <c r="L940" s="144"/>
      <c r="M940" s="144"/>
      <c r="N940" s="144"/>
      <c r="O940" s="144"/>
      <c r="P940" s="144"/>
      <c r="Q940" s="144"/>
      <c r="R940" s="144"/>
      <c r="S940" s="144"/>
      <c r="T940" s="144"/>
      <c r="U940" s="144"/>
      <c r="V940" s="144"/>
      <c r="W940" s="144"/>
      <c r="X940" s="144"/>
      <c r="Y940" s="144"/>
      <c r="Z940" s="144"/>
      <c r="AA940" s="144"/>
      <c r="AB940" s="144"/>
      <c r="AC940" s="144"/>
      <c r="AD940" s="144"/>
      <c r="AE940" s="144"/>
    </row>
    <row r="941">
      <c r="A941" s="370"/>
      <c r="B941" s="371"/>
      <c r="C941" s="372"/>
      <c r="D941" s="372"/>
      <c r="E941" s="372"/>
      <c r="F941" s="371"/>
      <c r="G941" s="371"/>
      <c r="H941" s="362"/>
      <c r="I941" s="373"/>
      <c r="J941" s="144"/>
      <c r="K941" s="144"/>
      <c r="L941" s="144"/>
      <c r="M941" s="144"/>
      <c r="N941" s="144"/>
      <c r="O941" s="144"/>
      <c r="P941" s="144"/>
      <c r="Q941" s="144"/>
      <c r="R941" s="144"/>
      <c r="S941" s="144"/>
      <c r="T941" s="144"/>
      <c r="U941" s="144"/>
      <c r="V941" s="144"/>
      <c r="W941" s="144"/>
      <c r="X941" s="144"/>
      <c r="Y941" s="144"/>
      <c r="Z941" s="144"/>
      <c r="AA941" s="144"/>
      <c r="AB941" s="144"/>
      <c r="AC941" s="144"/>
      <c r="AD941" s="144"/>
      <c r="AE941" s="144"/>
    </row>
    <row r="942">
      <c r="A942" s="370"/>
      <c r="B942" s="371"/>
      <c r="C942" s="372"/>
      <c r="D942" s="372"/>
      <c r="E942" s="372"/>
      <c r="F942" s="371"/>
      <c r="G942" s="371"/>
      <c r="H942" s="362"/>
      <c r="I942" s="373"/>
      <c r="J942" s="144"/>
      <c r="K942" s="144"/>
      <c r="L942" s="144"/>
      <c r="M942" s="144"/>
      <c r="N942" s="144"/>
      <c r="O942" s="144"/>
      <c r="P942" s="144"/>
      <c r="Q942" s="144"/>
      <c r="R942" s="144"/>
      <c r="S942" s="144"/>
      <c r="T942" s="144"/>
      <c r="U942" s="144"/>
      <c r="V942" s="144"/>
      <c r="W942" s="144"/>
      <c r="X942" s="144"/>
      <c r="Y942" s="144"/>
      <c r="Z942" s="144"/>
      <c r="AA942" s="144"/>
      <c r="AB942" s="144"/>
      <c r="AC942" s="144"/>
      <c r="AD942" s="144"/>
      <c r="AE942" s="144"/>
    </row>
    <row r="943">
      <c r="A943" s="370"/>
      <c r="B943" s="371"/>
      <c r="C943" s="372"/>
      <c r="D943" s="372"/>
      <c r="E943" s="372"/>
      <c r="F943" s="371"/>
      <c r="G943" s="371"/>
      <c r="H943" s="362"/>
      <c r="I943" s="373"/>
      <c r="J943" s="144"/>
      <c r="K943" s="144"/>
      <c r="L943" s="144"/>
      <c r="M943" s="144"/>
      <c r="N943" s="144"/>
      <c r="O943" s="144"/>
      <c r="P943" s="144"/>
      <c r="Q943" s="144"/>
      <c r="R943" s="144"/>
      <c r="S943" s="144"/>
      <c r="T943" s="144"/>
      <c r="U943" s="144"/>
      <c r="V943" s="144"/>
      <c r="W943" s="144"/>
      <c r="X943" s="144"/>
      <c r="Y943" s="144"/>
      <c r="Z943" s="144"/>
      <c r="AA943" s="144"/>
      <c r="AB943" s="144"/>
      <c r="AC943" s="144"/>
      <c r="AD943" s="144"/>
      <c r="AE943" s="144"/>
    </row>
    <row r="944">
      <c r="A944" s="370"/>
      <c r="B944" s="371"/>
      <c r="C944" s="372"/>
      <c r="D944" s="372"/>
      <c r="E944" s="372"/>
      <c r="F944" s="371"/>
      <c r="G944" s="371"/>
      <c r="H944" s="362"/>
      <c r="I944" s="373"/>
      <c r="J944" s="144"/>
      <c r="K944" s="144"/>
      <c r="L944" s="144"/>
      <c r="M944" s="144"/>
      <c r="N944" s="144"/>
      <c r="O944" s="144"/>
      <c r="P944" s="144"/>
      <c r="Q944" s="144"/>
      <c r="R944" s="144"/>
      <c r="S944" s="144"/>
      <c r="T944" s="144"/>
      <c r="U944" s="144"/>
      <c r="V944" s="144"/>
      <c r="W944" s="144"/>
      <c r="X944" s="144"/>
      <c r="Y944" s="144"/>
      <c r="Z944" s="144"/>
      <c r="AA944" s="144"/>
      <c r="AB944" s="144"/>
      <c r="AC944" s="144"/>
      <c r="AD944" s="144"/>
      <c r="AE944" s="144"/>
    </row>
    <row r="945">
      <c r="A945" s="370"/>
      <c r="B945" s="371"/>
      <c r="C945" s="372"/>
      <c r="D945" s="372"/>
      <c r="E945" s="372"/>
      <c r="F945" s="371"/>
      <c r="G945" s="371"/>
      <c r="H945" s="362"/>
      <c r="I945" s="373"/>
      <c r="J945" s="144"/>
      <c r="K945" s="144"/>
      <c r="L945" s="144"/>
      <c r="M945" s="144"/>
      <c r="N945" s="144"/>
      <c r="O945" s="144"/>
      <c r="P945" s="144"/>
      <c r="Q945" s="144"/>
      <c r="R945" s="144"/>
      <c r="S945" s="144"/>
      <c r="T945" s="144"/>
      <c r="U945" s="144"/>
      <c r="V945" s="144"/>
      <c r="W945" s="144"/>
      <c r="X945" s="144"/>
      <c r="Y945" s="144"/>
      <c r="Z945" s="144"/>
      <c r="AA945" s="144"/>
      <c r="AB945" s="144"/>
      <c r="AC945" s="144"/>
      <c r="AD945" s="144"/>
      <c r="AE945" s="144"/>
    </row>
    <row r="946">
      <c r="A946" s="370"/>
      <c r="B946" s="371"/>
      <c r="C946" s="372"/>
      <c r="D946" s="372"/>
      <c r="E946" s="372"/>
      <c r="F946" s="371"/>
      <c r="G946" s="371"/>
      <c r="H946" s="362"/>
      <c r="I946" s="373"/>
      <c r="J946" s="144"/>
      <c r="K946" s="144"/>
      <c r="L946" s="144"/>
      <c r="M946" s="144"/>
      <c r="N946" s="144"/>
      <c r="O946" s="144"/>
      <c r="P946" s="144"/>
      <c r="Q946" s="144"/>
      <c r="R946" s="144"/>
      <c r="S946" s="144"/>
      <c r="T946" s="144"/>
      <c r="U946" s="144"/>
      <c r="V946" s="144"/>
      <c r="W946" s="144"/>
      <c r="X946" s="144"/>
      <c r="Y946" s="144"/>
      <c r="Z946" s="144"/>
      <c r="AA946" s="144"/>
      <c r="AB946" s="144"/>
      <c r="AC946" s="144"/>
      <c r="AD946" s="144"/>
      <c r="AE946" s="144"/>
    </row>
    <row r="947">
      <c r="A947" s="370"/>
      <c r="B947" s="371"/>
      <c r="C947" s="372"/>
      <c r="D947" s="372"/>
      <c r="E947" s="372"/>
      <c r="F947" s="371"/>
      <c r="G947" s="371"/>
      <c r="H947" s="362"/>
      <c r="I947" s="373"/>
      <c r="J947" s="144"/>
      <c r="K947" s="144"/>
      <c r="L947" s="144"/>
      <c r="M947" s="144"/>
      <c r="N947" s="144"/>
      <c r="O947" s="144"/>
      <c r="P947" s="144"/>
      <c r="Q947" s="144"/>
      <c r="R947" s="144"/>
      <c r="S947" s="144"/>
      <c r="T947" s="144"/>
      <c r="U947" s="144"/>
      <c r="V947" s="144"/>
      <c r="W947" s="144"/>
      <c r="X947" s="144"/>
      <c r="Y947" s="144"/>
      <c r="Z947" s="144"/>
      <c r="AA947" s="144"/>
      <c r="AB947" s="144"/>
      <c r="AC947" s="144"/>
      <c r="AD947" s="144"/>
      <c r="AE947" s="144"/>
    </row>
    <row r="948">
      <c r="A948" s="370"/>
      <c r="B948" s="371"/>
      <c r="C948" s="372"/>
      <c r="D948" s="372"/>
      <c r="E948" s="372"/>
      <c r="F948" s="371"/>
      <c r="G948" s="371"/>
      <c r="H948" s="362"/>
      <c r="I948" s="373"/>
      <c r="J948" s="144"/>
      <c r="K948" s="144"/>
      <c r="L948" s="144"/>
      <c r="M948" s="144"/>
      <c r="N948" s="144"/>
      <c r="O948" s="144"/>
      <c r="P948" s="144"/>
      <c r="Q948" s="144"/>
      <c r="R948" s="144"/>
      <c r="S948" s="144"/>
      <c r="T948" s="144"/>
      <c r="U948" s="144"/>
      <c r="V948" s="144"/>
      <c r="W948" s="144"/>
      <c r="X948" s="144"/>
      <c r="Y948" s="144"/>
      <c r="Z948" s="144"/>
      <c r="AA948" s="144"/>
      <c r="AB948" s="144"/>
      <c r="AC948" s="144"/>
      <c r="AD948" s="144"/>
      <c r="AE948" s="144"/>
    </row>
    <row r="949">
      <c r="A949" s="370"/>
      <c r="B949" s="371"/>
      <c r="C949" s="372"/>
      <c r="D949" s="372"/>
      <c r="E949" s="372"/>
      <c r="F949" s="371"/>
      <c r="G949" s="371"/>
      <c r="H949" s="362"/>
      <c r="I949" s="373"/>
      <c r="J949" s="144"/>
      <c r="K949" s="144"/>
      <c r="L949" s="144"/>
      <c r="M949" s="144"/>
      <c r="N949" s="144"/>
      <c r="O949" s="144"/>
      <c r="P949" s="144"/>
      <c r="Q949" s="144"/>
      <c r="R949" s="144"/>
      <c r="S949" s="144"/>
      <c r="T949" s="144"/>
      <c r="U949" s="144"/>
      <c r="V949" s="144"/>
      <c r="W949" s="144"/>
      <c r="X949" s="144"/>
      <c r="Y949" s="144"/>
      <c r="Z949" s="144"/>
      <c r="AA949" s="144"/>
      <c r="AB949" s="144"/>
      <c r="AC949" s="144"/>
      <c r="AD949" s="144"/>
      <c r="AE949" s="144"/>
    </row>
    <row r="950">
      <c r="A950" s="370"/>
      <c r="B950" s="371"/>
      <c r="C950" s="372"/>
      <c r="D950" s="372"/>
      <c r="E950" s="372"/>
      <c r="F950" s="371"/>
      <c r="G950" s="371"/>
      <c r="H950" s="362"/>
      <c r="I950" s="373"/>
      <c r="J950" s="144"/>
      <c r="K950" s="144"/>
      <c r="L950" s="144"/>
      <c r="M950" s="144"/>
      <c r="N950" s="144"/>
      <c r="O950" s="144"/>
      <c r="P950" s="144"/>
      <c r="Q950" s="144"/>
      <c r="R950" s="144"/>
      <c r="S950" s="144"/>
      <c r="T950" s="144"/>
      <c r="U950" s="144"/>
      <c r="V950" s="144"/>
      <c r="W950" s="144"/>
      <c r="X950" s="144"/>
      <c r="Y950" s="144"/>
      <c r="Z950" s="144"/>
      <c r="AA950" s="144"/>
      <c r="AB950" s="144"/>
      <c r="AC950" s="144"/>
      <c r="AD950" s="144"/>
      <c r="AE950" s="144"/>
    </row>
    <row r="951">
      <c r="A951" s="370"/>
      <c r="B951" s="371"/>
      <c r="C951" s="372"/>
      <c r="D951" s="372"/>
      <c r="E951" s="372"/>
      <c r="F951" s="371"/>
      <c r="G951" s="371"/>
      <c r="H951" s="362"/>
      <c r="I951" s="373"/>
      <c r="J951" s="144"/>
      <c r="K951" s="144"/>
      <c r="L951" s="144"/>
      <c r="M951" s="144"/>
      <c r="N951" s="144"/>
      <c r="O951" s="144"/>
      <c r="P951" s="144"/>
      <c r="Q951" s="144"/>
      <c r="R951" s="144"/>
      <c r="S951" s="144"/>
      <c r="T951" s="144"/>
      <c r="U951" s="144"/>
      <c r="V951" s="144"/>
      <c r="W951" s="144"/>
      <c r="X951" s="144"/>
      <c r="Y951" s="144"/>
      <c r="Z951" s="144"/>
      <c r="AA951" s="144"/>
      <c r="AB951" s="144"/>
      <c r="AC951" s="144"/>
      <c r="AD951" s="144"/>
      <c r="AE951" s="144"/>
    </row>
    <row r="952">
      <c r="A952" s="370"/>
      <c r="B952" s="371"/>
      <c r="C952" s="372"/>
      <c r="D952" s="372"/>
      <c r="E952" s="372"/>
      <c r="F952" s="371"/>
      <c r="G952" s="371"/>
      <c r="H952" s="362"/>
      <c r="I952" s="373"/>
      <c r="J952" s="144"/>
      <c r="K952" s="144"/>
      <c r="L952" s="144"/>
      <c r="M952" s="144"/>
      <c r="N952" s="144"/>
      <c r="O952" s="144"/>
      <c r="P952" s="144"/>
      <c r="Q952" s="144"/>
      <c r="R952" s="144"/>
      <c r="S952" s="144"/>
      <c r="T952" s="144"/>
      <c r="U952" s="144"/>
      <c r="V952" s="144"/>
      <c r="W952" s="144"/>
      <c r="X952" s="144"/>
      <c r="Y952" s="144"/>
      <c r="Z952" s="144"/>
      <c r="AA952" s="144"/>
      <c r="AB952" s="144"/>
      <c r="AC952" s="144"/>
      <c r="AD952" s="144"/>
      <c r="AE952" s="144"/>
    </row>
    <row r="953">
      <c r="A953" s="370"/>
      <c r="B953" s="371"/>
      <c r="C953" s="372"/>
      <c r="D953" s="372"/>
      <c r="E953" s="372"/>
      <c r="F953" s="371"/>
      <c r="G953" s="371"/>
      <c r="H953" s="362"/>
      <c r="I953" s="373"/>
      <c r="J953" s="144"/>
      <c r="K953" s="144"/>
      <c r="L953" s="144"/>
      <c r="M953" s="144"/>
      <c r="N953" s="144"/>
      <c r="O953" s="144"/>
      <c r="P953" s="144"/>
      <c r="Q953" s="144"/>
      <c r="R953" s="144"/>
      <c r="S953" s="144"/>
      <c r="T953" s="144"/>
      <c r="U953" s="144"/>
      <c r="V953" s="144"/>
      <c r="W953" s="144"/>
      <c r="X953" s="144"/>
      <c r="Y953" s="144"/>
      <c r="Z953" s="144"/>
      <c r="AA953" s="144"/>
      <c r="AB953" s="144"/>
      <c r="AC953" s="144"/>
      <c r="AD953" s="144"/>
      <c r="AE953" s="144"/>
    </row>
    <row r="954">
      <c r="A954" s="370"/>
      <c r="B954" s="371"/>
      <c r="C954" s="372"/>
      <c r="D954" s="372"/>
      <c r="E954" s="372"/>
      <c r="F954" s="371"/>
      <c r="G954" s="371"/>
      <c r="H954" s="362"/>
      <c r="I954" s="373"/>
      <c r="J954" s="144"/>
      <c r="K954" s="144"/>
      <c r="L954" s="144"/>
      <c r="M954" s="144"/>
      <c r="N954" s="144"/>
      <c r="O954" s="144"/>
      <c r="P954" s="144"/>
      <c r="Q954" s="144"/>
      <c r="R954" s="144"/>
      <c r="S954" s="144"/>
      <c r="T954" s="144"/>
      <c r="U954" s="144"/>
      <c r="V954" s="144"/>
      <c r="W954" s="144"/>
      <c r="X954" s="144"/>
      <c r="Y954" s="144"/>
      <c r="Z954" s="144"/>
      <c r="AA954" s="144"/>
      <c r="AB954" s="144"/>
      <c r="AC954" s="144"/>
      <c r="AD954" s="144"/>
      <c r="AE954" s="144"/>
    </row>
    <row r="955">
      <c r="A955" s="370"/>
      <c r="B955" s="371"/>
      <c r="C955" s="372"/>
      <c r="D955" s="372"/>
      <c r="E955" s="372"/>
      <c r="F955" s="371"/>
      <c r="G955" s="371"/>
      <c r="H955" s="362"/>
      <c r="I955" s="373"/>
      <c r="J955" s="144"/>
      <c r="K955" s="144"/>
      <c r="L955" s="144"/>
      <c r="M955" s="144"/>
      <c r="N955" s="144"/>
      <c r="O955" s="144"/>
      <c r="P955" s="144"/>
      <c r="Q955" s="144"/>
      <c r="R955" s="144"/>
      <c r="S955" s="144"/>
      <c r="T955" s="144"/>
      <c r="U955" s="144"/>
      <c r="V955" s="144"/>
      <c r="W955" s="144"/>
      <c r="X955" s="144"/>
      <c r="Y955" s="144"/>
      <c r="Z955" s="144"/>
      <c r="AA955" s="144"/>
      <c r="AB955" s="144"/>
      <c r="AC955" s="144"/>
      <c r="AD955" s="144"/>
      <c r="AE955" s="144"/>
    </row>
    <row r="956">
      <c r="A956" s="370"/>
      <c r="B956" s="371"/>
      <c r="C956" s="372"/>
      <c r="D956" s="372"/>
      <c r="E956" s="372"/>
      <c r="F956" s="371"/>
      <c r="G956" s="371"/>
      <c r="H956" s="362"/>
      <c r="I956" s="373"/>
      <c r="J956" s="144"/>
      <c r="K956" s="144"/>
      <c r="L956" s="144"/>
      <c r="M956" s="144"/>
      <c r="N956" s="144"/>
      <c r="O956" s="144"/>
      <c r="P956" s="144"/>
      <c r="Q956" s="144"/>
      <c r="R956" s="144"/>
      <c r="S956" s="144"/>
      <c r="T956" s="144"/>
      <c r="U956" s="144"/>
      <c r="V956" s="144"/>
      <c r="W956" s="144"/>
      <c r="X956" s="144"/>
      <c r="Y956" s="144"/>
      <c r="Z956" s="144"/>
      <c r="AA956" s="144"/>
      <c r="AB956" s="144"/>
      <c r="AC956" s="144"/>
      <c r="AD956" s="144"/>
      <c r="AE956" s="144"/>
    </row>
    <row r="957">
      <c r="A957" s="370"/>
      <c r="B957" s="371"/>
      <c r="C957" s="372"/>
      <c r="D957" s="372"/>
      <c r="E957" s="372"/>
      <c r="F957" s="371"/>
      <c r="G957" s="371"/>
      <c r="H957" s="362"/>
      <c r="I957" s="373"/>
      <c r="J957" s="144"/>
      <c r="K957" s="144"/>
      <c r="L957" s="144"/>
      <c r="M957" s="144"/>
      <c r="N957" s="144"/>
      <c r="O957" s="144"/>
      <c r="P957" s="144"/>
      <c r="Q957" s="144"/>
      <c r="R957" s="144"/>
      <c r="S957" s="144"/>
      <c r="T957" s="144"/>
      <c r="U957" s="144"/>
      <c r="V957" s="144"/>
      <c r="W957" s="144"/>
      <c r="X957" s="144"/>
      <c r="Y957" s="144"/>
      <c r="Z957" s="144"/>
      <c r="AA957" s="144"/>
      <c r="AB957" s="144"/>
      <c r="AC957" s="144"/>
      <c r="AD957" s="144"/>
      <c r="AE957" s="144"/>
    </row>
    <row r="958">
      <c r="A958" s="370"/>
      <c r="B958" s="371"/>
      <c r="C958" s="372"/>
      <c r="D958" s="372"/>
      <c r="E958" s="372"/>
      <c r="F958" s="371"/>
      <c r="G958" s="371"/>
      <c r="H958" s="362"/>
      <c r="I958" s="373"/>
      <c r="J958" s="144"/>
      <c r="K958" s="144"/>
      <c r="L958" s="144"/>
      <c r="M958" s="144"/>
      <c r="N958" s="144"/>
      <c r="O958" s="144"/>
      <c r="P958" s="144"/>
      <c r="Q958" s="144"/>
      <c r="R958" s="144"/>
      <c r="S958" s="144"/>
      <c r="T958" s="144"/>
      <c r="U958" s="144"/>
      <c r="V958" s="144"/>
      <c r="W958" s="144"/>
      <c r="X958" s="144"/>
      <c r="Y958" s="144"/>
      <c r="Z958" s="144"/>
      <c r="AA958" s="144"/>
      <c r="AB958" s="144"/>
      <c r="AC958" s="144"/>
      <c r="AD958" s="144"/>
      <c r="AE958" s="144"/>
    </row>
    <row r="959">
      <c r="A959" s="370"/>
      <c r="B959" s="371"/>
      <c r="C959" s="372"/>
      <c r="D959" s="372"/>
      <c r="E959" s="372"/>
      <c r="F959" s="371"/>
      <c r="G959" s="371"/>
      <c r="H959" s="362"/>
      <c r="I959" s="373"/>
      <c r="J959" s="144"/>
      <c r="K959" s="144"/>
      <c r="L959" s="144"/>
      <c r="M959" s="144"/>
      <c r="N959" s="144"/>
      <c r="O959" s="144"/>
      <c r="P959" s="144"/>
      <c r="Q959" s="144"/>
      <c r="R959" s="144"/>
      <c r="S959" s="144"/>
      <c r="T959" s="144"/>
      <c r="U959" s="144"/>
      <c r="V959" s="144"/>
      <c r="W959" s="144"/>
      <c r="X959" s="144"/>
      <c r="Y959" s="144"/>
      <c r="Z959" s="144"/>
      <c r="AA959" s="144"/>
      <c r="AB959" s="144"/>
      <c r="AC959" s="144"/>
      <c r="AD959" s="144"/>
      <c r="AE959" s="144"/>
    </row>
    <row r="960">
      <c r="A960" s="370"/>
      <c r="B960" s="371"/>
      <c r="C960" s="372"/>
      <c r="D960" s="372"/>
      <c r="E960" s="372"/>
      <c r="F960" s="371"/>
      <c r="G960" s="371"/>
      <c r="H960" s="362"/>
      <c r="I960" s="373"/>
      <c r="J960" s="144"/>
      <c r="K960" s="144"/>
      <c r="L960" s="144"/>
      <c r="M960" s="144"/>
      <c r="N960" s="144"/>
      <c r="O960" s="144"/>
      <c r="P960" s="144"/>
      <c r="Q960" s="144"/>
      <c r="R960" s="144"/>
      <c r="S960" s="144"/>
      <c r="T960" s="144"/>
      <c r="U960" s="144"/>
      <c r="V960" s="144"/>
      <c r="W960" s="144"/>
      <c r="X960" s="144"/>
      <c r="Y960" s="144"/>
      <c r="Z960" s="144"/>
      <c r="AA960" s="144"/>
      <c r="AB960" s="144"/>
      <c r="AC960" s="144"/>
      <c r="AD960" s="144"/>
      <c r="AE960" s="144"/>
    </row>
    <row r="961">
      <c r="A961" s="370"/>
      <c r="B961" s="371"/>
      <c r="C961" s="372"/>
      <c r="D961" s="372"/>
      <c r="E961" s="372"/>
      <c r="F961" s="371"/>
      <c r="G961" s="371"/>
      <c r="H961" s="362"/>
      <c r="I961" s="373"/>
      <c r="J961" s="144"/>
      <c r="K961" s="144"/>
      <c r="L961" s="144"/>
      <c r="M961" s="144"/>
      <c r="N961" s="144"/>
      <c r="O961" s="144"/>
      <c r="P961" s="144"/>
      <c r="Q961" s="144"/>
      <c r="R961" s="144"/>
      <c r="S961" s="144"/>
      <c r="T961" s="144"/>
      <c r="U961" s="144"/>
      <c r="V961" s="144"/>
      <c r="W961" s="144"/>
      <c r="X961" s="144"/>
      <c r="Y961" s="144"/>
      <c r="Z961" s="144"/>
      <c r="AA961" s="144"/>
      <c r="AB961" s="144"/>
      <c r="AC961" s="144"/>
      <c r="AD961" s="144"/>
      <c r="AE961" s="144"/>
    </row>
    <row r="962">
      <c r="A962" s="370"/>
      <c r="B962" s="371"/>
      <c r="C962" s="372"/>
      <c r="D962" s="372"/>
      <c r="E962" s="372"/>
      <c r="F962" s="371"/>
      <c r="G962" s="371"/>
      <c r="H962" s="362"/>
      <c r="I962" s="373"/>
      <c r="J962" s="144"/>
      <c r="K962" s="144"/>
      <c r="L962" s="144"/>
      <c r="M962" s="144"/>
      <c r="N962" s="144"/>
      <c r="O962" s="144"/>
      <c r="P962" s="144"/>
      <c r="Q962" s="144"/>
      <c r="R962" s="144"/>
      <c r="S962" s="144"/>
      <c r="T962" s="144"/>
      <c r="U962" s="144"/>
      <c r="V962" s="144"/>
      <c r="W962" s="144"/>
      <c r="X962" s="144"/>
      <c r="Y962" s="144"/>
      <c r="Z962" s="144"/>
      <c r="AA962" s="144"/>
      <c r="AB962" s="144"/>
      <c r="AC962" s="144"/>
      <c r="AD962" s="144"/>
      <c r="AE962" s="144"/>
    </row>
    <row r="963">
      <c r="A963" s="370"/>
      <c r="B963" s="371"/>
      <c r="C963" s="372"/>
      <c r="D963" s="372"/>
      <c r="E963" s="372"/>
      <c r="F963" s="371"/>
      <c r="G963" s="371"/>
      <c r="H963" s="362"/>
      <c r="I963" s="373"/>
      <c r="J963" s="144"/>
      <c r="K963" s="144"/>
      <c r="L963" s="144"/>
      <c r="M963" s="144"/>
      <c r="N963" s="144"/>
      <c r="O963" s="144"/>
      <c r="P963" s="144"/>
      <c r="Q963" s="144"/>
      <c r="R963" s="144"/>
      <c r="S963" s="144"/>
      <c r="T963" s="144"/>
      <c r="U963" s="144"/>
      <c r="V963" s="144"/>
      <c r="W963" s="144"/>
      <c r="X963" s="144"/>
      <c r="Y963" s="144"/>
      <c r="Z963" s="144"/>
      <c r="AA963" s="144"/>
      <c r="AB963" s="144"/>
      <c r="AC963" s="144"/>
      <c r="AD963" s="144"/>
      <c r="AE963" s="144"/>
    </row>
    <row r="964">
      <c r="A964" s="370"/>
      <c r="B964" s="371"/>
      <c r="C964" s="372"/>
      <c r="D964" s="372"/>
      <c r="E964" s="372"/>
      <c r="F964" s="371"/>
      <c r="G964" s="371"/>
      <c r="H964" s="362"/>
      <c r="I964" s="373"/>
      <c r="J964" s="144"/>
      <c r="K964" s="144"/>
      <c r="L964" s="144"/>
      <c r="M964" s="144"/>
      <c r="N964" s="144"/>
      <c r="O964" s="144"/>
      <c r="P964" s="144"/>
      <c r="Q964" s="144"/>
      <c r="R964" s="144"/>
      <c r="S964" s="144"/>
      <c r="T964" s="144"/>
      <c r="U964" s="144"/>
      <c r="V964" s="144"/>
      <c r="W964" s="144"/>
      <c r="X964" s="144"/>
      <c r="Y964" s="144"/>
      <c r="Z964" s="144"/>
      <c r="AA964" s="144"/>
      <c r="AB964" s="144"/>
      <c r="AC964" s="144"/>
      <c r="AD964" s="144"/>
      <c r="AE964" s="144"/>
    </row>
    <row r="965">
      <c r="A965" s="370"/>
      <c r="B965" s="371"/>
      <c r="C965" s="372"/>
      <c r="D965" s="372"/>
      <c r="E965" s="372"/>
      <c r="F965" s="371"/>
      <c r="G965" s="371"/>
      <c r="H965" s="362"/>
      <c r="I965" s="373"/>
      <c r="J965" s="144"/>
      <c r="K965" s="144"/>
      <c r="L965" s="144"/>
      <c r="M965" s="144"/>
      <c r="N965" s="144"/>
      <c r="O965" s="144"/>
      <c r="P965" s="144"/>
      <c r="Q965" s="144"/>
      <c r="R965" s="144"/>
      <c r="S965" s="144"/>
      <c r="T965" s="144"/>
      <c r="U965" s="144"/>
      <c r="V965" s="144"/>
      <c r="W965" s="144"/>
      <c r="X965" s="144"/>
      <c r="Y965" s="144"/>
      <c r="Z965" s="144"/>
      <c r="AA965" s="144"/>
      <c r="AB965" s="144"/>
      <c r="AC965" s="144"/>
      <c r="AD965" s="144"/>
      <c r="AE965" s="144"/>
    </row>
    <row r="966">
      <c r="A966" s="370"/>
      <c r="B966" s="371"/>
      <c r="C966" s="372"/>
      <c r="D966" s="372"/>
      <c r="E966" s="372"/>
      <c r="F966" s="371"/>
      <c r="G966" s="371"/>
      <c r="H966" s="362"/>
      <c r="I966" s="373"/>
      <c r="J966" s="144"/>
      <c r="K966" s="144"/>
      <c r="L966" s="144"/>
      <c r="M966" s="144"/>
      <c r="N966" s="144"/>
      <c r="O966" s="144"/>
      <c r="P966" s="144"/>
      <c r="Q966" s="144"/>
      <c r="R966" s="144"/>
      <c r="S966" s="144"/>
      <c r="T966" s="144"/>
      <c r="U966" s="144"/>
      <c r="V966" s="144"/>
      <c r="W966" s="144"/>
      <c r="X966" s="144"/>
      <c r="Y966" s="144"/>
      <c r="Z966" s="144"/>
      <c r="AA966" s="144"/>
      <c r="AB966" s="144"/>
      <c r="AC966" s="144"/>
      <c r="AD966" s="144"/>
      <c r="AE966" s="144"/>
    </row>
    <row r="967">
      <c r="A967" s="370"/>
      <c r="B967" s="371"/>
      <c r="C967" s="372"/>
      <c r="D967" s="372"/>
      <c r="E967" s="372"/>
      <c r="F967" s="371"/>
      <c r="G967" s="371"/>
      <c r="H967" s="362"/>
      <c r="I967" s="373"/>
      <c r="J967" s="144"/>
      <c r="K967" s="144"/>
      <c r="L967" s="144"/>
      <c r="M967" s="144"/>
      <c r="N967" s="144"/>
      <c r="O967" s="144"/>
      <c r="P967" s="144"/>
      <c r="Q967" s="144"/>
      <c r="R967" s="144"/>
      <c r="S967" s="144"/>
      <c r="T967" s="144"/>
      <c r="U967" s="144"/>
      <c r="V967" s="144"/>
      <c r="W967" s="144"/>
      <c r="X967" s="144"/>
      <c r="Y967" s="144"/>
      <c r="Z967" s="144"/>
      <c r="AA967" s="144"/>
      <c r="AB967" s="144"/>
      <c r="AC967" s="144"/>
      <c r="AD967" s="144"/>
      <c r="AE967" s="144"/>
    </row>
    <row r="968">
      <c r="A968" s="370"/>
      <c r="B968" s="371"/>
      <c r="C968" s="372"/>
      <c r="D968" s="372"/>
      <c r="E968" s="372"/>
      <c r="F968" s="371"/>
      <c r="G968" s="371"/>
      <c r="H968" s="362"/>
      <c r="I968" s="373"/>
      <c r="J968" s="144"/>
      <c r="K968" s="144"/>
      <c r="L968" s="144"/>
      <c r="M968" s="144"/>
      <c r="N968" s="144"/>
      <c r="O968" s="144"/>
      <c r="P968" s="144"/>
      <c r="Q968" s="144"/>
      <c r="R968" s="144"/>
      <c r="S968" s="144"/>
      <c r="T968" s="144"/>
      <c r="U968" s="144"/>
      <c r="V968" s="144"/>
      <c r="W968" s="144"/>
      <c r="X968" s="144"/>
      <c r="Y968" s="144"/>
      <c r="Z968" s="144"/>
      <c r="AA968" s="144"/>
      <c r="AB968" s="144"/>
      <c r="AC968" s="144"/>
      <c r="AD968" s="144"/>
      <c r="AE968" s="144"/>
    </row>
    <row r="969">
      <c r="A969" s="370"/>
      <c r="B969" s="371"/>
      <c r="C969" s="372"/>
      <c r="D969" s="372"/>
      <c r="E969" s="372"/>
      <c r="F969" s="371"/>
      <c r="G969" s="371"/>
      <c r="H969" s="362"/>
      <c r="I969" s="373"/>
      <c r="J969" s="144"/>
      <c r="K969" s="144"/>
      <c r="L969" s="144"/>
      <c r="M969" s="144"/>
      <c r="N969" s="144"/>
      <c r="O969" s="144"/>
      <c r="P969" s="144"/>
      <c r="Q969" s="144"/>
      <c r="R969" s="144"/>
      <c r="S969" s="144"/>
      <c r="T969" s="144"/>
      <c r="U969" s="144"/>
      <c r="V969" s="144"/>
      <c r="W969" s="144"/>
      <c r="X969" s="144"/>
      <c r="Y969" s="144"/>
      <c r="Z969" s="144"/>
      <c r="AA969" s="144"/>
      <c r="AB969" s="144"/>
      <c r="AC969" s="144"/>
      <c r="AD969" s="144"/>
      <c r="AE969" s="144"/>
    </row>
    <row r="970">
      <c r="A970" s="370"/>
      <c r="B970" s="371"/>
      <c r="C970" s="372"/>
      <c r="D970" s="372"/>
      <c r="E970" s="372"/>
      <c r="F970" s="371"/>
      <c r="G970" s="371"/>
      <c r="H970" s="362"/>
      <c r="I970" s="373"/>
      <c r="J970" s="144"/>
      <c r="K970" s="144"/>
      <c r="L970" s="144"/>
      <c r="M970" s="144"/>
      <c r="N970" s="144"/>
      <c r="O970" s="144"/>
      <c r="P970" s="144"/>
      <c r="Q970" s="144"/>
      <c r="R970" s="144"/>
      <c r="S970" s="144"/>
      <c r="T970" s="144"/>
      <c r="U970" s="144"/>
      <c r="V970" s="144"/>
      <c r="W970" s="144"/>
      <c r="X970" s="144"/>
      <c r="Y970" s="144"/>
      <c r="Z970" s="144"/>
      <c r="AA970" s="144"/>
      <c r="AB970" s="144"/>
      <c r="AC970" s="144"/>
      <c r="AD970" s="144"/>
      <c r="AE970" s="144"/>
    </row>
    <row r="971">
      <c r="A971" s="370"/>
      <c r="B971" s="371"/>
      <c r="C971" s="372"/>
      <c r="D971" s="372"/>
      <c r="E971" s="372"/>
      <c r="F971" s="371"/>
      <c r="G971" s="371"/>
      <c r="H971" s="362"/>
      <c r="I971" s="373"/>
      <c r="J971" s="144"/>
      <c r="K971" s="144"/>
      <c r="L971" s="144"/>
      <c r="M971" s="144"/>
      <c r="N971" s="144"/>
      <c r="O971" s="144"/>
      <c r="P971" s="144"/>
      <c r="Q971" s="144"/>
      <c r="R971" s="144"/>
      <c r="S971" s="144"/>
      <c r="T971" s="144"/>
      <c r="U971" s="144"/>
      <c r="V971" s="144"/>
      <c r="W971" s="144"/>
      <c r="X971" s="144"/>
      <c r="Y971" s="144"/>
      <c r="Z971" s="144"/>
      <c r="AA971" s="144"/>
      <c r="AB971" s="144"/>
      <c r="AC971" s="144"/>
      <c r="AD971" s="144"/>
      <c r="AE971" s="144"/>
    </row>
    <row r="972">
      <c r="A972" s="370"/>
      <c r="B972" s="371"/>
      <c r="C972" s="372"/>
      <c r="D972" s="372"/>
      <c r="E972" s="372"/>
      <c r="F972" s="371"/>
      <c r="G972" s="371"/>
      <c r="H972" s="362"/>
      <c r="I972" s="373"/>
      <c r="J972" s="144"/>
      <c r="K972" s="144"/>
      <c r="L972" s="144"/>
      <c r="M972" s="144"/>
      <c r="N972" s="144"/>
      <c r="O972" s="144"/>
      <c r="P972" s="144"/>
      <c r="Q972" s="144"/>
      <c r="R972" s="144"/>
      <c r="S972" s="144"/>
      <c r="T972" s="144"/>
      <c r="U972" s="144"/>
      <c r="V972" s="144"/>
      <c r="W972" s="144"/>
      <c r="X972" s="144"/>
      <c r="Y972" s="144"/>
      <c r="Z972" s="144"/>
      <c r="AA972" s="144"/>
      <c r="AB972" s="144"/>
      <c r="AC972" s="144"/>
      <c r="AD972" s="144"/>
      <c r="AE972" s="144"/>
    </row>
    <row r="973">
      <c r="A973" s="370"/>
      <c r="B973" s="371"/>
      <c r="C973" s="372"/>
      <c r="D973" s="372"/>
      <c r="E973" s="372"/>
      <c r="F973" s="371"/>
      <c r="G973" s="371"/>
      <c r="H973" s="362"/>
      <c r="I973" s="373"/>
      <c r="J973" s="144"/>
      <c r="K973" s="144"/>
      <c r="L973" s="144"/>
      <c r="M973" s="144"/>
      <c r="N973" s="144"/>
      <c r="O973" s="144"/>
      <c r="P973" s="144"/>
      <c r="Q973" s="144"/>
      <c r="R973" s="144"/>
      <c r="S973" s="144"/>
      <c r="T973" s="144"/>
      <c r="U973" s="144"/>
      <c r="V973" s="144"/>
      <c r="W973" s="144"/>
      <c r="X973" s="144"/>
      <c r="Y973" s="144"/>
      <c r="Z973" s="144"/>
      <c r="AA973" s="144"/>
      <c r="AB973" s="144"/>
      <c r="AC973" s="144"/>
      <c r="AD973" s="144"/>
      <c r="AE973" s="144"/>
    </row>
    <row r="974">
      <c r="A974" s="370"/>
      <c r="B974" s="371"/>
      <c r="C974" s="372"/>
      <c r="D974" s="372"/>
      <c r="E974" s="372"/>
      <c r="F974" s="371"/>
      <c r="G974" s="371"/>
      <c r="H974" s="362"/>
      <c r="I974" s="373"/>
      <c r="J974" s="144"/>
      <c r="K974" s="144"/>
      <c r="L974" s="144"/>
      <c r="M974" s="144"/>
      <c r="N974" s="144"/>
      <c r="O974" s="144"/>
      <c r="P974" s="144"/>
      <c r="Q974" s="144"/>
      <c r="R974" s="144"/>
      <c r="S974" s="144"/>
      <c r="T974" s="144"/>
      <c r="U974" s="144"/>
      <c r="V974" s="144"/>
      <c r="W974" s="144"/>
      <c r="X974" s="144"/>
      <c r="Y974" s="144"/>
      <c r="Z974" s="144"/>
      <c r="AA974" s="144"/>
      <c r="AB974" s="144"/>
      <c r="AC974" s="144"/>
      <c r="AD974" s="144"/>
      <c r="AE974" s="144"/>
    </row>
    <row r="975">
      <c r="A975" s="370"/>
      <c r="B975" s="371"/>
      <c r="C975" s="372"/>
      <c r="D975" s="372"/>
      <c r="E975" s="372"/>
      <c r="F975" s="371"/>
      <c r="G975" s="371"/>
      <c r="H975" s="362"/>
      <c r="I975" s="373"/>
      <c r="J975" s="144"/>
      <c r="K975" s="144"/>
      <c r="L975" s="144"/>
      <c r="M975" s="144"/>
      <c r="N975" s="144"/>
      <c r="O975" s="144"/>
      <c r="P975" s="144"/>
      <c r="Q975" s="144"/>
      <c r="R975" s="144"/>
      <c r="S975" s="144"/>
      <c r="T975" s="144"/>
      <c r="U975" s="144"/>
      <c r="V975" s="144"/>
      <c r="W975" s="144"/>
      <c r="X975" s="144"/>
      <c r="Y975" s="144"/>
      <c r="Z975" s="144"/>
      <c r="AA975" s="144"/>
      <c r="AB975" s="144"/>
      <c r="AC975" s="144"/>
      <c r="AD975" s="144"/>
      <c r="AE975" s="144"/>
    </row>
    <row r="976">
      <c r="A976" s="370"/>
      <c r="B976" s="371"/>
      <c r="C976" s="372"/>
      <c r="D976" s="372"/>
      <c r="E976" s="372"/>
      <c r="F976" s="371"/>
      <c r="G976" s="371"/>
      <c r="H976" s="362"/>
      <c r="I976" s="373"/>
      <c r="J976" s="144"/>
      <c r="K976" s="144"/>
      <c r="L976" s="144"/>
      <c r="M976" s="144"/>
      <c r="N976" s="144"/>
      <c r="O976" s="144"/>
      <c r="P976" s="144"/>
      <c r="Q976" s="144"/>
      <c r="R976" s="144"/>
      <c r="S976" s="144"/>
      <c r="T976" s="144"/>
      <c r="U976" s="144"/>
      <c r="V976" s="144"/>
      <c r="W976" s="144"/>
      <c r="X976" s="144"/>
      <c r="Y976" s="144"/>
      <c r="Z976" s="144"/>
      <c r="AA976" s="144"/>
      <c r="AB976" s="144"/>
      <c r="AC976" s="144"/>
      <c r="AD976" s="144"/>
      <c r="AE976" s="144"/>
    </row>
    <row r="977">
      <c r="A977" s="370"/>
      <c r="B977" s="371"/>
      <c r="C977" s="372"/>
      <c r="D977" s="372"/>
      <c r="E977" s="372"/>
      <c r="F977" s="371"/>
      <c r="G977" s="371"/>
      <c r="H977" s="362"/>
      <c r="I977" s="373"/>
      <c r="J977" s="144"/>
      <c r="K977" s="144"/>
      <c r="L977" s="144"/>
      <c r="M977" s="144"/>
      <c r="N977" s="144"/>
      <c r="O977" s="144"/>
      <c r="P977" s="144"/>
      <c r="Q977" s="144"/>
      <c r="R977" s="144"/>
      <c r="S977" s="144"/>
      <c r="T977" s="144"/>
      <c r="U977" s="144"/>
      <c r="V977" s="144"/>
      <c r="W977" s="144"/>
      <c r="X977" s="144"/>
      <c r="Y977" s="144"/>
      <c r="Z977" s="144"/>
      <c r="AA977" s="144"/>
      <c r="AB977" s="144"/>
      <c r="AC977" s="144"/>
      <c r="AD977" s="144"/>
      <c r="AE977" s="144"/>
    </row>
    <row r="978">
      <c r="A978" s="370"/>
      <c r="B978" s="371"/>
      <c r="C978" s="372"/>
      <c r="D978" s="372"/>
      <c r="E978" s="372"/>
      <c r="F978" s="371"/>
      <c r="G978" s="371"/>
      <c r="H978" s="362"/>
      <c r="I978" s="373"/>
      <c r="J978" s="144"/>
      <c r="K978" s="144"/>
      <c r="L978" s="144"/>
      <c r="M978" s="144"/>
      <c r="N978" s="144"/>
      <c r="O978" s="144"/>
      <c r="P978" s="144"/>
      <c r="Q978" s="144"/>
      <c r="R978" s="144"/>
      <c r="S978" s="144"/>
      <c r="T978" s="144"/>
      <c r="U978" s="144"/>
      <c r="V978" s="144"/>
      <c r="W978" s="144"/>
      <c r="X978" s="144"/>
      <c r="Y978" s="144"/>
      <c r="Z978" s="144"/>
      <c r="AA978" s="144"/>
      <c r="AB978" s="144"/>
      <c r="AC978" s="144"/>
      <c r="AD978" s="144"/>
      <c r="AE978" s="144"/>
    </row>
    <row r="979">
      <c r="A979" s="370"/>
      <c r="B979" s="371"/>
      <c r="C979" s="372"/>
      <c r="D979" s="372"/>
      <c r="E979" s="372"/>
      <c r="F979" s="371"/>
      <c r="G979" s="371"/>
      <c r="H979" s="362"/>
      <c r="I979" s="373"/>
      <c r="J979" s="144"/>
      <c r="K979" s="144"/>
      <c r="L979" s="144"/>
      <c r="M979" s="144"/>
      <c r="N979" s="144"/>
      <c r="O979" s="144"/>
      <c r="P979" s="144"/>
      <c r="Q979" s="144"/>
      <c r="R979" s="144"/>
      <c r="S979" s="144"/>
      <c r="T979" s="144"/>
      <c r="U979" s="144"/>
      <c r="V979" s="144"/>
      <c r="W979" s="144"/>
      <c r="X979" s="144"/>
      <c r="Y979" s="144"/>
      <c r="Z979" s="144"/>
      <c r="AA979" s="144"/>
      <c r="AB979" s="144"/>
      <c r="AC979" s="144"/>
      <c r="AD979" s="144"/>
      <c r="AE979" s="144"/>
    </row>
    <row r="980">
      <c r="A980" s="370"/>
      <c r="B980" s="371"/>
      <c r="C980" s="372"/>
      <c r="D980" s="372"/>
      <c r="E980" s="372"/>
      <c r="F980" s="371"/>
      <c r="G980" s="371"/>
      <c r="H980" s="362"/>
      <c r="I980" s="373"/>
      <c r="J980" s="144"/>
      <c r="K980" s="144"/>
      <c r="L980" s="144"/>
      <c r="M980" s="144"/>
      <c r="N980" s="144"/>
      <c r="O980" s="144"/>
      <c r="P980" s="144"/>
      <c r="Q980" s="144"/>
      <c r="R980" s="144"/>
      <c r="S980" s="144"/>
      <c r="T980" s="144"/>
      <c r="U980" s="144"/>
      <c r="V980" s="144"/>
      <c r="W980" s="144"/>
      <c r="X980" s="144"/>
      <c r="Y980" s="144"/>
      <c r="Z980" s="144"/>
      <c r="AA980" s="144"/>
      <c r="AB980" s="144"/>
      <c r="AC980" s="144"/>
      <c r="AD980" s="144"/>
      <c r="AE980" s="144"/>
    </row>
    <row r="981">
      <c r="A981" s="370"/>
      <c r="B981" s="371"/>
      <c r="C981" s="372"/>
      <c r="D981" s="372"/>
      <c r="E981" s="372"/>
      <c r="F981" s="371"/>
      <c r="G981" s="371"/>
      <c r="H981" s="362"/>
      <c r="I981" s="373"/>
      <c r="J981" s="144"/>
      <c r="K981" s="144"/>
      <c r="L981" s="144"/>
      <c r="M981" s="144"/>
      <c r="N981" s="144"/>
      <c r="O981" s="144"/>
      <c r="P981" s="144"/>
      <c r="Q981" s="144"/>
      <c r="R981" s="144"/>
      <c r="S981" s="144"/>
      <c r="T981" s="144"/>
      <c r="U981" s="144"/>
      <c r="V981" s="144"/>
      <c r="W981" s="144"/>
      <c r="X981" s="144"/>
      <c r="Y981" s="144"/>
      <c r="Z981" s="144"/>
      <c r="AA981" s="144"/>
      <c r="AB981" s="144"/>
      <c r="AC981" s="144"/>
      <c r="AD981" s="144"/>
      <c r="AE981" s="144"/>
    </row>
    <row r="982">
      <c r="A982" s="370"/>
      <c r="B982" s="371"/>
      <c r="C982" s="372"/>
      <c r="D982" s="372"/>
      <c r="E982" s="372"/>
      <c r="F982" s="371"/>
      <c r="G982" s="371"/>
      <c r="H982" s="362"/>
      <c r="I982" s="373"/>
      <c r="J982" s="144"/>
      <c r="K982" s="144"/>
      <c r="L982" s="144"/>
      <c r="M982" s="144"/>
      <c r="N982" s="144"/>
      <c r="O982" s="144"/>
      <c r="P982" s="144"/>
      <c r="Q982" s="144"/>
      <c r="R982" s="144"/>
      <c r="S982" s="144"/>
      <c r="T982" s="144"/>
      <c r="U982" s="144"/>
      <c r="V982" s="144"/>
      <c r="W982" s="144"/>
      <c r="X982" s="144"/>
      <c r="Y982" s="144"/>
      <c r="Z982" s="144"/>
      <c r="AA982" s="144"/>
      <c r="AB982" s="144"/>
      <c r="AC982" s="144"/>
      <c r="AD982" s="144"/>
      <c r="AE982" s="144"/>
    </row>
    <row r="983">
      <c r="A983" s="370"/>
      <c r="B983" s="371"/>
      <c r="C983" s="372"/>
      <c r="D983" s="372"/>
      <c r="E983" s="372"/>
      <c r="F983" s="371"/>
      <c r="G983" s="371"/>
      <c r="H983" s="362"/>
      <c r="I983" s="373"/>
      <c r="J983" s="144"/>
      <c r="K983" s="144"/>
      <c r="L983" s="144"/>
      <c r="M983" s="144"/>
      <c r="N983" s="144"/>
      <c r="O983" s="144"/>
      <c r="P983" s="144"/>
      <c r="Q983" s="144"/>
      <c r="R983" s="144"/>
      <c r="S983" s="144"/>
      <c r="T983" s="144"/>
      <c r="U983" s="144"/>
      <c r="V983" s="144"/>
      <c r="W983" s="144"/>
      <c r="X983" s="144"/>
      <c r="Y983" s="144"/>
      <c r="Z983" s="144"/>
      <c r="AA983" s="144"/>
      <c r="AB983" s="144"/>
      <c r="AC983" s="144"/>
      <c r="AD983" s="144"/>
      <c r="AE983" s="144"/>
    </row>
    <row r="984">
      <c r="A984" s="370"/>
      <c r="B984" s="371"/>
      <c r="C984" s="372"/>
      <c r="D984" s="372"/>
      <c r="E984" s="372"/>
      <c r="F984" s="371"/>
      <c r="G984" s="371"/>
      <c r="H984" s="362"/>
      <c r="I984" s="373"/>
      <c r="J984" s="144"/>
      <c r="K984" s="144"/>
      <c r="L984" s="144"/>
      <c r="M984" s="144"/>
      <c r="N984" s="144"/>
      <c r="O984" s="144"/>
      <c r="P984" s="144"/>
      <c r="Q984" s="144"/>
      <c r="R984" s="144"/>
      <c r="S984" s="144"/>
      <c r="T984" s="144"/>
      <c r="U984" s="144"/>
      <c r="V984" s="144"/>
      <c r="W984" s="144"/>
      <c r="X984" s="144"/>
      <c r="Y984" s="144"/>
      <c r="Z984" s="144"/>
      <c r="AA984" s="144"/>
      <c r="AB984" s="144"/>
      <c r="AC984" s="144"/>
      <c r="AD984" s="144"/>
      <c r="AE984" s="144"/>
    </row>
    <row r="985">
      <c r="A985" s="370"/>
      <c r="B985" s="371"/>
      <c r="C985" s="372"/>
      <c r="D985" s="372"/>
      <c r="E985" s="372"/>
      <c r="F985" s="371"/>
      <c r="G985" s="371"/>
      <c r="H985" s="362"/>
      <c r="I985" s="373"/>
      <c r="J985" s="144"/>
      <c r="K985" s="144"/>
      <c r="L985" s="144"/>
      <c r="M985" s="144"/>
      <c r="N985" s="144"/>
      <c r="O985" s="144"/>
      <c r="P985" s="144"/>
      <c r="Q985" s="144"/>
      <c r="R985" s="144"/>
      <c r="S985" s="144"/>
      <c r="T985" s="144"/>
      <c r="U985" s="144"/>
      <c r="V985" s="144"/>
      <c r="W985" s="144"/>
      <c r="X985" s="144"/>
      <c r="Y985" s="144"/>
      <c r="Z985" s="144"/>
      <c r="AA985" s="144"/>
      <c r="AB985" s="144"/>
      <c r="AC985" s="144"/>
      <c r="AD985" s="144"/>
      <c r="AE985" s="144"/>
    </row>
    <row r="986">
      <c r="A986" s="370"/>
      <c r="B986" s="371"/>
      <c r="C986" s="372"/>
      <c r="D986" s="372"/>
      <c r="E986" s="372"/>
      <c r="F986" s="371"/>
      <c r="G986" s="371"/>
      <c r="H986" s="362"/>
      <c r="I986" s="373"/>
      <c r="J986" s="144"/>
      <c r="K986" s="144"/>
      <c r="L986" s="144"/>
      <c r="M986" s="144"/>
      <c r="N986" s="144"/>
      <c r="O986" s="144"/>
      <c r="P986" s="144"/>
      <c r="Q986" s="144"/>
      <c r="R986" s="144"/>
      <c r="S986" s="144"/>
      <c r="T986" s="144"/>
      <c r="U986" s="144"/>
      <c r="V986" s="144"/>
      <c r="W986" s="144"/>
      <c r="X986" s="144"/>
      <c r="Y986" s="144"/>
      <c r="Z986" s="144"/>
      <c r="AA986" s="144"/>
      <c r="AB986" s="144"/>
      <c r="AC986" s="144"/>
      <c r="AD986" s="144"/>
      <c r="AE986" s="144"/>
    </row>
    <row r="987">
      <c r="A987" s="370"/>
      <c r="B987" s="371"/>
      <c r="C987" s="372"/>
      <c r="D987" s="372"/>
      <c r="E987" s="372"/>
      <c r="F987" s="371"/>
      <c r="G987" s="371"/>
      <c r="H987" s="362"/>
      <c r="I987" s="373"/>
      <c r="J987" s="144"/>
      <c r="K987" s="144"/>
      <c r="L987" s="144"/>
      <c r="M987" s="144"/>
      <c r="N987" s="144"/>
      <c r="O987" s="144"/>
      <c r="P987" s="144"/>
      <c r="Q987" s="144"/>
      <c r="R987" s="144"/>
      <c r="S987" s="144"/>
      <c r="T987" s="144"/>
      <c r="U987" s="144"/>
      <c r="V987" s="144"/>
      <c r="W987" s="144"/>
      <c r="X987" s="144"/>
      <c r="Y987" s="144"/>
      <c r="Z987" s="144"/>
      <c r="AA987" s="144"/>
      <c r="AB987" s="144"/>
      <c r="AC987" s="144"/>
      <c r="AD987" s="144"/>
      <c r="AE987" s="144"/>
    </row>
    <row r="988">
      <c r="A988" s="370"/>
      <c r="B988" s="371"/>
      <c r="C988" s="372"/>
      <c r="D988" s="372"/>
      <c r="E988" s="372"/>
      <c r="F988" s="371"/>
      <c r="G988" s="371"/>
      <c r="H988" s="362"/>
      <c r="I988" s="373"/>
      <c r="J988" s="144"/>
      <c r="K988" s="144"/>
      <c r="L988" s="144"/>
      <c r="M988" s="144"/>
      <c r="N988" s="144"/>
      <c r="O988" s="144"/>
      <c r="P988" s="144"/>
      <c r="Q988" s="144"/>
      <c r="R988" s="144"/>
      <c r="S988" s="144"/>
      <c r="T988" s="144"/>
      <c r="U988" s="144"/>
      <c r="V988" s="144"/>
      <c r="W988" s="144"/>
      <c r="X988" s="144"/>
      <c r="Y988" s="144"/>
      <c r="Z988" s="144"/>
      <c r="AA988" s="144"/>
      <c r="AB988" s="144"/>
      <c r="AC988" s="144"/>
      <c r="AD988" s="144"/>
      <c r="AE988" s="144"/>
    </row>
    <row r="989">
      <c r="A989" s="370"/>
      <c r="B989" s="371"/>
      <c r="C989" s="372"/>
      <c r="D989" s="372"/>
      <c r="E989" s="372"/>
      <c r="F989" s="371"/>
      <c r="G989" s="371"/>
      <c r="H989" s="362"/>
      <c r="I989" s="373"/>
      <c r="J989" s="144"/>
      <c r="K989" s="144"/>
      <c r="L989" s="144"/>
      <c r="M989" s="144"/>
      <c r="N989" s="144"/>
      <c r="O989" s="144"/>
      <c r="P989" s="144"/>
      <c r="Q989" s="144"/>
      <c r="R989" s="144"/>
      <c r="S989" s="144"/>
      <c r="T989" s="144"/>
      <c r="U989" s="144"/>
      <c r="V989" s="144"/>
      <c r="W989" s="144"/>
      <c r="X989" s="144"/>
      <c r="Y989" s="144"/>
      <c r="Z989" s="144"/>
      <c r="AA989" s="144"/>
      <c r="AB989" s="144"/>
      <c r="AC989" s="144"/>
      <c r="AD989" s="144"/>
      <c r="AE989" s="144"/>
    </row>
    <row r="990">
      <c r="A990" s="370"/>
      <c r="B990" s="371"/>
      <c r="C990" s="372"/>
      <c r="D990" s="372"/>
      <c r="E990" s="372"/>
      <c r="F990" s="371"/>
      <c r="G990" s="371"/>
      <c r="H990" s="362"/>
      <c r="I990" s="373"/>
      <c r="J990" s="144"/>
      <c r="K990" s="144"/>
      <c r="L990" s="144"/>
      <c r="M990" s="144"/>
      <c r="N990" s="144"/>
      <c r="O990" s="144"/>
      <c r="P990" s="144"/>
      <c r="Q990" s="144"/>
      <c r="R990" s="144"/>
      <c r="S990" s="144"/>
      <c r="T990" s="144"/>
      <c r="U990" s="144"/>
      <c r="V990" s="144"/>
      <c r="W990" s="144"/>
      <c r="X990" s="144"/>
      <c r="Y990" s="144"/>
      <c r="Z990" s="144"/>
      <c r="AA990" s="144"/>
      <c r="AB990" s="144"/>
      <c r="AC990" s="144"/>
      <c r="AD990" s="144"/>
      <c r="AE990" s="144"/>
    </row>
    <row r="991">
      <c r="A991" s="370"/>
      <c r="B991" s="371"/>
      <c r="C991" s="372"/>
      <c r="D991" s="372"/>
      <c r="E991" s="372"/>
      <c r="F991" s="371"/>
      <c r="G991" s="371"/>
      <c r="H991" s="362"/>
      <c r="I991" s="373"/>
      <c r="J991" s="144"/>
      <c r="K991" s="144"/>
      <c r="L991" s="144"/>
      <c r="M991" s="144"/>
      <c r="N991" s="144"/>
      <c r="O991" s="144"/>
      <c r="P991" s="144"/>
      <c r="Q991" s="144"/>
      <c r="R991" s="144"/>
      <c r="S991" s="144"/>
      <c r="T991" s="144"/>
      <c r="U991" s="144"/>
      <c r="V991" s="144"/>
      <c r="W991" s="144"/>
      <c r="X991" s="144"/>
      <c r="Y991" s="144"/>
      <c r="Z991" s="144"/>
      <c r="AA991" s="144"/>
      <c r="AB991" s="144"/>
      <c r="AC991" s="144"/>
      <c r="AD991" s="144"/>
      <c r="AE991" s="144"/>
    </row>
    <row r="992">
      <c r="A992" s="370"/>
      <c r="B992" s="371"/>
      <c r="C992" s="372"/>
      <c r="D992" s="372"/>
      <c r="E992" s="372"/>
      <c r="F992" s="371"/>
      <c r="G992" s="371"/>
      <c r="H992" s="362"/>
      <c r="I992" s="373"/>
      <c r="J992" s="144"/>
      <c r="K992" s="144"/>
      <c r="L992" s="144"/>
      <c r="M992" s="144"/>
      <c r="N992" s="144"/>
      <c r="O992" s="144"/>
      <c r="P992" s="144"/>
      <c r="Q992" s="144"/>
      <c r="R992" s="144"/>
      <c r="S992" s="144"/>
      <c r="T992" s="144"/>
      <c r="U992" s="144"/>
      <c r="V992" s="144"/>
      <c r="W992" s="144"/>
      <c r="X992" s="144"/>
      <c r="Y992" s="144"/>
      <c r="Z992" s="144"/>
      <c r="AA992" s="144"/>
      <c r="AB992" s="144"/>
      <c r="AC992" s="144"/>
      <c r="AD992" s="144"/>
      <c r="AE992" s="144"/>
    </row>
    <row r="993">
      <c r="A993" s="370"/>
      <c r="B993" s="371"/>
      <c r="C993" s="372"/>
      <c r="D993" s="372"/>
      <c r="E993" s="372"/>
      <c r="F993" s="371"/>
      <c r="G993" s="371"/>
      <c r="H993" s="362"/>
      <c r="I993" s="373"/>
      <c r="J993" s="144"/>
      <c r="K993" s="144"/>
      <c r="L993" s="144"/>
      <c r="M993" s="144"/>
      <c r="N993" s="144"/>
      <c r="O993" s="144"/>
      <c r="P993" s="144"/>
      <c r="Q993" s="144"/>
      <c r="R993" s="144"/>
      <c r="S993" s="144"/>
      <c r="T993" s="144"/>
      <c r="U993" s="144"/>
      <c r="V993" s="144"/>
      <c r="W993" s="144"/>
      <c r="X993" s="144"/>
      <c r="Y993" s="144"/>
      <c r="Z993" s="144"/>
      <c r="AA993" s="144"/>
      <c r="AB993" s="144"/>
      <c r="AC993" s="144"/>
      <c r="AD993" s="144"/>
      <c r="AE993" s="144"/>
    </row>
    <row r="994">
      <c r="A994" s="370"/>
      <c r="B994" s="371"/>
      <c r="C994" s="372"/>
      <c r="D994" s="372"/>
      <c r="E994" s="372"/>
      <c r="F994" s="371"/>
      <c r="G994" s="371"/>
      <c r="H994" s="362"/>
      <c r="I994" s="373"/>
      <c r="J994" s="144"/>
      <c r="K994" s="144"/>
      <c r="L994" s="144"/>
      <c r="M994" s="144"/>
      <c r="N994" s="144"/>
      <c r="O994" s="144"/>
      <c r="P994" s="144"/>
      <c r="Q994" s="144"/>
      <c r="R994" s="144"/>
      <c r="S994" s="144"/>
      <c r="T994" s="144"/>
      <c r="U994" s="144"/>
      <c r="V994" s="144"/>
      <c r="W994" s="144"/>
      <c r="X994" s="144"/>
      <c r="Y994" s="144"/>
      <c r="Z994" s="144"/>
      <c r="AA994" s="144"/>
      <c r="AB994" s="144"/>
      <c r="AC994" s="144"/>
      <c r="AD994" s="144"/>
      <c r="AE994" s="144"/>
    </row>
    <row r="995">
      <c r="A995" s="370"/>
      <c r="B995" s="371"/>
      <c r="C995" s="372"/>
      <c r="D995" s="372"/>
      <c r="E995" s="372"/>
      <c r="F995" s="371"/>
      <c r="G995" s="371"/>
      <c r="H995" s="362"/>
      <c r="I995" s="373"/>
      <c r="J995" s="144"/>
      <c r="K995" s="144"/>
      <c r="L995" s="144"/>
      <c r="M995" s="144"/>
      <c r="N995" s="144"/>
      <c r="O995" s="144"/>
      <c r="P995" s="144"/>
      <c r="Q995" s="144"/>
      <c r="R995" s="144"/>
      <c r="S995" s="144"/>
      <c r="T995" s="144"/>
      <c r="U995" s="144"/>
      <c r="V995" s="144"/>
      <c r="W995" s="144"/>
      <c r="X995" s="144"/>
      <c r="Y995" s="144"/>
      <c r="Z995" s="144"/>
      <c r="AA995" s="144"/>
      <c r="AB995" s="144"/>
      <c r="AC995" s="144"/>
      <c r="AD995" s="144"/>
      <c r="AE995" s="144"/>
    </row>
    <row r="996">
      <c r="A996" s="370"/>
      <c r="B996" s="371"/>
      <c r="C996" s="372"/>
      <c r="D996" s="372"/>
      <c r="E996" s="372"/>
      <c r="F996" s="371"/>
      <c r="G996" s="371"/>
      <c r="H996" s="362"/>
      <c r="I996" s="373"/>
      <c r="J996" s="144"/>
      <c r="K996" s="144"/>
      <c r="L996" s="144"/>
      <c r="M996" s="144"/>
      <c r="N996" s="144"/>
      <c r="O996" s="144"/>
      <c r="P996" s="144"/>
      <c r="Q996" s="144"/>
      <c r="R996" s="144"/>
      <c r="S996" s="144"/>
      <c r="T996" s="144"/>
      <c r="U996" s="144"/>
      <c r="V996" s="144"/>
      <c r="W996" s="144"/>
      <c r="X996" s="144"/>
      <c r="Y996" s="144"/>
      <c r="Z996" s="144"/>
      <c r="AA996" s="144"/>
      <c r="AB996" s="144"/>
      <c r="AC996" s="144"/>
      <c r="AD996" s="144"/>
      <c r="AE996" s="144"/>
    </row>
    <row r="997">
      <c r="A997" s="370"/>
      <c r="B997" s="371"/>
      <c r="C997" s="372"/>
      <c r="D997" s="372"/>
      <c r="E997" s="372"/>
      <c r="F997" s="371"/>
      <c r="G997" s="371"/>
      <c r="H997" s="362"/>
      <c r="I997" s="373"/>
      <c r="J997" s="144"/>
      <c r="K997" s="144"/>
      <c r="L997" s="144"/>
      <c r="M997" s="144"/>
      <c r="N997" s="144"/>
      <c r="O997" s="144"/>
      <c r="P997" s="144"/>
      <c r="Q997" s="144"/>
      <c r="R997" s="144"/>
      <c r="S997" s="144"/>
      <c r="T997" s="144"/>
      <c r="U997" s="144"/>
      <c r="V997" s="144"/>
      <c r="W997" s="144"/>
      <c r="X997" s="144"/>
      <c r="Y997" s="144"/>
      <c r="Z997" s="144"/>
      <c r="AA997" s="144"/>
      <c r="AB997" s="144"/>
      <c r="AC997" s="144"/>
      <c r="AD997" s="144"/>
      <c r="AE997" s="144"/>
    </row>
    <row r="998">
      <c r="A998" s="370"/>
      <c r="B998" s="371"/>
      <c r="C998" s="372"/>
      <c r="D998" s="372"/>
      <c r="E998" s="372"/>
      <c r="F998" s="371"/>
      <c r="G998" s="371"/>
      <c r="H998" s="362"/>
      <c r="I998" s="373"/>
      <c r="J998" s="144"/>
      <c r="K998" s="144"/>
      <c r="L998" s="144"/>
      <c r="M998" s="144"/>
      <c r="N998" s="144"/>
      <c r="O998" s="144"/>
      <c r="P998" s="144"/>
      <c r="Q998" s="144"/>
      <c r="R998" s="144"/>
      <c r="S998" s="144"/>
      <c r="T998" s="144"/>
      <c r="U998" s="144"/>
      <c r="V998" s="144"/>
      <c r="W998" s="144"/>
      <c r="X998" s="144"/>
      <c r="Y998" s="144"/>
      <c r="Z998" s="144"/>
      <c r="AA998" s="144"/>
      <c r="AB998" s="144"/>
      <c r="AC998" s="144"/>
      <c r="AD998" s="144"/>
      <c r="AE998" s="144"/>
    </row>
    <row r="999">
      <c r="A999" s="370"/>
      <c r="B999" s="371"/>
      <c r="C999" s="372"/>
      <c r="D999" s="372"/>
      <c r="E999" s="372"/>
      <c r="F999" s="371"/>
      <c r="G999" s="371"/>
      <c r="H999" s="362"/>
      <c r="I999" s="373"/>
      <c r="J999" s="144"/>
      <c r="K999" s="144"/>
      <c r="L999" s="144"/>
      <c r="M999" s="144"/>
      <c r="N999" s="144"/>
      <c r="O999" s="144"/>
      <c r="P999" s="144"/>
      <c r="Q999" s="144"/>
      <c r="R999" s="144"/>
      <c r="S999" s="144"/>
      <c r="T999" s="144"/>
      <c r="U999" s="144"/>
      <c r="V999" s="144"/>
      <c r="W999" s="144"/>
      <c r="X999" s="144"/>
      <c r="Y999" s="144"/>
      <c r="Z999" s="144"/>
      <c r="AA999" s="144"/>
      <c r="AB999" s="144"/>
      <c r="AC999" s="144"/>
      <c r="AD999" s="144"/>
      <c r="AE999" s="144"/>
    </row>
    <row r="1000">
      <c r="A1000" s="370"/>
      <c r="B1000" s="371"/>
      <c r="C1000" s="372"/>
      <c r="D1000" s="372"/>
      <c r="E1000" s="372"/>
      <c r="F1000" s="371"/>
      <c r="G1000" s="371"/>
      <c r="H1000" s="362"/>
      <c r="I1000" s="373"/>
      <c r="J1000" s="144"/>
      <c r="K1000" s="144"/>
      <c r="L1000" s="144"/>
      <c r="M1000" s="144"/>
      <c r="N1000" s="144"/>
      <c r="O1000" s="144"/>
      <c r="P1000" s="144"/>
      <c r="Q1000" s="144"/>
      <c r="R1000" s="144"/>
      <c r="S1000" s="144"/>
      <c r="T1000" s="144"/>
      <c r="U1000" s="144"/>
      <c r="V1000" s="144"/>
      <c r="W1000" s="144"/>
      <c r="X1000" s="144"/>
      <c r="Y1000" s="144"/>
      <c r="Z1000" s="144"/>
      <c r="AA1000" s="144"/>
      <c r="AB1000" s="144"/>
      <c r="AC1000" s="144"/>
      <c r="AD1000" s="144"/>
      <c r="AE1000" s="144"/>
    </row>
    <row r="1001">
      <c r="A1001" s="370"/>
      <c r="B1001" s="371"/>
      <c r="C1001" s="372"/>
      <c r="D1001" s="372"/>
      <c r="E1001" s="372"/>
      <c r="F1001" s="371"/>
      <c r="G1001" s="371"/>
      <c r="H1001" s="362"/>
      <c r="I1001" s="373"/>
      <c r="J1001" s="144"/>
      <c r="K1001" s="144"/>
      <c r="L1001" s="144"/>
      <c r="M1001" s="144"/>
      <c r="N1001" s="144"/>
      <c r="O1001" s="144"/>
      <c r="P1001" s="144"/>
      <c r="Q1001" s="144"/>
      <c r="R1001" s="144"/>
      <c r="S1001" s="144"/>
      <c r="T1001" s="144"/>
      <c r="U1001" s="144"/>
      <c r="V1001" s="144"/>
      <c r="W1001" s="144"/>
      <c r="X1001" s="144"/>
      <c r="Y1001" s="144"/>
      <c r="Z1001" s="144"/>
      <c r="AA1001" s="144"/>
      <c r="AB1001" s="144"/>
      <c r="AC1001" s="144"/>
      <c r="AD1001" s="144"/>
      <c r="AE1001" s="144"/>
    </row>
    <row r="1002">
      <c r="A1002" s="370"/>
      <c r="B1002" s="371"/>
      <c r="C1002" s="372"/>
      <c r="D1002" s="372"/>
      <c r="E1002" s="372"/>
      <c r="F1002" s="371"/>
      <c r="G1002" s="371"/>
      <c r="H1002" s="362"/>
      <c r="I1002" s="373"/>
      <c r="J1002" s="144"/>
      <c r="K1002" s="144"/>
      <c r="L1002" s="144"/>
      <c r="M1002" s="144"/>
      <c r="N1002" s="144"/>
      <c r="O1002" s="144"/>
      <c r="P1002" s="144"/>
      <c r="Q1002" s="144"/>
      <c r="R1002" s="144"/>
      <c r="S1002" s="144"/>
      <c r="T1002" s="144"/>
      <c r="U1002" s="144"/>
      <c r="V1002" s="144"/>
      <c r="W1002" s="144"/>
      <c r="X1002" s="144"/>
      <c r="Y1002" s="144"/>
      <c r="Z1002" s="144"/>
      <c r="AA1002" s="144"/>
      <c r="AB1002" s="144"/>
      <c r="AC1002" s="144"/>
      <c r="AD1002" s="144"/>
      <c r="AE1002" s="144"/>
    </row>
    <row r="1003">
      <c r="A1003" s="370"/>
      <c r="B1003" s="371"/>
      <c r="C1003" s="372"/>
      <c r="D1003" s="372"/>
      <c r="E1003" s="372"/>
      <c r="F1003" s="371"/>
      <c r="G1003" s="371"/>
      <c r="H1003" s="362"/>
      <c r="I1003" s="373"/>
      <c r="J1003" s="144"/>
      <c r="K1003" s="144"/>
      <c r="L1003" s="144"/>
      <c r="M1003" s="144"/>
      <c r="N1003" s="144"/>
      <c r="O1003" s="144"/>
      <c r="P1003" s="144"/>
      <c r="Q1003" s="144"/>
      <c r="R1003" s="144"/>
      <c r="S1003" s="144"/>
      <c r="T1003" s="144"/>
      <c r="U1003" s="144"/>
      <c r="V1003" s="144"/>
      <c r="W1003" s="144"/>
      <c r="X1003" s="144"/>
      <c r="Y1003" s="144"/>
      <c r="Z1003" s="144"/>
      <c r="AA1003" s="144"/>
      <c r="AB1003" s="144"/>
      <c r="AC1003" s="144"/>
      <c r="AD1003" s="144"/>
      <c r="AE1003" s="144"/>
    </row>
    <row r="1004">
      <c r="A1004" s="370"/>
      <c r="B1004" s="371"/>
      <c r="C1004" s="372"/>
      <c r="D1004" s="372"/>
      <c r="E1004" s="372"/>
      <c r="F1004" s="371"/>
      <c r="G1004" s="371"/>
      <c r="H1004" s="362"/>
      <c r="I1004" s="373"/>
      <c r="J1004" s="144"/>
      <c r="K1004" s="144"/>
      <c r="L1004" s="144"/>
      <c r="M1004" s="144"/>
      <c r="N1004" s="144"/>
      <c r="O1004" s="144"/>
      <c r="P1004" s="144"/>
      <c r="Q1004" s="144"/>
      <c r="R1004" s="144"/>
      <c r="S1004" s="144"/>
      <c r="T1004" s="144"/>
      <c r="U1004" s="144"/>
      <c r="V1004" s="144"/>
      <c r="W1004" s="144"/>
      <c r="X1004" s="144"/>
      <c r="Y1004" s="144"/>
      <c r="Z1004" s="144"/>
      <c r="AA1004" s="144"/>
      <c r="AB1004" s="144"/>
      <c r="AC1004" s="144"/>
      <c r="AD1004" s="144"/>
      <c r="AE1004" s="144"/>
    </row>
    <row r="1005">
      <c r="A1005" s="370"/>
      <c r="B1005" s="371"/>
      <c r="C1005" s="372"/>
      <c r="D1005" s="372"/>
      <c r="E1005" s="372"/>
      <c r="F1005" s="371"/>
      <c r="G1005" s="371"/>
      <c r="H1005" s="362"/>
      <c r="I1005" s="373"/>
      <c r="J1005" s="144"/>
      <c r="K1005" s="144"/>
      <c r="L1005" s="144"/>
      <c r="M1005" s="144"/>
      <c r="N1005" s="144"/>
      <c r="O1005" s="144"/>
      <c r="P1005" s="144"/>
      <c r="Q1005" s="144"/>
      <c r="R1005" s="144"/>
      <c r="S1005" s="144"/>
      <c r="T1005" s="144"/>
      <c r="U1005" s="144"/>
      <c r="V1005" s="144"/>
      <c r="W1005" s="144"/>
      <c r="X1005" s="144"/>
      <c r="Y1005" s="144"/>
      <c r="Z1005" s="144"/>
      <c r="AA1005" s="144"/>
      <c r="AB1005" s="144"/>
      <c r="AC1005" s="144"/>
      <c r="AD1005" s="144"/>
      <c r="AE1005" s="144"/>
    </row>
    <row r="1006">
      <c r="A1006" s="370"/>
      <c r="B1006" s="371"/>
      <c r="C1006" s="372"/>
      <c r="D1006" s="372"/>
      <c r="E1006" s="372"/>
      <c r="F1006" s="371"/>
      <c r="G1006" s="371"/>
      <c r="H1006" s="362"/>
      <c r="I1006" s="373"/>
      <c r="J1006" s="144"/>
      <c r="K1006" s="144"/>
      <c r="L1006" s="144"/>
      <c r="M1006" s="144"/>
      <c r="N1006" s="144"/>
      <c r="O1006" s="144"/>
      <c r="P1006" s="144"/>
      <c r="Q1006" s="144"/>
      <c r="R1006" s="144"/>
      <c r="S1006" s="144"/>
      <c r="T1006" s="144"/>
      <c r="U1006" s="144"/>
      <c r="V1006" s="144"/>
      <c r="W1006" s="144"/>
      <c r="X1006" s="144"/>
      <c r="Y1006" s="144"/>
      <c r="Z1006" s="144"/>
      <c r="AA1006" s="144"/>
      <c r="AB1006" s="144"/>
      <c r="AC1006" s="144"/>
      <c r="AD1006" s="144"/>
      <c r="AE1006" s="144"/>
    </row>
    <row r="1007">
      <c r="A1007" s="370"/>
      <c r="B1007" s="371"/>
      <c r="C1007" s="372"/>
      <c r="D1007" s="372"/>
      <c r="E1007" s="372"/>
      <c r="F1007" s="371"/>
      <c r="G1007" s="371"/>
      <c r="H1007" s="362"/>
      <c r="I1007" s="373"/>
      <c r="J1007" s="144"/>
      <c r="K1007" s="144"/>
      <c r="L1007" s="144"/>
      <c r="M1007" s="144"/>
      <c r="N1007" s="144"/>
      <c r="O1007" s="144"/>
      <c r="P1007" s="144"/>
      <c r="Q1007" s="144"/>
      <c r="R1007" s="144"/>
      <c r="S1007" s="144"/>
      <c r="T1007" s="144"/>
      <c r="U1007" s="144"/>
      <c r="V1007" s="144"/>
      <c r="W1007" s="144"/>
      <c r="X1007" s="144"/>
      <c r="Y1007" s="144"/>
      <c r="Z1007" s="144"/>
      <c r="AA1007" s="144"/>
      <c r="AB1007" s="144"/>
      <c r="AC1007" s="144"/>
      <c r="AD1007" s="144"/>
      <c r="AE1007" s="144"/>
    </row>
    <row r="1008">
      <c r="A1008" s="370"/>
      <c r="B1008" s="371"/>
      <c r="C1008" s="372"/>
      <c r="D1008" s="372"/>
      <c r="E1008" s="372"/>
      <c r="F1008" s="371"/>
      <c r="G1008" s="371"/>
      <c r="H1008" s="362"/>
      <c r="I1008" s="373"/>
      <c r="J1008" s="144"/>
      <c r="K1008" s="144"/>
      <c r="L1008" s="144"/>
      <c r="M1008" s="144"/>
      <c r="N1008" s="144"/>
      <c r="O1008" s="144"/>
      <c r="P1008" s="144"/>
      <c r="Q1008" s="144"/>
      <c r="R1008" s="144"/>
      <c r="S1008" s="144"/>
      <c r="T1008" s="144"/>
      <c r="U1008" s="144"/>
      <c r="V1008" s="144"/>
      <c r="W1008" s="144"/>
      <c r="X1008" s="144"/>
      <c r="Y1008" s="144"/>
      <c r="Z1008" s="144"/>
      <c r="AA1008" s="144"/>
      <c r="AB1008" s="144"/>
      <c r="AC1008" s="144"/>
      <c r="AD1008" s="144"/>
      <c r="AE1008" s="144"/>
    </row>
    <row r="1009">
      <c r="A1009" s="370"/>
      <c r="B1009" s="371"/>
      <c r="C1009" s="372"/>
      <c r="D1009" s="372"/>
      <c r="E1009" s="372"/>
      <c r="F1009" s="371"/>
      <c r="G1009" s="371"/>
      <c r="H1009" s="362"/>
      <c r="I1009" s="373"/>
      <c r="J1009" s="144"/>
      <c r="K1009" s="144"/>
      <c r="L1009" s="144"/>
      <c r="M1009" s="144"/>
      <c r="N1009" s="144"/>
      <c r="O1009" s="144"/>
      <c r="P1009" s="144"/>
      <c r="Q1009" s="144"/>
      <c r="R1009" s="144"/>
      <c r="S1009" s="144"/>
      <c r="T1009" s="144"/>
      <c r="U1009" s="144"/>
      <c r="V1009" s="144"/>
      <c r="W1009" s="144"/>
      <c r="X1009" s="144"/>
      <c r="Y1009" s="144"/>
      <c r="Z1009" s="144"/>
      <c r="AA1009" s="144"/>
      <c r="AB1009" s="144"/>
      <c r="AC1009" s="144"/>
      <c r="AD1009" s="144"/>
      <c r="AE1009" s="144"/>
    </row>
    <row r="1010">
      <c r="A1010" s="370"/>
      <c r="B1010" s="371"/>
      <c r="C1010" s="372"/>
      <c r="D1010" s="372"/>
      <c r="E1010" s="372"/>
      <c r="F1010" s="371"/>
      <c r="G1010" s="371"/>
      <c r="H1010" s="362"/>
      <c r="I1010" s="373"/>
      <c r="J1010" s="144"/>
      <c r="K1010" s="144"/>
      <c r="L1010" s="144"/>
      <c r="M1010" s="144"/>
      <c r="N1010" s="144"/>
      <c r="O1010" s="144"/>
      <c r="P1010" s="144"/>
      <c r="Q1010" s="144"/>
      <c r="R1010" s="144"/>
      <c r="S1010" s="144"/>
      <c r="T1010" s="144"/>
      <c r="U1010" s="144"/>
      <c r="V1010" s="144"/>
      <c r="W1010" s="144"/>
      <c r="X1010" s="144"/>
      <c r="Y1010" s="144"/>
      <c r="Z1010" s="144"/>
      <c r="AA1010" s="144"/>
      <c r="AB1010" s="144"/>
      <c r="AC1010" s="144"/>
      <c r="AD1010" s="144"/>
      <c r="AE1010" s="144"/>
    </row>
    <row r="1011">
      <c r="A1011" s="370"/>
      <c r="B1011" s="371"/>
      <c r="C1011" s="372"/>
      <c r="D1011" s="372"/>
      <c r="E1011" s="372"/>
      <c r="F1011" s="371"/>
      <c r="G1011" s="371"/>
      <c r="H1011" s="362"/>
      <c r="I1011" s="373"/>
      <c r="J1011" s="144"/>
      <c r="K1011" s="144"/>
      <c r="L1011" s="144"/>
      <c r="M1011" s="144"/>
      <c r="N1011" s="144"/>
      <c r="O1011" s="144"/>
      <c r="P1011" s="144"/>
      <c r="Q1011" s="144"/>
      <c r="R1011" s="144"/>
      <c r="S1011" s="144"/>
      <c r="T1011" s="144"/>
      <c r="U1011" s="144"/>
      <c r="V1011" s="144"/>
      <c r="W1011" s="144"/>
      <c r="X1011" s="144"/>
      <c r="Y1011" s="144"/>
      <c r="Z1011" s="144"/>
      <c r="AA1011" s="144"/>
      <c r="AB1011" s="144"/>
      <c r="AC1011" s="144"/>
      <c r="AD1011" s="144"/>
      <c r="AE1011" s="144"/>
    </row>
    <row r="1012">
      <c r="A1012" s="370"/>
      <c r="B1012" s="371"/>
      <c r="C1012" s="372"/>
      <c r="D1012" s="372"/>
      <c r="E1012" s="372"/>
      <c r="F1012" s="371"/>
      <c r="G1012" s="371"/>
      <c r="H1012" s="362"/>
      <c r="I1012" s="373"/>
      <c r="J1012" s="144"/>
      <c r="K1012" s="144"/>
      <c r="L1012" s="144"/>
      <c r="M1012" s="144"/>
      <c r="N1012" s="144"/>
      <c r="O1012" s="144"/>
      <c r="P1012" s="144"/>
      <c r="Q1012" s="144"/>
      <c r="R1012" s="144"/>
      <c r="S1012" s="144"/>
      <c r="T1012" s="144"/>
      <c r="U1012" s="144"/>
      <c r="V1012" s="144"/>
      <c r="W1012" s="144"/>
      <c r="X1012" s="144"/>
      <c r="Y1012" s="144"/>
      <c r="Z1012" s="144"/>
      <c r="AA1012" s="144"/>
      <c r="AB1012" s="144"/>
      <c r="AC1012" s="144"/>
      <c r="AD1012" s="144"/>
      <c r="AE1012" s="144"/>
    </row>
    <row r="1013">
      <c r="A1013" s="370"/>
      <c r="B1013" s="371"/>
      <c r="C1013" s="372"/>
      <c r="D1013" s="372"/>
      <c r="E1013" s="372"/>
      <c r="F1013" s="371"/>
      <c r="G1013" s="371"/>
      <c r="H1013" s="362"/>
      <c r="I1013" s="373"/>
      <c r="J1013" s="144"/>
      <c r="K1013" s="144"/>
      <c r="L1013" s="144"/>
      <c r="M1013" s="144"/>
      <c r="N1013" s="144"/>
      <c r="O1013" s="144"/>
      <c r="P1013" s="144"/>
      <c r="Q1013" s="144"/>
      <c r="R1013" s="144"/>
      <c r="S1013" s="144"/>
      <c r="T1013" s="144"/>
      <c r="U1013" s="144"/>
      <c r="V1013" s="144"/>
      <c r="W1013" s="144"/>
      <c r="X1013" s="144"/>
      <c r="Y1013" s="144"/>
      <c r="Z1013" s="144"/>
      <c r="AA1013" s="144"/>
      <c r="AB1013" s="144"/>
      <c r="AC1013" s="144"/>
      <c r="AD1013" s="144"/>
      <c r="AE1013" s="144"/>
    </row>
    <row r="1014">
      <c r="A1014" s="370"/>
      <c r="B1014" s="371"/>
      <c r="C1014" s="372"/>
      <c r="D1014" s="372"/>
      <c r="E1014" s="372"/>
      <c r="F1014" s="371"/>
      <c r="G1014" s="371"/>
      <c r="H1014" s="362"/>
      <c r="I1014" s="373"/>
      <c r="J1014" s="144"/>
      <c r="K1014" s="144"/>
      <c r="L1014" s="144"/>
      <c r="M1014" s="144"/>
      <c r="N1014" s="144"/>
      <c r="O1014" s="144"/>
      <c r="P1014" s="144"/>
      <c r="Q1014" s="144"/>
      <c r="R1014" s="144"/>
      <c r="S1014" s="144"/>
      <c r="T1014" s="144"/>
      <c r="U1014" s="144"/>
      <c r="V1014" s="144"/>
      <c r="W1014" s="144"/>
      <c r="X1014" s="144"/>
      <c r="Y1014" s="144"/>
      <c r="Z1014" s="144"/>
      <c r="AA1014" s="144"/>
      <c r="AB1014" s="144"/>
      <c r="AC1014" s="144"/>
      <c r="AD1014" s="144"/>
      <c r="AE1014" s="144"/>
    </row>
    <row r="1015">
      <c r="A1015" s="370"/>
      <c r="B1015" s="371"/>
      <c r="C1015" s="372"/>
      <c r="D1015" s="372"/>
      <c r="E1015" s="372"/>
      <c r="F1015" s="371"/>
      <c r="G1015" s="371"/>
      <c r="H1015" s="362"/>
      <c r="I1015" s="373"/>
      <c r="J1015" s="144"/>
      <c r="K1015" s="144"/>
      <c r="L1015" s="144"/>
      <c r="M1015" s="144"/>
      <c r="N1015" s="144"/>
      <c r="O1015" s="144"/>
      <c r="P1015" s="144"/>
      <c r="Q1015" s="144"/>
      <c r="R1015" s="144"/>
      <c r="S1015" s="144"/>
      <c r="T1015" s="144"/>
      <c r="U1015" s="144"/>
      <c r="V1015" s="144"/>
      <c r="W1015" s="144"/>
      <c r="X1015" s="144"/>
      <c r="Y1015" s="144"/>
      <c r="Z1015" s="144"/>
      <c r="AA1015" s="144"/>
      <c r="AB1015" s="144"/>
      <c r="AC1015" s="144"/>
      <c r="AD1015" s="144"/>
      <c r="AE1015" s="144"/>
    </row>
    <row r="1016">
      <c r="A1016" s="370"/>
      <c r="B1016" s="371"/>
      <c r="C1016" s="372"/>
      <c r="D1016" s="372"/>
      <c r="E1016" s="372"/>
      <c r="F1016" s="371"/>
      <c r="G1016" s="371"/>
      <c r="H1016" s="362"/>
      <c r="I1016" s="373"/>
      <c r="J1016" s="144"/>
      <c r="K1016" s="144"/>
      <c r="L1016" s="144"/>
      <c r="M1016" s="144"/>
      <c r="N1016" s="144"/>
      <c r="O1016" s="144"/>
      <c r="P1016" s="144"/>
      <c r="Q1016" s="144"/>
      <c r="R1016" s="144"/>
      <c r="S1016" s="144"/>
      <c r="T1016" s="144"/>
      <c r="U1016" s="144"/>
      <c r="V1016" s="144"/>
      <c r="W1016" s="144"/>
      <c r="X1016" s="144"/>
      <c r="Y1016" s="144"/>
      <c r="Z1016" s="144"/>
      <c r="AA1016" s="144"/>
      <c r="AB1016" s="144"/>
      <c r="AC1016" s="144"/>
      <c r="AD1016" s="144"/>
      <c r="AE1016" s="144"/>
    </row>
    <row r="1017">
      <c r="A1017" s="370"/>
      <c r="B1017" s="371"/>
      <c r="C1017" s="372"/>
      <c r="D1017" s="372"/>
      <c r="E1017" s="372"/>
      <c r="F1017" s="371"/>
      <c r="G1017" s="371"/>
      <c r="H1017" s="362"/>
      <c r="I1017" s="373"/>
      <c r="J1017" s="144"/>
      <c r="K1017" s="144"/>
      <c r="L1017" s="144"/>
      <c r="M1017" s="144"/>
      <c r="N1017" s="144"/>
      <c r="O1017" s="144"/>
      <c r="P1017" s="144"/>
      <c r="Q1017" s="144"/>
      <c r="R1017" s="144"/>
      <c r="S1017" s="144"/>
      <c r="T1017" s="144"/>
      <c r="U1017" s="144"/>
      <c r="V1017" s="144"/>
      <c r="W1017" s="144"/>
      <c r="X1017" s="144"/>
      <c r="Y1017" s="144"/>
      <c r="Z1017" s="144"/>
      <c r="AA1017" s="144"/>
      <c r="AB1017" s="144"/>
      <c r="AC1017" s="144"/>
      <c r="AD1017" s="144"/>
      <c r="AE1017" s="144"/>
    </row>
    <row r="1018">
      <c r="A1018" s="370"/>
      <c r="B1018" s="371"/>
      <c r="C1018" s="372"/>
      <c r="D1018" s="372"/>
      <c r="E1018" s="372"/>
      <c r="F1018" s="371"/>
      <c r="G1018" s="371"/>
      <c r="H1018" s="362"/>
      <c r="I1018" s="373"/>
      <c r="J1018" s="144"/>
      <c r="K1018" s="144"/>
      <c r="L1018" s="144"/>
      <c r="M1018" s="144"/>
      <c r="N1018" s="144"/>
      <c r="O1018" s="144"/>
      <c r="P1018" s="144"/>
      <c r="Q1018" s="144"/>
      <c r="R1018" s="144"/>
      <c r="S1018" s="144"/>
      <c r="T1018" s="144"/>
      <c r="U1018" s="144"/>
      <c r="V1018" s="144"/>
      <c r="W1018" s="144"/>
      <c r="X1018" s="144"/>
      <c r="Y1018" s="144"/>
      <c r="Z1018" s="144"/>
      <c r="AA1018" s="144"/>
      <c r="AB1018" s="144"/>
      <c r="AC1018" s="144"/>
      <c r="AD1018" s="144"/>
      <c r="AE1018" s="144"/>
    </row>
    <row r="1019">
      <c r="A1019" s="370"/>
      <c r="B1019" s="371"/>
      <c r="C1019" s="372"/>
      <c r="D1019" s="372"/>
      <c r="E1019" s="372"/>
      <c r="F1019" s="371"/>
      <c r="G1019" s="371"/>
      <c r="H1019" s="362"/>
      <c r="I1019" s="373"/>
      <c r="J1019" s="144"/>
      <c r="K1019" s="144"/>
      <c r="L1019" s="144"/>
      <c r="M1019" s="144"/>
      <c r="N1019" s="144"/>
      <c r="O1019" s="144"/>
      <c r="P1019" s="144"/>
      <c r="Q1019" s="144"/>
      <c r="R1019" s="144"/>
      <c r="S1019" s="144"/>
      <c r="T1019" s="144"/>
      <c r="U1019" s="144"/>
      <c r="V1019" s="144"/>
      <c r="W1019" s="144"/>
      <c r="X1019" s="144"/>
      <c r="Y1019" s="144"/>
      <c r="Z1019" s="144"/>
      <c r="AA1019" s="144"/>
      <c r="AB1019" s="144"/>
      <c r="AC1019" s="144"/>
      <c r="AD1019" s="144"/>
      <c r="AE1019" s="144"/>
    </row>
    <row r="1020">
      <c r="A1020" s="370"/>
      <c r="B1020" s="371"/>
      <c r="C1020" s="372"/>
      <c r="D1020" s="372"/>
      <c r="E1020" s="372"/>
      <c r="F1020" s="371"/>
      <c r="G1020" s="371"/>
      <c r="H1020" s="362"/>
      <c r="I1020" s="373"/>
      <c r="J1020" s="144"/>
      <c r="K1020" s="144"/>
      <c r="L1020" s="144"/>
      <c r="M1020" s="144"/>
      <c r="N1020" s="144"/>
      <c r="O1020" s="144"/>
      <c r="P1020" s="144"/>
      <c r="Q1020" s="144"/>
      <c r="R1020" s="144"/>
      <c r="S1020" s="144"/>
      <c r="T1020" s="144"/>
      <c r="U1020" s="144"/>
      <c r="V1020" s="144"/>
      <c r="W1020" s="144"/>
      <c r="X1020" s="144"/>
      <c r="Y1020" s="144"/>
      <c r="Z1020" s="144"/>
      <c r="AA1020" s="144"/>
      <c r="AB1020" s="144"/>
      <c r="AC1020" s="144"/>
      <c r="AD1020" s="144"/>
      <c r="AE1020" s="144"/>
    </row>
    <row r="1021">
      <c r="A1021" s="370"/>
      <c r="B1021" s="371"/>
      <c r="C1021" s="372"/>
      <c r="D1021" s="372"/>
      <c r="E1021" s="372"/>
      <c r="F1021" s="371"/>
      <c r="G1021" s="371"/>
      <c r="H1021" s="362"/>
      <c r="I1021" s="373"/>
      <c r="J1021" s="144"/>
      <c r="K1021" s="144"/>
      <c r="L1021" s="144"/>
      <c r="M1021" s="144"/>
      <c r="N1021" s="144"/>
      <c r="O1021" s="144"/>
      <c r="P1021" s="144"/>
      <c r="Q1021" s="144"/>
      <c r="R1021" s="144"/>
      <c r="S1021" s="144"/>
      <c r="T1021" s="144"/>
      <c r="U1021" s="144"/>
      <c r="V1021" s="144"/>
      <c r="W1021" s="144"/>
      <c r="X1021" s="144"/>
      <c r="Y1021" s="144"/>
      <c r="Z1021" s="144"/>
      <c r="AA1021" s="144"/>
      <c r="AB1021" s="144"/>
      <c r="AC1021" s="144"/>
      <c r="AD1021" s="144"/>
      <c r="AE1021" s="144"/>
    </row>
    <row r="1022">
      <c r="A1022" s="370"/>
      <c r="B1022" s="371"/>
      <c r="C1022" s="372"/>
      <c r="D1022" s="372"/>
      <c r="E1022" s="372"/>
      <c r="F1022" s="371"/>
      <c r="G1022" s="371"/>
      <c r="H1022" s="362"/>
      <c r="I1022" s="373"/>
      <c r="J1022" s="144"/>
      <c r="K1022" s="144"/>
      <c r="L1022" s="144"/>
      <c r="M1022" s="144"/>
      <c r="N1022" s="144"/>
      <c r="O1022" s="144"/>
      <c r="P1022" s="144"/>
      <c r="Q1022" s="144"/>
      <c r="R1022" s="144"/>
      <c r="S1022" s="144"/>
      <c r="T1022" s="144"/>
      <c r="U1022" s="144"/>
      <c r="V1022" s="144"/>
      <c r="W1022" s="144"/>
      <c r="X1022" s="144"/>
      <c r="Y1022" s="144"/>
      <c r="Z1022" s="144"/>
      <c r="AA1022" s="144"/>
      <c r="AB1022" s="144"/>
      <c r="AC1022" s="144"/>
      <c r="AD1022" s="144"/>
      <c r="AE1022" s="144"/>
    </row>
    <row r="1023">
      <c r="A1023" s="370"/>
      <c r="B1023" s="371"/>
      <c r="C1023" s="372"/>
      <c r="D1023" s="372"/>
      <c r="E1023" s="372"/>
      <c r="F1023" s="371"/>
      <c r="G1023" s="371"/>
      <c r="H1023" s="362"/>
      <c r="I1023" s="373"/>
      <c r="J1023" s="144"/>
      <c r="K1023" s="144"/>
      <c r="L1023" s="144"/>
      <c r="M1023" s="144"/>
      <c r="N1023" s="144"/>
      <c r="O1023" s="144"/>
      <c r="P1023" s="144"/>
      <c r="Q1023" s="144"/>
      <c r="R1023" s="144"/>
      <c r="S1023" s="144"/>
      <c r="T1023" s="144"/>
      <c r="U1023" s="144"/>
      <c r="V1023" s="144"/>
      <c r="W1023" s="144"/>
      <c r="X1023" s="144"/>
      <c r="Y1023" s="144"/>
      <c r="Z1023" s="144"/>
      <c r="AA1023" s="144"/>
      <c r="AB1023" s="144"/>
      <c r="AC1023" s="144"/>
      <c r="AD1023" s="144"/>
      <c r="AE1023" s="144"/>
    </row>
    <row r="1024">
      <c r="A1024" s="370"/>
      <c r="B1024" s="371"/>
      <c r="C1024" s="372"/>
      <c r="D1024" s="372"/>
      <c r="E1024" s="372"/>
      <c r="F1024" s="371"/>
      <c r="G1024" s="371"/>
      <c r="H1024" s="362"/>
      <c r="I1024" s="373"/>
      <c r="J1024" s="144"/>
      <c r="K1024" s="144"/>
      <c r="L1024" s="144"/>
      <c r="M1024" s="144"/>
      <c r="N1024" s="144"/>
      <c r="O1024" s="144"/>
      <c r="P1024" s="144"/>
      <c r="Q1024" s="144"/>
      <c r="R1024" s="144"/>
      <c r="S1024" s="144"/>
      <c r="T1024" s="144"/>
      <c r="U1024" s="144"/>
      <c r="V1024" s="144"/>
      <c r="W1024" s="144"/>
      <c r="X1024" s="144"/>
      <c r="Y1024" s="144"/>
      <c r="Z1024" s="144"/>
      <c r="AA1024" s="144"/>
      <c r="AB1024" s="144"/>
      <c r="AC1024" s="144"/>
      <c r="AD1024" s="144"/>
      <c r="AE1024" s="144"/>
    </row>
    <row r="1025">
      <c r="A1025" s="370"/>
      <c r="B1025" s="371"/>
      <c r="C1025" s="372"/>
      <c r="D1025" s="372"/>
      <c r="E1025" s="372"/>
      <c r="F1025" s="371"/>
      <c r="G1025" s="371"/>
      <c r="H1025" s="362"/>
      <c r="I1025" s="373"/>
      <c r="J1025" s="144"/>
      <c r="K1025" s="144"/>
      <c r="L1025" s="144"/>
      <c r="M1025" s="144"/>
      <c r="N1025" s="144"/>
      <c r="O1025" s="144"/>
      <c r="P1025" s="144"/>
      <c r="Q1025" s="144"/>
      <c r="R1025" s="144"/>
      <c r="S1025" s="144"/>
      <c r="T1025" s="144"/>
      <c r="U1025" s="144"/>
      <c r="V1025" s="144"/>
      <c r="W1025" s="144"/>
      <c r="X1025" s="144"/>
      <c r="Y1025" s="144"/>
      <c r="Z1025" s="144"/>
      <c r="AA1025" s="144"/>
      <c r="AB1025" s="144"/>
      <c r="AC1025" s="144"/>
      <c r="AD1025" s="144"/>
      <c r="AE1025" s="144"/>
    </row>
    <row r="1026">
      <c r="A1026" s="370"/>
      <c r="B1026" s="371"/>
      <c r="C1026" s="372"/>
      <c r="D1026" s="372"/>
      <c r="E1026" s="372"/>
      <c r="F1026" s="371"/>
      <c r="G1026" s="371"/>
      <c r="H1026" s="362"/>
      <c r="I1026" s="373"/>
      <c r="J1026" s="144"/>
      <c r="K1026" s="144"/>
      <c r="L1026" s="144"/>
      <c r="M1026" s="144"/>
      <c r="N1026" s="144"/>
      <c r="O1026" s="144"/>
      <c r="P1026" s="144"/>
      <c r="Q1026" s="144"/>
      <c r="R1026" s="144"/>
      <c r="S1026" s="144"/>
      <c r="T1026" s="144"/>
      <c r="U1026" s="144"/>
      <c r="V1026" s="144"/>
      <c r="W1026" s="144"/>
      <c r="X1026" s="144"/>
      <c r="Y1026" s="144"/>
      <c r="Z1026" s="144"/>
      <c r="AA1026" s="144"/>
      <c r="AB1026" s="144"/>
      <c r="AC1026" s="144"/>
      <c r="AD1026" s="144"/>
      <c r="AE1026" s="144"/>
    </row>
    <row r="1027">
      <c r="A1027" s="370"/>
      <c r="B1027" s="371"/>
      <c r="C1027" s="372"/>
      <c r="D1027" s="372"/>
      <c r="E1027" s="372"/>
      <c r="F1027" s="371"/>
      <c r="G1027" s="371"/>
      <c r="H1027" s="362"/>
      <c r="I1027" s="373"/>
      <c r="J1027" s="144"/>
      <c r="K1027" s="144"/>
      <c r="L1027" s="144"/>
      <c r="M1027" s="144"/>
      <c r="N1027" s="144"/>
      <c r="O1027" s="144"/>
      <c r="P1027" s="144"/>
      <c r="Q1027" s="144"/>
      <c r="R1027" s="144"/>
      <c r="S1027" s="144"/>
      <c r="T1027" s="144"/>
      <c r="U1027" s="144"/>
      <c r="V1027" s="144"/>
      <c r="W1027" s="144"/>
      <c r="X1027" s="144"/>
      <c r="Y1027" s="144"/>
      <c r="Z1027" s="144"/>
      <c r="AA1027" s="144"/>
      <c r="AB1027" s="144"/>
      <c r="AC1027" s="144"/>
      <c r="AD1027" s="144"/>
      <c r="AE1027" s="144"/>
    </row>
    <row r="1028">
      <c r="A1028" s="370"/>
      <c r="B1028" s="371"/>
      <c r="C1028" s="372"/>
      <c r="D1028" s="372"/>
      <c r="E1028" s="372"/>
      <c r="F1028" s="371"/>
      <c r="G1028" s="371"/>
      <c r="H1028" s="362"/>
      <c r="I1028" s="373"/>
      <c r="J1028" s="144"/>
      <c r="K1028" s="144"/>
      <c r="L1028" s="144"/>
      <c r="M1028" s="144"/>
      <c r="N1028" s="144"/>
      <c r="O1028" s="144"/>
      <c r="P1028" s="144"/>
      <c r="Q1028" s="144"/>
      <c r="R1028" s="144"/>
      <c r="S1028" s="144"/>
      <c r="T1028" s="144"/>
      <c r="U1028" s="144"/>
      <c r="V1028" s="144"/>
      <c r="W1028" s="144"/>
      <c r="X1028" s="144"/>
      <c r="Y1028" s="144"/>
      <c r="Z1028" s="144"/>
      <c r="AA1028" s="144"/>
      <c r="AB1028" s="144"/>
      <c r="AC1028" s="144"/>
      <c r="AD1028" s="144"/>
      <c r="AE1028" s="144"/>
    </row>
    <row r="1029">
      <c r="A1029" s="370"/>
      <c r="B1029" s="371"/>
      <c r="C1029" s="372"/>
      <c r="D1029" s="372"/>
      <c r="E1029" s="372"/>
      <c r="F1029" s="371"/>
      <c r="G1029" s="371"/>
      <c r="H1029" s="362"/>
      <c r="I1029" s="373"/>
      <c r="J1029" s="144"/>
      <c r="K1029" s="144"/>
      <c r="L1029" s="144"/>
      <c r="M1029" s="144"/>
      <c r="N1029" s="144"/>
      <c r="O1029" s="144"/>
      <c r="P1029" s="144"/>
      <c r="Q1029" s="144"/>
      <c r="R1029" s="144"/>
      <c r="S1029" s="144"/>
      <c r="T1029" s="144"/>
      <c r="U1029" s="144"/>
      <c r="V1029" s="144"/>
      <c r="W1029" s="144"/>
      <c r="X1029" s="144"/>
      <c r="Y1029" s="144"/>
      <c r="Z1029" s="144"/>
      <c r="AA1029" s="144"/>
      <c r="AB1029" s="144"/>
      <c r="AC1029" s="144"/>
      <c r="AD1029" s="144"/>
      <c r="AE1029" s="144"/>
    </row>
    <row r="1030">
      <c r="A1030" s="370"/>
      <c r="B1030" s="371"/>
      <c r="C1030" s="372"/>
      <c r="D1030" s="372"/>
      <c r="E1030" s="372"/>
      <c r="F1030" s="371"/>
      <c r="G1030" s="371"/>
      <c r="H1030" s="362"/>
      <c r="I1030" s="373"/>
      <c r="J1030" s="144"/>
      <c r="K1030" s="144"/>
      <c r="L1030" s="144"/>
      <c r="M1030" s="144"/>
      <c r="N1030" s="144"/>
      <c r="O1030" s="144"/>
      <c r="P1030" s="144"/>
      <c r="Q1030" s="144"/>
      <c r="R1030" s="144"/>
      <c r="S1030" s="144"/>
      <c r="T1030" s="144"/>
      <c r="U1030" s="144"/>
      <c r="V1030" s="144"/>
      <c r="W1030" s="144"/>
      <c r="X1030" s="144"/>
      <c r="Y1030" s="144"/>
      <c r="Z1030" s="144"/>
      <c r="AA1030" s="144"/>
      <c r="AB1030" s="144"/>
      <c r="AC1030" s="144"/>
      <c r="AD1030" s="144"/>
      <c r="AE1030" s="144"/>
    </row>
    <row r="1031">
      <c r="A1031" s="370"/>
      <c r="B1031" s="371"/>
      <c r="C1031" s="372"/>
      <c r="D1031" s="372"/>
      <c r="E1031" s="372"/>
      <c r="F1031" s="371"/>
      <c r="G1031" s="371"/>
      <c r="H1031" s="362"/>
      <c r="I1031" s="373"/>
      <c r="J1031" s="144"/>
      <c r="K1031" s="144"/>
      <c r="L1031" s="144"/>
      <c r="M1031" s="144"/>
      <c r="N1031" s="144"/>
      <c r="O1031" s="144"/>
      <c r="P1031" s="144"/>
      <c r="Q1031" s="144"/>
      <c r="R1031" s="144"/>
      <c r="S1031" s="144"/>
      <c r="T1031" s="144"/>
      <c r="U1031" s="144"/>
      <c r="V1031" s="144"/>
      <c r="W1031" s="144"/>
      <c r="X1031" s="144"/>
      <c r="Y1031" s="144"/>
      <c r="Z1031" s="144"/>
      <c r="AA1031" s="144"/>
      <c r="AB1031" s="144"/>
      <c r="AC1031" s="144"/>
      <c r="AD1031" s="144"/>
      <c r="AE1031" s="144"/>
    </row>
    <row r="1032">
      <c r="A1032" s="370"/>
      <c r="B1032" s="371"/>
      <c r="C1032" s="372"/>
      <c r="D1032" s="372"/>
      <c r="E1032" s="372"/>
      <c r="F1032" s="371"/>
      <c r="G1032" s="371"/>
      <c r="H1032" s="362"/>
      <c r="I1032" s="373"/>
      <c r="J1032" s="144"/>
      <c r="K1032" s="144"/>
      <c r="L1032" s="144"/>
      <c r="M1032" s="144"/>
      <c r="N1032" s="144"/>
      <c r="O1032" s="144"/>
      <c r="P1032" s="144"/>
      <c r="Q1032" s="144"/>
      <c r="R1032" s="144"/>
      <c r="S1032" s="144"/>
      <c r="T1032" s="144"/>
      <c r="U1032" s="144"/>
      <c r="V1032" s="144"/>
      <c r="W1032" s="144"/>
      <c r="X1032" s="144"/>
      <c r="Y1032" s="144"/>
      <c r="Z1032" s="144"/>
      <c r="AA1032" s="144"/>
      <c r="AB1032" s="144"/>
      <c r="AC1032" s="144"/>
      <c r="AD1032" s="144"/>
      <c r="AE1032" s="144"/>
    </row>
    <row r="1033">
      <c r="A1033" s="370"/>
      <c r="B1033" s="371"/>
      <c r="C1033" s="372"/>
      <c r="D1033" s="372"/>
      <c r="E1033" s="372"/>
      <c r="F1033" s="371"/>
      <c r="G1033" s="371"/>
      <c r="H1033" s="362"/>
      <c r="I1033" s="373"/>
      <c r="J1033" s="144"/>
      <c r="K1033" s="144"/>
      <c r="L1033" s="144"/>
      <c r="M1033" s="144"/>
      <c r="N1033" s="144"/>
      <c r="O1033" s="144"/>
      <c r="P1033" s="144"/>
      <c r="Q1033" s="144"/>
      <c r="R1033" s="144"/>
      <c r="S1033" s="144"/>
      <c r="T1033" s="144"/>
      <c r="U1033" s="144"/>
      <c r="V1033" s="144"/>
      <c r="W1033" s="144"/>
      <c r="X1033" s="144"/>
      <c r="Y1033" s="144"/>
      <c r="Z1033" s="144"/>
      <c r="AA1033" s="144"/>
      <c r="AB1033" s="144"/>
      <c r="AC1033" s="144"/>
      <c r="AD1033" s="144"/>
      <c r="AE1033" s="144"/>
    </row>
    <row r="1034">
      <c r="A1034" s="370"/>
      <c r="B1034" s="371"/>
      <c r="C1034" s="372"/>
      <c r="D1034" s="372"/>
      <c r="E1034" s="372"/>
      <c r="F1034" s="371"/>
      <c r="G1034" s="371"/>
      <c r="H1034" s="362"/>
      <c r="I1034" s="373"/>
      <c r="J1034" s="144"/>
      <c r="K1034" s="144"/>
      <c r="L1034" s="144"/>
      <c r="M1034" s="144"/>
      <c r="N1034" s="144"/>
      <c r="O1034" s="144"/>
      <c r="P1034" s="144"/>
      <c r="Q1034" s="144"/>
      <c r="R1034" s="144"/>
      <c r="S1034" s="144"/>
      <c r="T1034" s="144"/>
      <c r="U1034" s="144"/>
      <c r="V1034" s="144"/>
      <c r="W1034" s="144"/>
      <c r="X1034" s="144"/>
      <c r="Y1034" s="144"/>
      <c r="Z1034" s="144"/>
      <c r="AA1034" s="144"/>
      <c r="AB1034" s="144"/>
      <c r="AC1034" s="144"/>
      <c r="AD1034" s="144"/>
      <c r="AE1034" s="144"/>
    </row>
    <row r="1035">
      <c r="A1035" s="370"/>
      <c r="B1035" s="371"/>
      <c r="C1035" s="372"/>
      <c r="D1035" s="372"/>
      <c r="E1035" s="372"/>
      <c r="F1035" s="371"/>
      <c r="G1035" s="371"/>
      <c r="H1035" s="362"/>
      <c r="I1035" s="373"/>
      <c r="J1035" s="144"/>
      <c r="K1035" s="144"/>
      <c r="L1035" s="144"/>
      <c r="M1035" s="144"/>
      <c r="N1035" s="144"/>
      <c r="O1035" s="144"/>
      <c r="P1035" s="144"/>
      <c r="Q1035" s="144"/>
      <c r="R1035" s="144"/>
      <c r="S1035" s="144"/>
      <c r="T1035" s="144"/>
      <c r="U1035" s="144"/>
      <c r="V1035" s="144"/>
      <c r="W1035" s="144"/>
      <c r="X1035" s="144"/>
      <c r="Y1035" s="144"/>
      <c r="Z1035" s="144"/>
      <c r="AA1035" s="144"/>
      <c r="AB1035" s="144"/>
      <c r="AC1035" s="144"/>
      <c r="AD1035" s="144"/>
      <c r="AE1035" s="144"/>
    </row>
    <row r="1036">
      <c r="A1036" s="370"/>
      <c r="B1036" s="371"/>
      <c r="C1036" s="372"/>
      <c r="D1036" s="372"/>
      <c r="E1036" s="372"/>
      <c r="F1036" s="371"/>
      <c r="G1036" s="371"/>
      <c r="H1036" s="362"/>
      <c r="I1036" s="373"/>
      <c r="J1036" s="144"/>
      <c r="K1036" s="144"/>
      <c r="L1036" s="144"/>
      <c r="M1036" s="144"/>
      <c r="N1036" s="144"/>
      <c r="O1036" s="144"/>
      <c r="P1036" s="144"/>
      <c r="Q1036" s="144"/>
      <c r="R1036" s="144"/>
      <c r="S1036" s="144"/>
      <c r="T1036" s="144"/>
      <c r="U1036" s="144"/>
      <c r="V1036" s="144"/>
      <c r="W1036" s="144"/>
      <c r="X1036" s="144"/>
      <c r="Y1036" s="144"/>
      <c r="Z1036" s="144"/>
      <c r="AA1036" s="144"/>
      <c r="AB1036" s="144"/>
      <c r="AC1036" s="144"/>
      <c r="AD1036" s="144"/>
      <c r="AE1036" s="144"/>
    </row>
    <row r="1037">
      <c r="A1037" s="370"/>
      <c r="B1037" s="371"/>
      <c r="C1037" s="372"/>
      <c r="D1037" s="372"/>
      <c r="E1037" s="372"/>
      <c r="F1037" s="371"/>
      <c r="G1037" s="371"/>
      <c r="H1037" s="362"/>
      <c r="I1037" s="373"/>
      <c r="J1037" s="144"/>
      <c r="K1037" s="144"/>
      <c r="L1037" s="144"/>
      <c r="M1037" s="144"/>
      <c r="N1037" s="144"/>
      <c r="O1037" s="144"/>
      <c r="P1037" s="144"/>
      <c r="Q1037" s="144"/>
      <c r="R1037" s="144"/>
      <c r="S1037" s="144"/>
      <c r="T1037" s="144"/>
      <c r="U1037" s="144"/>
      <c r="V1037" s="144"/>
      <c r="W1037" s="144"/>
      <c r="X1037" s="144"/>
      <c r="Y1037" s="144"/>
      <c r="Z1037" s="144"/>
      <c r="AA1037" s="144"/>
      <c r="AB1037" s="144"/>
      <c r="AC1037" s="144"/>
      <c r="AD1037" s="144"/>
      <c r="AE1037" s="144"/>
    </row>
  </sheetData>
  <mergeCells count="2">
    <mergeCell ref="A1:AE1"/>
    <mergeCell ref="A2:AE2"/>
  </mergeCells>
  <hyperlinks>
    <hyperlink r:id="rId4" location="gid=0" ref="A2"/>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66.63"/>
    <col customWidth="1" min="3" max="3" width="38.5"/>
    <col customWidth="1" min="4" max="4" width="67.13"/>
    <col customWidth="1" min="5" max="5" width="17.0"/>
    <col customWidth="1" min="6" max="6" width="35.88"/>
    <col customWidth="1" min="7" max="7" width="29.0"/>
    <col customWidth="1" min="8" max="8" width="19.75"/>
    <col customWidth="1" min="9" max="9" width="48.88"/>
  </cols>
  <sheetData>
    <row r="1">
      <c r="A1" s="374" t="s">
        <v>758</v>
      </c>
      <c r="B1" s="374" t="s">
        <v>759</v>
      </c>
      <c r="C1" s="374" t="s">
        <v>760</v>
      </c>
      <c r="D1" s="375" t="s">
        <v>761</v>
      </c>
      <c r="E1" s="375" t="s">
        <v>762</v>
      </c>
      <c r="F1" s="375" t="s">
        <v>763</v>
      </c>
      <c r="G1" s="375" t="s">
        <v>764</v>
      </c>
      <c r="H1" s="375" t="s">
        <v>765</v>
      </c>
      <c r="I1" s="376" t="s">
        <v>766</v>
      </c>
      <c r="J1" s="5" t="s">
        <v>767</v>
      </c>
    </row>
    <row r="2">
      <c r="A2" s="377">
        <v>1.0</v>
      </c>
      <c r="B2" s="377" t="s">
        <v>768</v>
      </c>
      <c r="C2" s="377" t="s">
        <v>769</v>
      </c>
      <c r="D2" s="377" t="s">
        <v>770</v>
      </c>
      <c r="E2" s="377" t="s">
        <v>768</v>
      </c>
      <c r="F2" s="377" t="s">
        <v>771</v>
      </c>
      <c r="G2" s="377" t="s">
        <v>768</v>
      </c>
      <c r="H2" s="377" t="s">
        <v>768</v>
      </c>
      <c r="I2" s="377" t="s">
        <v>772</v>
      </c>
      <c r="J2" s="49" t="s">
        <v>773</v>
      </c>
    </row>
    <row r="3">
      <c r="A3" s="377">
        <v>2.0</v>
      </c>
      <c r="B3" s="377" t="s">
        <v>768</v>
      </c>
      <c r="C3" s="377" t="s">
        <v>769</v>
      </c>
      <c r="D3" s="377" t="s">
        <v>770</v>
      </c>
      <c r="E3" s="377" t="s">
        <v>768</v>
      </c>
      <c r="F3" s="377" t="s">
        <v>774</v>
      </c>
      <c r="G3" s="377" t="s">
        <v>768</v>
      </c>
      <c r="H3" s="377" t="s">
        <v>775</v>
      </c>
      <c r="I3" s="377" t="s">
        <v>776</v>
      </c>
    </row>
    <row r="4">
      <c r="A4" s="377">
        <v>3.0</v>
      </c>
      <c r="B4" s="377" t="s">
        <v>768</v>
      </c>
      <c r="C4" s="377" t="s">
        <v>769</v>
      </c>
      <c r="D4" s="377" t="s">
        <v>770</v>
      </c>
      <c r="E4" s="377" t="s">
        <v>768</v>
      </c>
      <c r="F4" s="377" t="s">
        <v>774</v>
      </c>
      <c r="G4" s="377" t="s">
        <v>768</v>
      </c>
      <c r="H4" s="377" t="s">
        <v>777</v>
      </c>
      <c r="I4" s="377" t="s">
        <v>778</v>
      </c>
    </row>
    <row r="5">
      <c r="A5" s="377">
        <v>4.0</v>
      </c>
      <c r="B5" s="377" t="s">
        <v>768</v>
      </c>
      <c r="C5" s="377" t="s">
        <v>769</v>
      </c>
      <c r="D5" s="377" t="s">
        <v>770</v>
      </c>
      <c r="E5" s="377" t="s">
        <v>768</v>
      </c>
      <c r="F5" s="377" t="s">
        <v>774</v>
      </c>
      <c r="G5" s="377" t="s">
        <v>777</v>
      </c>
      <c r="H5" s="377" t="s">
        <v>768</v>
      </c>
      <c r="I5" s="377" t="s">
        <v>778</v>
      </c>
    </row>
    <row r="6">
      <c r="A6" s="377">
        <v>5.0</v>
      </c>
      <c r="B6" s="377" t="s">
        <v>768</v>
      </c>
      <c r="C6" s="377" t="s">
        <v>769</v>
      </c>
      <c r="D6" s="377" t="s">
        <v>770</v>
      </c>
      <c r="E6" s="377" t="s">
        <v>768</v>
      </c>
      <c r="F6" s="377" t="s">
        <v>774</v>
      </c>
      <c r="G6" s="377" t="s">
        <v>777</v>
      </c>
      <c r="H6" s="377" t="s">
        <v>775</v>
      </c>
      <c r="I6" s="377" t="s">
        <v>778</v>
      </c>
    </row>
    <row r="7">
      <c r="A7" s="377">
        <v>6.0</v>
      </c>
      <c r="B7" s="377" t="s">
        <v>768</v>
      </c>
      <c r="C7" s="377" t="s">
        <v>769</v>
      </c>
      <c r="D7" s="377" t="s">
        <v>770</v>
      </c>
      <c r="E7" s="377" t="s">
        <v>768</v>
      </c>
      <c r="F7" s="377" t="s">
        <v>774</v>
      </c>
      <c r="G7" s="377" t="s">
        <v>777</v>
      </c>
      <c r="H7" s="377" t="s">
        <v>777</v>
      </c>
      <c r="I7" s="377" t="s">
        <v>778</v>
      </c>
    </row>
    <row r="8">
      <c r="A8" s="377">
        <v>7.0</v>
      </c>
      <c r="B8" s="377" t="s">
        <v>768</v>
      </c>
      <c r="C8" s="377" t="s">
        <v>769</v>
      </c>
      <c r="D8" s="377" t="s">
        <v>770</v>
      </c>
      <c r="E8" s="377" t="s">
        <v>768</v>
      </c>
      <c r="F8" s="377" t="s">
        <v>774</v>
      </c>
      <c r="G8" s="377" t="s">
        <v>779</v>
      </c>
      <c r="H8" s="377" t="s">
        <v>768</v>
      </c>
      <c r="I8" s="377" t="s">
        <v>780</v>
      </c>
    </row>
    <row r="9">
      <c r="A9" s="377">
        <v>8.0</v>
      </c>
      <c r="B9" s="377" t="s">
        <v>768</v>
      </c>
      <c r="C9" s="377" t="s">
        <v>769</v>
      </c>
      <c r="D9" s="377" t="s">
        <v>770</v>
      </c>
      <c r="E9" s="377" t="s">
        <v>768</v>
      </c>
      <c r="F9" s="377" t="s">
        <v>774</v>
      </c>
      <c r="G9" s="377" t="s">
        <v>779</v>
      </c>
      <c r="H9" s="377" t="s">
        <v>775</v>
      </c>
      <c r="I9" s="377" t="s">
        <v>780</v>
      </c>
    </row>
    <row r="10">
      <c r="A10" s="377">
        <v>9.0</v>
      </c>
      <c r="B10" s="377" t="s">
        <v>768</v>
      </c>
      <c r="C10" s="377" t="s">
        <v>769</v>
      </c>
      <c r="D10" s="377" t="s">
        <v>770</v>
      </c>
      <c r="E10" s="377" t="s">
        <v>768</v>
      </c>
      <c r="F10" s="377" t="s">
        <v>774</v>
      </c>
      <c r="G10" s="377" t="s">
        <v>779</v>
      </c>
      <c r="H10" s="377" t="s">
        <v>777</v>
      </c>
      <c r="I10" s="377" t="s">
        <v>780</v>
      </c>
    </row>
    <row r="11">
      <c r="A11" s="377">
        <v>10.0</v>
      </c>
      <c r="B11" s="377" t="s">
        <v>768</v>
      </c>
      <c r="C11" s="377" t="s">
        <v>769</v>
      </c>
      <c r="D11" s="377" t="s">
        <v>781</v>
      </c>
      <c r="E11" s="377" t="s">
        <v>782</v>
      </c>
      <c r="F11" s="377" t="s">
        <v>783</v>
      </c>
      <c r="G11" s="377" t="s">
        <v>784</v>
      </c>
      <c r="H11" s="377" t="s">
        <v>784</v>
      </c>
      <c r="I11" s="377" t="s">
        <v>785</v>
      </c>
    </row>
    <row r="12">
      <c r="A12" s="377">
        <v>11.0</v>
      </c>
      <c r="B12" s="377" t="s">
        <v>768</v>
      </c>
      <c r="C12" s="377" t="s">
        <v>769</v>
      </c>
      <c r="D12" s="377" t="s">
        <v>786</v>
      </c>
      <c r="E12" s="377" t="s">
        <v>787</v>
      </c>
      <c r="F12" s="377" t="s">
        <v>788</v>
      </c>
      <c r="G12" s="377" t="s">
        <v>784</v>
      </c>
      <c r="H12" s="377" t="s">
        <v>784</v>
      </c>
      <c r="I12" s="377" t="s">
        <v>785</v>
      </c>
    </row>
    <row r="13">
      <c r="A13" s="377">
        <v>12.0</v>
      </c>
      <c r="B13" s="377" t="s">
        <v>768</v>
      </c>
      <c r="C13" s="377" t="s">
        <v>769</v>
      </c>
      <c r="D13" s="377" t="s">
        <v>789</v>
      </c>
      <c r="E13" s="377" t="s">
        <v>787</v>
      </c>
      <c r="F13" s="377" t="s">
        <v>790</v>
      </c>
      <c r="G13" s="377" t="s">
        <v>768</v>
      </c>
      <c r="H13" s="377" t="s">
        <v>768</v>
      </c>
      <c r="I13" s="377" t="s">
        <v>791</v>
      </c>
    </row>
    <row r="14">
      <c r="A14" s="377">
        <v>13.0</v>
      </c>
      <c r="B14" s="377" t="s">
        <v>768</v>
      </c>
      <c r="C14" s="377" t="s">
        <v>769</v>
      </c>
      <c r="D14" s="377" t="s">
        <v>789</v>
      </c>
      <c r="E14" s="377" t="s">
        <v>787</v>
      </c>
      <c r="F14" s="377" t="s">
        <v>790</v>
      </c>
      <c r="G14" s="377" t="s">
        <v>768</v>
      </c>
      <c r="H14" s="377" t="s">
        <v>775</v>
      </c>
      <c r="I14" s="377" t="s">
        <v>792</v>
      </c>
    </row>
    <row r="15">
      <c r="A15" s="377">
        <v>14.0</v>
      </c>
      <c r="B15" s="377" t="s">
        <v>768</v>
      </c>
      <c r="C15" s="377" t="s">
        <v>769</v>
      </c>
      <c r="D15" s="377" t="s">
        <v>789</v>
      </c>
      <c r="E15" s="377" t="s">
        <v>787</v>
      </c>
      <c r="F15" s="377" t="s">
        <v>790</v>
      </c>
      <c r="G15" s="377" t="s">
        <v>768</v>
      </c>
      <c r="H15" s="377" t="s">
        <v>777</v>
      </c>
      <c r="I15" s="377" t="s">
        <v>793</v>
      </c>
    </row>
    <row r="16">
      <c r="A16" s="377">
        <v>15.0</v>
      </c>
      <c r="B16" s="377" t="s">
        <v>768</v>
      </c>
      <c r="C16" s="377" t="s">
        <v>769</v>
      </c>
      <c r="D16" s="377" t="s">
        <v>789</v>
      </c>
      <c r="E16" s="377" t="s">
        <v>787</v>
      </c>
      <c r="F16" s="377" t="s">
        <v>790</v>
      </c>
      <c r="G16" s="377" t="s">
        <v>777</v>
      </c>
      <c r="H16" s="377" t="s">
        <v>768</v>
      </c>
      <c r="I16" s="377" t="s">
        <v>794</v>
      </c>
    </row>
    <row r="17">
      <c r="A17" s="377">
        <v>16.0</v>
      </c>
      <c r="B17" s="377" t="s">
        <v>768</v>
      </c>
      <c r="C17" s="377" t="s">
        <v>769</v>
      </c>
      <c r="D17" s="377" t="s">
        <v>789</v>
      </c>
      <c r="E17" s="377" t="s">
        <v>787</v>
      </c>
      <c r="F17" s="377" t="s">
        <v>790</v>
      </c>
      <c r="G17" s="377" t="s">
        <v>777</v>
      </c>
      <c r="H17" s="377" t="s">
        <v>775</v>
      </c>
      <c r="I17" s="377" t="s">
        <v>794</v>
      </c>
    </row>
    <row r="18">
      <c r="A18" s="377">
        <v>17.0</v>
      </c>
      <c r="B18" s="377" t="s">
        <v>768</v>
      </c>
      <c r="C18" s="377" t="s">
        <v>769</v>
      </c>
      <c r="D18" s="377" t="s">
        <v>789</v>
      </c>
      <c r="E18" s="377" t="s">
        <v>787</v>
      </c>
      <c r="F18" s="377" t="s">
        <v>790</v>
      </c>
      <c r="G18" s="377" t="s">
        <v>777</v>
      </c>
      <c r="H18" s="377" t="s">
        <v>777</v>
      </c>
      <c r="I18" s="377" t="s">
        <v>794</v>
      </c>
    </row>
    <row r="19">
      <c r="A19" s="377">
        <v>18.0</v>
      </c>
      <c r="B19" s="377" t="s">
        <v>795</v>
      </c>
      <c r="C19" s="377" t="s">
        <v>796</v>
      </c>
    </row>
    <row r="20">
      <c r="A20" s="377">
        <v>19.0</v>
      </c>
      <c r="B20" s="377" t="s">
        <v>797</v>
      </c>
      <c r="C20" s="377" t="s">
        <v>796</v>
      </c>
    </row>
    <row r="21">
      <c r="A21" s="377">
        <v>20.0</v>
      </c>
      <c r="B21" s="377" t="s">
        <v>798</v>
      </c>
      <c r="C21" s="377" t="s">
        <v>796</v>
      </c>
    </row>
    <row r="22">
      <c r="A22" s="377">
        <v>21.0</v>
      </c>
      <c r="B22" s="377" t="s">
        <v>799</v>
      </c>
      <c r="C22" s="377" t="s">
        <v>800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
      <c r="A6" s="49" t="s">
        <v>801</v>
      </c>
    </row>
    <row r="7">
      <c r="A7" s="49" t="s">
        <v>802</v>
      </c>
    </row>
    <row r="8">
      <c r="A8" s="49" t="s">
        <v>803</v>
      </c>
    </row>
    <row r="9">
      <c r="A9" s="49" t="s">
        <v>804</v>
      </c>
    </row>
    <row r="10">
      <c r="A10" s="49" t="s">
        <v>805</v>
      </c>
    </row>
    <row r="15">
      <c r="A15" s="49" t="s">
        <v>806</v>
      </c>
    </row>
    <row r="16">
      <c r="A16" s="49" t="s">
        <v>807</v>
      </c>
    </row>
    <row r="17">
      <c r="A17" s="49" t="s">
        <v>808</v>
      </c>
    </row>
    <row r="18">
      <c r="A18" s="49" t="s">
        <v>809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5" max="5" width="39.5"/>
  </cols>
  <sheetData>
    <row r="1">
      <c r="A1" s="378" t="s">
        <v>810</v>
      </c>
      <c r="B1" s="144"/>
      <c r="C1" s="144"/>
      <c r="D1" s="144"/>
      <c r="E1" s="144"/>
      <c r="F1" s="144"/>
      <c r="G1" s="144"/>
      <c r="H1" s="144"/>
      <c r="I1" s="144"/>
      <c r="J1" s="144"/>
      <c r="K1" s="144"/>
      <c r="L1" s="144"/>
      <c r="M1" s="144"/>
      <c r="N1" s="144"/>
      <c r="O1" s="144"/>
      <c r="P1" s="144"/>
      <c r="Q1" s="144"/>
      <c r="R1" s="144"/>
      <c r="S1" s="144"/>
      <c r="T1" s="144"/>
      <c r="U1" s="144"/>
      <c r="V1" s="144"/>
      <c r="W1" s="144"/>
      <c r="X1" s="144"/>
      <c r="Y1" s="144"/>
      <c r="Z1" s="144"/>
    </row>
    <row r="2">
      <c r="A2" s="378" t="s">
        <v>811</v>
      </c>
      <c r="B2" s="144"/>
      <c r="C2" s="144"/>
      <c r="D2" s="144"/>
      <c r="E2" s="144"/>
      <c r="F2" s="144"/>
      <c r="G2" s="144"/>
      <c r="H2" s="144"/>
      <c r="I2" s="144"/>
      <c r="J2" s="144"/>
      <c r="K2" s="144"/>
      <c r="L2" s="144"/>
      <c r="M2" s="144"/>
      <c r="N2" s="144"/>
      <c r="O2" s="144"/>
      <c r="P2" s="144"/>
      <c r="Q2" s="144"/>
      <c r="R2" s="144"/>
      <c r="S2" s="144"/>
      <c r="T2" s="144"/>
      <c r="U2" s="144"/>
      <c r="V2" s="144"/>
      <c r="W2" s="144"/>
      <c r="X2" s="144"/>
      <c r="Y2" s="144"/>
      <c r="Z2" s="144"/>
    </row>
    <row r="3">
      <c r="A3" s="378" t="s">
        <v>812</v>
      </c>
      <c r="B3" s="144"/>
      <c r="C3" s="144"/>
      <c r="D3" s="144"/>
      <c r="E3" s="144"/>
      <c r="F3" s="144"/>
      <c r="G3" s="144"/>
      <c r="H3" s="144"/>
      <c r="I3" s="144"/>
      <c r="J3" s="144"/>
      <c r="K3" s="144"/>
      <c r="L3" s="144"/>
      <c r="M3" s="144"/>
      <c r="N3" s="144"/>
      <c r="O3" s="144"/>
      <c r="P3" s="144"/>
      <c r="Q3" s="144"/>
      <c r="R3" s="144"/>
      <c r="S3" s="144"/>
      <c r="T3" s="144"/>
      <c r="U3" s="144"/>
      <c r="V3" s="144"/>
      <c r="W3" s="144"/>
      <c r="X3" s="144"/>
      <c r="Y3" s="144"/>
      <c r="Z3" s="144"/>
    </row>
    <row r="4">
      <c r="A4" s="379" t="s">
        <v>813</v>
      </c>
      <c r="B4" s="144"/>
      <c r="C4" s="144"/>
      <c r="D4" s="144"/>
      <c r="E4" s="144"/>
      <c r="F4" s="144"/>
      <c r="G4" s="144"/>
      <c r="H4" s="144"/>
      <c r="I4" s="144"/>
      <c r="J4" s="144"/>
      <c r="K4" s="144"/>
      <c r="L4" s="144"/>
      <c r="M4" s="144"/>
      <c r="N4" s="144"/>
      <c r="O4" s="144"/>
      <c r="P4" s="144"/>
      <c r="Q4" s="144"/>
      <c r="R4" s="144"/>
      <c r="S4" s="144"/>
      <c r="T4" s="144"/>
      <c r="U4" s="144"/>
      <c r="V4" s="144"/>
      <c r="W4" s="144"/>
      <c r="X4" s="144"/>
      <c r="Y4" s="144"/>
      <c r="Z4" s="144"/>
    </row>
    <row r="5">
      <c r="A5" s="380" t="s">
        <v>814</v>
      </c>
      <c r="B5" s="144"/>
      <c r="C5" s="144"/>
      <c r="D5" s="144"/>
      <c r="E5" s="144"/>
      <c r="F5" s="144"/>
      <c r="G5" s="144"/>
      <c r="H5" s="144"/>
      <c r="I5" s="144"/>
      <c r="J5" s="144"/>
      <c r="K5" s="144"/>
      <c r="L5" s="144"/>
      <c r="M5" s="144"/>
      <c r="N5" s="144"/>
      <c r="O5" s="144"/>
      <c r="P5" s="144"/>
      <c r="Q5" s="144"/>
      <c r="R5" s="144"/>
      <c r="S5" s="144"/>
      <c r="T5" s="144"/>
      <c r="U5" s="144"/>
      <c r="V5" s="144"/>
      <c r="W5" s="144"/>
      <c r="X5" s="144"/>
      <c r="Y5" s="144"/>
      <c r="Z5" s="144"/>
    </row>
    <row r="6">
      <c r="A6" s="145" t="s">
        <v>815</v>
      </c>
      <c r="B6" s="144"/>
      <c r="C6" s="144"/>
      <c r="D6" s="144"/>
      <c r="E6" s="144"/>
      <c r="F6" s="144"/>
      <c r="G6" s="144"/>
      <c r="H6" s="144"/>
      <c r="I6" s="144"/>
      <c r="J6" s="144"/>
      <c r="K6" s="144"/>
      <c r="L6" s="144"/>
      <c r="M6" s="144"/>
      <c r="N6" s="144"/>
      <c r="O6" s="144"/>
      <c r="P6" s="144"/>
      <c r="Q6" s="144"/>
      <c r="R6" s="144"/>
      <c r="S6" s="144"/>
      <c r="T6" s="144"/>
      <c r="U6" s="144"/>
      <c r="V6" s="144"/>
      <c r="W6" s="144"/>
      <c r="X6" s="144"/>
      <c r="Y6" s="144"/>
      <c r="Z6" s="144"/>
    </row>
    <row r="7">
      <c r="A7" s="381" t="s">
        <v>816</v>
      </c>
      <c r="B7" s="381" t="s">
        <v>817</v>
      </c>
      <c r="C7" s="381" t="s">
        <v>411</v>
      </c>
      <c r="D7" s="381" t="s">
        <v>818</v>
      </c>
      <c r="E7" s="381" t="s">
        <v>819</v>
      </c>
      <c r="F7" s="144"/>
      <c r="G7" s="144"/>
      <c r="H7" s="144"/>
      <c r="I7" s="144"/>
      <c r="J7" s="144"/>
      <c r="K7" s="144"/>
      <c r="L7" s="144"/>
      <c r="M7" s="144"/>
      <c r="N7" s="144"/>
      <c r="O7" s="144"/>
      <c r="P7" s="144"/>
      <c r="Q7" s="144"/>
      <c r="R7" s="144"/>
      <c r="S7" s="144"/>
      <c r="T7" s="144"/>
      <c r="U7" s="144"/>
      <c r="V7" s="144"/>
      <c r="W7" s="144"/>
      <c r="X7" s="144"/>
      <c r="Y7" s="144"/>
      <c r="Z7" s="144"/>
    </row>
    <row r="8">
      <c r="A8" s="382" t="s">
        <v>820</v>
      </c>
      <c r="B8" s="382" t="s">
        <v>443</v>
      </c>
      <c r="C8" s="382" t="s">
        <v>821</v>
      </c>
      <c r="D8" s="382" t="s">
        <v>822</v>
      </c>
      <c r="E8" s="382" t="s">
        <v>823</v>
      </c>
      <c r="F8" s="144"/>
      <c r="G8" s="144"/>
      <c r="H8" s="144"/>
      <c r="I8" s="144"/>
      <c r="J8" s="144"/>
      <c r="K8" s="144"/>
      <c r="L8" s="144"/>
      <c r="M8" s="144"/>
      <c r="N8" s="144"/>
      <c r="O8" s="144"/>
      <c r="P8" s="144"/>
      <c r="Q8" s="144"/>
      <c r="R8" s="144"/>
      <c r="S8" s="144"/>
      <c r="T8" s="144"/>
      <c r="U8" s="144"/>
      <c r="V8" s="144"/>
      <c r="W8" s="144"/>
      <c r="X8" s="144"/>
      <c r="Y8" s="144"/>
      <c r="Z8" s="144"/>
    </row>
    <row r="9">
      <c r="A9" s="144"/>
      <c r="B9" s="144"/>
      <c r="C9" s="144"/>
      <c r="D9" s="144"/>
      <c r="E9" s="144"/>
      <c r="F9" s="144"/>
      <c r="G9" s="144"/>
      <c r="H9" s="144"/>
      <c r="I9" s="144"/>
      <c r="J9" s="144"/>
      <c r="K9" s="144"/>
      <c r="L9" s="144"/>
      <c r="M9" s="144"/>
      <c r="N9" s="144"/>
      <c r="O9" s="144"/>
      <c r="P9" s="144"/>
      <c r="Q9" s="144"/>
      <c r="R9" s="144"/>
      <c r="S9" s="144"/>
      <c r="T9" s="144"/>
      <c r="U9" s="144"/>
      <c r="V9" s="144"/>
      <c r="W9" s="144"/>
      <c r="X9" s="144"/>
      <c r="Y9" s="144"/>
      <c r="Z9" s="144"/>
    </row>
    <row r="10">
      <c r="A10" s="145" t="s">
        <v>824</v>
      </c>
      <c r="B10" s="144"/>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row>
    <row r="11">
      <c r="A11" s="381" t="s">
        <v>816</v>
      </c>
      <c r="B11" s="383" t="s">
        <v>817</v>
      </c>
      <c r="C11" s="383" t="s">
        <v>411</v>
      </c>
      <c r="D11" s="383" t="s">
        <v>818</v>
      </c>
      <c r="E11" s="383" t="s">
        <v>819</v>
      </c>
      <c r="F11" s="144"/>
      <c r="G11" s="144"/>
      <c r="H11" s="144"/>
      <c r="I11" s="144"/>
      <c r="J11" s="144"/>
      <c r="K11" s="144"/>
      <c r="L11" s="144"/>
      <c r="M11" s="144"/>
      <c r="N11" s="144"/>
      <c r="O11" s="144"/>
      <c r="P11" s="144"/>
      <c r="Q11" s="144"/>
      <c r="R11" s="144"/>
      <c r="S11" s="144"/>
      <c r="T11" s="144"/>
      <c r="U11" s="144"/>
      <c r="V11" s="144"/>
      <c r="W11" s="144"/>
      <c r="X11" s="144"/>
      <c r="Y11" s="144"/>
      <c r="Z11" s="144"/>
    </row>
    <row r="12">
      <c r="A12" s="384" t="s">
        <v>825</v>
      </c>
      <c r="B12" s="385" t="s">
        <v>443</v>
      </c>
      <c r="C12" s="386"/>
      <c r="D12" s="385" t="s">
        <v>822</v>
      </c>
      <c r="E12" s="385" t="s">
        <v>826</v>
      </c>
      <c r="F12" s="144"/>
      <c r="G12" s="144"/>
      <c r="H12" s="144"/>
      <c r="I12" s="144"/>
      <c r="J12" s="144"/>
      <c r="K12" s="144"/>
      <c r="L12" s="144"/>
      <c r="M12" s="144"/>
      <c r="N12" s="144"/>
      <c r="O12" s="144"/>
      <c r="P12" s="144"/>
      <c r="Q12" s="144"/>
      <c r="R12" s="144"/>
      <c r="S12" s="144"/>
      <c r="T12" s="144"/>
      <c r="U12" s="144"/>
      <c r="V12" s="144"/>
      <c r="W12" s="144"/>
      <c r="X12" s="144"/>
      <c r="Y12" s="144"/>
      <c r="Z12" s="144"/>
    </row>
    <row r="13">
      <c r="A13" s="387" t="s">
        <v>256</v>
      </c>
      <c r="B13" s="385" t="s">
        <v>443</v>
      </c>
      <c r="C13" s="386"/>
      <c r="D13" s="385" t="s">
        <v>822</v>
      </c>
      <c r="E13" s="385" t="s">
        <v>257</v>
      </c>
      <c r="F13" s="144"/>
      <c r="G13" s="144"/>
      <c r="H13" s="144"/>
      <c r="I13" s="144"/>
      <c r="J13" s="144"/>
      <c r="K13" s="144"/>
      <c r="L13" s="144"/>
      <c r="M13" s="144"/>
      <c r="N13" s="144"/>
      <c r="O13" s="144"/>
      <c r="P13" s="144"/>
      <c r="Q13" s="144"/>
      <c r="R13" s="144"/>
      <c r="S13" s="144"/>
      <c r="T13" s="144"/>
      <c r="U13" s="144"/>
      <c r="V13" s="144"/>
      <c r="W13" s="144"/>
      <c r="X13" s="144"/>
      <c r="Y13" s="144"/>
      <c r="Z13" s="144"/>
    </row>
    <row r="14">
      <c r="A14" s="147" t="s">
        <v>827</v>
      </c>
      <c r="B14" s="147" t="s">
        <v>443</v>
      </c>
      <c r="C14" s="371"/>
      <c r="D14" s="385" t="s">
        <v>822</v>
      </c>
      <c r="E14" s="147" t="s">
        <v>253</v>
      </c>
      <c r="F14" s="144"/>
      <c r="G14" s="144"/>
      <c r="H14" s="144"/>
      <c r="I14" s="144"/>
      <c r="J14" s="144"/>
      <c r="K14" s="144"/>
      <c r="L14" s="144"/>
      <c r="M14" s="144"/>
      <c r="N14" s="144"/>
      <c r="O14" s="144"/>
      <c r="P14" s="144"/>
      <c r="Q14" s="144"/>
      <c r="R14" s="144"/>
      <c r="S14" s="144"/>
      <c r="T14" s="144"/>
      <c r="U14" s="144"/>
      <c r="V14" s="144"/>
      <c r="W14" s="144"/>
      <c r="X14" s="144"/>
      <c r="Y14" s="144"/>
      <c r="Z14" s="144"/>
    </row>
    <row r="15">
      <c r="A15" s="147" t="s">
        <v>828</v>
      </c>
      <c r="B15" s="147" t="s">
        <v>443</v>
      </c>
      <c r="C15" s="371"/>
      <c r="D15" s="385" t="s">
        <v>822</v>
      </c>
      <c r="E15" s="147" t="s">
        <v>255</v>
      </c>
      <c r="F15" s="144"/>
      <c r="G15" s="144"/>
      <c r="H15" s="144"/>
      <c r="I15" s="144"/>
      <c r="J15" s="144"/>
      <c r="K15" s="144"/>
      <c r="L15" s="144"/>
      <c r="M15" s="144"/>
      <c r="N15" s="144"/>
      <c r="O15" s="144"/>
      <c r="P15" s="144"/>
      <c r="Q15" s="144"/>
      <c r="R15" s="144"/>
      <c r="S15" s="144"/>
      <c r="T15" s="144"/>
      <c r="U15" s="144"/>
      <c r="V15" s="144"/>
      <c r="W15" s="144"/>
      <c r="X15" s="144"/>
      <c r="Y15" s="144"/>
      <c r="Z15" s="144"/>
    </row>
    <row r="16">
      <c r="A16" s="144"/>
      <c r="B16" s="144"/>
      <c r="C16" s="144"/>
      <c r="D16" s="144"/>
      <c r="E16" s="144"/>
      <c r="F16" s="144"/>
      <c r="G16" s="144"/>
      <c r="H16" s="144"/>
      <c r="I16" s="144"/>
      <c r="J16" s="144"/>
      <c r="K16" s="144"/>
      <c r="L16" s="144"/>
      <c r="M16" s="144"/>
      <c r="N16" s="144"/>
      <c r="O16" s="144"/>
      <c r="P16" s="144"/>
      <c r="Q16" s="144"/>
      <c r="R16" s="144"/>
      <c r="S16" s="144"/>
      <c r="T16" s="144"/>
      <c r="U16" s="144"/>
      <c r="V16" s="144"/>
      <c r="W16" s="144"/>
      <c r="X16" s="144"/>
      <c r="Y16" s="144"/>
      <c r="Z16" s="144"/>
    </row>
    <row r="17">
      <c r="A17" s="144"/>
      <c r="B17" s="144"/>
      <c r="C17" s="144"/>
      <c r="D17" s="144"/>
      <c r="E17" s="144"/>
      <c r="F17" s="144"/>
      <c r="G17" s="144"/>
      <c r="H17" s="144"/>
      <c r="I17" s="144"/>
      <c r="J17" s="144"/>
      <c r="K17" s="144"/>
      <c r="L17" s="144"/>
      <c r="M17" s="144"/>
      <c r="N17" s="144"/>
      <c r="O17" s="144"/>
      <c r="P17" s="144"/>
      <c r="Q17" s="144"/>
      <c r="R17" s="144"/>
      <c r="S17" s="144"/>
      <c r="T17" s="144"/>
      <c r="U17" s="144"/>
      <c r="V17" s="144"/>
      <c r="W17" s="144"/>
      <c r="X17" s="144"/>
      <c r="Y17" s="144"/>
      <c r="Z17" s="144"/>
    </row>
    <row r="18">
      <c r="A18" s="388" t="s">
        <v>829</v>
      </c>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row>
    <row r="19">
      <c r="A19" s="145" t="s">
        <v>815</v>
      </c>
      <c r="B19" s="144"/>
      <c r="C19" s="144"/>
      <c r="D19" s="144"/>
      <c r="E19" s="144"/>
      <c r="F19" s="144"/>
      <c r="G19" s="144"/>
      <c r="H19" s="145" t="s">
        <v>830</v>
      </c>
      <c r="I19" s="144"/>
      <c r="J19" s="144"/>
      <c r="K19" s="144"/>
      <c r="L19" s="144"/>
      <c r="M19" s="144"/>
      <c r="N19" s="144"/>
      <c r="O19" s="144"/>
      <c r="P19" s="144"/>
      <c r="Q19" s="144"/>
      <c r="R19" s="144"/>
      <c r="S19" s="144"/>
      <c r="T19" s="144"/>
      <c r="U19" s="144"/>
      <c r="V19" s="144"/>
      <c r="W19" s="144"/>
      <c r="X19" s="144"/>
      <c r="Y19" s="144"/>
      <c r="Z19" s="144"/>
    </row>
    <row r="20">
      <c r="A20" s="381" t="s">
        <v>816</v>
      </c>
      <c r="B20" s="381" t="s">
        <v>817</v>
      </c>
      <c r="C20" s="381" t="s">
        <v>411</v>
      </c>
      <c r="D20" s="381" t="s">
        <v>818</v>
      </c>
      <c r="E20" s="381" t="s">
        <v>819</v>
      </c>
      <c r="F20" s="144"/>
      <c r="G20" s="144"/>
      <c r="H20" s="389" t="s">
        <v>64</v>
      </c>
      <c r="I20" s="389" t="s">
        <v>831</v>
      </c>
      <c r="J20" s="389" t="s">
        <v>832</v>
      </c>
      <c r="K20" s="389" t="s">
        <v>411</v>
      </c>
      <c r="L20" s="144"/>
      <c r="M20" s="144"/>
      <c r="N20" s="144"/>
      <c r="O20" s="144"/>
      <c r="P20" s="144"/>
      <c r="Q20" s="144"/>
      <c r="R20" s="144"/>
      <c r="S20" s="144"/>
      <c r="T20" s="144"/>
      <c r="U20" s="144"/>
      <c r="V20" s="144"/>
      <c r="W20" s="144"/>
      <c r="X20" s="144"/>
      <c r="Y20" s="144"/>
      <c r="Z20" s="144"/>
    </row>
    <row r="21">
      <c r="A21" s="382" t="s">
        <v>833</v>
      </c>
      <c r="B21" s="382" t="s">
        <v>443</v>
      </c>
      <c r="C21" s="382" t="s">
        <v>834</v>
      </c>
      <c r="D21" s="382" t="s">
        <v>822</v>
      </c>
      <c r="E21" s="382">
        <v>200.0</v>
      </c>
      <c r="F21" s="144"/>
      <c r="G21" s="144"/>
      <c r="H21" s="385">
        <v>200.0</v>
      </c>
      <c r="I21" s="385" t="s">
        <v>835</v>
      </c>
      <c r="J21" s="385" t="s">
        <v>835</v>
      </c>
      <c r="K21" s="385" t="s">
        <v>768</v>
      </c>
      <c r="L21" s="144"/>
      <c r="M21" s="144"/>
      <c r="N21" s="144"/>
      <c r="O21" s="144"/>
      <c r="P21" s="144"/>
      <c r="Q21" s="144"/>
      <c r="R21" s="144"/>
      <c r="S21" s="144"/>
      <c r="T21" s="144"/>
      <c r="U21" s="144"/>
      <c r="V21" s="144"/>
      <c r="W21" s="144"/>
      <c r="X21" s="144"/>
      <c r="Y21" s="144"/>
      <c r="Z21" s="144"/>
    </row>
    <row r="22">
      <c r="A22" s="144"/>
      <c r="B22" s="144"/>
      <c r="C22" s="144"/>
      <c r="D22" s="144"/>
      <c r="E22" s="144"/>
      <c r="F22" s="144"/>
      <c r="G22" s="144"/>
      <c r="H22" s="385">
        <v>400.0</v>
      </c>
      <c r="I22" s="385" t="s">
        <v>836</v>
      </c>
      <c r="J22" s="385" t="s">
        <v>837</v>
      </c>
      <c r="K22" s="385" t="s">
        <v>838</v>
      </c>
      <c r="L22" s="144"/>
      <c r="M22" s="144"/>
      <c r="N22" s="144"/>
      <c r="O22" s="144"/>
      <c r="P22" s="144"/>
      <c r="Q22" s="144"/>
      <c r="R22" s="144"/>
      <c r="S22" s="144"/>
      <c r="T22" s="144"/>
      <c r="U22" s="144"/>
      <c r="V22" s="144"/>
      <c r="W22" s="144"/>
      <c r="X22" s="144"/>
      <c r="Y22" s="144"/>
      <c r="Z22" s="144"/>
    </row>
    <row r="23">
      <c r="A23" s="145" t="s">
        <v>824</v>
      </c>
      <c r="B23" s="144"/>
      <c r="C23" s="144"/>
      <c r="D23" s="144"/>
      <c r="E23" s="144"/>
      <c r="F23" s="144"/>
      <c r="G23" s="144"/>
      <c r="H23" s="385">
        <v>401.0</v>
      </c>
      <c r="I23" s="385" t="s">
        <v>839</v>
      </c>
      <c r="J23" s="385" t="s">
        <v>840</v>
      </c>
      <c r="K23" s="385" t="s">
        <v>841</v>
      </c>
      <c r="L23" s="144"/>
      <c r="M23" s="144"/>
      <c r="N23" s="144"/>
      <c r="O23" s="144"/>
      <c r="P23" s="144"/>
      <c r="Q23" s="144"/>
      <c r="R23" s="144"/>
      <c r="S23" s="144"/>
      <c r="T23" s="144"/>
      <c r="U23" s="144"/>
      <c r="V23" s="144"/>
      <c r="W23" s="144"/>
      <c r="X23" s="144"/>
      <c r="Y23" s="144"/>
      <c r="Z23" s="144"/>
    </row>
    <row r="24">
      <c r="A24" s="381" t="s">
        <v>816</v>
      </c>
      <c r="B24" s="381" t="s">
        <v>817</v>
      </c>
      <c r="C24" s="381" t="s">
        <v>411</v>
      </c>
      <c r="D24" s="381" t="s">
        <v>818</v>
      </c>
      <c r="E24" s="381" t="s">
        <v>819</v>
      </c>
      <c r="F24" s="144"/>
      <c r="G24" s="144"/>
      <c r="H24" s="382">
        <v>403.0</v>
      </c>
      <c r="I24" s="382" t="s">
        <v>839</v>
      </c>
      <c r="J24" s="382" t="s">
        <v>842</v>
      </c>
      <c r="K24" s="382" t="s">
        <v>843</v>
      </c>
      <c r="L24" s="144"/>
      <c r="M24" s="144"/>
      <c r="N24" s="144"/>
      <c r="O24" s="144"/>
      <c r="P24" s="144"/>
      <c r="Q24" s="144"/>
      <c r="R24" s="144"/>
      <c r="S24" s="144"/>
      <c r="T24" s="144"/>
      <c r="U24" s="144"/>
      <c r="V24" s="144"/>
      <c r="W24" s="144"/>
      <c r="X24" s="144"/>
      <c r="Y24" s="144"/>
      <c r="Z24" s="144"/>
    </row>
    <row r="25">
      <c r="A25" s="382" t="s">
        <v>844</v>
      </c>
      <c r="B25" s="382" t="s">
        <v>443</v>
      </c>
      <c r="C25" s="382" t="s">
        <v>845</v>
      </c>
      <c r="D25" s="382" t="s">
        <v>822</v>
      </c>
      <c r="E25" s="390"/>
      <c r="F25" s="144"/>
      <c r="G25" s="144"/>
      <c r="H25" s="382">
        <v>404.0</v>
      </c>
      <c r="I25" s="382" t="s">
        <v>839</v>
      </c>
      <c r="J25" s="382" t="s">
        <v>846</v>
      </c>
      <c r="K25" s="382" t="s">
        <v>846</v>
      </c>
      <c r="L25" s="144"/>
      <c r="M25" s="144"/>
      <c r="N25" s="144"/>
      <c r="O25" s="144"/>
      <c r="P25" s="144"/>
      <c r="Q25" s="144"/>
      <c r="R25" s="144"/>
      <c r="S25" s="144"/>
      <c r="T25" s="144"/>
      <c r="U25" s="144"/>
      <c r="V25" s="144"/>
      <c r="W25" s="144"/>
      <c r="X25" s="144"/>
      <c r="Y25" s="144"/>
      <c r="Z25" s="144"/>
    </row>
    <row r="26">
      <c r="A26" s="382" t="s">
        <v>847</v>
      </c>
      <c r="B26" s="382" t="s">
        <v>443</v>
      </c>
      <c r="C26" s="382" t="s">
        <v>848</v>
      </c>
      <c r="D26" s="382" t="s">
        <v>822</v>
      </c>
      <c r="E26" s="390"/>
      <c r="F26" s="144"/>
      <c r="G26" s="144"/>
      <c r="H26" s="382">
        <v>500.0</v>
      </c>
      <c r="I26" s="382" t="s">
        <v>849</v>
      </c>
      <c r="J26" s="382" t="s">
        <v>850</v>
      </c>
      <c r="K26" s="382" t="s">
        <v>851</v>
      </c>
      <c r="L26" s="144"/>
      <c r="M26" s="144"/>
      <c r="N26" s="144"/>
      <c r="O26" s="144"/>
      <c r="P26" s="144"/>
      <c r="Q26" s="144"/>
      <c r="R26" s="144"/>
      <c r="S26" s="144"/>
      <c r="T26" s="144"/>
      <c r="U26" s="144"/>
      <c r="V26" s="144"/>
      <c r="W26" s="144"/>
      <c r="X26" s="144"/>
      <c r="Y26" s="144"/>
      <c r="Z26" s="144"/>
    </row>
    <row r="27">
      <c r="A27" s="382" t="s">
        <v>256</v>
      </c>
      <c r="B27" s="382" t="s">
        <v>443</v>
      </c>
      <c r="C27" s="382" t="s">
        <v>852</v>
      </c>
      <c r="D27" s="382" t="s">
        <v>822</v>
      </c>
      <c r="E27" s="390"/>
      <c r="F27" s="144"/>
      <c r="G27" s="144"/>
      <c r="H27" s="144"/>
      <c r="I27" s="144"/>
      <c r="J27" s="144"/>
      <c r="K27" s="144"/>
      <c r="L27" s="144"/>
      <c r="M27" s="144"/>
      <c r="N27" s="144"/>
      <c r="O27" s="144"/>
      <c r="P27" s="144"/>
      <c r="Q27" s="144"/>
      <c r="R27" s="144"/>
      <c r="S27" s="144"/>
      <c r="T27" s="144"/>
      <c r="U27" s="144"/>
      <c r="V27" s="144"/>
      <c r="W27" s="144"/>
      <c r="X27" s="144"/>
      <c r="Y27" s="144"/>
      <c r="Z27" s="144"/>
    </row>
    <row r="28">
      <c r="A28" s="382" t="s">
        <v>853</v>
      </c>
      <c r="B28" s="382" t="s">
        <v>443</v>
      </c>
      <c r="C28" s="382" t="s">
        <v>854</v>
      </c>
      <c r="D28" s="382" t="s">
        <v>822</v>
      </c>
      <c r="E28" s="390"/>
      <c r="F28" s="144"/>
      <c r="G28" s="144"/>
      <c r="H28" s="144"/>
      <c r="I28" s="144"/>
      <c r="J28" s="144"/>
      <c r="K28" s="144"/>
      <c r="L28" s="144"/>
      <c r="M28" s="144"/>
      <c r="N28" s="144"/>
      <c r="O28" s="144"/>
      <c r="P28" s="144"/>
      <c r="Q28" s="144"/>
      <c r="R28" s="144"/>
      <c r="S28" s="144"/>
      <c r="T28" s="144"/>
      <c r="U28" s="144"/>
      <c r="V28" s="144"/>
      <c r="W28" s="144"/>
      <c r="X28" s="144"/>
      <c r="Y28" s="144"/>
      <c r="Z28" s="144"/>
    </row>
    <row r="29">
      <c r="A29" s="382" t="s">
        <v>855</v>
      </c>
      <c r="B29" s="382" t="s">
        <v>443</v>
      </c>
      <c r="C29" s="382" t="s">
        <v>822</v>
      </c>
      <c r="D29" s="390"/>
      <c r="E29" s="390"/>
      <c r="F29" s="144"/>
      <c r="G29" s="144"/>
      <c r="H29" s="144"/>
      <c r="I29" s="144"/>
      <c r="J29" s="144"/>
      <c r="K29" s="144"/>
      <c r="L29" s="144"/>
      <c r="M29" s="144"/>
      <c r="N29" s="144"/>
      <c r="O29" s="144"/>
      <c r="P29" s="144"/>
      <c r="Q29" s="144"/>
      <c r="R29" s="144"/>
      <c r="S29" s="144"/>
      <c r="T29" s="144"/>
      <c r="U29" s="144"/>
      <c r="V29" s="144"/>
      <c r="W29" s="144"/>
      <c r="X29" s="144"/>
      <c r="Y29" s="144"/>
      <c r="Z29" s="144"/>
    </row>
    <row r="30">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c r="A32" s="145" t="s">
        <v>856</v>
      </c>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c r="A33" s="145" t="s">
        <v>857</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row r="617">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row>
    <row r="618">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row>
    <row r="619">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row>
    <row r="620">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row>
    <row r="62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row>
    <row r="622">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row>
    <row r="623">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row>
    <row r="624">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row>
    <row r="625">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row>
    <row r="626">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row>
    <row r="627">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row>
    <row r="628">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row>
    <row r="629">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row>
    <row r="630">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row>
    <row r="63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row>
    <row r="634">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row>
    <row r="635">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row>
    <row r="636">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row>
    <row r="637">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row>
    <row r="638">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row>
    <row r="639">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row>
    <row r="640">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row>
    <row r="64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row>
    <row r="642">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row>
    <row r="643">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row>
    <row r="644">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row>
    <row r="645">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row>
    <row r="646">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row>
    <row r="647">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row>
    <row r="648">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row>
    <row r="649">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row>
    <row r="652">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row>
    <row r="653">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row>
    <row r="654">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row>
    <row r="655">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row>
    <row r="656">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row>
    <row r="657">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row>
    <row r="658">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row>
    <row r="659">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row>
    <row r="660">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row>
    <row r="66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row>
    <row r="662">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row>
    <row r="663">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row>
    <row r="664">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row>
    <row r="665">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row>
    <row r="666">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row>
    <row r="667">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row>
    <row r="668">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row>
    <row r="669">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row>
    <row r="670">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row>
    <row r="67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row>
    <row r="672">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row>
    <row r="673">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row>
    <row r="674">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row>
    <row r="675">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row>
    <row r="676">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row>
    <row r="677">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row>
    <row r="678">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row>
    <row r="679">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row>
    <row r="680">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row>
    <row r="68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row>
    <row r="682">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row>
    <row r="683">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row>
    <row r="684">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row>
    <row r="685">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row>
    <row r="686">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row>
    <row r="687">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row>
    <row r="688">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row>
    <row r="689">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row>
    <row r="690">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row>
    <row r="69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row>
    <row r="692">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row>
    <row r="693">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row>
    <row r="694">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row>
    <row r="695">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row>
    <row r="696">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row>
    <row r="697">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row>
    <row r="698">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row>
    <row r="699">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row>
    <row r="700">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row>
    <row r="70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row>
    <row r="702">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row>
    <row r="703">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row>
    <row r="704">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row>
    <row r="705">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row>
    <row r="706">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row>
    <row r="707">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row>
    <row r="708">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row>
    <row r="709">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row>
    <row r="710">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row>
    <row r="71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row>
    <row r="712">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row>
    <row r="713">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row>
    <row r="714">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row>
    <row r="715">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row>
    <row r="716">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row>
    <row r="717">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row>
    <row r="718">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row>
    <row r="719">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row>
    <row r="720">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row>
    <row r="72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row>
    <row r="722">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row>
    <row r="723">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row>
    <row r="724">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row>
    <row r="725">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row>
    <row r="726">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row>
    <row r="727">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row>
    <row r="728">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row>
    <row r="729">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row>
    <row r="730">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row>
    <row r="73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row>
    <row r="732">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row>
    <row r="733">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row>
    <row r="734">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row>
    <row r="735">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row>
    <row r="736">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row>
    <row r="737">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row>
    <row r="738">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row>
    <row r="739">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row>
    <row r="740">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row>
    <row r="74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row>
    <row r="742">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row>
    <row r="743">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row>
    <row r="744">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row>
    <row r="745">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row>
    <row r="746">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row>
    <row r="747">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row>
    <row r="748">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row>
    <row r="749">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row>
    <row r="750">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row>
    <row r="75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row>
    <row r="752">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row>
    <row r="753">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row>
    <row r="754">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row>
    <row r="755">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row>
    <row r="756">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row>
    <row r="757">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row>
    <row r="758">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row>
    <row r="759">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row>
    <row r="760">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row>
    <row r="76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row>
    <row r="762">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row>
    <row r="763">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row>
    <row r="764">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row>
    <row r="765">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row>
    <row r="766">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row>
    <row r="767">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row>
    <row r="768">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row>
    <row r="769">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row>
    <row r="770">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row>
    <row r="77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row>
    <row r="772">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row>
    <row r="773">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row>
    <row r="774">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row>
    <row r="775">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row>
    <row r="776">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row>
    <row r="777">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row>
    <row r="778">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row>
    <row r="779">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row>
    <row r="780">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row>
    <row r="78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row>
    <row r="782">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row>
    <row r="783">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row>
    <row r="784">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row>
    <row r="785">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row>
    <row r="786">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row>
    <row r="787">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row>
    <row r="788">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row>
    <row r="789">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row>
    <row r="790">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row>
    <row r="79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row>
    <row r="792">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row>
    <row r="793">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row>
    <row r="794">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row>
    <row r="795">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row>
    <row r="796">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row>
    <row r="797">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row>
    <row r="798">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row>
    <row r="799">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row>
    <row r="800">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row>
    <row r="80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row>
    <row r="802">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row>
    <row r="803">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row>
    <row r="804">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row>
    <row r="805">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row>
    <row r="806">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row>
    <row r="807">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row>
    <row r="808">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row>
    <row r="809">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row>
    <row r="810">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row>
    <row r="81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row>
    <row r="812">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row>
    <row r="813">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row>
    <row r="814">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row>
    <row r="815">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row>
    <row r="816">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row>
    <row r="817">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row>
    <row r="818">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row>
    <row r="819">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row>
    <row r="820">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row>
    <row r="82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row>
    <row r="822">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row>
    <row r="823">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row>
    <row r="824">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row>
    <row r="825">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row>
    <row r="826">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row>
    <row r="827">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row>
    <row r="828">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row>
    <row r="829">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row>
    <row r="830">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row>
    <row r="83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row>
    <row r="832">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row>
    <row r="833">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row>
    <row r="834">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row>
    <row r="835">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row>
    <row r="836">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row>
    <row r="837">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row>
    <row r="838">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row>
    <row r="839">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row>
    <row r="840">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row>
    <row r="84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row>
    <row r="842">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row>
    <row r="843">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row>
    <row r="844">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row>
    <row r="845">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row>
    <row r="846">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row>
    <row r="847">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row>
    <row r="848">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row>
    <row r="849">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row>
    <row r="850">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row>
    <row r="85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row>
    <row r="852">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row>
    <row r="853">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row>
    <row r="854">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row>
    <row r="855">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row>
    <row r="856">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row>
    <row r="857">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row>
    <row r="858">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row>
    <row r="859">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row>
    <row r="860">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row>
    <row r="86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row>
    <row r="862">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row>
    <row r="863">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row>
    <row r="864">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row>
    <row r="865">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row>
    <row r="866">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row>
    <row r="867">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row>
    <row r="868">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row>
    <row r="869">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row>
    <row r="870">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row>
    <row r="87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row>
    <row r="872">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row>
    <row r="873">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row>
    <row r="874">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row>
    <row r="875">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row>
    <row r="876">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row>
    <row r="877">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row>
    <row r="878">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row>
    <row r="879">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row>
    <row r="880">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row>
    <row r="88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row>
    <row r="882">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row>
    <row r="883">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row>
    <row r="884">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row>
    <row r="885">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row>
    <row r="886">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row>
    <row r="887">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row>
    <row r="888">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row>
    <row r="889">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row>
    <row r="890">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row>
    <row r="89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row>
    <row r="892">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row>
    <row r="893">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row>
    <row r="894">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row>
    <row r="895">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row>
    <row r="896">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row>
    <row r="897">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row>
    <row r="898">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row>
    <row r="899">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row>
    <row r="900">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row>
    <row r="90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row>
    <row r="902">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row>
    <row r="903">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row>
    <row r="904">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row>
    <row r="905">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row>
    <row r="906">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row>
    <row r="907">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row>
    <row r="908">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row>
    <row r="909">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row>
    <row r="910">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row>
    <row r="91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row>
    <row r="912">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row>
    <row r="913">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row>
    <row r="914">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row>
    <row r="915">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row>
    <row r="916">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row>
    <row r="917">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row>
    <row r="918">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row>
    <row r="919">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row>
    <row r="920">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row>
    <row r="92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row>
    <row r="922">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row>
    <row r="923">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row>
    <row r="924">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row>
    <row r="925">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row>
    <row r="926">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row>
    <row r="927">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row>
    <row r="928">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row>
    <row r="929">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row>
    <row r="930">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row>
    <row r="93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row>
    <row r="932">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row>
    <row r="933">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row>
    <row r="934">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row>
    <row r="935">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row>
    <row r="936">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row>
    <row r="937">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row>
    <row r="938">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row>
    <row r="939">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row>
    <row r="940">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row>
    <row r="94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row>
    <row r="942">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row>
    <row r="943">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row>
    <row r="944">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row>
    <row r="945">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row>
    <row r="946">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row>
    <row r="947">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row>
    <row r="948">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row>
    <row r="949">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row>
    <row r="950">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row>
    <row r="95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row>
    <row r="952">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row>
    <row r="953">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row>
    <row r="954">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row>
    <row r="955">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row>
    <row r="956">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row>
    <row r="957">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row>
    <row r="958">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row>
    <row r="959">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row>
    <row r="960">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row>
    <row r="96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row>
    <row r="962">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row>
    <row r="963">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row>
    <row r="964">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row>
    <row r="965">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row>
    <row r="966">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row>
    <row r="967">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row>
    <row r="968">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row>
    <row r="969">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row>
    <row r="970">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row>
    <row r="97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row>
    <row r="972">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row>
    <row r="973">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row>
    <row r="974">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row>
    <row r="975">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row>
    <row r="976">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row>
    <row r="977">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row>
    <row r="978">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row>
    <row r="979">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row>
    <row r="980">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row>
    <row r="98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row>
    <row r="982">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row>
    <row r="983">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row>
    <row r="984">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row>
    <row r="985">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row>
    <row r="986">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row>
    <row r="987">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row>
    <row r="988">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row>
    <row r="989">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row>
    <row r="990">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row>
    <row r="99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row r="999">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row>
    <row r="1000">
      <c r="A1000" s="144"/>
      <c r="B1000" s="144"/>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row>
    <row r="1001">
      <c r="A1001" s="144"/>
      <c r="B1001" s="144"/>
      <c r="C1001" s="144"/>
      <c r="D1001" s="144"/>
      <c r="E1001" s="144"/>
      <c r="F1001" s="144"/>
      <c r="G1001" s="144"/>
      <c r="H1001" s="144"/>
      <c r="I1001" s="144"/>
      <c r="J1001" s="144"/>
      <c r="K1001" s="144"/>
      <c r="L1001" s="144"/>
      <c r="M1001" s="144"/>
      <c r="N1001" s="144"/>
      <c r="O1001" s="144"/>
      <c r="P1001" s="144"/>
      <c r="Q1001" s="144"/>
      <c r="R1001" s="144"/>
      <c r="S1001" s="144"/>
      <c r="T1001" s="144"/>
      <c r="U1001" s="144"/>
      <c r="V1001" s="144"/>
      <c r="W1001" s="144"/>
      <c r="X1001" s="144"/>
      <c r="Y1001" s="144"/>
      <c r="Z1001" s="144"/>
    </row>
    <row r="1002">
      <c r="A1002" s="144"/>
      <c r="B1002" s="144"/>
      <c r="C1002" s="144"/>
      <c r="D1002" s="144"/>
      <c r="E1002" s="144"/>
      <c r="F1002" s="144"/>
      <c r="G1002" s="144"/>
      <c r="H1002" s="144"/>
      <c r="I1002" s="144"/>
      <c r="J1002" s="144"/>
      <c r="K1002" s="144"/>
      <c r="L1002" s="144"/>
      <c r="M1002" s="144"/>
      <c r="N1002" s="144"/>
      <c r="O1002" s="144"/>
      <c r="P1002" s="144"/>
      <c r="Q1002" s="144"/>
      <c r="R1002" s="144"/>
      <c r="S1002" s="144"/>
      <c r="T1002" s="144"/>
      <c r="U1002" s="144"/>
      <c r="V1002" s="144"/>
      <c r="W1002" s="144"/>
      <c r="X1002" s="144"/>
      <c r="Y1002" s="144"/>
      <c r="Z1002" s="144"/>
    </row>
  </sheetData>
  <hyperlinks>
    <hyperlink r:id="rId4" ref="A4"/>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5" max="5" width="39.5"/>
  </cols>
  <sheetData>
    <row r="1">
      <c r="A1" s="391"/>
      <c r="B1" s="392"/>
      <c r="C1" s="392"/>
      <c r="D1" s="392"/>
      <c r="E1" s="392"/>
      <c r="F1" s="392"/>
      <c r="G1" s="392"/>
      <c r="H1" s="392"/>
      <c r="I1" s="392"/>
      <c r="J1" s="392"/>
      <c r="K1" s="392"/>
      <c r="L1" s="392"/>
      <c r="M1" s="392"/>
      <c r="N1" s="392"/>
      <c r="O1" s="392"/>
      <c r="P1" s="392"/>
      <c r="Q1" s="392"/>
      <c r="R1" s="392"/>
      <c r="S1" s="392"/>
      <c r="T1" s="392"/>
      <c r="U1" s="392"/>
      <c r="V1" s="392"/>
      <c r="W1" s="392"/>
      <c r="X1" s="392"/>
      <c r="Y1" s="392"/>
      <c r="Z1" s="392"/>
    </row>
    <row r="2">
      <c r="A2" s="391"/>
      <c r="B2" s="392"/>
      <c r="C2" s="392"/>
      <c r="D2" s="392"/>
      <c r="E2" s="392"/>
      <c r="F2" s="392"/>
      <c r="G2" s="392"/>
      <c r="H2" s="392"/>
      <c r="I2" s="392"/>
      <c r="J2" s="392"/>
      <c r="K2" s="392"/>
      <c r="L2" s="392"/>
      <c r="M2" s="392"/>
      <c r="N2" s="392"/>
      <c r="O2" s="392"/>
      <c r="P2" s="392"/>
      <c r="Q2" s="392"/>
      <c r="R2" s="392"/>
      <c r="S2" s="392"/>
      <c r="T2" s="392"/>
      <c r="U2" s="392"/>
      <c r="V2" s="392"/>
      <c r="W2" s="392"/>
      <c r="X2" s="392"/>
      <c r="Y2" s="392"/>
      <c r="Z2" s="392"/>
    </row>
    <row r="3">
      <c r="A3" s="393" t="s">
        <v>858</v>
      </c>
      <c r="B3" s="392"/>
      <c r="C3" s="392"/>
      <c r="D3" s="392"/>
      <c r="E3" s="392"/>
      <c r="F3" s="392"/>
      <c r="G3" s="392"/>
      <c r="H3" s="392"/>
      <c r="I3" s="392"/>
      <c r="J3" s="392"/>
      <c r="K3" s="392"/>
      <c r="L3" s="392"/>
      <c r="M3" s="392"/>
      <c r="N3" s="392"/>
      <c r="O3" s="392"/>
      <c r="P3" s="392"/>
      <c r="Q3" s="392"/>
      <c r="R3" s="392"/>
      <c r="S3" s="392"/>
      <c r="T3" s="392"/>
      <c r="U3" s="392"/>
      <c r="V3" s="392"/>
      <c r="W3" s="392"/>
      <c r="X3" s="392"/>
      <c r="Y3" s="392"/>
      <c r="Z3" s="392"/>
    </row>
    <row r="4">
      <c r="A4" s="394"/>
      <c r="B4" s="392"/>
      <c r="C4" s="392"/>
      <c r="D4" s="392"/>
      <c r="E4" s="392"/>
      <c r="F4" s="392"/>
      <c r="G4" s="392"/>
      <c r="H4" s="392"/>
      <c r="I4" s="392"/>
      <c r="J4" s="392"/>
      <c r="K4" s="392"/>
      <c r="L4" s="392"/>
      <c r="M4" s="392"/>
      <c r="N4" s="392"/>
      <c r="O4" s="392"/>
      <c r="P4" s="392"/>
      <c r="Q4" s="392"/>
      <c r="R4" s="392"/>
      <c r="S4" s="392"/>
      <c r="T4" s="392"/>
      <c r="U4" s="392"/>
      <c r="V4" s="392"/>
      <c r="W4" s="392"/>
      <c r="X4" s="392"/>
      <c r="Y4" s="392"/>
      <c r="Z4" s="392"/>
    </row>
    <row r="5">
      <c r="A5" s="395" t="s">
        <v>859</v>
      </c>
      <c r="B5" s="392"/>
      <c r="C5" s="392"/>
      <c r="D5" s="392"/>
      <c r="E5" s="392"/>
      <c r="F5" s="392"/>
      <c r="G5" s="392"/>
      <c r="H5" s="392"/>
      <c r="I5" s="392"/>
      <c r="J5" s="392"/>
      <c r="K5" s="392"/>
      <c r="L5" s="392"/>
      <c r="M5" s="392"/>
      <c r="N5" s="392"/>
      <c r="O5" s="392"/>
      <c r="P5" s="392"/>
      <c r="Q5" s="392"/>
      <c r="R5" s="392"/>
      <c r="S5" s="392"/>
      <c r="T5" s="392"/>
      <c r="U5" s="392"/>
      <c r="V5" s="392"/>
      <c r="W5" s="392"/>
      <c r="X5" s="392"/>
      <c r="Y5" s="392"/>
      <c r="Z5" s="392"/>
    </row>
    <row r="6">
      <c r="A6" s="396"/>
      <c r="B6" s="397"/>
      <c r="C6" s="397"/>
      <c r="D6" s="392"/>
      <c r="E6" s="392"/>
      <c r="F6" s="392"/>
      <c r="G6" s="392"/>
      <c r="H6" s="392"/>
      <c r="I6" s="392"/>
      <c r="J6" s="392"/>
      <c r="K6" s="392"/>
      <c r="L6" s="392"/>
      <c r="M6" s="392"/>
      <c r="N6" s="392"/>
      <c r="O6" s="392"/>
      <c r="P6" s="392"/>
      <c r="Q6" s="392"/>
      <c r="R6" s="392"/>
      <c r="S6" s="392"/>
      <c r="T6" s="392"/>
      <c r="U6" s="392"/>
      <c r="V6" s="392"/>
      <c r="W6" s="392"/>
      <c r="X6" s="392"/>
      <c r="Y6" s="392"/>
      <c r="Z6" s="392"/>
    </row>
    <row r="7">
      <c r="A7" s="398" t="s">
        <v>860</v>
      </c>
      <c r="B7" s="398" t="s">
        <v>861</v>
      </c>
      <c r="C7" s="398" t="s">
        <v>862</v>
      </c>
      <c r="D7" s="399"/>
      <c r="E7" s="400"/>
      <c r="F7" s="392"/>
      <c r="G7" s="392"/>
      <c r="H7" s="392"/>
      <c r="I7" s="392"/>
      <c r="J7" s="392"/>
      <c r="K7" s="392"/>
      <c r="L7" s="392"/>
      <c r="M7" s="392"/>
      <c r="N7" s="392"/>
      <c r="O7" s="392"/>
      <c r="P7" s="392"/>
      <c r="Q7" s="392"/>
      <c r="R7" s="392"/>
      <c r="S7" s="392"/>
      <c r="T7" s="392"/>
      <c r="U7" s="392"/>
      <c r="V7" s="392"/>
      <c r="W7" s="392"/>
      <c r="X7" s="392"/>
      <c r="Y7" s="392"/>
      <c r="Z7" s="392"/>
    </row>
    <row r="8">
      <c r="A8" s="401">
        <v>1.0</v>
      </c>
      <c r="B8" s="401" t="s">
        <v>863</v>
      </c>
      <c r="C8" s="401" t="s">
        <v>864</v>
      </c>
      <c r="D8" s="402"/>
      <c r="E8" s="403"/>
      <c r="F8" s="392"/>
      <c r="G8" s="392"/>
      <c r="H8" s="392"/>
      <c r="I8" s="392"/>
      <c r="J8" s="392"/>
      <c r="K8" s="392"/>
      <c r="L8" s="392"/>
      <c r="M8" s="392"/>
      <c r="N8" s="392"/>
      <c r="O8" s="392"/>
      <c r="P8" s="392"/>
      <c r="Q8" s="392"/>
      <c r="R8" s="392"/>
      <c r="S8" s="392"/>
      <c r="T8" s="392"/>
      <c r="U8" s="392"/>
      <c r="V8" s="392"/>
      <c r="W8" s="392"/>
      <c r="X8" s="392"/>
      <c r="Y8" s="392"/>
      <c r="Z8" s="392"/>
    </row>
    <row r="9">
      <c r="A9" s="404"/>
      <c r="B9" s="405"/>
      <c r="C9" s="405"/>
      <c r="D9" s="392"/>
      <c r="E9" s="392"/>
      <c r="F9" s="392"/>
      <c r="G9" s="392"/>
      <c r="H9" s="392"/>
      <c r="I9" s="392"/>
      <c r="J9" s="392"/>
      <c r="K9" s="392"/>
      <c r="L9" s="392"/>
      <c r="M9" s="392"/>
      <c r="N9" s="392"/>
      <c r="O9" s="392"/>
      <c r="P9" s="392"/>
      <c r="Q9" s="392"/>
      <c r="R9" s="392"/>
      <c r="S9" s="392"/>
      <c r="T9" s="392"/>
      <c r="U9" s="392"/>
      <c r="V9" s="392"/>
      <c r="W9" s="392"/>
      <c r="X9" s="392"/>
      <c r="Y9" s="392"/>
      <c r="Z9" s="392"/>
    </row>
    <row r="10">
      <c r="A10" s="395" t="s">
        <v>865</v>
      </c>
      <c r="B10" s="392"/>
      <c r="C10" s="392"/>
      <c r="D10" s="392"/>
      <c r="E10" s="392"/>
      <c r="F10" s="392"/>
      <c r="G10" s="392"/>
      <c r="H10" s="392"/>
      <c r="I10" s="392"/>
      <c r="J10" s="392"/>
      <c r="K10" s="392"/>
      <c r="L10" s="392"/>
      <c r="M10" s="392"/>
      <c r="N10" s="392"/>
      <c r="O10" s="392"/>
      <c r="P10" s="392"/>
      <c r="Q10" s="392"/>
      <c r="R10" s="392"/>
      <c r="S10" s="392"/>
      <c r="T10" s="392"/>
      <c r="U10" s="392"/>
      <c r="V10" s="392"/>
      <c r="W10" s="392"/>
      <c r="X10" s="392"/>
      <c r="Y10" s="392"/>
      <c r="Z10" s="392"/>
    </row>
    <row r="11">
      <c r="A11" s="394"/>
      <c r="B11" s="400"/>
      <c r="C11" s="400"/>
      <c r="D11" s="400"/>
      <c r="E11" s="400"/>
      <c r="F11" s="392"/>
      <c r="G11" s="392"/>
      <c r="H11" s="392"/>
      <c r="I11" s="392"/>
      <c r="J11" s="392"/>
      <c r="K11" s="392"/>
      <c r="L11" s="392"/>
      <c r="M11" s="392"/>
      <c r="N11" s="392"/>
      <c r="O11" s="392"/>
      <c r="P11" s="392"/>
      <c r="Q11" s="392"/>
      <c r="R11" s="392"/>
      <c r="S11" s="392"/>
      <c r="T11" s="392"/>
      <c r="U11" s="392"/>
      <c r="V11" s="392"/>
      <c r="W11" s="392"/>
      <c r="X11" s="392"/>
      <c r="Y11" s="392"/>
      <c r="Z11" s="392"/>
    </row>
    <row r="12">
      <c r="A12" s="406" t="s">
        <v>866</v>
      </c>
      <c r="B12" s="403"/>
      <c r="C12" s="407"/>
      <c r="D12" s="403"/>
      <c r="E12" s="403"/>
      <c r="F12" s="392"/>
      <c r="G12" s="392"/>
      <c r="H12" s="392"/>
      <c r="I12" s="392"/>
      <c r="J12" s="392"/>
      <c r="K12" s="392"/>
      <c r="L12" s="392"/>
      <c r="M12" s="392"/>
      <c r="N12" s="392"/>
      <c r="O12" s="392"/>
      <c r="P12" s="392"/>
      <c r="Q12" s="392"/>
      <c r="R12" s="392"/>
      <c r="S12" s="392"/>
      <c r="T12" s="392"/>
      <c r="U12" s="392"/>
      <c r="V12" s="392"/>
      <c r="W12" s="392"/>
      <c r="X12" s="392"/>
      <c r="Y12" s="392"/>
      <c r="Z12" s="392"/>
    </row>
    <row r="13">
      <c r="A13" s="395" t="s">
        <v>867</v>
      </c>
      <c r="B13" s="403"/>
      <c r="C13" s="407"/>
      <c r="D13" s="403"/>
      <c r="E13" s="403"/>
      <c r="F13" s="392"/>
      <c r="G13" s="392"/>
      <c r="H13" s="392"/>
      <c r="I13" s="392"/>
      <c r="J13" s="392"/>
      <c r="K13" s="392"/>
      <c r="L13" s="392"/>
      <c r="M13" s="392"/>
      <c r="N13" s="392"/>
      <c r="O13" s="392"/>
      <c r="P13" s="392"/>
      <c r="Q13" s="392"/>
      <c r="R13" s="392"/>
      <c r="S13" s="392"/>
      <c r="T13" s="392"/>
      <c r="U13" s="392"/>
      <c r="V13" s="392"/>
      <c r="W13" s="392"/>
      <c r="X13" s="392"/>
      <c r="Y13" s="392"/>
      <c r="Z13" s="392"/>
    </row>
    <row r="14">
      <c r="A14" s="395" t="s">
        <v>868</v>
      </c>
      <c r="B14" s="408"/>
      <c r="C14" s="392"/>
      <c r="D14" s="403"/>
      <c r="E14" s="408"/>
      <c r="F14" s="392"/>
      <c r="G14" s="392"/>
      <c r="H14" s="392"/>
      <c r="I14" s="392"/>
      <c r="J14" s="392"/>
      <c r="K14" s="392"/>
      <c r="L14" s="392"/>
      <c r="M14" s="392"/>
      <c r="N14" s="392"/>
      <c r="O14" s="392"/>
      <c r="P14" s="392"/>
      <c r="Q14" s="392"/>
      <c r="R14" s="392"/>
      <c r="S14" s="392"/>
      <c r="T14" s="392"/>
      <c r="U14" s="392"/>
      <c r="V14" s="392"/>
      <c r="W14" s="392"/>
      <c r="X14" s="392"/>
      <c r="Y14" s="392"/>
      <c r="Z14" s="392"/>
    </row>
    <row r="15">
      <c r="A15" s="395" t="s">
        <v>869</v>
      </c>
      <c r="B15" s="392"/>
      <c r="C15" s="392"/>
      <c r="D15" s="392"/>
      <c r="E15" s="392"/>
      <c r="F15" s="408" t="s">
        <v>870</v>
      </c>
      <c r="G15" s="408" t="s">
        <v>871</v>
      </c>
      <c r="H15" s="408"/>
      <c r="I15" s="392"/>
      <c r="J15" s="392"/>
      <c r="K15" s="392"/>
      <c r="L15" s="392"/>
      <c r="M15" s="392"/>
      <c r="N15" s="392"/>
      <c r="O15" s="392"/>
      <c r="P15" s="392"/>
      <c r="Q15" s="392"/>
      <c r="R15" s="392"/>
      <c r="S15" s="392"/>
      <c r="T15" s="392"/>
      <c r="U15" s="392"/>
      <c r="V15" s="392"/>
      <c r="W15" s="392"/>
      <c r="X15" s="392"/>
      <c r="Y15" s="392"/>
      <c r="Z15" s="392"/>
    </row>
    <row r="16">
      <c r="A16" s="395" t="s">
        <v>872</v>
      </c>
      <c r="B16" s="400"/>
      <c r="C16" s="400"/>
      <c r="D16" s="400"/>
      <c r="E16" s="400"/>
      <c r="F16" s="408" t="s">
        <v>873</v>
      </c>
      <c r="G16" s="408" t="s">
        <v>874</v>
      </c>
      <c r="H16" s="400"/>
      <c r="I16" s="400"/>
      <c r="J16" s="400"/>
      <c r="K16" s="400"/>
      <c r="L16" s="392"/>
      <c r="M16" s="392"/>
      <c r="N16" s="392"/>
      <c r="O16" s="392"/>
      <c r="P16" s="392"/>
      <c r="Q16" s="392"/>
      <c r="R16" s="392"/>
      <c r="S16" s="392"/>
      <c r="T16" s="392"/>
      <c r="U16" s="392"/>
      <c r="V16" s="392"/>
      <c r="W16" s="392"/>
      <c r="X16" s="392"/>
      <c r="Y16" s="392"/>
      <c r="Z16" s="392"/>
    </row>
    <row r="17">
      <c r="A17" s="395" t="s">
        <v>875</v>
      </c>
      <c r="B17" s="403"/>
      <c r="C17" s="403"/>
      <c r="D17" s="403"/>
      <c r="E17" s="403"/>
      <c r="F17" s="392"/>
      <c r="G17" s="392"/>
      <c r="H17" s="403"/>
      <c r="I17" s="403"/>
      <c r="J17" s="403"/>
      <c r="K17" s="403"/>
      <c r="L17" s="392"/>
      <c r="M17" s="392"/>
      <c r="N17" s="392"/>
      <c r="O17" s="392"/>
      <c r="P17" s="392"/>
      <c r="Q17" s="392"/>
      <c r="R17" s="392"/>
      <c r="S17" s="392"/>
      <c r="T17" s="392"/>
      <c r="U17" s="392"/>
      <c r="V17" s="392"/>
      <c r="W17" s="392"/>
      <c r="X17" s="392"/>
      <c r="Y17" s="392"/>
      <c r="Z17" s="392"/>
    </row>
    <row r="18">
      <c r="A18" s="395" t="s">
        <v>876</v>
      </c>
      <c r="B18" s="392"/>
      <c r="C18" s="392"/>
      <c r="D18" s="392"/>
      <c r="E18" s="409" t="s">
        <v>877</v>
      </c>
      <c r="F18" s="392"/>
      <c r="G18" s="392"/>
      <c r="H18" s="403"/>
      <c r="I18" s="403"/>
      <c r="J18" s="403"/>
      <c r="K18" s="403"/>
      <c r="L18" s="392"/>
      <c r="M18" s="392"/>
      <c r="N18" s="392"/>
      <c r="O18" s="392"/>
      <c r="P18" s="392"/>
      <c r="Q18" s="392"/>
      <c r="R18" s="392"/>
      <c r="S18" s="392"/>
      <c r="T18" s="392"/>
      <c r="U18" s="392"/>
      <c r="V18" s="392"/>
      <c r="W18" s="392"/>
      <c r="X18" s="392"/>
      <c r="Y18" s="392"/>
      <c r="Z18" s="392"/>
    </row>
    <row r="19">
      <c r="A19" s="394"/>
      <c r="B19" s="392"/>
      <c r="C19" s="392"/>
      <c r="D19" s="392"/>
      <c r="E19" s="408" t="s">
        <v>878</v>
      </c>
      <c r="F19" s="172" t="s">
        <v>879</v>
      </c>
      <c r="G19" s="408" t="s">
        <v>880</v>
      </c>
      <c r="H19" s="403" t="s">
        <v>881</v>
      </c>
      <c r="I19" s="403" t="s">
        <v>882</v>
      </c>
      <c r="K19" s="403"/>
      <c r="L19" s="392"/>
      <c r="M19" s="392"/>
      <c r="N19" s="392"/>
      <c r="O19" s="392"/>
      <c r="P19" s="392"/>
      <c r="Q19" s="392"/>
      <c r="R19" s="392"/>
      <c r="S19" s="392"/>
      <c r="T19" s="392"/>
      <c r="U19" s="392"/>
      <c r="V19" s="392"/>
      <c r="W19" s="392"/>
      <c r="X19" s="392"/>
      <c r="Y19" s="392"/>
      <c r="Z19" s="392"/>
    </row>
    <row r="20">
      <c r="A20" s="395" t="s">
        <v>883</v>
      </c>
      <c r="B20" s="400"/>
      <c r="C20" s="400"/>
      <c r="D20" s="400"/>
      <c r="E20" s="400" t="s">
        <v>884</v>
      </c>
      <c r="F20" s="49" t="s">
        <v>885</v>
      </c>
      <c r="G20" s="408" t="s">
        <v>886</v>
      </c>
      <c r="H20" s="403">
        <v>3600.0</v>
      </c>
      <c r="I20" s="408" t="s">
        <v>887</v>
      </c>
      <c r="K20" s="403"/>
      <c r="L20" s="392"/>
      <c r="M20" s="392"/>
      <c r="N20" s="392"/>
      <c r="O20" s="392"/>
      <c r="P20" s="392"/>
      <c r="Q20" s="392"/>
      <c r="R20" s="392"/>
      <c r="S20" s="392"/>
      <c r="T20" s="392"/>
      <c r="U20" s="392"/>
      <c r="V20" s="392"/>
      <c r="W20" s="392"/>
      <c r="X20" s="392"/>
      <c r="Y20" s="392"/>
      <c r="Z20" s="392"/>
    </row>
    <row r="21">
      <c r="A21" s="394"/>
      <c r="B21" s="403"/>
      <c r="C21" s="403"/>
      <c r="D21" s="403"/>
      <c r="E21" s="410" t="s">
        <v>888</v>
      </c>
      <c r="F21" s="49" t="s">
        <v>889</v>
      </c>
      <c r="G21" s="408" t="s">
        <v>890</v>
      </c>
      <c r="H21" s="403" t="s">
        <v>890</v>
      </c>
      <c r="I21" s="408" t="s">
        <v>887</v>
      </c>
      <c r="K21" s="403"/>
      <c r="L21" s="392"/>
      <c r="M21" s="392"/>
      <c r="N21" s="392"/>
      <c r="O21" s="392"/>
      <c r="P21" s="392"/>
      <c r="Q21" s="392"/>
      <c r="R21" s="392"/>
      <c r="S21" s="392"/>
      <c r="T21" s="392"/>
      <c r="U21" s="392"/>
      <c r="V21" s="392"/>
      <c r="W21" s="392"/>
      <c r="X21" s="392"/>
      <c r="Y21" s="392"/>
      <c r="Z21" s="392"/>
    </row>
    <row r="22">
      <c r="A22" s="411"/>
      <c r="B22" s="403"/>
      <c r="C22" s="403"/>
      <c r="D22" s="403"/>
      <c r="E22" s="410" t="s">
        <v>891</v>
      </c>
      <c r="F22" s="49" t="s">
        <v>890</v>
      </c>
      <c r="G22" s="408" t="s">
        <v>890</v>
      </c>
      <c r="H22" s="403" t="s">
        <v>890</v>
      </c>
      <c r="I22" s="408" t="s">
        <v>887</v>
      </c>
      <c r="K22" s="403"/>
      <c r="L22" s="392"/>
      <c r="M22" s="392"/>
      <c r="N22" s="392"/>
      <c r="O22" s="392"/>
      <c r="P22" s="392"/>
      <c r="Q22" s="392"/>
      <c r="R22" s="392"/>
      <c r="S22" s="392"/>
      <c r="T22" s="392"/>
      <c r="U22" s="392"/>
      <c r="V22" s="392"/>
      <c r="W22" s="392"/>
      <c r="X22" s="392"/>
      <c r="Y22" s="392"/>
      <c r="Z22" s="392"/>
    </row>
    <row r="23">
      <c r="A23" s="411"/>
      <c r="B23" s="403"/>
      <c r="C23" s="403"/>
      <c r="D23" s="403"/>
      <c r="E23" s="407"/>
      <c r="F23" s="392"/>
      <c r="G23" s="392"/>
      <c r="H23" s="392"/>
      <c r="I23" s="392"/>
      <c r="J23" s="392"/>
      <c r="K23" s="392"/>
      <c r="L23" s="392"/>
      <c r="M23" s="392"/>
      <c r="N23" s="392"/>
      <c r="O23" s="392"/>
      <c r="P23" s="392"/>
      <c r="Q23" s="392"/>
      <c r="R23" s="392"/>
      <c r="S23" s="392"/>
      <c r="T23" s="392"/>
      <c r="U23" s="392"/>
      <c r="V23" s="392"/>
      <c r="W23" s="392"/>
      <c r="X23" s="392"/>
      <c r="Y23" s="392"/>
      <c r="Z23" s="392"/>
    </row>
    <row r="24">
      <c r="A24" s="395" t="s">
        <v>869</v>
      </c>
      <c r="B24" s="403"/>
      <c r="C24" s="403"/>
      <c r="D24" s="403"/>
      <c r="E24" s="412" t="s">
        <v>892</v>
      </c>
      <c r="F24" s="392"/>
      <c r="G24" s="392"/>
      <c r="H24" s="392"/>
      <c r="I24" s="392"/>
      <c r="J24" s="392"/>
      <c r="K24" s="392"/>
      <c r="L24" s="392"/>
      <c r="M24" s="392"/>
      <c r="N24" s="392"/>
      <c r="O24" s="392"/>
      <c r="P24" s="392"/>
      <c r="Q24" s="392"/>
      <c r="R24" s="392"/>
      <c r="S24" s="392"/>
      <c r="T24" s="392"/>
      <c r="U24" s="392"/>
      <c r="V24" s="392"/>
      <c r="W24" s="392"/>
      <c r="X24" s="392"/>
      <c r="Y24" s="392"/>
      <c r="Z24" s="392"/>
    </row>
    <row r="25">
      <c r="A25" s="395" t="s">
        <v>893</v>
      </c>
      <c r="B25" s="403"/>
      <c r="C25" s="403"/>
      <c r="D25" s="407"/>
      <c r="E25" s="410" t="s">
        <v>894</v>
      </c>
      <c r="F25" s="408" t="s">
        <v>895</v>
      </c>
      <c r="G25" s="400" t="s">
        <v>884</v>
      </c>
      <c r="H25" s="408">
        <v>200.0</v>
      </c>
      <c r="I25" s="392"/>
      <c r="J25" s="392"/>
      <c r="K25" s="392"/>
      <c r="L25" s="392"/>
      <c r="M25" s="392"/>
      <c r="N25" s="392"/>
      <c r="O25" s="392"/>
      <c r="P25" s="392"/>
      <c r="Q25" s="392"/>
      <c r="R25" s="392"/>
      <c r="S25" s="392"/>
      <c r="T25" s="392"/>
      <c r="U25" s="392"/>
      <c r="V25" s="392"/>
      <c r="W25" s="392"/>
      <c r="X25" s="392"/>
      <c r="Y25" s="392"/>
      <c r="Z25" s="392"/>
    </row>
    <row r="26">
      <c r="A26" s="395" t="s">
        <v>896</v>
      </c>
      <c r="B26" s="392"/>
      <c r="C26" s="392"/>
      <c r="D26" s="392"/>
      <c r="E26" s="408" t="s">
        <v>897</v>
      </c>
      <c r="F26" s="408" t="s">
        <v>898</v>
      </c>
      <c r="G26" s="410" t="s">
        <v>888</v>
      </c>
      <c r="H26" s="408">
        <v>401.0</v>
      </c>
      <c r="I26" s="392"/>
      <c r="J26" s="392"/>
      <c r="K26" s="392"/>
      <c r="L26" s="392"/>
      <c r="M26" s="392"/>
      <c r="N26" s="392"/>
      <c r="O26" s="392"/>
      <c r="P26" s="392"/>
      <c r="Q26" s="392"/>
      <c r="R26" s="392"/>
      <c r="S26" s="392"/>
      <c r="T26" s="392"/>
      <c r="U26" s="392"/>
      <c r="V26" s="392"/>
      <c r="W26" s="392"/>
      <c r="X26" s="392"/>
      <c r="Y26" s="392"/>
      <c r="Z26" s="392"/>
    </row>
    <row r="27">
      <c r="A27" s="395" t="s">
        <v>876</v>
      </c>
      <c r="B27" s="392"/>
      <c r="C27" s="392"/>
      <c r="D27" s="392"/>
      <c r="E27" s="408" t="s">
        <v>899</v>
      </c>
      <c r="F27" s="408" t="s">
        <v>900</v>
      </c>
      <c r="G27" s="408" t="s">
        <v>891</v>
      </c>
      <c r="H27" s="408">
        <v>200.0</v>
      </c>
      <c r="I27" s="392"/>
      <c r="J27" s="392"/>
      <c r="K27" s="392"/>
      <c r="L27" s="392"/>
      <c r="M27" s="392"/>
      <c r="N27" s="392"/>
      <c r="O27" s="392"/>
      <c r="P27" s="392"/>
      <c r="Q27" s="392"/>
      <c r="R27" s="392"/>
      <c r="S27" s="392"/>
      <c r="T27" s="392"/>
      <c r="U27" s="392"/>
      <c r="V27" s="392"/>
      <c r="W27" s="392"/>
      <c r="X27" s="392"/>
      <c r="Y27" s="392"/>
      <c r="Z27" s="392"/>
    </row>
    <row r="28">
      <c r="A28" s="394"/>
      <c r="B28" s="392"/>
      <c r="C28" s="392"/>
      <c r="D28" s="392"/>
      <c r="E28" s="392"/>
      <c r="F28" s="392"/>
      <c r="G28" s="392"/>
      <c r="H28" s="392"/>
      <c r="I28" s="392"/>
      <c r="J28" s="392"/>
      <c r="K28" s="392"/>
      <c r="L28" s="392"/>
      <c r="M28" s="392"/>
      <c r="N28" s="392"/>
      <c r="O28" s="392"/>
      <c r="P28" s="392"/>
      <c r="Q28" s="392"/>
      <c r="R28" s="392"/>
      <c r="S28" s="392"/>
      <c r="T28" s="392"/>
      <c r="U28" s="392"/>
      <c r="V28" s="392"/>
      <c r="W28" s="392"/>
      <c r="X28" s="392"/>
      <c r="Y28" s="392"/>
      <c r="Z28" s="392"/>
    </row>
    <row r="29">
      <c r="A29" s="395" t="s">
        <v>901</v>
      </c>
      <c r="B29" s="392"/>
      <c r="C29" s="392"/>
      <c r="D29" s="392"/>
      <c r="E29" s="392"/>
      <c r="F29" s="392"/>
      <c r="G29" s="392"/>
      <c r="H29" s="392"/>
      <c r="I29" s="392"/>
      <c r="J29" s="392"/>
      <c r="K29" s="392"/>
      <c r="L29" s="392"/>
      <c r="M29" s="392"/>
      <c r="N29" s="392"/>
      <c r="O29" s="392"/>
      <c r="P29" s="392"/>
      <c r="Q29" s="392"/>
      <c r="R29" s="392"/>
      <c r="S29" s="392"/>
      <c r="T29" s="392"/>
      <c r="U29" s="392"/>
      <c r="V29" s="392"/>
      <c r="W29" s="392"/>
      <c r="X29" s="392"/>
      <c r="Y29" s="392"/>
      <c r="Z29" s="392"/>
    </row>
    <row r="30">
      <c r="A30" s="411"/>
      <c r="B30" s="392"/>
      <c r="C30" s="392"/>
      <c r="D30" s="392"/>
      <c r="E30" s="392"/>
      <c r="F30" s="392"/>
      <c r="G30" s="392"/>
      <c r="H30" s="392"/>
      <c r="I30" s="392"/>
      <c r="J30" s="392"/>
      <c r="K30" s="392"/>
      <c r="L30" s="392"/>
      <c r="M30" s="392"/>
      <c r="N30" s="392"/>
      <c r="O30" s="392"/>
      <c r="P30" s="392"/>
      <c r="Q30" s="392"/>
      <c r="R30" s="392"/>
      <c r="S30" s="392"/>
      <c r="T30" s="392"/>
      <c r="U30" s="392"/>
      <c r="V30" s="392"/>
      <c r="W30" s="392"/>
      <c r="X30" s="392"/>
      <c r="Y30" s="392"/>
      <c r="Z30" s="392"/>
    </row>
    <row r="31">
      <c r="A31" s="395" t="s">
        <v>902</v>
      </c>
      <c r="B31" s="392"/>
      <c r="C31" s="392"/>
      <c r="D31" s="392"/>
      <c r="E31" s="392"/>
      <c r="F31" s="392"/>
      <c r="G31" s="392"/>
      <c r="H31" s="392"/>
      <c r="I31" s="392"/>
      <c r="J31" s="392"/>
      <c r="K31" s="392"/>
      <c r="L31" s="392"/>
      <c r="M31" s="392"/>
      <c r="N31" s="392"/>
      <c r="O31" s="392"/>
      <c r="P31" s="392"/>
      <c r="Q31" s="392"/>
      <c r="R31" s="392"/>
      <c r="S31" s="392"/>
      <c r="T31" s="392"/>
      <c r="U31" s="392"/>
      <c r="V31" s="392"/>
      <c r="W31" s="392"/>
      <c r="X31" s="392"/>
      <c r="Y31" s="392"/>
      <c r="Z31" s="392"/>
    </row>
    <row r="32">
      <c r="A32" s="395" t="s">
        <v>903</v>
      </c>
      <c r="B32" s="392"/>
      <c r="C32" s="392"/>
      <c r="D32" s="392"/>
      <c r="E32" s="392"/>
      <c r="F32" s="392"/>
      <c r="G32" s="392"/>
      <c r="H32" s="392"/>
      <c r="I32" s="392"/>
      <c r="J32" s="392"/>
      <c r="K32" s="392"/>
      <c r="L32" s="392"/>
      <c r="M32" s="392"/>
      <c r="N32" s="392"/>
      <c r="O32" s="392"/>
      <c r="P32" s="392"/>
      <c r="Q32" s="392"/>
      <c r="R32" s="392"/>
      <c r="S32" s="392"/>
      <c r="T32" s="392"/>
      <c r="U32" s="392"/>
      <c r="V32" s="392"/>
      <c r="W32" s="392"/>
      <c r="X32" s="392"/>
      <c r="Y32" s="392"/>
      <c r="Z32" s="392"/>
    </row>
    <row r="33">
      <c r="A33" s="411"/>
      <c r="B33" s="392"/>
      <c r="C33" s="392"/>
      <c r="D33" s="392"/>
      <c r="E33" s="392"/>
      <c r="F33" s="392"/>
      <c r="G33" s="392"/>
      <c r="H33" s="392"/>
      <c r="I33" s="392"/>
      <c r="J33" s="392"/>
      <c r="K33" s="392"/>
      <c r="L33" s="392"/>
      <c r="M33" s="392"/>
      <c r="N33" s="392"/>
      <c r="O33" s="392"/>
      <c r="P33" s="392"/>
      <c r="Q33" s="392"/>
      <c r="R33" s="392"/>
      <c r="S33" s="392"/>
      <c r="T33" s="392"/>
      <c r="U33" s="392"/>
      <c r="V33" s="392"/>
      <c r="W33" s="392"/>
      <c r="X33" s="392"/>
      <c r="Y33" s="392"/>
      <c r="Z33" s="392"/>
    </row>
    <row r="34">
      <c r="A34" s="395" t="s">
        <v>904</v>
      </c>
      <c r="B34" s="392"/>
      <c r="C34" s="392"/>
      <c r="D34" s="392"/>
      <c r="E34" s="392"/>
      <c r="F34" s="392"/>
      <c r="G34" s="392"/>
      <c r="H34" s="392"/>
      <c r="I34" s="392"/>
      <c r="J34" s="392"/>
      <c r="K34" s="392"/>
      <c r="L34" s="392"/>
      <c r="M34" s="392"/>
      <c r="N34" s="392"/>
      <c r="O34" s="392"/>
      <c r="P34" s="392"/>
      <c r="Q34" s="392"/>
      <c r="R34" s="392"/>
      <c r="S34" s="392"/>
      <c r="T34" s="392"/>
      <c r="U34" s="392"/>
      <c r="V34" s="392"/>
      <c r="W34" s="392"/>
      <c r="X34" s="392"/>
      <c r="Y34" s="392"/>
      <c r="Z34" s="392"/>
    </row>
    <row r="35">
      <c r="A35" s="411"/>
      <c r="B35" s="392"/>
      <c r="C35" s="392"/>
      <c r="D35" s="392"/>
      <c r="E35" s="392"/>
      <c r="F35" s="392"/>
      <c r="G35" s="392"/>
      <c r="H35" s="392"/>
      <c r="I35" s="392"/>
      <c r="J35" s="392"/>
      <c r="K35" s="392"/>
      <c r="L35" s="392"/>
      <c r="M35" s="392"/>
      <c r="N35" s="392"/>
      <c r="O35" s="392"/>
      <c r="P35" s="392"/>
      <c r="Q35" s="392"/>
      <c r="R35" s="392"/>
      <c r="S35" s="392"/>
      <c r="T35" s="392"/>
      <c r="U35" s="392"/>
      <c r="V35" s="392"/>
      <c r="W35" s="392"/>
      <c r="X35" s="392"/>
      <c r="Y35" s="392"/>
      <c r="Z35" s="392"/>
    </row>
    <row r="36">
      <c r="A36" s="395" t="s">
        <v>905</v>
      </c>
      <c r="B36" s="392"/>
      <c r="C36" s="392"/>
      <c r="D36" s="392"/>
      <c r="E36" s="392"/>
      <c r="F36" s="392"/>
      <c r="G36" s="392"/>
      <c r="H36" s="392"/>
      <c r="I36" s="392"/>
      <c r="J36" s="392"/>
      <c r="K36" s="392"/>
      <c r="L36" s="392"/>
      <c r="M36" s="392"/>
      <c r="N36" s="392"/>
      <c r="O36" s="392"/>
      <c r="P36" s="392"/>
      <c r="Q36" s="392"/>
      <c r="R36" s="392"/>
      <c r="S36" s="392"/>
      <c r="T36" s="392"/>
      <c r="U36" s="392"/>
      <c r="V36" s="392"/>
      <c r="W36" s="392"/>
      <c r="X36" s="392"/>
      <c r="Y36" s="392"/>
      <c r="Z36" s="392"/>
    </row>
    <row r="37">
      <c r="A37" s="395" t="s">
        <v>906</v>
      </c>
      <c r="B37" s="392"/>
      <c r="C37" s="392"/>
      <c r="D37" s="392"/>
      <c r="E37" s="392"/>
      <c r="F37" s="392"/>
      <c r="G37" s="392"/>
      <c r="H37" s="392"/>
      <c r="I37" s="392"/>
      <c r="J37" s="392"/>
      <c r="K37" s="392"/>
      <c r="L37" s="392"/>
      <c r="M37" s="392"/>
      <c r="N37" s="392"/>
      <c r="O37" s="392"/>
      <c r="P37" s="392"/>
      <c r="Q37" s="392"/>
      <c r="R37" s="392"/>
      <c r="S37" s="392"/>
      <c r="T37" s="392"/>
      <c r="U37" s="392"/>
      <c r="V37" s="392"/>
      <c r="W37" s="392"/>
      <c r="X37" s="392"/>
      <c r="Y37" s="392"/>
      <c r="Z37" s="392"/>
    </row>
    <row r="38">
      <c r="A38" s="411"/>
      <c r="B38" s="392"/>
      <c r="C38" s="392"/>
      <c r="D38" s="392"/>
      <c r="E38" s="392"/>
      <c r="F38" s="392"/>
      <c r="G38" s="392"/>
      <c r="H38" s="392"/>
      <c r="I38" s="392"/>
      <c r="J38" s="392"/>
      <c r="K38" s="392"/>
      <c r="L38" s="392"/>
      <c r="M38" s="392"/>
      <c r="N38" s="392"/>
      <c r="O38" s="392"/>
      <c r="P38" s="392"/>
      <c r="Q38" s="392"/>
      <c r="R38" s="392"/>
      <c r="S38" s="392"/>
      <c r="T38" s="392"/>
      <c r="U38" s="392"/>
      <c r="V38" s="392"/>
      <c r="W38" s="392"/>
      <c r="X38" s="392"/>
      <c r="Y38" s="392"/>
      <c r="Z38" s="392"/>
    </row>
    <row r="39">
      <c r="A39" s="395" t="s">
        <v>907</v>
      </c>
      <c r="B39" s="392"/>
      <c r="C39" s="392"/>
      <c r="D39" s="392"/>
      <c r="E39" s="392"/>
      <c r="F39" s="392"/>
      <c r="G39" s="392"/>
      <c r="H39" s="392"/>
      <c r="I39" s="392"/>
      <c r="J39" s="392"/>
      <c r="K39" s="392"/>
      <c r="L39" s="392"/>
      <c r="M39" s="392"/>
      <c r="N39" s="392"/>
      <c r="O39" s="392"/>
      <c r="P39" s="392"/>
      <c r="Q39" s="392"/>
      <c r="R39" s="392"/>
      <c r="S39" s="392"/>
      <c r="T39" s="392"/>
      <c r="U39" s="392"/>
      <c r="V39" s="392"/>
      <c r="W39" s="392"/>
      <c r="X39" s="392"/>
      <c r="Y39" s="392"/>
      <c r="Z39" s="392"/>
    </row>
    <row r="40">
      <c r="A40" s="392"/>
      <c r="B40" s="392"/>
      <c r="C40" s="392"/>
      <c r="D40" s="392"/>
      <c r="E40" s="392"/>
      <c r="F40" s="392"/>
      <c r="G40" s="392"/>
      <c r="H40" s="392"/>
      <c r="I40" s="392"/>
      <c r="J40" s="392"/>
      <c r="K40" s="392"/>
      <c r="L40" s="392"/>
      <c r="M40" s="392"/>
      <c r="N40" s="392"/>
      <c r="O40" s="392"/>
      <c r="P40" s="392"/>
      <c r="Q40" s="392"/>
      <c r="R40" s="392"/>
      <c r="S40" s="392"/>
      <c r="T40" s="392"/>
      <c r="U40" s="392"/>
      <c r="V40" s="392"/>
      <c r="W40" s="392"/>
      <c r="X40" s="392"/>
      <c r="Y40" s="392"/>
      <c r="Z40" s="392"/>
    </row>
    <row r="41">
      <c r="A41" s="392"/>
      <c r="B41" s="392"/>
      <c r="C41" s="392"/>
      <c r="D41" s="392"/>
      <c r="E41" s="392"/>
      <c r="F41" s="392"/>
      <c r="G41" s="392"/>
      <c r="H41" s="392"/>
      <c r="I41" s="392"/>
      <c r="J41" s="392"/>
      <c r="K41" s="392"/>
      <c r="L41" s="392"/>
      <c r="M41" s="392"/>
      <c r="N41" s="392"/>
      <c r="O41" s="392"/>
      <c r="P41" s="392"/>
      <c r="Q41" s="392"/>
      <c r="R41" s="392"/>
      <c r="S41" s="392"/>
      <c r="T41" s="392"/>
      <c r="U41" s="392"/>
      <c r="V41" s="392"/>
      <c r="W41" s="392"/>
      <c r="X41" s="392"/>
      <c r="Y41" s="392"/>
      <c r="Z41" s="392"/>
    </row>
    <row r="42">
      <c r="A42" s="392"/>
      <c r="B42" s="392"/>
      <c r="C42" s="392"/>
      <c r="D42" s="392"/>
      <c r="E42" s="392"/>
      <c r="F42" s="392"/>
      <c r="G42" s="392"/>
      <c r="H42" s="392"/>
      <c r="I42" s="392"/>
      <c r="J42" s="392"/>
      <c r="K42" s="392"/>
      <c r="L42" s="392"/>
      <c r="M42" s="392"/>
      <c r="N42" s="392"/>
      <c r="O42" s="392"/>
      <c r="P42" s="392"/>
      <c r="Q42" s="392"/>
      <c r="R42" s="392"/>
      <c r="S42" s="392"/>
      <c r="T42" s="392"/>
      <c r="U42" s="392"/>
      <c r="V42" s="392"/>
      <c r="W42" s="392"/>
      <c r="X42" s="392"/>
      <c r="Y42" s="392"/>
      <c r="Z42" s="392"/>
    </row>
    <row r="43">
      <c r="A43" s="392"/>
      <c r="B43" s="392"/>
      <c r="C43" s="392"/>
      <c r="D43" s="392"/>
      <c r="E43" s="392"/>
      <c r="F43" s="392"/>
      <c r="G43" s="392"/>
      <c r="H43" s="392"/>
      <c r="I43" s="392"/>
      <c r="J43" s="392"/>
      <c r="K43" s="392"/>
      <c r="L43" s="392"/>
      <c r="M43" s="392"/>
      <c r="N43" s="392"/>
      <c r="O43" s="392"/>
      <c r="P43" s="392"/>
      <c r="Q43" s="392"/>
      <c r="R43" s="392"/>
      <c r="S43" s="392"/>
      <c r="T43" s="392"/>
      <c r="U43" s="392"/>
      <c r="V43" s="392"/>
      <c r="W43" s="392"/>
      <c r="X43" s="392"/>
      <c r="Y43" s="392"/>
      <c r="Z43" s="392"/>
    </row>
    <row r="44">
      <c r="A44" s="392"/>
      <c r="B44" s="392"/>
      <c r="C44" s="392"/>
      <c r="D44" s="392"/>
      <c r="E44" s="392"/>
      <c r="F44" s="392"/>
      <c r="G44" s="392"/>
      <c r="H44" s="392"/>
      <c r="I44" s="392"/>
      <c r="J44" s="392"/>
      <c r="K44" s="392"/>
      <c r="L44" s="392"/>
      <c r="M44" s="392"/>
      <c r="N44" s="392"/>
      <c r="O44" s="392"/>
      <c r="P44" s="392"/>
      <c r="Q44" s="392"/>
      <c r="R44" s="392"/>
      <c r="S44" s="392"/>
      <c r="T44" s="392"/>
      <c r="U44" s="392"/>
      <c r="V44" s="392"/>
      <c r="W44" s="392"/>
      <c r="X44" s="392"/>
      <c r="Y44" s="392"/>
      <c r="Z44" s="392"/>
    </row>
    <row r="45">
      <c r="A45" s="392"/>
      <c r="B45" s="392"/>
      <c r="C45" s="392"/>
      <c r="D45" s="392"/>
      <c r="E45" s="392"/>
      <c r="F45" s="392"/>
      <c r="G45" s="392"/>
      <c r="H45" s="392"/>
      <c r="I45" s="392"/>
      <c r="J45" s="392"/>
      <c r="K45" s="392"/>
      <c r="L45" s="392"/>
      <c r="M45" s="392"/>
      <c r="N45" s="392"/>
      <c r="O45" s="392"/>
      <c r="P45" s="392"/>
      <c r="Q45" s="392"/>
      <c r="R45" s="392"/>
      <c r="S45" s="392"/>
      <c r="T45" s="392"/>
      <c r="U45" s="392"/>
      <c r="V45" s="392"/>
      <c r="W45" s="392"/>
      <c r="X45" s="392"/>
      <c r="Y45" s="392"/>
      <c r="Z45" s="392"/>
    </row>
    <row r="46">
      <c r="A46" s="392"/>
      <c r="B46" s="392"/>
      <c r="C46" s="392"/>
      <c r="D46" s="392"/>
      <c r="E46" s="392"/>
      <c r="F46" s="392"/>
      <c r="G46" s="392"/>
      <c r="H46" s="392"/>
      <c r="I46" s="392"/>
      <c r="J46" s="392"/>
      <c r="K46" s="392"/>
      <c r="L46" s="392"/>
      <c r="M46" s="392"/>
      <c r="N46" s="392"/>
      <c r="O46" s="392"/>
      <c r="P46" s="392"/>
      <c r="Q46" s="392"/>
      <c r="R46" s="392"/>
      <c r="S46" s="392"/>
      <c r="T46" s="392"/>
      <c r="U46" s="392"/>
      <c r="V46" s="392"/>
      <c r="W46" s="392"/>
      <c r="X46" s="392"/>
      <c r="Y46" s="392"/>
      <c r="Z46" s="392"/>
    </row>
    <row r="47">
      <c r="A47" s="392"/>
      <c r="B47" s="392"/>
      <c r="C47" s="392"/>
      <c r="D47" s="392"/>
      <c r="E47" s="392"/>
      <c r="F47" s="392"/>
      <c r="G47" s="392"/>
      <c r="H47" s="392"/>
      <c r="I47" s="392"/>
      <c r="J47" s="392"/>
      <c r="K47" s="392"/>
      <c r="L47" s="392"/>
      <c r="M47" s="392"/>
      <c r="N47" s="392"/>
      <c r="O47" s="392"/>
      <c r="P47" s="392"/>
      <c r="Q47" s="392"/>
      <c r="R47" s="392"/>
      <c r="S47" s="392"/>
      <c r="T47" s="392"/>
      <c r="U47" s="392"/>
      <c r="V47" s="392"/>
      <c r="W47" s="392"/>
      <c r="X47" s="392"/>
      <c r="Y47" s="392"/>
      <c r="Z47" s="392"/>
    </row>
    <row r="48">
      <c r="A48" s="392"/>
      <c r="B48" s="392"/>
      <c r="C48" s="392"/>
      <c r="D48" s="392"/>
      <c r="E48" s="392"/>
      <c r="F48" s="392"/>
      <c r="G48" s="392"/>
      <c r="H48" s="392"/>
      <c r="I48" s="392"/>
      <c r="J48" s="392"/>
      <c r="K48" s="392"/>
      <c r="L48" s="392"/>
      <c r="M48" s="392"/>
      <c r="N48" s="392"/>
      <c r="O48" s="392"/>
      <c r="P48" s="392"/>
      <c r="Q48" s="392"/>
      <c r="R48" s="392"/>
      <c r="S48" s="392"/>
      <c r="T48" s="392"/>
      <c r="U48" s="392"/>
      <c r="V48" s="392"/>
      <c r="W48" s="392"/>
      <c r="X48" s="392"/>
      <c r="Y48" s="392"/>
      <c r="Z48" s="392"/>
    </row>
    <row r="49">
      <c r="A49" s="392"/>
      <c r="B49" s="392"/>
      <c r="C49" s="392"/>
      <c r="D49" s="392"/>
      <c r="E49" s="392"/>
      <c r="F49" s="392"/>
      <c r="G49" s="392"/>
      <c r="H49" s="392"/>
      <c r="I49" s="392"/>
      <c r="J49" s="392"/>
      <c r="K49" s="392"/>
      <c r="L49" s="392"/>
      <c r="M49" s="392"/>
      <c r="N49" s="392"/>
      <c r="O49" s="392"/>
      <c r="P49" s="392"/>
      <c r="Q49" s="392"/>
      <c r="R49" s="392"/>
      <c r="S49" s="392"/>
      <c r="T49" s="392"/>
      <c r="U49" s="392"/>
      <c r="V49" s="392"/>
      <c r="W49" s="392"/>
      <c r="X49" s="392"/>
      <c r="Y49" s="392"/>
      <c r="Z49" s="392"/>
    </row>
    <row r="50">
      <c r="A50" s="392"/>
      <c r="B50" s="392"/>
      <c r="C50" s="392"/>
      <c r="D50" s="392"/>
      <c r="E50" s="392"/>
      <c r="F50" s="392"/>
      <c r="G50" s="392"/>
      <c r="H50" s="392"/>
      <c r="I50" s="392"/>
      <c r="J50" s="392"/>
      <c r="K50" s="392"/>
      <c r="L50" s="392"/>
      <c r="M50" s="392"/>
      <c r="N50" s="392"/>
      <c r="O50" s="392"/>
      <c r="P50" s="392"/>
      <c r="Q50" s="392"/>
      <c r="R50" s="392"/>
      <c r="S50" s="392"/>
      <c r="T50" s="392"/>
      <c r="U50" s="392"/>
      <c r="V50" s="392"/>
      <c r="W50" s="392"/>
      <c r="X50" s="392"/>
      <c r="Y50" s="392"/>
      <c r="Z50" s="392"/>
    </row>
    <row r="51">
      <c r="A51" s="392"/>
      <c r="B51" s="392"/>
      <c r="C51" s="392"/>
      <c r="D51" s="392"/>
      <c r="E51" s="392"/>
      <c r="F51" s="392"/>
      <c r="G51" s="392"/>
      <c r="H51" s="392"/>
      <c r="I51" s="392"/>
      <c r="J51" s="392"/>
      <c r="K51" s="392"/>
      <c r="L51" s="392"/>
      <c r="M51" s="392"/>
      <c r="N51" s="392"/>
      <c r="O51" s="392"/>
      <c r="P51" s="392"/>
      <c r="Q51" s="392"/>
      <c r="R51" s="392"/>
      <c r="S51" s="392"/>
      <c r="T51" s="392"/>
      <c r="U51" s="392"/>
      <c r="V51" s="392"/>
      <c r="W51" s="392"/>
      <c r="X51" s="392"/>
      <c r="Y51" s="392"/>
      <c r="Z51" s="392"/>
    </row>
    <row r="52">
      <c r="A52" s="392"/>
      <c r="B52" s="392"/>
      <c r="C52" s="392"/>
      <c r="D52" s="392"/>
      <c r="E52" s="392"/>
      <c r="F52" s="392"/>
      <c r="G52" s="392"/>
      <c r="H52" s="392"/>
      <c r="I52" s="392"/>
      <c r="J52" s="392"/>
      <c r="K52" s="392"/>
      <c r="L52" s="392"/>
      <c r="M52" s="392"/>
      <c r="N52" s="392"/>
      <c r="O52" s="392"/>
      <c r="P52" s="392"/>
      <c r="Q52" s="392"/>
      <c r="R52" s="392"/>
      <c r="S52" s="392"/>
      <c r="T52" s="392"/>
      <c r="U52" s="392"/>
      <c r="V52" s="392"/>
      <c r="W52" s="392"/>
      <c r="X52" s="392"/>
      <c r="Y52" s="392"/>
      <c r="Z52" s="392"/>
    </row>
    <row r="53">
      <c r="A53" s="392"/>
      <c r="B53" s="392"/>
      <c r="C53" s="392"/>
      <c r="D53" s="392"/>
      <c r="E53" s="392"/>
      <c r="F53" s="392"/>
      <c r="G53" s="392"/>
      <c r="H53" s="392"/>
      <c r="I53" s="392"/>
      <c r="J53" s="392"/>
      <c r="K53" s="392"/>
      <c r="L53" s="392"/>
      <c r="M53" s="392"/>
      <c r="N53" s="392"/>
      <c r="O53" s="392"/>
      <c r="P53" s="392"/>
      <c r="Q53" s="392"/>
      <c r="R53" s="392"/>
      <c r="S53" s="392"/>
      <c r="T53" s="392"/>
      <c r="U53" s="392"/>
      <c r="V53" s="392"/>
      <c r="W53" s="392"/>
      <c r="X53" s="392"/>
      <c r="Y53" s="392"/>
      <c r="Z53" s="392"/>
    </row>
    <row r="54">
      <c r="A54" s="392"/>
      <c r="B54" s="392"/>
      <c r="C54" s="392"/>
      <c r="D54" s="392"/>
      <c r="E54" s="392"/>
      <c r="F54" s="392"/>
      <c r="G54" s="392"/>
      <c r="H54" s="392"/>
      <c r="I54" s="392"/>
      <c r="J54" s="392"/>
      <c r="K54" s="392"/>
      <c r="L54" s="392"/>
      <c r="M54" s="392"/>
      <c r="N54" s="392"/>
      <c r="O54" s="392"/>
      <c r="P54" s="392"/>
      <c r="Q54" s="392"/>
      <c r="R54" s="392"/>
      <c r="S54" s="392"/>
      <c r="T54" s="392"/>
      <c r="U54" s="392"/>
      <c r="V54" s="392"/>
      <c r="W54" s="392"/>
      <c r="X54" s="392"/>
      <c r="Y54" s="392"/>
      <c r="Z54" s="392"/>
    </row>
    <row r="55">
      <c r="A55" s="392"/>
      <c r="B55" s="392"/>
      <c r="C55" s="392"/>
      <c r="D55" s="392"/>
      <c r="E55" s="392"/>
      <c r="F55" s="392"/>
      <c r="G55" s="392"/>
      <c r="H55" s="392"/>
      <c r="I55" s="392"/>
      <c r="J55" s="392"/>
      <c r="K55" s="392"/>
      <c r="L55" s="392"/>
      <c r="M55" s="392"/>
      <c r="N55" s="392"/>
      <c r="O55" s="392"/>
      <c r="P55" s="392"/>
      <c r="Q55" s="392"/>
      <c r="R55" s="392"/>
      <c r="S55" s="392"/>
      <c r="T55" s="392"/>
      <c r="U55" s="392"/>
      <c r="V55" s="392"/>
      <c r="W55" s="392"/>
      <c r="X55" s="392"/>
      <c r="Y55" s="392"/>
      <c r="Z55" s="392"/>
    </row>
    <row r="56">
      <c r="A56" s="392"/>
      <c r="B56" s="392"/>
      <c r="C56" s="392"/>
      <c r="D56" s="392"/>
      <c r="E56" s="392"/>
      <c r="F56" s="392"/>
      <c r="G56" s="392"/>
      <c r="H56" s="392"/>
      <c r="I56" s="392"/>
      <c r="J56" s="392"/>
      <c r="K56" s="392"/>
      <c r="L56" s="392"/>
      <c r="M56" s="392"/>
      <c r="N56" s="392"/>
      <c r="O56" s="392"/>
      <c r="P56" s="392"/>
      <c r="Q56" s="392"/>
      <c r="R56" s="392"/>
      <c r="S56" s="392"/>
      <c r="T56" s="392"/>
      <c r="U56" s="392"/>
      <c r="V56" s="392"/>
      <c r="W56" s="392"/>
      <c r="X56" s="392"/>
      <c r="Y56" s="392"/>
      <c r="Z56" s="392"/>
    </row>
    <row r="57">
      <c r="A57" s="392"/>
      <c r="B57" s="392"/>
      <c r="C57" s="392"/>
      <c r="D57" s="392"/>
      <c r="E57" s="392"/>
      <c r="F57" s="392"/>
      <c r="G57" s="392"/>
      <c r="H57" s="392"/>
      <c r="I57" s="392"/>
      <c r="J57" s="392"/>
      <c r="K57" s="392"/>
      <c r="L57" s="392"/>
      <c r="M57" s="392"/>
      <c r="N57" s="392"/>
      <c r="O57" s="392"/>
      <c r="P57" s="392"/>
      <c r="Q57" s="392"/>
      <c r="R57" s="392"/>
      <c r="S57" s="392"/>
      <c r="T57" s="392"/>
      <c r="U57" s="392"/>
      <c r="V57" s="392"/>
      <c r="W57" s="392"/>
      <c r="X57" s="392"/>
      <c r="Y57" s="392"/>
      <c r="Z57" s="392"/>
    </row>
    <row r="58">
      <c r="A58" s="392"/>
      <c r="B58" s="392"/>
      <c r="C58" s="392"/>
      <c r="D58" s="392"/>
      <c r="E58" s="392"/>
      <c r="F58" s="392"/>
      <c r="G58" s="392"/>
      <c r="H58" s="392"/>
      <c r="I58" s="392"/>
      <c r="J58" s="392"/>
      <c r="K58" s="392"/>
      <c r="L58" s="392"/>
      <c r="M58" s="392"/>
      <c r="N58" s="392"/>
      <c r="O58" s="392"/>
      <c r="P58" s="392"/>
      <c r="Q58" s="392"/>
      <c r="R58" s="392"/>
      <c r="S58" s="392"/>
      <c r="T58" s="392"/>
      <c r="U58" s="392"/>
      <c r="V58" s="392"/>
      <c r="W58" s="392"/>
      <c r="X58" s="392"/>
      <c r="Y58" s="392"/>
      <c r="Z58" s="392"/>
    </row>
    <row r="59">
      <c r="A59" s="392"/>
      <c r="B59" s="392"/>
      <c r="C59" s="392"/>
      <c r="D59" s="392"/>
      <c r="E59" s="392"/>
      <c r="F59" s="392"/>
      <c r="G59" s="392"/>
      <c r="H59" s="392"/>
      <c r="I59" s="392"/>
      <c r="J59" s="392"/>
      <c r="K59" s="392"/>
      <c r="L59" s="392"/>
      <c r="M59" s="392"/>
      <c r="N59" s="392"/>
      <c r="O59" s="392"/>
      <c r="P59" s="392"/>
      <c r="Q59" s="392"/>
      <c r="R59" s="392"/>
      <c r="S59" s="392"/>
      <c r="T59" s="392"/>
      <c r="U59" s="392"/>
      <c r="V59" s="392"/>
      <c r="W59" s="392"/>
      <c r="X59" s="392"/>
      <c r="Y59" s="392"/>
      <c r="Z59" s="392"/>
    </row>
    <row r="60">
      <c r="A60" s="392"/>
      <c r="B60" s="392"/>
      <c r="C60" s="392"/>
      <c r="D60" s="392"/>
      <c r="E60" s="392"/>
      <c r="F60" s="392"/>
      <c r="G60" s="392"/>
      <c r="H60" s="392"/>
      <c r="I60" s="392"/>
      <c r="J60" s="392"/>
      <c r="K60" s="392"/>
      <c r="L60" s="392"/>
      <c r="M60" s="392"/>
      <c r="N60" s="392"/>
      <c r="O60" s="392"/>
      <c r="P60" s="392"/>
      <c r="Q60" s="392"/>
      <c r="R60" s="392"/>
      <c r="S60" s="392"/>
      <c r="T60" s="392"/>
      <c r="U60" s="392"/>
      <c r="V60" s="392"/>
      <c r="W60" s="392"/>
      <c r="X60" s="392"/>
      <c r="Y60" s="392"/>
      <c r="Z60" s="392"/>
    </row>
    <row r="61">
      <c r="A61" s="392"/>
      <c r="B61" s="392"/>
      <c r="C61" s="392"/>
      <c r="D61" s="392"/>
      <c r="E61" s="392"/>
      <c r="F61" s="392"/>
      <c r="G61" s="392"/>
      <c r="H61" s="392"/>
      <c r="I61" s="392"/>
      <c r="J61" s="392"/>
      <c r="K61" s="392"/>
      <c r="L61" s="392"/>
      <c r="M61" s="392"/>
      <c r="N61" s="392"/>
      <c r="O61" s="392"/>
      <c r="P61" s="392"/>
      <c r="Q61" s="392"/>
      <c r="R61" s="392"/>
      <c r="S61" s="392"/>
      <c r="T61" s="392"/>
      <c r="U61" s="392"/>
      <c r="V61" s="392"/>
      <c r="W61" s="392"/>
      <c r="X61" s="392"/>
      <c r="Y61" s="392"/>
      <c r="Z61" s="392"/>
    </row>
    <row r="62">
      <c r="A62" s="392"/>
      <c r="B62" s="392"/>
      <c r="C62" s="392"/>
      <c r="D62" s="392"/>
      <c r="E62" s="392"/>
      <c r="F62" s="392"/>
      <c r="G62" s="392"/>
      <c r="H62" s="392"/>
      <c r="I62" s="392"/>
      <c r="J62" s="392"/>
      <c r="K62" s="392"/>
      <c r="L62" s="392"/>
      <c r="M62" s="392"/>
      <c r="N62" s="392"/>
      <c r="O62" s="392"/>
      <c r="P62" s="392"/>
      <c r="Q62" s="392"/>
      <c r="R62" s="392"/>
      <c r="S62" s="392"/>
      <c r="T62" s="392"/>
      <c r="U62" s="392"/>
      <c r="V62" s="392"/>
      <c r="W62" s="392"/>
      <c r="X62" s="392"/>
      <c r="Y62" s="392"/>
      <c r="Z62" s="392"/>
    </row>
    <row r="63">
      <c r="A63" s="392"/>
      <c r="B63" s="392"/>
      <c r="C63" s="392"/>
      <c r="D63" s="392"/>
      <c r="E63" s="392"/>
      <c r="F63" s="392"/>
      <c r="G63" s="392"/>
      <c r="H63" s="392"/>
      <c r="I63" s="392"/>
      <c r="J63" s="392"/>
      <c r="K63" s="392"/>
      <c r="L63" s="392"/>
      <c r="M63" s="392"/>
      <c r="N63" s="392"/>
      <c r="O63" s="392"/>
      <c r="P63" s="392"/>
      <c r="Q63" s="392"/>
      <c r="R63" s="392"/>
      <c r="S63" s="392"/>
      <c r="T63" s="392"/>
      <c r="U63" s="392"/>
      <c r="V63" s="392"/>
      <c r="W63" s="392"/>
      <c r="X63" s="392"/>
      <c r="Y63" s="392"/>
      <c r="Z63" s="392"/>
    </row>
    <row r="64">
      <c r="A64" s="392"/>
      <c r="B64" s="392"/>
      <c r="C64" s="392"/>
      <c r="D64" s="392"/>
      <c r="E64" s="392"/>
      <c r="F64" s="392"/>
      <c r="G64" s="392"/>
      <c r="H64" s="392"/>
      <c r="I64" s="392"/>
      <c r="J64" s="392"/>
      <c r="K64" s="392"/>
      <c r="L64" s="392"/>
      <c r="M64" s="392"/>
      <c r="N64" s="392"/>
      <c r="O64" s="392"/>
      <c r="P64" s="392"/>
      <c r="Q64" s="392"/>
      <c r="R64" s="392"/>
      <c r="S64" s="392"/>
      <c r="T64" s="392"/>
      <c r="U64" s="392"/>
      <c r="V64" s="392"/>
      <c r="W64" s="392"/>
      <c r="X64" s="392"/>
      <c r="Y64" s="392"/>
      <c r="Z64" s="392"/>
    </row>
    <row r="65">
      <c r="A65" s="392"/>
      <c r="B65" s="392"/>
      <c r="C65" s="392"/>
      <c r="D65" s="392"/>
      <c r="E65" s="392"/>
      <c r="F65" s="392"/>
      <c r="G65" s="392"/>
      <c r="H65" s="392"/>
      <c r="I65" s="392"/>
      <c r="J65" s="392"/>
      <c r="K65" s="392"/>
      <c r="L65" s="392"/>
      <c r="M65" s="392"/>
      <c r="N65" s="392"/>
      <c r="O65" s="392"/>
      <c r="P65" s="392"/>
      <c r="Q65" s="392"/>
      <c r="R65" s="392"/>
      <c r="S65" s="392"/>
      <c r="T65" s="392"/>
      <c r="U65" s="392"/>
      <c r="V65" s="392"/>
      <c r="W65" s="392"/>
      <c r="X65" s="392"/>
      <c r="Y65" s="392"/>
      <c r="Z65" s="392"/>
    </row>
    <row r="66">
      <c r="A66" s="392"/>
      <c r="B66" s="392"/>
      <c r="C66" s="392"/>
      <c r="D66" s="392"/>
      <c r="E66" s="392"/>
      <c r="F66" s="392"/>
      <c r="G66" s="392"/>
      <c r="H66" s="392"/>
      <c r="I66" s="392"/>
      <c r="J66" s="392"/>
      <c r="K66" s="392"/>
      <c r="L66" s="392"/>
      <c r="M66" s="392"/>
      <c r="N66" s="392"/>
      <c r="O66" s="392"/>
      <c r="P66" s="392"/>
      <c r="Q66" s="392"/>
      <c r="R66" s="392"/>
      <c r="S66" s="392"/>
      <c r="T66" s="392"/>
      <c r="U66" s="392"/>
      <c r="V66" s="392"/>
      <c r="W66" s="392"/>
      <c r="X66" s="392"/>
      <c r="Y66" s="392"/>
      <c r="Z66" s="392"/>
    </row>
    <row r="67">
      <c r="A67" s="392"/>
      <c r="B67" s="392"/>
      <c r="C67" s="392"/>
      <c r="D67" s="392"/>
      <c r="E67" s="392"/>
      <c r="F67" s="392"/>
      <c r="G67" s="392"/>
      <c r="H67" s="392"/>
      <c r="I67" s="392"/>
      <c r="J67" s="392"/>
      <c r="K67" s="392"/>
      <c r="L67" s="392"/>
      <c r="M67" s="392"/>
      <c r="N67" s="392"/>
      <c r="O67" s="392"/>
      <c r="P67" s="392"/>
      <c r="Q67" s="392"/>
      <c r="R67" s="392"/>
      <c r="S67" s="392"/>
      <c r="T67" s="392"/>
      <c r="U67" s="392"/>
      <c r="V67" s="392"/>
      <c r="W67" s="392"/>
      <c r="X67" s="392"/>
      <c r="Y67" s="392"/>
      <c r="Z67" s="392"/>
    </row>
    <row r="68">
      <c r="A68" s="392"/>
      <c r="B68" s="392"/>
      <c r="C68" s="392"/>
      <c r="D68" s="392"/>
      <c r="E68" s="392"/>
      <c r="F68" s="392"/>
      <c r="G68" s="392"/>
      <c r="H68" s="392"/>
      <c r="I68" s="392"/>
      <c r="J68" s="392"/>
      <c r="K68" s="392"/>
      <c r="L68" s="392"/>
      <c r="M68" s="392"/>
      <c r="N68" s="392"/>
      <c r="O68" s="392"/>
      <c r="P68" s="392"/>
      <c r="Q68" s="392"/>
      <c r="R68" s="392"/>
      <c r="S68" s="392"/>
      <c r="T68" s="392"/>
      <c r="U68" s="392"/>
      <c r="V68" s="392"/>
      <c r="W68" s="392"/>
      <c r="X68" s="392"/>
      <c r="Y68" s="392"/>
      <c r="Z68" s="392"/>
    </row>
    <row r="69">
      <c r="A69" s="392"/>
      <c r="B69" s="392"/>
      <c r="C69" s="392"/>
      <c r="D69" s="392"/>
      <c r="E69" s="392"/>
      <c r="F69" s="392"/>
      <c r="G69" s="392"/>
      <c r="H69" s="392"/>
      <c r="I69" s="392"/>
      <c r="J69" s="392"/>
      <c r="K69" s="392"/>
      <c r="L69" s="392"/>
      <c r="M69" s="392"/>
      <c r="N69" s="392"/>
      <c r="O69" s="392"/>
      <c r="P69" s="392"/>
      <c r="Q69" s="392"/>
      <c r="R69" s="392"/>
      <c r="S69" s="392"/>
      <c r="T69" s="392"/>
      <c r="U69" s="392"/>
      <c r="V69" s="392"/>
      <c r="W69" s="392"/>
      <c r="X69" s="392"/>
      <c r="Y69" s="392"/>
      <c r="Z69" s="392"/>
    </row>
    <row r="70">
      <c r="A70" s="392"/>
      <c r="B70" s="392"/>
      <c r="C70" s="392"/>
      <c r="D70" s="392"/>
      <c r="E70" s="392"/>
      <c r="F70" s="392"/>
      <c r="G70" s="392"/>
      <c r="H70" s="392"/>
      <c r="I70" s="392"/>
      <c r="J70" s="392"/>
      <c r="K70" s="392"/>
      <c r="L70" s="392"/>
      <c r="M70" s="392"/>
      <c r="N70" s="392"/>
      <c r="O70" s="392"/>
      <c r="P70" s="392"/>
      <c r="Q70" s="392"/>
      <c r="R70" s="392"/>
      <c r="S70" s="392"/>
      <c r="T70" s="392"/>
      <c r="U70" s="392"/>
      <c r="V70" s="392"/>
      <c r="W70" s="392"/>
      <c r="X70" s="392"/>
      <c r="Y70" s="392"/>
      <c r="Z70" s="392"/>
    </row>
    <row r="71">
      <c r="A71" s="392"/>
      <c r="B71" s="392"/>
      <c r="C71" s="392"/>
      <c r="D71" s="392"/>
      <c r="E71" s="392"/>
      <c r="F71" s="392"/>
      <c r="G71" s="392"/>
      <c r="H71" s="392"/>
      <c r="I71" s="392"/>
      <c r="J71" s="392"/>
      <c r="K71" s="392"/>
      <c r="L71" s="392"/>
      <c r="M71" s="392"/>
      <c r="N71" s="392"/>
      <c r="O71" s="392"/>
      <c r="P71" s="392"/>
      <c r="Q71" s="392"/>
      <c r="R71" s="392"/>
      <c r="S71" s="392"/>
      <c r="T71" s="392"/>
      <c r="U71" s="392"/>
      <c r="V71" s="392"/>
      <c r="W71" s="392"/>
      <c r="X71" s="392"/>
      <c r="Y71" s="392"/>
      <c r="Z71" s="392"/>
    </row>
    <row r="72">
      <c r="A72" s="392"/>
      <c r="B72" s="392"/>
      <c r="C72" s="392"/>
      <c r="D72" s="392"/>
      <c r="E72" s="392"/>
      <c r="F72" s="392"/>
      <c r="G72" s="392"/>
      <c r="H72" s="392"/>
      <c r="I72" s="392"/>
      <c r="J72" s="392"/>
      <c r="K72" s="392"/>
      <c r="L72" s="392"/>
      <c r="M72" s="392"/>
      <c r="N72" s="392"/>
      <c r="O72" s="392"/>
      <c r="P72" s="392"/>
      <c r="Q72" s="392"/>
      <c r="R72" s="392"/>
      <c r="S72" s="392"/>
      <c r="T72" s="392"/>
      <c r="U72" s="392"/>
      <c r="V72" s="392"/>
      <c r="W72" s="392"/>
      <c r="X72" s="392"/>
      <c r="Y72" s="392"/>
      <c r="Z72" s="392"/>
    </row>
    <row r="73">
      <c r="A73" s="392"/>
      <c r="B73" s="392"/>
      <c r="C73" s="392"/>
      <c r="D73" s="392"/>
      <c r="E73" s="392"/>
      <c r="F73" s="392"/>
      <c r="G73" s="392"/>
      <c r="H73" s="392"/>
      <c r="I73" s="392"/>
      <c r="J73" s="392"/>
      <c r="K73" s="392"/>
      <c r="L73" s="392"/>
      <c r="M73" s="392"/>
      <c r="N73" s="392"/>
      <c r="O73" s="392"/>
      <c r="P73" s="392"/>
      <c r="Q73" s="392"/>
      <c r="R73" s="392"/>
      <c r="S73" s="392"/>
      <c r="T73" s="392"/>
      <c r="U73" s="392"/>
      <c r="V73" s="392"/>
      <c r="W73" s="392"/>
      <c r="X73" s="392"/>
      <c r="Y73" s="392"/>
      <c r="Z73" s="392"/>
    </row>
    <row r="74">
      <c r="A74" s="392"/>
      <c r="B74" s="392"/>
      <c r="C74" s="392"/>
      <c r="D74" s="392"/>
      <c r="E74" s="392"/>
      <c r="F74" s="392"/>
      <c r="G74" s="392"/>
      <c r="H74" s="392"/>
      <c r="I74" s="392"/>
      <c r="J74" s="392"/>
      <c r="K74" s="392"/>
      <c r="L74" s="392"/>
      <c r="M74" s="392"/>
      <c r="N74" s="392"/>
      <c r="O74" s="392"/>
      <c r="P74" s="392"/>
      <c r="Q74" s="392"/>
      <c r="R74" s="392"/>
      <c r="S74" s="392"/>
      <c r="T74" s="392"/>
      <c r="U74" s="392"/>
      <c r="V74" s="392"/>
      <c r="W74" s="392"/>
      <c r="X74" s="392"/>
      <c r="Y74" s="392"/>
      <c r="Z74" s="392"/>
    </row>
    <row r="75">
      <c r="A75" s="392"/>
      <c r="B75" s="392"/>
      <c r="C75" s="392"/>
      <c r="D75" s="392"/>
      <c r="E75" s="392"/>
      <c r="F75" s="392"/>
      <c r="G75" s="392"/>
      <c r="H75" s="392"/>
      <c r="I75" s="392"/>
      <c r="J75" s="392"/>
      <c r="K75" s="392"/>
      <c r="L75" s="392"/>
      <c r="M75" s="392"/>
      <c r="N75" s="392"/>
      <c r="O75" s="392"/>
      <c r="P75" s="392"/>
      <c r="Q75" s="392"/>
      <c r="R75" s="392"/>
      <c r="S75" s="392"/>
      <c r="T75" s="392"/>
      <c r="U75" s="392"/>
      <c r="V75" s="392"/>
      <c r="W75" s="392"/>
      <c r="X75" s="392"/>
      <c r="Y75" s="392"/>
      <c r="Z75" s="392"/>
    </row>
    <row r="76">
      <c r="A76" s="392"/>
      <c r="B76" s="392"/>
      <c r="C76" s="392"/>
      <c r="D76" s="392"/>
      <c r="E76" s="392"/>
      <c r="F76" s="392"/>
      <c r="G76" s="392"/>
      <c r="H76" s="392"/>
      <c r="I76" s="392"/>
      <c r="J76" s="392"/>
      <c r="K76" s="392"/>
      <c r="L76" s="392"/>
      <c r="M76" s="392"/>
      <c r="N76" s="392"/>
      <c r="O76" s="392"/>
      <c r="P76" s="392"/>
      <c r="Q76" s="392"/>
      <c r="R76" s="392"/>
      <c r="S76" s="392"/>
      <c r="T76" s="392"/>
      <c r="U76" s="392"/>
      <c r="V76" s="392"/>
      <c r="W76" s="392"/>
      <c r="X76" s="392"/>
      <c r="Y76" s="392"/>
      <c r="Z76" s="392"/>
    </row>
    <row r="77">
      <c r="A77" s="392"/>
      <c r="B77" s="392"/>
      <c r="C77" s="392"/>
      <c r="D77" s="392"/>
      <c r="E77" s="392"/>
      <c r="F77" s="392"/>
      <c r="G77" s="392"/>
      <c r="H77" s="392"/>
      <c r="I77" s="392"/>
      <c r="J77" s="392"/>
      <c r="K77" s="392"/>
      <c r="L77" s="392"/>
      <c r="M77" s="392"/>
      <c r="N77" s="392"/>
      <c r="O77" s="392"/>
      <c r="P77" s="392"/>
      <c r="Q77" s="392"/>
      <c r="R77" s="392"/>
      <c r="S77" s="392"/>
      <c r="T77" s="392"/>
      <c r="U77" s="392"/>
      <c r="V77" s="392"/>
      <c r="W77" s="392"/>
      <c r="X77" s="392"/>
      <c r="Y77" s="392"/>
      <c r="Z77" s="392"/>
    </row>
    <row r="78">
      <c r="A78" s="392"/>
      <c r="B78" s="392"/>
      <c r="C78" s="392"/>
      <c r="D78" s="392"/>
      <c r="E78" s="392"/>
      <c r="F78" s="392"/>
      <c r="G78" s="392"/>
      <c r="H78" s="392"/>
      <c r="I78" s="392"/>
      <c r="J78" s="392"/>
      <c r="K78" s="392"/>
      <c r="L78" s="392"/>
      <c r="M78" s="392"/>
      <c r="N78" s="392"/>
      <c r="O78" s="392"/>
      <c r="P78" s="392"/>
      <c r="Q78" s="392"/>
      <c r="R78" s="392"/>
      <c r="S78" s="392"/>
      <c r="T78" s="392"/>
      <c r="U78" s="392"/>
      <c r="V78" s="392"/>
      <c r="W78" s="392"/>
      <c r="X78" s="392"/>
      <c r="Y78" s="392"/>
      <c r="Z78" s="392"/>
    </row>
    <row r="79">
      <c r="A79" s="392"/>
      <c r="B79" s="392"/>
      <c r="C79" s="392"/>
      <c r="D79" s="392"/>
      <c r="E79" s="392"/>
      <c r="F79" s="392"/>
      <c r="G79" s="392"/>
      <c r="H79" s="392"/>
      <c r="I79" s="392"/>
      <c r="J79" s="392"/>
      <c r="K79" s="392"/>
      <c r="L79" s="392"/>
      <c r="M79" s="392"/>
      <c r="N79" s="392"/>
      <c r="O79" s="392"/>
      <c r="P79" s="392"/>
      <c r="Q79" s="392"/>
      <c r="R79" s="392"/>
      <c r="S79" s="392"/>
      <c r="T79" s="392"/>
      <c r="U79" s="392"/>
      <c r="V79" s="392"/>
      <c r="W79" s="392"/>
      <c r="X79" s="392"/>
      <c r="Y79" s="392"/>
      <c r="Z79" s="392"/>
    </row>
    <row r="80">
      <c r="A80" s="392"/>
      <c r="B80" s="392"/>
      <c r="C80" s="392"/>
      <c r="D80" s="392"/>
      <c r="E80" s="392"/>
      <c r="F80" s="392"/>
      <c r="G80" s="392"/>
      <c r="H80" s="392"/>
      <c r="I80" s="392"/>
      <c r="J80" s="392"/>
      <c r="K80" s="392"/>
      <c r="L80" s="392"/>
      <c r="M80" s="392"/>
      <c r="N80" s="392"/>
      <c r="O80" s="392"/>
      <c r="P80" s="392"/>
      <c r="Q80" s="392"/>
      <c r="R80" s="392"/>
      <c r="S80" s="392"/>
      <c r="T80" s="392"/>
      <c r="U80" s="392"/>
      <c r="V80" s="392"/>
      <c r="W80" s="392"/>
      <c r="X80" s="392"/>
      <c r="Y80" s="392"/>
      <c r="Z80" s="392"/>
    </row>
    <row r="81">
      <c r="A81" s="392"/>
      <c r="B81" s="392"/>
      <c r="C81" s="392"/>
      <c r="D81" s="392"/>
      <c r="E81" s="392"/>
      <c r="F81" s="392"/>
      <c r="G81" s="392"/>
      <c r="H81" s="392"/>
      <c r="I81" s="392"/>
      <c r="J81" s="392"/>
      <c r="K81" s="392"/>
      <c r="L81" s="392"/>
      <c r="M81" s="392"/>
      <c r="N81" s="392"/>
      <c r="O81" s="392"/>
      <c r="P81" s="392"/>
      <c r="Q81" s="392"/>
      <c r="R81" s="392"/>
      <c r="S81" s="392"/>
      <c r="T81" s="392"/>
      <c r="U81" s="392"/>
      <c r="V81" s="392"/>
      <c r="W81" s="392"/>
      <c r="X81" s="392"/>
      <c r="Y81" s="392"/>
      <c r="Z81" s="392"/>
    </row>
    <row r="82">
      <c r="A82" s="392"/>
      <c r="B82" s="392"/>
      <c r="C82" s="392"/>
      <c r="D82" s="392"/>
      <c r="E82" s="392"/>
      <c r="F82" s="392"/>
      <c r="G82" s="392"/>
      <c r="H82" s="392"/>
      <c r="I82" s="392"/>
      <c r="J82" s="392"/>
      <c r="K82" s="392"/>
      <c r="L82" s="392"/>
      <c r="M82" s="392"/>
      <c r="N82" s="392"/>
      <c r="O82" s="392"/>
      <c r="P82" s="392"/>
      <c r="Q82" s="392"/>
      <c r="R82" s="392"/>
      <c r="S82" s="392"/>
      <c r="T82" s="392"/>
      <c r="U82" s="392"/>
      <c r="V82" s="392"/>
      <c r="W82" s="392"/>
      <c r="X82" s="392"/>
      <c r="Y82" s="392"/>
      <c r="Z82" s="392"/>
    </row>
    <row r="83">
      <c r="A83" s="392"/>
      <c r="B83" s="392"/>
      <c r="C83" s="392"/>
      <c r="D83" s="392"/>
      <c r="E83" s="392"/>
      <c r="F83" s="392"/>
      <c r="G83" s="392"/>
      <c r="H83" s="392"/>
      <c r="I83" s="392"/>
      <c r="J83" s="392"/>
      <c r="K83" s="392"/>
      <c r="L83" s="392"/>
      <c r="M83" s="392"/>
      <c r="N83" s="392"/>
      <c r="O83" s="392"/>
      <c r="P83" s="392"/>
      <c r="Q83" s="392"/>
      <c r="R83" s="392"/>
      <c r="S83" s="392"/>
      <c r="T83" s="392"/>
      <c r="U83" s="392"/>
      <c r="V83" s="392"/>
      <c r="W83" s="392"/>
      <c r="X83" s="392"/>
      <c r="Y83" s="392"/>
      <c r="Z83" s="392"/>
    </row>
    <row r="84">
      <c r="A84" s="392"/>
      <c r="B84" s="392"/>
      <c r="C84" s="392"/>
      <c r="D84" s="392"/>
      <c r="E84" s="392"/>
      <c r="F84" s="392"/>
      <c r="G84" s="392"/>
      <c r="H84" s="392"/>
      <c r="I84" s="392"/>
      <c r="J84" s="392"/>
      <c r="K84" s="392"/>
      <c r="L84" s="392"/>
      <c r="M84" s="392"/>
      <c r="N84" s="392"/>
      <c r="O84" s="392"/>
      <c r="P84" s="392"/>
      <c r="Q84" s="392"/>
      <c r="R84" s="392"/>
      <c r="S84" s="392"/>
      <c r="T84" s="392"/>
      <c r="U84" s="392"/>
      <c r="V84" s="392"/>
      <c r="W84" s="392"/>
      <c r="X84" s="392"/>
      <c r="Y84" s="392"/>
      <c r="Z84" s="392"/>
    </row>
    <row r="85">
      <c r="A85" s="392"/>
      <c r="B85" s="392"/>
      <c r="C85" s="392"/>
      <c r="D85" s="392"/>
      <c r="E85" s="392"/>
      <c r="F85" s="392"/>
      <c r="G85" s="392"/>
      <c r="H85" s="392"/>
      <c r="I85" s="392"/>
      <c r="J85" s="392"/>
      <c r="K85" s="392"/>
      <c r="L85" s="392"/>
      <c r="M85" s="392"/>
      <c r="N85" s="392"/>
      <c r="O85" s="392"/>
      <c r="P85" s="392"/>
      <c r="Q85" s="392"/>
      <c r="R85" s="392"/>
      <c r="S85" s="392"/>
      <c r="T85" s="392"/>
      <c r="U85" s="392"/>
      <c r="V85" s="392"/>
      <c r="W85" s="392"/>
      <c r="X85" s="392"/>
      <c r="Y85" s="392"/>
      <c r="Z85" s="392"/>
    </row>
    <row r="86">
      <c r="A86" s="392"/>
      <c r="B86" s="392"/>
      <c r="C86" s="392"/>
      <c r="D86" s="392"/>
      <c r="E86" s="392"/>
      <c r="F86" s="392"/>
      <c r="G86" s="392"/>
      <c r="H86" s="392"/>
      <c r="I86" s="392"/>
      <c r="J86" s="392"/>
      <c r="K86" s="392"/>
      <c r="L86" s="392"/>
      <c r="M86" s="392"/>
      <c r="N86" s="392"/>
      <c r="O86" s="392"/>
      <c r="P86" s="392"/>
      <c r="Q86" s="392"/>
      <c r="R86" s="392"/>
      <c r="S86" s="392"/>
      <c r="T86" s="392"/>
      <c r="U86" s="392"/>
      <c r="V86" s="392"/>
      <c r="W86" s="392"/>
      <c r="X86" s="392"/>
      <c r="Y86" s="392"/>
      <c r="Z86" s="392"/>
    </row>
    <row r="87">
      <c r="A87" s="392"/>
      <c r="B87" s="392"/>
      <c r="C87" s="392"/>
      <c r="D87" s="392"/>
      <c r="E87" s="392"/>
      <c r="F87" s="392"/>
      <c r="G87" s="392"/>
      <c r="H87" s="392"/>
      <c r="I87" s="392"/>
      <c r="J87" s="392"/>
      <c r="K87" s="392"/>
      <c r="L87" s="392"/>
      <c r="M87" s="392"/>
      <c r="N87" s="392"/>
      <c r="O87" s="392"/>
      <c r="P87" s="392"/>
      <c r="Q87" s="392"/>
      <c r="R87" s="392"/>
      <c r="S87" s="392"/>
      <c r="T87" s="392"/>
      <c r="U87" s="392"/>
      <c r="V87" s="392"/>
      <c r="W87" s="392"/>
      <c r="X87" s="392"/>
      <c r="Y87" s="392"/>
      <c r="Z87" s="392"/>
    </row>
    <row r="88">
      <c r="A88" s="392"/>
      <c r="B88" s="392"/>
      <c r="C88" s="392"/>
      <c r="D88" s="392"/>
      <c r="E88" s="392"/>
      <c r="F88" s="392"/>
      <c r="G88" s="392"/>
      <c r="H88" s="392"/>
      <c r="I88" s="392"/>
      <c r="J88" s="392"/>
      <c r="K88" s="392"/>
      <c r="L88" s="392"/>
      <c r="M88" s="392"/>
      <c r="N88" s="392"/>
      <c r="O88" s="392"/>
      <c r="P88" s="392"/>
      <c r="Q88" s="392"/>
      <c r="R88" s="392"/>
      <c r="S88" s="392"/>
      <c r="T88" s="392"/>
      <c r="U88" s="392"/>
      <c r="V88" s="392"/>
      <c r="W88" s="392"/>
      <c r="X88" s="392"/>
      <c r="Y88" s="392"/>
      <c r="Z88" s="392"/>
    </row>
    <row r="89">
      <c r="A89" s="392"/>
      <c r="B89" s="392"/>
      <c r="C89" s="392"/>
      <c r="D89" s="392"/>
      <c r="E89" s="392"/>
      <c r="F89" s="392"/>
      <c r="G89" s="392"/>
      <c r="H89" s="392"/>
      <c r="I89" s="392"/>
      <c r="J89" s="392"/>
      <c r="K89" s="392"/>
      <c r="L89" s="392"/>
      <c r="M89" s="392"/>
      <c r="N89" s="392"/>
      <c r="O89" s="392"/>
      <c r="P89" s="392"/>
      <c r="Q89" s="392"/>
      <c r="R89" s="392"/>
      <c r="S89" s="392"/>
      <c r="T89" s="392"/>
      <c r="U89" s="392"/>
      <c r="V89" s="392"/>
      <c r="W89" s="392"/>
      <c r="X89" s="392"/>
      <c r="Y89" s="392"/>
      <c r="Z89" s="392"/>
    </row>
    <row r="90">
      <c r="A90" s="392"/>
      <c r="B90" s="392"/>
      <c r="C90" s="392"/>
      <c r="D90" s="392"/>
      <c r="E90" s="392"/>
      <c r="F90" s="392"/>
      <c r="G90" s="392"/>
      <c r="H90" s="392"/>
      <c r="I90" s="392"/>
      <c r="J90" s="392"/>
      <c r="K90" s="392"/>
      <c r="L90" s="392"/>
      <c r="M90" s="392"/>
      <c r="N90" s="392"/>
      <c r="O90" s="392"/>
      <c r="P90" s="392"/>
      <c r="Q90" s="392"/>
      <c r="R90" s="392"/>
      <c r="S90" s="392"/>
      <c r="T90" s="392"/>
      <c r="U90" s="392"/>
      <c r="V90" s="392"/>
      <c r="W90" s="392"/>
      <c r="X90" s="392"/>
      <c r="Y90" s="392"/>
      <c r="Z90" s="392"/>
    </row>
    <row r="91">
      <c r="A91" s="392"/>
      <c r="B91" s="392"/>
      <c r="C91" s="392"/>
      <c r="D91" s="392"/>
      <c r="E91" s="392"/>
      <c r="F91" s="392"/>
      <c r="G91" s="392"/>
      <c r="H91" s="392"/>
      <c r="I91" s="392"/>
      <c r="J91" s="392"/>
      <c r="K91" s="392"/>
      <c r="L91" s="392"/>
      <c r="M91" s="392"/>
      <c r="N91" s="392"/>
      <c r="O91" s="392"/>
      <c r="P91" s="392"/>
      <c r="Q91" s="392"/>
      <c r="R91" s="392"/>
      <c r="S91" s="392"/>
      <c r="T91" s="392"/>
      <c r="U91" s="392"/>
      <c r="V91" s="392"/>
      <c r="W91" s="392"/>
      <c r="X91" s="392"/>
      <c r="Y91" s="392"/>
      <c r="Z91" s="392"/>
    </row>
    <row r="92">
      <c r="A92" s="392"/>
      <c r="B92" s="392"/>
      <c r="C92" s="392"/>
      <c r="D92" s="392"/>
      <c r="E92" s="392"/>
      <c r="F92" s="392"/>
      <c r="G92" s="392"/>
      <c r="H92" s="392"/>
      <c r="I92" s="392"/>
      <c r="J92" s="392"/>
      <c r="K92" s="392"/>
      <c r="L92" s="392"/>
      <c r="M92" s="392"/>
      <c r="N92" s="392"/>
      <c r="O92" s="392"/>
      <c r="P92" s="392"/>
      <c r="Q92" s="392"/>
      <c r="R92" s="392"/>
      <c r="S92" s="392"/>
      <c r="T92" s="392"/>
      <c r="U92" s="392"/>
      <c r="V92" s="392"/>
      <c r="W92" s="392"/>
      <c r="X92" s="392"/>
      <c r="Y92" s="392"/>
      <c r="Z92" s="392"/>
    </row>
    <row r="93">
      <c r="A93" s="392"/>
      <c r="B93" s="392"/>
      <c r="C93" s="392"/>
      <c r="D93" s="392"/>
      <c r="E93" s="392"/>
      <c r="F93" s="392"/>
      <c r="G93" s="392"/>
      <c r="H93" s="392"/>
      <c r="I93" s="392"/>
      <c r="J93" s="392"/>
      <c r="K93" s="392"/>
      <c r="L93" s="392"/>
      <c r="M93" s="392"/>
      <c r="N93" s="392"/>
      <c r="O93" s="392"/>
      <c r="P93" s="392"/>
      <c r="Q93" s="392"/>
      <c r="R93" s="392"/>
      <c r="S93" s="392"/>
      <c r="T93" s="392"/>
      <c r="U93" s="392"/>
      <c r="V93" s="392"/>
      <c r="W93" s="392"/>
      <c r="X93" s="392"/>
      <c r="Y93" s="392"/>
      <c r="Z93" s="392"/>
    </row>
    <row r="94">
      <c r="A94" s="392"/>
      <c r="B94" s="392"/>
      <c r="C94" s="392"/>
      <c r="D94" s="392"/>
      <c r="E94" s="392"/>
      <c r="F94" s="392"/>
      <c r="G94" s="392"/>
      <c r="H94" s="392"/>
      <c r="I94" s="392"/>
      <c r="J94" s="392"/>
      <c r="K94" s="392"/>
      <c r="L94" s="392"/>
      <c r="M94" s="392"/>
      <c r="N94" s="392"/>
      <c r="O94" s="392"/>
      <c r="P94" s="392"/>
      <c r="Q94" s="392"/>
      <c r="R94" s="392"/>
      <c r="S94" s="392"/>
      <c r="T94" s="392"/>
      <c r="U94" s="392"/>
      <c r="V94" s="392"/>
      <c r="W94" s="392"/>
      <c r="X94" s="392"/>
      <c r="Y94" s="392"/>
      <c r="Z94" s="392"/>
    </row>
    <row r="95">
      <c r="A95" s="392"/>
      <c r="B95" s="392"/>
      <c r="C95" s="392"/>
      <c r="D95" s="392"/>
      <c r="E95" s="392"/>
      <c r="F95" s="392"/>
      <c r="G95" s="392"/>
      <c r="H95" s="392"/>
      <c r="I95" s="392"/>
      <c r="J95" s="392"/>
      <c r="K95" s="392"/>
      <c r="L95" s="392"/>
      <c r="M95" s="392"/>
      <c r="N95" s="392"/>
      <c r="O95" s="392"/>
      <c r="P95" s="392"/>
      <c r="Q95" s="392"/>
      <c r="R95" s="392"/>
      <c r="S95" s="392"/>
      <c r="T95" s="392"/>
      <c r="U95" s="392"/>
      <c r="V95" s="392"/>
      <c r="W95" s="392"/>
      <c r="X95" s="392"/>
      <c r="Y95" s="392"/>
      <c r="Z95" s="392"/>
    </row>
    <row r="96">
      <c r="A96" s="392"/>
      <c r="B96" s="392"/>
      <c r="C96" s="392"/>
      <c r="D96" s="392"/>
      <c r="E96" s="392"/>
      <c r="F96" s="392"/>
      <c r="G96" s="392"/>
      <c r="H96" s="392"/>
      <c r="I96" s="392"/>
      <c r="J96" s="392"/>
      <c r="K96" s="392"/>
      <c r="L96" s="392"/>
      <c r="M96" s="392"/>
      <c r="N96" s="392"/>
      <c r="O96" s="392"/>
      <c r="P96" s="392"/>
      <c r="Q96" s="392"/>
      <c r="R96" s="392"/>
      <c r="S96" s="392"/>
      <c r="T96" s="392"/>
      <c r="U96" s="392"/>
      <c r="V96" s="392"/>
      <c r="W96" s="392"/>
      <c r="X96" s="392"/>
      <c r="Y96" s="392"/>
      <c r="Z96" s="392"/>
    </row>
    <row r="97">
      <c r="A97" s="392"/>
      <c r="B97" s="392"/>
      <c r="C97" s="392"/>
      <c r="D97" s="392"/>
      <c r="E97" s="392"/>
      <c r="F97" s="392"/>
      <c r="G97" s="392"/>
      <c r="H97" s="392"/>
      <c r="I97" s="392"/>
      <c r="J97" s="392"/>
      <c r="K97" s="392"/>
      <c r="L97" s="392"/>
      <c r="M97" s="392"/>
      <c r="N97" s="392"/>
      <c r="O97" s="392"/>
      <c r="P97" s="392"/>
      <c r="Q97" s="392"/>
      <c r="R97" s="392"/>
      <c r="S97" s="392"/>
      <c r="T97" s="392"/>
      <c r="U97" s="392"/>
      <c r="V97" s="392"/>
      <c r="W97" s="392"/>
      <c r="X97" s="392"/>
      <c r="Y97" s="392"/>
      <c r="Z97" s="392"/>
    </row>
    <row r="98">
      <c r="A98" s="392"/>
      <c r="B98" s="392"/>
      <c r="C98" s="392"/>
      <c r="D98" s="392"/>
      <c r="E98" s="392"/>
      <c r="F98" s="392"/>
      <c r="G98" s="392"/>
      <c r="H98" s="392"/>
      <c r="I98" s="392"/>
      <c r="J98" s="392"/>
      <c r="K98" s="392"/>
      <c r="L98" s="392"/>
      <c r="M98" s="392"/>
      <c r="N98" s="392"/>
      <c r="O98" s="392"/>
      <c r="P98" s="392"/>
      <c r="Q98" s="392"/>
      <c r="R98" s="392"/>
      <c r="S98" s="392"/>
      <c r="T98" s="392"/>
      <c r="U98" s="392"/>
      <c r="V98" s="392"/>
      <c r="W98" s="392"/>
      <c r="X98" s="392"/>
      <c r="Y98" s="392"/>
      <c r="Z98" s="392"/>
    </row>
    <row r="99">
      <c r="A99" s="392"/>
      <c r="B99" s="392"/>
      <c r="C99" s="392"/>
      <c r="D99" s="392"/>
      <c r="E99" s="392"/>
      <c r="F99" s="392"/>
      <c r="G99" s="392"/>
      <c r="H99" s="392"/>
      <c r="I99" s="392"/>
      <c r="J99" s="392"/>
      <c r="K99" s="392"/>
      <c r="L99" s="392"/>
      <c r="M99" s="392"/>
      <c r="N99" s="392"/>
      <c r="O99" s="392"/>
      <c r="P99" s="392"/>
      <c r="Q99" s="392"/>
      <c r="R99" s="392"/>
      <c r="S99" s="392"/>
      <c r="T99" s="392"/>
      <c r="U99" s="392"/>
      <c r="V99" s="392"/>
      <c r="W99" s="392"/>
      <c r="X99" s="392"/>
      <c r="Y99" s="392"/>
      <c r="Z99" s="392"/>
    </row>
    <row r="100">
      <c r="A100" s="392"/>
      <c r="B100" s="392"/>
      <c r="C100" s="392"/>
      <c r="D100" s="392"/>
      <c r="E100" s="392"/>
      <c r="F100" s="392"/>
      <c r="G100" s="392"/>
      <c r="H100" s="392"/>
      <c r="I100" s="392"/>
      <c r="J100" s="392"/>
      <c r="K100" s="392"/>
      <c r="L100" s="392"/>
      <c r="M100" s="392"/>
      <c r="N100" s="392"/>
      <c r="O100" s="392"/>
      <c r="P100" s="392"/>
      <c r="Q100" s="392"/>
      <c r="R100" s="392"/>
      <c r="S100" s="392"/>
      <c r="T100" s="392"/>
      <c r="U100" s="392"/>
      <c r="V100" s="392"/>
      <c r="W100" s="392"/>
      <c r="X100" s="392"/>
      <c r="Y100" s="392"/>
      <c r="Z100" s="392"/>
    </row>
    <row r="101">
      <c r="A101" s="392"/>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c r="X101" s="392"/>
      <c r="Y101" s="392"/>
      <c r="Z101" s="392"/>
    </row>
    <row r="102">
      <c r="A102" s="392"/>
      <c r="B102" s="392"/>
      <c r="C102" s="392"/>
      <c r="D102" s="392"/>
      <c r="E102" s="392"/>
      <c r="F102" s="392"/>
      <c r="G102" s="392"/>
      <c r="H102" s="392"/>
      <c r="I102" s="392"/>
      <c r="J102" s="392"/>
      <c r="K102" s="392"/>
      <c r="L102" s="392"/>
      <c r="M102" s="392"/>
      <c r="N102" s="392"/>
      <c r="O102" s="392"/>
      <c r="P102" s="392"/>
      <c r="Q102" s="392"/>
      <c r="R102" s="392"/>
      <c r="S102" s="392"/>
      <c r="T102" s="392"/>
      <c r="U102" s="392"/>
      <c r="V102" s="392"/>
      <c r="W102" s="392"/>
      <c r="X102" s="392"/>
      <c r="Y102" s="392"/>
      <c r="Z102" s="392"/>
    </row>
    <row r="103">
      <c r="A103" s="392"/>
      <c r="B103" s="392"/>
      <c r="C103" s="392"/>
      <c r="D103" s="392"/>
      <c r="E103" s="392"/>
      <c r="F103" s="392"/>
      <c r="G103" s="392"/>
      <c r="H103" s="392"/>
      <c r="I103" s="392"/>
      <c r="J103" s="392"/>
      <c r="K103" s="392"/>
      <c r="L103" s="392"/>
      <c r="M103" s="392"/>
      <c r="N103" s="392"/>
      <c r="O103" s="392"/>
      <c r="P103" s="392"/>
      <c r="Q103" s="392"/>
      <c r="R103" s="392"/>
      <c r="S103" s="392"/>
      <c r="T103" s="392"/>
      <c r="U103" s="392"/>
      <c r="V103" s="392"/>
      <c r="W103" s="392"/>
      <c r="X103" s="392"/>
      <c r="Y103" s="392"/>
      <c r="Z103" s="392"/>
    </row>
    <row r="104">
      <c r="A104" s="392"/>
      <c r="B104" s="392"/>
      <c r="C104" s="392"/>
      <c r="D104" s="392"/>
      <c r="E104" s="392"/>
      <c r="F104" s="392"/>
      <c r="G104" s="392"/>
      <c r="H104" s="392"/>
      <c r="I104" s="392"/>
      <c r="J104" s="392"/>
      <c r="K104" s="392"/>
      <c r="L104" s="392"/>
      <c r="M104" s="392"/>
      <c r="N104" s="392"/>
      <c r="O104" s="392"/>
      <c r="P104" s="392"/>
      <c r="Q104" s="392"/>
      <c r="R104" s="392"/>
      <c r="S104" s="392"/>
      <c r="T104" s="392"/>
      <c r="U104" s="392"/>
      <c r="V104" s="392"/>
      <c r="W104" s="392"/>
      <c r="X104" s="392"/>
      <c r="Y104" s="392"/>
      <c r="Z104" s="392"/>
    </row>
    <row r="105">
      <c r="A105" s="392"/>
      <c r="B105" s="392"/>
      <c r="C105" s="392"/>
      <c r="D105" s="392"/>
      <c r="E105" s="392"/>
      <c r="F105" s="392"/>
      <c r="G105" s="392"/>
      <c r="H105" s="392"/>
      <c r="I105" s="392"/>
      <c r="J105" s="392"/>
      <c r="K105" s="392"/>
      <c r="L105" s="392"/>
      <c r="M105" s="392"/>
      <c r="N105" s="392"/>
      <c r="O105" s="392"/>
      <c r="P105" s="392"/>
      <c r="Q105" s="392"/>
      <c r="R105" s="392"/>
      <c r="S105" s="392"/>
      <c r="T105" s="392"/>
      <c r="U105" s="392"/>
      <c r="V105" s="392"/>
      <c r="W105" s="392"/>
      <c r="X105" s="392"/>
      <c r="Y105" s="392"/>
      <c r="Z105" s="392"/>
    </row>
    <row r="106">
      <c r="A106" s="392"/>
      <c r="B106" s="392"/>
      <c r="C106" s="392"/>
      <c r="D106" s="392"/>
      <c r="E106" s="392"/>
      <c r="F106" s="392"/>
      <c r="G106" s="392"/>
      <c r="H106" s="392"/>
      <c r="I106" s="392"/>
      <c r="J106" s="392"/>
      <c r="K106" s="392"/>
      <c r="L106" s="392"/>
      <c r="M106" s="392"/>
      <c r="N106" s="392"/>
      <c r="O106" s="392"/>
      <c r="P106" s="392"/>
      <c r="Q106" s="392"/>
      <c r="R106" s="392"/>
      <c r="S106" s="392"/>
      <c r="T106" s="392"/>
      <c r="U106" s="392"/>
      <c r="V106" s="392"/>
      <c r="W106" s="392"/>
      <c r="X106" s="392"/>
      <c r="Y106" s="392"/>
      <c r="Z106" s="392"/>
    </row>
    <row r="107">
      <c r="A107" s="392"/>
      <c r="B107" s="392"/>
      <c r="C107" s="392"/>
      <c r="D107" s="392"/>
      <c r="E107" s="392"/>
      <c r="F107" s="392"/>
      <c r="G107" s="392"/>
      <c r="H107" s="392"/>
      <c r="I107" s="392"/>
      <c r="J107" s="392"/>
      <c r="K107" s="392"/>
      <c r="L107" s="392"/>
      <c r="M107" s="392"/>
      <c r="N107" s="392"/>
      <c r="O107" s="392"/>
      <c r="P107" s="392"/>
      <c r="Q107" s="392"/>
      <c r="R107" s="392"/>
      <c r="S107" s="392"/>
      <c r="T107" s="392"/>
      <c r="U107" s="392"/>
      <c r="V107" s="392"/>
      <c r="W107" s="392"/>
      <c r="X107" s="392"/>
      <c r="Y107" s="392"/>
      <c r="Z107" s="392"/>
    </row>
    <row r="108">
      <c r="A108" s="392"/>
      <c r="B108" s="392"/>
      <c r="C108" s="392"/>
      <c r="D108" s="392"/>
      <c r="E108" s="392"/>
      <c r="F108" s="392"/>
      <c r="G108" s="392"/>
      <c r="H108" s="392"/>
      <c r="I108" s="392"/>
      <c r="J108" s="392"/>
      <c r="K108" s="392"/>
      <c r="L108" s="392"/>
      <c r="M108" s="392"/>
      <c r="N108" s="392"/>
      <c r="O108" s="392"/>
      <c r="P108" s="392"/>
      <c r="Q108" s="392"/>
      <c r="R108" s="392"/>
      <c r="S108" s="392"/>
      <c r="T108" s="392"/>
      <c r="U108" s="392"/>
      <c r="V108" s="392"/>
      <c r="W108" s="392"/>
      <c r="X108" s="392"/>
      <c r="Y108" s="392"/>
      <c r="Z108" s="392"/>
    </row>
    <row r="109">
      <c r="A109" s="392"/>
      <c r="B109" s="392"/>
      <c r="C109" s="392"/>
      <c r="D109" s="392"/>
      <c r="E109" s="392"/>
      <c r="F109" s="392"/>
      <c r="G109" s="392"/>
      <c r="H109" s="392"/>
      <c r="I109" s="392"/>
      <c r="J109" s="392"/>
      <c r="K109" s="392"/>
      <c r="L109" s="392"/>
      <c r="M109" s="392"/>
      <c r="N109" s="392"/>
      <c r="O109" s="392"/>
      <c r="P109" s="392"/>
      <c r="Q109" s="392"/>
      <c r="R109" s="392"/>
      <c r="S109" s="392"/>
      <c r="T109" s="392"/>
      <c r="U109" s="392"/>
      <c r="V109" s="392"/>
      <c r="W109" s="392"/>
      <c r="X109" s="392"/>
      <c r="Y109" s="392"/>
      <c r="Z109" s="392"/>
    </row>
    <row r="110">
      <c r="A110" s="392"/>
      <c r="B110" s="392"/>
      <c r="C110" s="392"/>
      <c r="D110" s="392"/>
      <c r="E110" s="392"/>
      <c r="F110" s="392"/>
      <c r="G110" s="392"/>
      <c r="H110" s="392"/>
      <c r="I110" s="392"/>
      <c r="J110" s="392"/>
      <c r="K110" s="392"/>
      <c r="L110" s="392"/>
      <c r="M110" s="392"/>
      <c r="N110" s="392"/>
      <c r="O110" s="392"/>
      <c r="P110" s="392"/>
      <c r="Q110" s="392"/>
      <c r="R110" s="392"/>
      <c r="S110" s="392"/>
      <c r="T110" s="392"/>
      <c r="U110" s="392"/>
      <c r="V110" s="392"/>
      <c r="W110" s="392"/>
      <c r="X110" s="392"/>
      <c r="Y110" s="392"/>
      <c r="Z110" s="392"/>
    </row>
    <row r="111">
      <c r="A111" s="392"/>
      <c r="B111" s="392"/>
      <c r="C111" s="392"/>
      <c r="D111" s="392"/>
      <c r="E111" s="392"/>
      <c r="F111" s="392"/>
      <c r="G111" s="392"/>
      <c r="H111" s="392"/>
      <c r="I111" s="392"/>
      <c r="J111" s="392"/>
      <c r="K111" s="392"/>
      <c r="L111" s="392"/>
      <c r="M111" s="392"/>
      <c r="N111" s="392"/>
      <c r="O111" s="392"/>
      <c r="P111" s="392"/>
      <c r="Q111" s="392"/>
      <c r="R111" s="392"/>
      <c r="S111" s="392"/>
      <c r="T111" s="392"/>
      <c r="U111" s="392"/>
      <c r="V111" s="392"/>
      <c r="W111" s="392"/>
      <c r="X111" s="392"/>
      <c r="Y111" s="392"/>
      <c r="Z111" s="392"/>
    </row>
    <row r="112">
      <c r="A112" s="392"/>
      <c r="B112" s="392"/>
      <c r="C112" s="392"/>
      <c r="D112" s="392"/>
      <c r="E112" s="392"/>
      <c r="F112" s="392"/>
      <c r="G112" s="392"/>
      <c r="H112" s="392"/>
      <c r="I112" s="392"/>
      <c r="J112" s="392"/>
      <c r="K112" s="392"/>
      <c r="L112" s="392"/>
      <c r="M112" s="392"/>
      <c r="N112" s="392"/>
      <c r="O112" s="392"/>
      <c r="P112" s="392"/>
      <c r="Q112" s="392"/>
      <c r="R112" s="392"/>
      <c r="S112" s="392"/>
      <c r="T112" s="392"/>
      <c r="U112" s="392"/>
      <c r="V112" s="392"/>
      <c r="W112" s="392"/>
      <c r="X112" s="392"/>
      <c r="Y112" s="392"/>
      <c r="Z112" s="392"/>
    </row>
    <row r="113">
      <c r="A113" s="392"/>
      <c r="B113" s="392"/>
      <c r="C113" s="392"/>
      <c r="D113" s="392"/>
      <c r="E113" s="392"/>
      <c r="F113" s="392"/>
      <c r="G113" s="392"/>
      <c r="H113" s="392"/>
      <c r="I113" s="392"/>
      <c r="J113" s="392"/>
      <c r="K113" s="392"/>
      <c r="L113" s="392"/>
      <c r="M113" s="392"/>
      <c r="N113" s="392"/>
      <c r="O113" s="392"/>
      <c r="P113" s="392"/>
      <c r="Q113" s="392"/>
      <c r="R113" s="392"/>
      <c r="S113" s="392"/>
      <c r="T113" s="392"/>
      <c r="U113" s="392"/>
      <c r="V113" s="392"/>
      <c r="W113" s="392"/>
      <c r="X113" s="392"/>
      <c r="Y113" s="392"/>
      <c r="Z113" s="392"/>
    </row>
    <row r="114">
      <c r="A114" s="392"/>
      <c r="B114" s="392"/>
      <c r="C114" s="392"/>
      <c r="D114" s="392"/>
      <c r="E114" s="392"/>
      <c r="F114" s="392"/>
      <c r="G114" s="392"/>
      <c r="H114" s="392"/>
      <c r="I114" s="392"/>
      <c r="J114" s="392"/>
      <c r="K114" s="392"/>
      <c r="L114" s="392"/>
      <c r="M114" s="392"/>
      <c r="N114" s="392"/>
      <c r="O114" s="392"/>
      <c r="P114" s="392"/>
      <c r="Q114" s="392"/>
      <c r="R114" s="392"/>
      <c r="S114" s="392"/>
      <c r="T114" s="392"/>
      <c r="U114" s="392"/>
      <c r="V114" s="392"/>
      <c r="W114" s="392"/>
      <c r="X114" s="392"/>
      <c r="Y114" s="392"/>
      <c r="Z114" s="392"/>
    </row>
    <row r="115">
      <c r="A115" s="392"/>
      <c r="B115" s="392"/>
      <c r="C115" s="392"/>
      <c r="D115" s="392"/>
      <c r="E115" s="392"/>
      <c r="F115" s="392"/>
      <c r="G115" s="392"/>
      <c r="H115" s="392"/>
      <c r="I115" s="392"/>
      <c r="J115" s="392"/>
      <c r="K115" s="392"/>
      <c r="L115" s="392"/>
      <c r="M115" s="392"/>
      <c r="N115" s="392"/>
      <c r="O115" s="392"/>
      <c r="P115" s="392"/>
      <c r="Q115" s="392"/>
      <c r="R115" s="392"/>
      <c r="S115" s="392"/>
      <c r="T115" s="392"/>
      <c r="U115" s="392"/>
      <c r="V115" s="392"/>
      <c r="W115" s="392"/>
      <c r="X115" s="392"/>
      <c r="Y115" s="392"/>
      <c r="Z115" s="392"/>
    </row>
    <row r="116">
      <c r="A116" s="392"/>
      <c r="B116" s="392"/>
      <c r="C116" s="392"/>
      <c r="D116" s="392"/>
      <c r="E116" s="392"/>
      <c r="F116" s="392"/>
      <c r="G116" s="392"/>
      <c r="H116" s="392"/>
      <c r="I116" s="392"/>
      <c r="J116" s="392"/>
      <c r="K116" s="392"/>
      <c r="L116" s="392"/>
      <c r="M116" s="392"/>
      <c r="N116" s="392"/>
      <c r="O116" s="392"/>
      <c r="P116" s="392"/>
      <c r="Q116" s="392"/>
      <c r="R116" s="392"/>
      <c r="S116" s="392"/>
      <c r="T116" s="392"/>
      <c r="U116" s="392"/>
      <c r="V116" s="392"/>
      <c r="W116" s="392"/>
      <c r="X116" s="392"/>
      <c r="Y116" s="392"/>
      <c r="Z116" s="392"/>
    </row>
    <row r="117">
      <c r="A117" s="392"/>
      <c r="B117" s="392"/>
      <c r="C117" s="392"/>
      <c r="D117" s="392"/>
      <c r="E117" s="392"/>
      <c r="F117" s="392"/>
      <c r="G117" s="392"/>
      <c r="H117" s="392"/>
      <c r="I117" s="392"/>
      <c r="J117" s="392"/>
      <c r="K117" s="392"/>
      <c r="L117" s="392"/>
      <c r="M117" s="392"/>
      <c r="N117" s="392"/>
      <c r="O117" s="392"/>
      <c r="P117" s="392"/>
      <c r="Q117" s="392"/>
      <c r="R117" s="392"/>
      <c r="S117" s="392"/>
      <c r="T117" s="392"/>
      <c r="U117" s="392"/>
      <c r="V117" s="392"/>
      <c r="W117" s="392"/>
      <c r="X117" s="392"/>
      <c r="Y117" s="392"/>
      <c r="Z117" s="392"/>
    </row>
    <row r="118">
      <c r="A118" s="392"/>
      <c r="B118" s="392"/>
      <c r="C118" s="392"/>
      <c r="D118" s="392"/>
      <c r="E118" s="392"/>
      <c r="F118" s="392"/>
      <c r="G118" s="392"/>
      <c r="H118" s="392"/>
      <c r="I118" s="392"/>
      <c r="J118" s="392"/>
      <c r="K118" s="392"/>
      <c r="L118" s="392"/>
      <c r="M118" s="392"/>
      <c r="N118" s="392"/>
      <c r="O118" s="392"/>
      <c r="P118" s="392"/>
      <c r="Q118" s="392"/>
      <c r="R118" s="392"/>
      <c r="S118" s="392"/>
      <c r="T118" s="392"/>
      <c r="U118" s="392"/>
      <c r="V118" s="392"/>
      <c r="W118" s="392"/>
      <c r="X118" s="392"/>
      <c r="Y118" s="392"/>
      <c r="Z118" s="392"/>
    </row>
    <row r="119">
      <c r="A119" s="392"/>
      <c r="B119" s="392"/>
      <c r="C119" s="392"/>
      <c r="D119" s="392"/>
      <c r="E119" s="392"/>
      <c r="F119" s="392"/>
      <c r="G119" s="392"/>
      <c r="H119" s="392"/>
      <c r="I119" s="392"/>
      <c r="J119" s="392"/>
      <c r="K119" s="392"/>
      <c r="L119" s="392"/>
      <c r="M119" s="392"/>
      <c r="N119" s="392"/>
      <c r="O119" s="392"/>
      <c r="P119" s="392"/>
      <c r="Q119" s="392"/>
      <c r="R119" s="392"/>
      <c r="S119" s="392"/>
      <c r="T119" s="392"/>
      <c r="U119" s="392"/>
      <c r="V119" s="392"/>
      <c r="W119" s="392"/>
      <c r="X119" s="392"/>
      <c r="Y119" s="392"/>
      <c r="Z119" s="392"/>
    </row>
    <row r="120">
      <c r="A120" s="392"/>
      <c r="B120" s="392"/>
      <c r="C120" s="392"/>
      <c r="D120" s="392"/>
      <c r="E120" s="392"/>
      <c r="F120" s="392"/>
      <c r="G120" s="392"/>
      <c r="H120" s="392"/>
      <c r="I120" s="392"/>
      <c r="J120" s="392"/>
      <c r="K120" s="392"/>
      <c r="L120" s="392"/>
      <c r="M120" s="392"/>
      <c r="N120" s="392"/>
      <c r="O120" s="392"/>
      <c r="P120" s="392"/>
      <c r="Q120" s="392"/>
      <c r="R120" s="392"/>
      <c r="S120" s="392"/>
      <c r="T120" s="392"/>
      <c r="U120" s="392"/>
      <c r="V120" s="392"/>
      <c r="W120" s="392"/>
      <c r="X120" s="392"/>
      <c r="Y120" s="392"/>
      <c r="Z120" s="392"/>
    </row>
    <row r="121">
      <c r="A121" s="392"/>
      <c r="B121" s="392"/>
      <c r="C121" s="392"/>
      <c r="D121" s="392"/>
      <c r="E121" s="392"/>
      <c r="F121" s="392"/>
      <c r="G121" s="392"/>
      <c r="H121" s="392"/>
      <c r="I121" s="392"/>
      <c r="J121" s="392"/>
      <c r="K121" s="392"/>
      <c r="L121" s="392"/>
      <c r="M121" s="392"/>
      <c r="N121" s="392"/>
      <c r="O121" s="392"/>
      <c r="P121" s="392"/>
      <c r="Q121" s="392"/>
      <c r="R121" s="392"/>
      <c r="S121" s="392"/>
      <c r="T121" s="392"/>
      <c r="U121" s="392"/>
      <c r="V121" s="392"/>
      <c r="W121" s="392"/>
      <c r="X121" s="392"/>
      <c r="Y121" s="392"/>
      <c r="Z121" s="392"/>
    </row>
    <row r="122">
      <c r="A122" s="392"/>
      <c r="B122" s="392"/>
      <c r="C122" s="392"/>
      <c r="D122" s="392"/>
      <c r="E122" s="392"/>
      <c r="F122" s="392"/>
      <c r="G122" s="392"/>
      <c r="H122" s="392"/>
      <c r="I122" s="392"/>
      <c r="J122" s="392"/>
      <c r="K122" s="392"/>
      <c r="L122" s="392"/>
      <c r="M122" s="392"/>
      <c r="N122" s="392"/>
      <c r="O122" s="392"/>
      <c r="P122" s="392"/>
      <c r="Q122" s="392"/>
      <c r="R122" s="392"/>
      <c r="S122" s="392"/>
      <c r="T122" s="392"/>
      <c r="U122" s="392"/>
      <c r="V122" s="392"/>
      <c r="W122" s="392"/>
      <c r="X122" s="392"/>
      <c r="Y122" s="392"/>
      <c r="Z122" s="392"/>
    </row>
    <row r="123">
      <c r="A123" s="392"/>
      <c r="B123" s="392"/>
      <c r="C123" s="392"/>
      <c r="D123" s="392"/>
      <c r="E123" s="392"/>
      <c r="F123" s="392"/>
      <c r="G123" s="392"/>
      <c r="H123" s="392"/>
      <c r="I123" s="392"/>
      <c r="J123" s="392"/>
      <c r="K123" s="392"/>
      <c r="L123" s="392"/>
      <c r="M123" s="392"/>
      <c r="N123" s="392"/>
      <c r="O123" s="392"/>
      <c r="P123" s="392"/>
      <c r="Q123" s="392"/>
      <c r="R123" s="392"/>
      <c r="S123" s="392"/>
      <c r="T123" s="392"/>
      <c r="U123" s="392"/>
      <c r="V123" s="392"/>
      <c r="W123" s="392"/>
      <c r="X123" s="392"/>
      <c r="Y123" s="392"/>
      <c r="Z123" s="392"/>
    </row>
    <row r="124">
      <c r="A124" s="392"/>
      <c r="B124" s="392"/>
      <c r="C124" s="392"/>
      <c r="D124" s="392"/>
      <c r="E124" s="392"/>
      <c r="F124" s="392"/>
      <c r="G124" s="392"/>
      <c r="H124" s="392"/>
      <c r="I124" s="392"/>
      <c r="J124" s="392"/>
      <c r="K124" s="392"/>
      <c r="L124" s="392"/>
      <c r="M124" s="392"/>
      <c r="N124" s="392"/>
      <c r="O124" s="392"/>
      <c r="P124" s="392"/>
      <c r="Q124" s="392"/>
      <c r="R124" s="392"/>
      <c r="S124" s="392"/>
      <c r="T124" s="392"/>
      <c r="U124" s="392"/>
      <c r="V124" s="392"/>
      <c r="W124" s="392"/>
      <c r="X124" s="392"/>
      <c r="Y124" s="392"/>
      <c r="Z124" s="392"/>
    </row>
    <row r="125">
      <c r="A125" s="392"/>
      <c r="B125" s="392"/>
      <c r="C125" s="392"/>
      <c r="D125" s="392"/>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row>
    <row r="126">
      <c r="A126" s="392"/>
      <c r="B126" s="392"/>
      <c r="C126" s="392"/>
      <c r="D126" s="392"/>
      <c r="E126" s="392"/>
      <c r="F126" s="392"/>
      <c r="G126" s="392"/>
      <c r="H126" s="392"/>
      <c r="I126" s="392"/>
      <c r="J126" s="392"/>
      <c r="K126" s="392"/>
      <c r="L126" s="392"/>
      <c r="M126" s="392"/>
      <c r="N126" s="392"/>
      <c r="O126" s="392"/>
      <c r="P126" s="392"/>
      <c r="Q126" s="392"/>
      <c r="R126" s="392"/>
      <c r="S126" s="392"/>
      <c r="T126" s="392"/>
      <c r="U126" s="392"/>
      <c r="V126" s="392"/>
      <c r="W126" s="392"/>
      <c r="X126" s="392"/>
      <c r="Y126" s="392"/>
      <c r="Z126" s="392"/>
    </row>
    <row r="127">
      <c r="A127" s="392"/>
      <c r="B127" s="392"/>
      <c r="C127" s="392"/>
      <c r="D127" s="392"/>
      <c r="E127" s="392"/>
      <c r="F127" s="392"/>
      <c r="G127" s="392"/>
      <c r="H127" s="392"/>
      <c r="I127" s="392"/>
      <c r="J127" s="392"/>
      <c r="K127" s="392"/>
      <c r="L127" s="392"/>
      <c r="M127" s="392"/>
      <c r="N127" s="392"/>
      <c r="O127" s="392"/>
      <c r="P127" s="392"/>
      <c r="Q127" s="392"/>
      <c r="R127" s="392"/>
      <c r="S127" s="392"/>
      <c r="T127" s="392"/>
      <c r="U127" s="392"/>
      <c r="V127" s="392"/>
      <c r="W127" s="392"/>
      <c r="X127" s="392"/>
      <c r="Y127" s="392"/>
      <c r="Z127" s="392"/>
    </row>
    <row r="128">
      <c r="A128" s="392"/>
      <c r="B128" s="392"/>
      <c r="C128" s="392"/>
      <c r="D128" s="392"/>
      <c r="E128" s="392"/>
      <c r="F128" s="392"/>
      <c r="G128" s="392"/>
      <c r="H128" s="392"/>
      <c r="I128" s="392"/>
      <c r="J128" s="392"/>
      <c r="K128" s="392"/>
      <c r="L128" s="392"/>
      <c r="M128" s="392"/>
      <c r="N128" s="392"/>
      <c r="O128" s="392"/>
      <c r="P128" s="392"/>
      <c r="Q128" s="392"/>
      <c r="R128" s="392"/>
      <c r="S128" s="392"/>
      <c r="T128" s="392"/>
      <c r="U128" s="392"/>
      <c r="V128" s="392"/>
      <c r="W128" s="392"/>
      <c r="X128" s="392"/>
      <c r="Y128" s="392"/>
      <c r="Z128" s="392"/>
    </row>
    <row r="129">
      <c r="A129" s="392"/>
      <c r="B129" s="392"/>
      <c r="C129" s="392"/>
      <c r="D129" s="392"/>
      <c r="E129" s="392"/>
      <c r="F129" s="392"/>
      <c r="G129" s="392"/>
      <c r="H129" s="392"/>
      <c r="I129" s="392"/>
      <c r="J129" s="392"/>
      <c r="K129" s="392"/>
      <c r="L129" s="392"/>
      <c r="M129" s="392"/>
      <c r="N129" s="392"/>
      <c r="O129" s="392"/>
      <c r="P129" s="392"/>
      <c r="Q129" s="392"/>
      <c r="R129" s="392"/>
      <c r="S129" s="392"/>
      <c r="T129" s="392"/>
      <c r="U129" s="392"/>
      <c r="V129" s="392"/>
      <c r="W129" s="392"/>
      <c r="X129" s="392"/>
      <c r="Y129" s="392"/>
      <c r="Z129" s="392"/>
    </row>
    <row r="130">
      <c r="A130" s="392"/>
      <c r="B130" s="392"/>
      <c r="C130" s="392"/>
      <c r="D130" s="392"/>
      <c r="E130" s="392"/>
      <c r="F130" s="392"/>
      <c r="G130" s="392"/>
      <c r="H130" s="392"/>
      <c r="I130" s="392"/>
      <c r="J130" s="392"/>
      <c r="K130" s="392"/>
      <c r="L130" s="392"/>
      <c r="M130" s="392"/>
      <c r="N130" s="392"/>
      <c r="O130" s="392"/>
      <c r="P130" s="392"/>
      <c r="Q130" s="392"/>
      <c r="R130" s="392"/>
      <c r="S130" s="392"/>
      <c r="T130" s="392"/>
      <c r="U130" s="392"/>
      <c r="V130" s="392"/>
      <c r="W130" s="392"/>
      <c r="X130" s="392"/>
      <c r="Y130" s="392"/>
      <c r="Z130" s="392"/>
    </row>
    <row r="131">
      <c r="A131" s="392"/>
      <c r="B131" s="392"/>
      <c r="C131" s="392"/>
      <c r="D131" s="392"/>
      <c r="E131" s="392"/>
      <c r="F131" s="392"/>
      <c r="G131" s="392"/>
      <c r="H131" s="392"/>
      <c r="I131" s="392"/>
      <c r="J131" s="392"/>
      <c r="K131" s="392"/>
      <c r="L131" s="392"/>
      <c r="M131" s="392"/>
      <c r="N131" s="392"/>
      <c r="O131" s="392"/>
      <c r="P131" s="392"/>
      <c r="Q131" s="392"/>
      <c r="R131" s="392"/>
      <c r="S131" s="392"/>
      <c r="T131" s="392"/>
      <c r="U131" s="392"/>
      <c r="V131" s="392"/>
      <c r="W131" s="392"/>
      <c r="X131" s="392"/>
      <c r="Y131" s="392"/>
      <c r="Z131" s="392"/>
    </row>
    <row r="132">
      <c r="A132" s="392"/>
      <c r="B132" s="392"/>
      <c r="C132" s="392"/>
      <c r="D132" s="392"/>
      <c r="E132" s="392"/>
      <c r="F132" s="392"/>
      <c r="G132" s="392"/>
      <c r="H132" s="392"/>
      <c r="I132" s="392"/>
      <c r="J132" s="392"/>
      <c r="K132" s="392"/>
      <c r="L132" s="392"/>
      <c r="M132" s="392"/>
      <c r="N132" s="392"/>
      <c r="O132" s="392"/>
      <c r="P132" s="392"/>
      <c r="Q132" s="392"/>
      <c r="R132" s="392"/>
      <c r="S132" s="392"/>
      <c r="T132" s="392"/>
      <c r="U132" s="392"/>
      <c r="V132" s="392"/>
      <c r="W132" s="392"/>
      <c r="X132" s="392"/>
      <c r="Y132" s="392"/>
      <c r="Z132" s="392"/>
    </row>
    <row r="133">
      <c r="A133" s="392"/>
      <c r="B133" s="392"/>
      <c r="C133" s="392"/>
      <c r="D133" s="392"/>
      <c r="E133" s="392"/>
      <c r="F133" s="392"/>
      <c r="G133" s="392"/>
      <c r="H133" s="392"/>
      <c r="I133" s="392"/>
      <c r="J133" s="392"/>
      <c r="K133" s="392"/>
      <c r="L133" s="392"/>
      <c r="M133" s="392"/>
      <c r="N133" s="392"/>
      <c r="O133" s="392"/>
      <c r="P133" s="392"/>
      <c r="Q133" s="392"/>
      <c r="R133" s="392"/>
      <c r="S133" s="392"/>
      <c r="T133" s="392"/>
      <c r="U133" s="392"/>
      <c r="V133" s="392"/>
      <c r="W133" s="392"/>
      <c r="X133" s="392"/>
      <c r="Y133" s="392"/>
      <c r="Z133" s="392"/>
    </row>
    <row r="134">
      <c r="A134" s="392"/>
      <c r="B134" s="392"/>
      <c r="C134" s="392"/>
      <c r="D134" s="392"/>
      <c r="E134" s="392"/>
      <c r="F134" s="392"/>
      <c r="G134" s="392"/>
      <c r="H134" s="392"/>
      <c r="I134" s="392"/>
      <c r="J134" s="392"/>
      <c r="K134" s="392"/>
      <c r="L134" s="392"/>
      <c r="M134" s="392"/>
      <c r="N134" s="392"/>
      <c r="O134" s="392"/>
      <c r="P134" s="392"/>
      <c r="Q134" s="392"/>
      <c r="R134" s="392"/>
      <c r="S134" s="392"/>
      <c r="T134" s="392"/>
      <c r="U134" s="392"/>
      <c r="V134" s="392"/>
      <c r="W134" s="392"/>
      <c r="X134" s="392"/>
      <c r="Y134" s="392"/>
      <c r="Z134" s="392"/>
    </row>
    <row r="135">
      <c r="A135" s="392"/>
      <c r="B135" s="392"/>
      <c r="C135" s="392"/>
      <c r="D135" s="392"/>
      <c r="E135" s="392"/>
      <c r="F135" s="392"/>
      <c r="G135" s="392"/>
      <c r="H135" s="392"/>
      <c r="I135" s="392"/>
      <c r="J135" s="392"/>
      <c r="K135" s="392"/>
      <c r="L135" s="392"/>
      <c r="M135" s="392"/>
      <c r="N135" s="392"/>
      <c r="O135" s="392"/>
      <c r="P135" s="392"/>
      <c r="Q135" s="392"/>
      <c r="R135" s="392"/>
      <c r="S135" s="392"/>
      <c r="T135" s="392"/>
      <c r="U135" s="392"/>
      <c r="V135" s="392"/>
      <c r="W135" s="392"/>
      <c r="X135" s="392"/>
      <c r="Y135" s="392"/>
      <c r="Z135" s="392"/>
    </row>
    <row r="136">
      <c r="A136" s="392"/>
      <c r="B136" s="392"/>
      <c r="C136" s="392"/>
      <c r="D136" s="392"/>
      <c r="E136" s="392"/>
      <c r="F136" s="392"/>
      <c r="G136" s="392"/>
      <c r="H136" s="392"/>
      <c r="I136" s="392"/>
      <c r="J136" s="392"/>
      <c r="K136" s="392"/>
      <c r="L136" s="392"/>
      <c r="M136" s="392"/>
      <c r="N136" s="392"/>
      <c r="O136" s="392"/>
      <c r="P136" s="392"/>
      <c r="Q136" s="392"/>
      <c r="R136" s="392"/>
      <c r="S136" s="392"/>
      <c r="T136" s="392"/>
      <c r="U136" s="392"/>
      <c r="V136" s="392"/>
      <c r="W136" s="392"/>
      <c r="X136" s="392"/>
      <c r="Y136" s="392"/>
      <c r="Z136" s="392"/>
    </row>
    <row r="137">
      <c r="A137" s="392"/>
      <c r="B137" s="392"/>
      <c r="C137" s="392"/>
      <c r="D137" s="392"/>
      <c r="E137" s="392"/>
      <c r="F137" s="392"/>
      <c r="G137" s="392"/>
      <c r="H137" s="392"/>
      <c r="I137" s="392"/>
      <c r="J137" s="392"/>
      <c r="K137" s="392"/>
      <c r="L137" s="392"/>
      <c r="M137" s="392"/>
      <c r="N137" s="392"/>
      <c r="O137" s="392"/>
      <c r="P137" s="392"/>
      <c r="Q137" s="392"/>
      <c r="R137" s="392"/>
      <c r="S137" s="392"/>
      <c r="T137" s="392"/>
      <c r="U137" s="392"/>
      <c r="V137" s="392"/>
      <c r="W137" s="392"/>
      <c r="X137" s="392"/>
      <c r="Y137" s="392"/>
      <c r="Z137" s="392"/>
    </row>
    <row r="138">
      <c r="A138" s="392"/>
      <c r="B138" s="392"/>
      <c r="C138" s="392"/>
      <c r="D138" s="392"/>
      <c r="E138" s="392"/>
      <c r="F138" s="392"/>
      <c r="G138" s="392"/>
      <c r="H138" s="392"/>
      <c r="I138" s="392"/>
      <c r="J138" s="392"/>
      <c r="K138" s="392"/>
      <c r="L138" s="392"/>
      <c r="M138" s="392"/>
      <c r="N138" s="392"/>
      <c r="O138" s="392"/>
      <c r="P138" s="392"/>
      <c r="Q138" s="392"/>
      <c r="R138" s="392"/>
      <c r="S138" s="392"/>
      <c r="T138" s="392"/>
      <c r="U138" s="392"/>
      <c r="V138" s="392"/>
      <c r="W138" s="392"/>
      <c r="X138" s="392"/>
      <c r="Y138" s="392"/>
      <c r="Z138" s="392"/>
    </row>
    <row r="139">
      <c r="A139" s="392"/>
      <c r="B139" s="392"/>
      <c r="C139" s="392"/>
      <c r="D139" s="392"/>
      <c r="E139" s="392"/>
      <c r="F139" s="392"/>
      <c r="G139" s="392"/>
      <c r="H139" s="392"/>
      <c r="I139" s="392"/>
      <c r="J139" s="392"/>
      <c r="K139" s="392"/>
      <c r="L139" s="392"/>
      <c r="M139" s="392"/>
      <c r="N139" s="392"/>
      <c r="O139" s="392"/>
      <c r="P139" s="392"/>
      <c r="Q139" s="392"/>
      <c r="R139" s="392"/>
      <c r="S139" s="392"/>
      <c r="T139" s="392"/>
      <c r="U139" s="392"/>
      <c r="V139" s="392"/>
      <c r="W139" s="392"/>
      <c r="X139" s="392"/>
      <c r="Y139" s="392"/>
      <c r="Z139" s="392"/>
    </row>
    <row r="140">
      <c r="A140" s="392"/>
      <c r="B140" s="392"/>
      <c r="C140" s="392"/>
      <c r="D140" s="392"/>
      <c r="E140" s="392"/>
      <c r="F140" s="392"/>
      <c r="G140" s="392"/>
      <c r="H140" s="392"/>
      <c r="I140" s="392"/>
      <c r="J140" s="392"/>
      <c r="K140" s="392"/>
      <c r="L140" s="392"/>
      <c r="M140" s="392"/>
      <c r="N140" s="392"/>
      <c r="O140" s="392"/>
      <c r="P140" s="392"/>
      <c r="Q140" s="392"/>
      <c r="R140" s="392"/>
      <c r="S140" s="392"/>
      <c r="T140" s="392"/>
      <c r="U140" s="392"/>
      <c r="V140" s="392"/>
      <c r="W140" s="392"/>
      <c r="X140" s="392"/>
      <c r="Y140" s="392"/>
      <c r="Z140" s="392"/>
    </row>
    <row r="141">
      <c r="A141" s="392"/>
      <c r="B141" s="392"/>
      <c r="C141" s="392"/>
      <c r="D141" s="392"/>
      <c r="E141" s="392"/>
      <c r="F141" s="392"/>
      <c r="G141" s="392"/>
      <c r="H141" s="392"/>
      <c r="I141" s="392"/>
      <c r="J141" s="392"/>
      <c r="K141" s="392"/>
      <c r="L141" s="392"/>
      <c r="M141" s="392"/>
      <c r="N141" s="392"/>
      <c r="O141" s="392"/>
      <c r="P141" s="392"/>
      <c r="Q141" s="392"/>
      <c r="R141" s="392"/>
      <c r="S141" s="392"/>
      <c r="T141" s="392"/>
      <c r="U141" s="392"/>
      <c r="V141" s="392"/>
      <c r="W141" s="392"/>
      <c r="X141" s="392"/>
      <c r="Y141" s="392"/>
      <c r="Z141" s="392"/>
    </row>
    <row r="142">
      <c r="A142" s="392"/>
      <c r="B142" s="392"/>
      <c r="C142" s="392"/>
      <c r="D142" s="392"/>
      <c r="E142" s="392"/>
      <c r="F142" s="392"/>
      <c r="G142" s="392"/>
      <c r="H142" s="392"/>
      <c r="I142" s="392"/>
      <c r="J142" s="392"/>
      <c r="K142" s="392"/>
      <c r="L142" s="392"/>
      <c r="M142" s="392"/>
      <c r="N142" s="392"/>
      <c r="O142" s="392"/>
      <c r="P142" s="392"/>
      <c r="Q142" s="392"/>
      <c r="R142" s="392"/>
      <c r="S142" s="392"/>
      <c r="T142" s="392"/>
      <c r="U142" s="392"/>
      <c r="V142" s="392"/>
      <c r="W142" s="392"/>
      <c r="X142" s="392"/>
      <c r="Y142" s="392"/>
      <c r="Z142" s="392"/>
    </row>
    <row r="143">
      <c r="A143" s="392"/>
      <c r="B143" s="392"/>
      <c r="C143" s="392"/>
      <c r="D143" s="392"/>
      <c r="E143" s="392"/>
      <c r="F143" s="392"/>
      <c r="G143" s="392"/>
      <c r="H143" s="392"/>
      <c r="I143" s="392"/>
      <c r="J143" s="392"/>
      <c r="K143" s="392"/>
      <c r="L143" s="392"/>
      <c r="M143" s="392"/>
      <c r="N143" s="392"/>
      <c r="O143" s="392"/>
      <c r="P143" s="392"/>
      <c r="Q143" s="392"/>
      <c r="R143" s="392"/>
      <c r="S143" s="392"/>
      <c r="T143" s="392"/>
      <c r="U143" s="392"/>
      <c r="V143" s="392"/>
      <c r="W143" s="392"/>
      <c r="X143" s="392"/>
      <c r="Y143" s="392"/>
      <c r="Z143" s="392"/>
    </row>
    <row r="144">
      <c r="A144" s="392"/>
      <c r="B144" s="392"/>
      <c r="C144" s="392"/>
      <c r="D144" s="392"/>
      <c r="E144" s="392"/>
      <c r="F144" s="392"/>
      <c r="G144" s="392"/>
      <c r="H144" s="392"/>
      <c r="I144" s="392"/>
      <c r="J144" s="392"/>
      <c r="K144" s="392"/>
      <c r="L144" s="392"/>
      <c r="M144" s="392"/>
      <c r="N144" s="392"/>
      <c r="O144" s="392"/>
      <c r="P144" s="392"/>
      <c r="Q144" s="392"/>
      <c r="R144" s="392"/>
      <c r="S144" s="392"/>
      <c r="T144" s="392"/>
      <c r="U144" s="392"/>
      <c r="V144" s="392"/>
      <c r="W144" s="392"/>
      <c r="X144" s="392"/>
      <c r="Y144" s="392"/>
      <c r="Z144" s="392"/>
    </row>
    <row r="145">
      <c r="A145" s="392"/>
      <c r="B145" s="392"/>
      <c r="C145" s="392"/>
      <c r="D145" s="392"/>
      <c r="E145" s="392"/>
      <c r="F145" s="392"/>
      <c r="G145" s="392"/>
      <c r="H145" s="392"/>
      <c r="I145" s="392"/>
      <c r="J145" s="392"/>
      <c r="K145" s="392"/>
      <c r="L145" s="392"/>
      <c r="M145" s="392"/>
      <c r="N145" s="392"/>
      <c r="O145" s="392"/>
      <c r="P145" s="392"/>
      <c r="Q145" s="392"/>
      <c r="R145" s="392"/>
      <c r="S145" s="392"/>
      <c r="T145" s="392"/>
      <c r="U145" s="392"/>
      <c r="V145" s="392"/>
      <c r="W145" s="392"/>
      <c r="X145" s="392"/>
      <c r="Y145" s="392"/>
      <c r="Z145" s="392"/>
    </row>
    <row r="146">
      <c r="A146" s="392"/>
      <c r="B146" s="392"/>
      <c r="C146" s="392"/>
      <c r="D146" s="392"/>
      <c r="E146" s="392"/>
      <c r="F146" s="392"/>
      <c r="G146" s="392"/>
      <c r="H146" s="392"/>
      <c r="I146" s="392"/>
      <c r="J146" s="392"/>
      <c r="K146" s="392"/>
      <c r="L146" s="392"/>
      <c r="M146" s="392"/>
      <c r="N146" s="392"/>
      <c r="O146" s="392"/>
      <c r="P146" s="392"/>
      <c r="Q146" s="392"/>
      <c r="R146" s="392"/>
      <c r="S146" s="392"/>
      <c r="T146" s="392"/>
      <c r="U146" s="392"/>
      <c r="V146" s="392"/>
      <c r="W146" s="392"/>
      <c r="X146" s="392"/>
      <c r="Y146" s="392"/>
      <c r="Z146" s="392"/>
    </row>
    <row r="147">
      <c r="A147" s="392"/>
      <c r="B147" s="392"/>
      <c r="C147" s="392"/>
      <c r="D147" s="392"/>
      <c r="E147" s="392"/>
      <c r="F147" s="392"/>
      <c r="G147" s="392"/>
      <c r="H147" s="392"/>
      <c r="I147" s="392"/>
      <c r="J147" s="392"/>
      <c r="K147" s="392"/>
      <c r="L147" s="392"/>
      <c r="M147" s="392"/>
      <c r="N147" s="392"/>
      <c r="O147" s="392"/>
      <c r="P147" s="392"/>
      <c r="Q147" s="392"/>
      <c r="R147" s="392"/>
      <c r="S147" s="392"/>
      <c r="T147" s="392"/>
      <c r="U147" s="392"/>
      <c r="V147" s="392"/>
      <c r="W147" s="392"/>
      <c r="X147" s="392"/>
      <c r="Y147" s="392"/>
      <c r="Z147" s="392"/>
    </row>
    <row r="148">
      <c r="A148" s="392"/>
      <c r="B148" s="392"/>
      <c r="C148" s="392"/>
      <c r="D148" s="392"/>
      <c r="E148" s="392"/>
      <c r="F148" s="392"/>
      <c r="G148" s="392"/>
      <c r="H148" s="392"/>
      <c r="I148" s="392"/>
      <c r="J148" s="392"/>
      <c r="K148" s="392"/>
      <c r="L148" s="392"/>
      <c r="M148" s="392"/>
      <c r="N148" s="392"/>
      <c r="O148" s="392"/>
      <c r="P148" s="392"/>
      <c r="Q148" s="392"/>
      <c r="R148" s="392"/>
      <c r="S148" s="392"/>
      <c r="T148" s="392"/>
      <c r="U148" s="392"/>
      <c r="V148" s="392"/>
      <c r="W148" s="392"/>
      <c r="X148" s="392"/>
      <c r="Y148" s="392"/>
      <c r="Z148" s="392"/>
    </row>
    <row r="149">
      <c r="A149" s="392"/>
      <c r="B149" s="392"/>
      <c r="C149" s="392"/>
      <c r="D149" s="392"/>
      <c r="E149" s="392"/>
      <c r="F149" s="392"/>
      <c r="G149" s="392"/>
      <c r="H149" s="392"/>
      <c r="I149" s="392"/>
      <c r="J149" s="392"/>
      <c r="K149" s="392"/>
      <c r="L149" s="392"/>
      <c r="M149" s="392"/>
      <c r="N149" s="392"/>
      <c r="O149" s="392"/>
      <c r="P149" s="392"/>
      <c r="Q149" s="392"/>
      <c r="R149" s="392"/>
      <c r="S149" s="392"/>
      <c r="T149" s="392"/>
      <c r="U149" s="392"/>
      <c r="V149" s="392"/>
      <c r="W149" s="392"/>
      <c r="X149" s="392"/>
      <c r="Y149" s="392"/>
      <c r="Z149" s="392"/>
    </row>
    <row r="150">
      <c r="A150" s="392"/>
      <c r="B150" s="392"/>
      <c r="C150" s="392"/>
      <c r="D150" s="392"/>
      <c r="E150" s="392"/>
      <c r="F150" s="392"/>
      <c r="G150" s="392"/>
      <c r="H150" s="392"/>
      <c r="I150" s="392"/>
      <c r="J150" s="392"/>
      <c r="K150" s="392"/>
      <c r="L150" s="392"/>
      <c r="M150" s="392"/>
      <c r="N150" s="392"/>
      <c r="O150" s="392"/>
      <c r="P150" s="392"/>
      <c r="Q150" s="392"/>
      <c r="R150" s="392"/>
      <c r="S150" s="392"/>
      <c r="T150" s="392"/>
      <c r="U150" s="392"/>
      <c r="V150" s="392"/>
      <c r="W150" s="392"/>
      <c r="X150" s="392"/>
      <c r="Y150" s="392"/>
      <c r="Z150" s="392"/>
    </row>
    <row r="151">
      <c r="A151" s="392"/>
      <c r="B151" s="392"/>
      <c r="C151" s="392"/>
      <c r="D151" s="392"/>
      <c r="E151" s="392"/>
      <c r="F151" s="392"/>
      <c r="G151" s="392"/>
      <c r="H151" s="392"/>
      <c r="I151" s="392"/>
      <c r="J151" s="392"/>
      <c r="K151" s="392"/>
      <c r="L151" s="392"/>
      <c r="M151" s="392"/>
      <c r="N151" s="392"/>
      <c r="O151" s="392"/>
      <c r="P151" s="392"/>
      <c r="Q151" s="392"/>
      <c r="R151" s="392"/>
      <c r="S151" s="392"/>
      <c r="T151" s="392"/>
      <c r="U151" s="392"/>
      <c r="V151" s="392"/>
      <c r="W151" s="392"/>
      <c r="X151" s="392"/>
      <c r="Y151" s="392"/>
      <c r="Z151" s="392"/>
    </row>
    <row r="152">
      <c r="A152" s="392"/>
      <c r="B152" s="392"/>
      <c r="C152" s="392"/>
      <c r="D152" s="392"/>
      <c r="E152" s="392"/>
      <c r="F152" s="392"/>
      <c r="G152" s="392"/>
      <c r="H152" s="392"/>
      <c r="I152" s="392"/>
      <c r="J152" s="392"/>
      <c r="K152" s="392"/>
      <c r="L152" s="392"/>
      <c r="M152" s="392"/>
      <c r="N152" s="392"/>
      <c r="O152" s="392"/>
      <c r="P152" s="392"/>
      <c r="Q152" s="392"/>
      <c r="R152" s="392"/>
      <c r="S152" s="392"/>
      <c r="T152" s="392"/>
      <c r="U152" s="392"/>
      <c r="V152" s="392"/>
      <c r="W152" s="392"/>
      <c r="X152" s="392"/>
      <c r="Y152" s="392"/>
      <c r="Z152" s="392"/>
    </row>
    <row r="153">
      <c r="A153" s="392"/>
      <c r="B153" s="392"/>
      <c r="C153" s="392"/>
      <c r="D153" s="392"/>
      <c r="E153" s="392"/>
      <c r="F153" s="392"/>
      <c r="G153" s="392"/>
      <c r="H153" s="392"/>
      <c r="I153" s="392"/>
      <c r="J153" s="392"/>
      <c r="K153" s="392"/>
      <c r="L153" s="392"/>
      <c r="M153" s="392"/>
      <c r="N153" s="392"/>
      <c r="O153" s="392"/>
      <c r="P153" s="392"/>
      <c r="Q153" s="392"/>
      <c r="R153" s="392"/>
      <c r="S153" s="392"/>
      <c r="T153" s="392"/>
      <c r="U153" s="392"/>
      <c r="V153" s="392"/>
      <c r="W153" s="392"/>
      <c r="X153" s="392"/>
      <c r="Y153" s="392"/>
      <c r="Z153" s="392"/>
    </row>
    <row r="154">
      <c r="A154" s="392"/>
      <c r="B154" s="392"/>
      <c r="C154" s="392"/>
      <c r="D154" s="392"/>
      <c r="E154" s="392"/>
      <c r="F154" s="392"/>
      <c r="G154" s="392"/>
      <c r="H154" s="392"/>
      <c r="I154" s="392"/>
      <c r="J154" s="392"/>
      <c r="K154" s="392"/>
      <c r="L154" s="392"/>
      <c r="M154" s="392"/>
      <c r="N154" s="392"/>
      <c r="O154" s="392"/>
      <c r="P154" s="392"/>
      <c r="Q154" s="392"/>
      <c r="R154" s="392"/>
      <c r="S154" s="392"/>
      <c r="T154" s="392"/>
      <c r="U154" s="392"/>
      <c r="V154" s="392"/>
      <c r="W154" s="392"/>
      <c r="X154" s="392"/>
      <c r="Y154" s="392"/>
      <c r="Z154" s="392"/>
    </row>
    <row r="155">
      <c r="A155" s="392"/>
      <c r="B155" s="392"/>
      <c r="C155" s="392"/>
      <c r="D155" s="392"/>
      <c r="E155" s="392"/>
      <c r="F155" s="392"/>
      <c r="G155" s="392"/>
      <c r="H155" s="392"/>
      <c r="I155" s="392"/>
      <c r="J155" s="392"/>
      <c r="K155" s="392"/>
      <c r="L155" s="392"/>
      <c r="M155" s="392"/>
      <c r="N155" s="392"/>
      <c r="O155" s="392"/>
      <c r="P155" s="392"/>
      <c r="Q155" s="392"/>
      <c r="R155" s="392"/>
      <c r="S155" s="392"/>
      <c r="T155" s="392"/>
      <c r="U155" s="392"/>
      <c r="V155" s="392"/>
      <c r="W155" s="392"/>
      <c r="X155" s="392"/>
      <c r="Y155" s="392"/>
      <c r="Z155" s="392"/>
    </row>
    <row r="156">
      <c r="A156" s="392"/>
      <c r="B156" s="392"/>
      <c r="C156" s="392"/>
      <c r="D156" s="392"/>
      <c r="E156" s="392"/>
      <c r="F156" s="392"/>
      <c r="G156" s="392"/>
      <c r="H156" s="392"/>
      <c r="I156" s="392"/>
      <c r="J156" s="392"/>
      <c r="K156" s="392"/>
      <c r="L156" s="392"/>
      <c r="M156" s="392"/>
      <c r="N156" s="392"/>
      <c r="O156" s="392"/>
      <c r="P156" s="392"/>
      <c r="Q156" s="392"/>
      <c r="R156" s="392"/>
      <c r="S156" s="392"/>
      <c r="T156" s="392"/>
      <c r="U156" s="392"/>
      <c r="V156" s="392"/>
      <c r="W156" s="392"/>
      <c r="X156" s="392"/>
      <c r="Y156" s="392"/>
      <c r="Z156" s="392"/>
    </row>
    <row r="157">
      <c r="A157" s="392"/>
      <c r="B157" s="392"/>
      <c r="C157" s="392"/>
      <c r="D157" s="392"/>
      <c r="E157" s="392"/>
      <c r="F157" s="392"/>
      <c r="G157" s="392"/>
      <c r="H157" s="392"/>
      <c r="I157" s="392"/>
      <c r="J157" s="392"/>
      <c r="K157" s="392"/>
      <c r="L157" s="392"/>
      <c r="M157" s="392"/>
      <c r="N157" s="392"/>
      <c r="O157" s="392"/>
      <c r="P157" s="392"/>
      <c r="Q157" s="392"/>
      <c r="R157" s="392"/>
      <c r="S157" s="392"/>
      <c r="T157" s="392"/>
      <c r="U157" s="392"/>
      <c r="V157" s="392"/>
      <c r="W157" s="392"/>
      <c r="X157" s="392"/>
      <c r="Y157" s="392"/>
      <c r="Z157" s="392"/>
    </row>
    <row r="158">
      <c r="A158" s="392"/>
      <c r="B158" s="392"/>
      <c r="C158" s="392"/>
      <c r="D158" s="392"/>
      <c r="E158" s="392"/>
      <c r="F158" s="392"/>
      <c r="G158" s="392"/>
      <c r="H158" s="392"/>
      <c r="I158" s="392"/>
      <c r="J158" s="392"/>
      <c r="K158" s="392"/>
      <c r="L158" s="392"/>
      <c r="M158" s="392"/>
      <c r="N158" s="392"/>
      <c r="O158" s="392"/>
      <c r="P158" s="392"/>
      <c r="Q158" s="392"/>
      <c r="R158" s="392"/>
      <c r="S158" s="392"/>
      <c r="T158" s="392"/>
      <c r="U158" s="392"/>
      <c r="V158" s="392"/>
      <c r="W158" s="392"/>
      <c r="X158" s="392"/>
      <c r="Y158" s="392"/>
      <c r="Z158" s="392"/>
    </row>
    <row r="159">
      <c r="A159" s="392"/>
      <c r="B159" s="392"/>
      <c r="C159" s="392"/>
      <c r="D159" s="392"/>
      <c r="E159" s="392"/>
      <c r="F159" s="392"/>
      <c r="G159" s="392"/>
      <c r="H159" s="392"/>
      <c r="I159" s="392"/>
      <c r="J159" s="392"/>
      <c r="K159" s="392"/>
      <c r="L159" s="392"/>
      <c r="M159" s="392"/>
      <c r="N159" s="392"/>
      <c r="O159" s="392"/>
      <c r="P159" s="392"/>
      <c r="Q159" s="392"/>
      <c r="R159" s="392"/>
      <c r="S159" s="392"/>
      <c r="T159" s="392"/>
      <c r="U159" s="392"/>
      <c r="V159" s="392"/>
      <c r="W159" s="392"/>
      <c r="X159" s="392"/>
      <c r="Y159" s="392"/>
      <c r="Z159" s="392"/>
    </row>
    <row r="160">
      <c r="A160" s="392"/>
      <c r="B160" s="392"/>
      <c r="C160" s="392"/>
      <c r="D160" s="392"/>
      <c r="E160" s="392"/>
      <c r="F160" s="392"/>
      <c r="G160" s="392"/>
      <c r="H160" s="392"/>
      <c r="I160" s="392"/>
      <c r="J160" s="392"/>
      <c r="K160" s="392"/>
      <c r="L160" s="392"/>
      <c r="M160" s="392"/>
      <c r="N160" s="392"/>
      <c r="O160" s="392"/>
      <c r="P160" s="392"/>
      <c r="Q160" s="392"/>
      <c r="R160" s="392"/>
      <c r="S160" s="392"/>
      <c r="T160" s="392"/>
      <c r="U160" s="392"/>
      <c r="V160" s="392"/>
      <c r="W160" s="392"/>
      <c r="X160" s="392"/>
      <c r="Y160" s="392"/>
      <c r="Z160" s="392"/>
    </row>
    <row r="161">
      <c r="A161" s="392"/>
      <c r="B161" s="392"/>
      <c r="C161" s="392"/>
      <c r="D161" s="392"/>
      <c r="E161" s="392"/>
      <c r="F161" s="392"/>
      <c r="G161" s="392"/>
      <c r="H161" s="392"/>
      <c r="I161" s="392"/>
      <c r="J161" s="392"/>
      <c r="K161" s="392"/>
      <c r="L161" s="392"/>
      <c r="M161" s="392"/>
      <c r="N161" s="392"/>
      <c r="O161" s="392"/>
      <c r="P161" s="392"/>
      <c r="Q161" s="392"/>
      <c r="R161" s="392"/>
      <c r="S161" s="392"/>
      <c r="T161" s="392"/>
      <c r="U161" s="392"/>
      <c r="V161" s="392"/>
      <c r="W161" s="392"/>
      <c r="X161" s="392"/>
      <c r="Y161" s="392"/>
      <c r="Z161" s="392"/>
    </row>
    <row r="162">
      <c r="A162" s="392"/>
      <c r="B162" s="392"/>
      <c r="C162" s="392"/>
      <c r="D162" s="392"/>
      <c r="E162" s="392"/>
      <c r="F162" s="392"/>
      <c r="G162" s="392"/>
      <c r="H162" s="392"/>
      <c r="I162" s="392"/>
      <c r="J162" s="392"/>
      <c r="K162" s="392"/>
      <c r="L162" s="392"/>
      <c r="M162" s="392"/>
      <c r="N162" s="392"/>
      <c r="O162" s="392"/>
      <c r="P162" s="392"/>
      <c r="Q162" s="392"/>
      <c r="R162" s="392"/>
      <c r="S162" s="392"/>
      <c r="T162" s="392"/>
      <c r="U162" s="392"/>
      <c r="V162" s="392"/>
      <c r="W162" s="392"/>
      <c r="X162" s="392"/>
      <c r="Y162" s="392"/>
      <c r="Z162" s="392"/>
    </row>
    <row r="163">
      <c r="A163" s="392"/>
      <c r="B163" s="392"/>
      <c r="C163" s="392"/>
      <c r="D163" s="392"/>
      <c r="E163" s="392"/>
      <c r="F163" s="392"/>
      <c r="G163" s="392"/>
      <c r="H163" s="392"/>
      <c r="I163" s="392"/>
      <c r="J163" s="392"/>
      <c r="K163" s="392"/>
      <c r="L163" s="392"/>
      <c r="M163" s="392"/>
      <c r="N163" s="392"/>
      <c r="O163" s="392"/>
      <c r="P163" s="392"/>
      <c r="Q163" s="392"/>
      <c r="R163" s="392"/>
      <c r="S163" s="392"/>
      <c r="T163" s="392"/>
      <c r="U163" s="392"/>
      <c r="V163" s="392"/>
      <c r="W163" s="392"/>
      <c r="X163" s="392"/>
      <c r="Y163" s="392"/>
      <c r="Z163" s="392"/>
    </row>
    <row r="164">
      <c r="A164" s="392"/>
      <c r="B164" s="392"/>
      <c r="C164" s="392"/>
      <c r="D164" s="392"/>
      <c r="E164" s="392"/>
      <c r="F164" s="392"/>
      <c r="G164" s="392"/>
      <c r="H164" s="392"/>
      <c r="I164" s="392"/>
      <c r="J164" s="392"/>
      <c r="K164" s="392"/>
      <c r="L164" s="392"/>
      <c r="M164" s="392"/>
      <c r="N164" s="392"/>
      <c r="O164" s="392"/>
      <c r="P164" s="392"/>
      <c r="Q164" s="392"/>
      <c r="R164" s="392"/>
      <c r="S164" s="392"/>
      <c r="T164" s="392"/>
      <c r="U164" s="392"/>
      <c r="V164" s="392"/>
      <c r="W164" s="392"/>
      <c r="X164" s="392"/>
      <c r="Y164" s="392"/>
      <c r="Z164" s="392"/>
    </row>
    <row r="165">
      <c r="A165" s="392"/>
      <c r="B165" s="392"/>
      <c r="C165" s="392"/>
      <c r="D165" s="392"/>
      <c r="E165" s="392"/>
      <c r="F165" s="392"/>
      <c r="G165" s="392"/>
      <c r="H165" s="392"/>
      <c r="I165" s="392"/>
      <c r="J165" s="392"/>
      <c r="K165" s="392"/>
      <c r="L165" s="392"/>
      <c r="M165" s="392"/>
      <c r="N165" s="392"/>
      <c r="O165" s="392"/>
      <c r="P165" s="392"/>
      <c r="Q165" s="392"/>
      <c r="R165" s="392"/>
      <c r="S165" s="392"/>
      <c r="T165" s="392"/>
      <c r="U165" s="392"/>
      <c r="V165" s="392"/>
      <c r="W165" s="392"/>
      <c r="X165" s="392"/>
      <c r="Y165" s="392"/>
      <c r="Z165" s="392"/>
    </row>
    <row r="166">
      <c r="A166" s="392"/>
      <c r="B166" s="392"/>
      <c r="C166" s="392"/>
      <c r="D166" s="392"/>
      <c r="E166" s="392"/>
      <c r="F166" s="392"/>
      <c r="G166" s="392"/>
      <c r="H166" s="392"/>
      <c r="I166" s="392"/>
      <c r="J166" s="392"/>
      <c r="K166" s="392"/>
      <c r="L166" s="392"/>
      <c r="M166" s="392"/>
      <c r="N166" s="392"/>
      <c r="O166" s="392"/>
      <c r="P166" s="392"/>
      <c r="Q166" s="392"/>
      <c r="R166" s="392"/>
      <c r="S166" s="392"/>
      <c r="T166" s="392"/>
      <c r="U166" s="392"/>
      <c r="V166" s="392"/>
      <c r="W166" s="392"/>
      <c r="X166" s="392"/>
      <c r="Y166" s="392"/>
      <c r="Z166" s="392"/>
    </row>
    <row r="167">
      <c r="A167" s="392"/>
      <c r="B167" s="392"/>
      <c r="C167" s="392"/>
      <c r="D167" s="392"/>
      <c r="E167" s="392"/>
      <c r="F167" s="392"/>
      <c r="G167" s="392"/>
      <c r="H167" s="392"/>
      <c r="I167" s="392"/>
      <c r="J167" s="392"/>
      <c r="K167" s="392"/>
      <c r="L167" s="392"/>
      <c r="M167" s="392"/>
      <c r="N167" s="392"/>
      <c r="O167" s="392"/>
      <c r="P167" s="392"/>
      <c r="Q167" s="392"/>
      <c r="R167" s="392"/>
      <c r="S167" s="392"/>
      <c r="T167" s="392"/>
      <c r="U167" s="392"/>
      <c r="V167" s="392"/>
      <c r="W167" s="392"/>
      <c r="X167" s="392"/>
      <c r="Y167" s="392"/>
      <c r="Z167" s="392"/>
    </row>
    <row r="168">
      <c r="A168" s="392"/>
      <c r="B168" s="392"/>
      <c r="C168" s="392"/>
      <c r="D168" s="392"/>
      <c r="E168" s="392"/>
      <c r="F168" s="392"/>
      <c r="G168" s="392"/>
      <c r="H168" s="392"/>
      <c r="I168" s="392"/>
      <c r="J168" s="392"/>
      <c r="K168" s="392"/>
      <c r="L168" s="392"/>
      <c r="M168" s="392"/>
      <c r="N168" s="392"/>
      <c r="O168" s="392"/>
      <c r="P168" s="392"/>
      <c r="Q168" s="392"/>
      <c r="R168" s="392"/>
      <c r="S168" s="392"/>
      <c r="T168" s="392"/>
      <c r="U168" s="392"/>
      <c r="V168" s="392"/>
      <c r="W168" s="392"/>
      <c r="X168" s="392"/>
      <c r="Y168" s="392"/>
      <c r="Z168" s="392"/>
    </row>
    <row r="169">
      <c r="A169" s="392"/>
      <c r="B169" s="392"/>
      <c r="C169" s="392"/>
      <c r="D169" s="392"/>
      <c r="E169" s="392"/>
      <c r="F169" s="392"/>
      <c r="G169" s="392"/>
      <c r="H169" s="392"/>
      <c r="I169" s="392"/>
      <c r="J169" s="392"/>
      <c r="K169" s="392"/>
      <c r="L169" s="392"/>
      <c r="M169" s="392"/>
      <c r="N169" s="392"/>
      <c r="O169" s="392"/>
      <c r="P169" s="392"/>
      <c r="Q169" s="392"/>
      <c r="R169" s="392"/>
      <c r="S169" s="392"/>
      <c r="T169" s="392"/>
      <c r="U169" s="392"/>
      <c r="V169" s="392"/>
      <c r="W169" s="392"/>
      <c r="X169" s="392"/>
      <c r="Y169" s="392"/>
      <c r="Z169" s="392"/>
    </row>
    <row r="170">
      <c r="A170" s="392"/>
      <c r="B170" s="392"/>
      <c r="C170" s="392"/>
      <c r="D170" s="392"/>
      <c r="E170" s="392"/>
      <c r="F170" s="392"/>
      <c r="G170" s="392"/>
      <c r="H170" s="392"/>
      <c r="I170" s="392"/>
      <c r="J170" s="392"/>
      <c r="K170" s="392"/>
      <c r="L170" s="392"/>
      <c r="M170" s="392"/>
      <c r="N170" s="392"/>
      <c r="O170" s="392"/>
      <c r="P170" s="392"/>
      <c r="Q170" s="392"/>
      <c r="R170" s="392"/>
      <c r="S170" s="392"/>
      <c r="T170" s="392"/>
      <c r="U170" s="392"/>
      <c r="V170" s="392"/>
      <c r="W170" s="392"/>
      <c r="X170" s="392"/>
      <c r="Y170" s="392"/>
      <c r="Z170" s="392"/>
    </row>
    <row r="171">
      <c r="A171" s="392"/>
      <c r="B171" s="392"/>
      <c r="C171" s="392"/>
      <c r="D171" s="392"/>
      <c r="E171" s="392"/>
      <c r="F171" s="392"/>
      <c r="G171" s="392"/>
      <c r="H171" s="392"/>
      <c r="I171" s="392"/>
      <c r="J171" s="392"/>
      <c r="K171" s="392"/>
      <c r="L171" s="392"/>
      <c r="M171" s="392"/>
      <c r="N171" s="392"/>
      <c r="O171" s="392"/>
      <c r="P171" s="392"/>
      <c r="Q171" s="392"/>
      <c r="R171" s="392"/>
      <c r="S171" s="392"/>
      <c r="T171" s="392"/>
      <c r="U171" s="392"/>
      <c r="V171" s="392"/>
      <c r="W171" s="392"/>
      <c r="X171" s="392"/>
      <c r="Y171" s="392"/>
      <c r="Z171" s="392"/>
    </row>
    <row r="172">
      <c r="A172" s="392"/>
      <c r="B172" s="392"/>
      <c r="C172" s="392"/>
      <c r="D172" s="392"/>
      <c r="E172" s="392"/>
      <c r="F172" s="392"/>
      <c r="G172" s="392"/>
      <c r="H172" s="392"/>
      <c r="I172" s="392"/>
      <c r="J172" s="392"/>
      <c r="K172" s="392"/>
      <c r="L172" s="392"/>
      <c r="M172" s="392"/>
      <c r="N172" s="392"/>
      <c r="O172" s="392"/>
      <c r="P172" s="392"/>
      <c r="Q172" s="392"/>
      <c r="R172" s="392"/>
      <c r="S172" s="392"/>
      <c r="T172" s="392"/>
      <c r="U172" s="392"/>
      <c r="V172" s="392"/>
      <c r="W172" s="392"/>
      <c r="X172" s="392"/>
      <c r="Y172" s="392"/>
      <c r="Z172" s="392"/>
    </row>
    <row r="173">
      <c r="A173" s="392"/>
      <c r="B173" s="392"/>
      <c r="C173" s="392"/>
      <c r="D173" s="392"/>
      <c r="E173" s="392"/>
      <c r="F173" s="392"/>
      <c r="G173" s="392"/>
      <c r="H173" s="392"/>
      <c r="I173" s="392"/>
      <c r="J173" s="392"/>
      <c r="K173" s="392"/>
      <c r="L173" s="392"/>
      <c r="M173" s="392"/>
      <c r="N173" s="392"/>
      <c r="O173" s="392"/>
      <c r="P173" s="392"/>
      <c r="Q173" s="392"/>
      <c r="R173" s="392"/>
      <c r="S173" s="392"/>
      <c r="T173" s="392"/>
      <c r="U173" s="392"/>
      <c r="V173" s="392"/>
      <c r="W173" s="392"/>
      <c r="X173" s="392"/>
      <c r="Y173" s="392"/>
      <c r="Z173" s="392"/>
    </row>
    <row r="174">
      <c r="A174" s="392"/>
      <c r="B174" s="392"/>
      <c r="C174" s="392"/>
      <c r="D174" s="392"/>
      <c r="E174" s="392"/>
      <c r="F174" s="392"/>
      <c r="G174" s="392"/>
      <c r="H174" s="392"/>
      <c r="I174" s="392"/>
      <c r="J174" s="392"/>
      <c r="K174" s="392"/>
      <c r="L174" s="392"/>
      <c r="M174" s="392"/>
      <c r="N174" s="392"/>
      <c r="O174" s="392"/>
      <c r="P174" s="392"/>
      <c r="Q174" s="392"/>
      <c r="R174" s="392"/>
      <c r="S174" s="392"/>
      <c r="T174" s="392"/>
      <c r="U174" s="392"/>
      <c r="V174" s="392"/>
      <c r="W174" s="392"/>
      <c r="X174" s="392"/>
      <c r="Y174" s="392"/>
      <c r="Z174" s="392"/>
    </row>
    <row r="175">
      <c r="A175" s="392"/>
      <c r="B175" s="392"/>
      <c r="C175" s="392"/>
      <c r="D175" s="392"/>
      <c r="E175" s="392"/>
      <c r="F175" s="392"/>
      <c r="G175" s="392"/>
      <c r="H175" s="392"/>
      <c r="I175" s="392"/>
      <c r="J175" s="392"/>
      <c r="K175" s="392"/>
      <c r="L175" s="392"/>
      <c r="M175" s="392"/>
      <c r="N175" s="392"/>
      <c r="O175" s="392"/>
      <c r="P175" s="392"/>
      <c r="Q175" s="392"/>
      <c r="R175" s="392"/>
      <c r="S175" s="392"/>
      <c r="T175" s="392"/>
      <c r="U175" s="392"/>
      <c r="V175" s="392"/>
      <c r="W175" s="392"/>
      <c r="X175" s="392"/>
      <c r="Y175" s="392"/>
      <c r="Z175" s="392"/>
    </row>
    <row r="176">
      <c r="A176" s="392"/>
      <c r="B176" s="392"/>
      <c r="C176" s="392"/>
      <c r="D176" s="392"/>
      <c r="E176" s="392"/>
      <c r="F176" s="392"/>
      <c r="G176" s="392"/>
      <c r="H176" s="392"/>
      <c r="I176" s="392"/>
      <c r="J176" s="392"/>
      <c r="K176" s="392"/>
      <c r="L176" s="392"/>
      <c r="M176" s="392"/>
      <c r="N176" s="392"/>
      <c r="O176" s="392"/>
      <c r="P176" s="392"/>
      <c r="Q176" s="392"/>
      <c r="R176" s="392"/>
      <c r="S176" s="392"/>
      <c r="T176" s="392"/>
      <c r="U176" s="392"/>
      <c r="V176" s="392"/>
      <c r="W176" s="392"/>
      <c r="X176" s="392"/>
      <c r="Y176" s="392"/>
      <c r="Z176" s="392"/>
    </row>
    <row r="177">
      <c r="A177" s="392"/>
      <c r="B177" s="392"/>
      <c r="C177" s="392"/>
      <c r="D177" s="392"/>
      <c r="E177" s="392"/>
      <c r="F177" s="392"/>
      <c r="G177" s="392"/>
      <c r="H177" s="392"/>
      <c r="I177" s="392"/>
      <c r="J177" s="392"/>
      <c r="K177" s="392"/>
      <c r="L177" s="392"/>
      <c r="M177" s="392"/>
      <c r="N177" s="392"/>
      <c r="O177" s="392"/>
      <c r="P177" s="392"/>
      <c r="Q177" s="392"/>
      <c r="R177" s="392"/>
      <c r="S177" s="392"/>
      <c r="T177" s="392"/>
      <c r="U177" s="392"/>
      <c r="V177" s="392"/>
      <c r="W177" s="392"/>
      <c r="X177" s="392"/>
      <c r="Y177" s="392"/>
      <c r="Z177" s="392"/>
    </row>
    <row r="178">
      <c r="A178" s="392"/>
      <c r="B178" s="392"/>
      <c r="C178" s="392"/>
      <c r="D178" s="392"/>
      <c r="E178" s="392"/>
      <c r="F178" s="392"/>
      <c r="G178" s="392"/>
      <c r="H178" s="392"/>
      <c r="I178" s="392"/>
      <c r="J178" s="392"/>
      <c r="K178" s="392"/>
      <c r="L178" s="392"/>
      <c r="M178" s="392"/>
      <c r="N178" s="392"/>
      <c r="O178" s="392"/>
      <c r="P178" s="392"/>
      <c r="Q178" s="392"/>
      <c r="R178" s="392"/>
      <c r="S178" s="392"/>
      <c r="T178" s="392"/>
      <c r="U178" s="392"/>
      <c r="V178" s="392"/>
      <c r="W178" s="392"/>
      <c r="X178" s="392"/>
      <c r="Y178" s="392"/>
      <c r="Z178" s="392"/>
    </row>
    <row r="179">
      <c r="A179" s="392"/>
      <c r="B179" s="392"/>
      <c r="C179" s="392"/>
      <c r="D179" s="392"/>
      <c r="E179" s="392"/>
      <c r="F179" s="392"/>
      <c r="G179" s="392"/>
      <c r="H179" s="392"/>
      <c r="I179" s="392"/>
      <c r="J179" s="392"/>
      <c r="K179" s="392"/>
      <c r="L179" s="392"/>
      <c r="M179" s="392"/>
      <c r="N179" s="392"/>
      <c r="O179" s="392"/>
      <c r="P179" s="392"/>
      <c r="Q179" s="392"/>
      <c r="R179" s="392"/>
      <c r="S179" s="392"/>
      <c r="T179" s="392"/>
      <c r="U179" s="392"/>
      <c r="V179" s="392"/>
      <c r="W179" s="392"/>
      <c r="X179" s="392"/>
      <c r="Y179" s="392"/>
      <c r="Z179" s="392"/>
    </row>
    <row r="180">
      <c r="A180" s="392"/>
      <c r="B180" s="392"/>
      <c r="C180" s="392"/>
      <c r="D180" s="392"/>
      <c r="E180" s="392"/>
      <c r="F180" s="392"/>
      <c r="G180" s="392"/>
      <c r="H180" s="392"/>
      <c r="I180" s="392"/>
      <c r="J180" s="392"/>
      <c r="K180" s="392"/>
      <c r="L180" s="392"/>
      <c r="M180" s="392"/>
      <c r="N180" s="392"/>
      <c r="O180" s="392"/>
      <c r="P180" s="392"/>
      <c r="Q180" s="392"/>
      <c r="R180" s="392"/>
      <c r="S180" s="392"/>
      <c r="T180" s="392"/>
      <c r="U180" s="392"/>
      <c r="V180" s="392"/>
      <c r="W180" s="392"/>
      <c r="X180" s="392"/>
      <c r="Y180" s="392"/>
      <c r="Z180" s="392"/>
    </row>
    <row r="181">
      <c r="A181" s="392"/>
      <c r="B181" s="392"/>
      <c r="C181" s="392"/>
      <c r="D181" s="392"/>
      <c r="E181" s="392"/>
      <c r="F181" s="392"/>
      <c r="G181" s="392"/>
      <c r="H181" s="392"/>
      <c r="I181" s="392"/>
      <c r="J181" s="392"/>
      <c r="K181" s="392"/>
      <c r="L181" s="392"/>
      <c r="M181" s="392"/>
      <c r="N181" s="392"/>
      <c r="O181" s="392"/>
      <c r="P181" s="392"/>
      <c r="Q181" s="392"/>
      <c r="R181" s="392"/>
      <c r="S181" s="392"/>
      <c r="T181" s="392"/>
      <c r="U181" s="392"/>
      <c r="V181" s="392"/>
      <c r="W181" s="392"/>
      <c r="X181" s="392"/>
      <c r="Y181" s="392"/>
      <c r="Z181" s="392"/>
    </row>
    <row r="182">
      <c r="A182" s="392"/>
      <c r="B182" s="392"/>
      <c r="C182" s="392"/>
      <c r="D182" s="392"/>
      <c r="E182" s="392"/>
      <c r="F182" s="392"/>
      <c r="G182" s="392"/>
      <c r="H182" s="392"/>
      <c r="I182" s="392"/>
      <c r="J182" s="392"/>
      <c r="K182" s="392"/>
      <c r="L182" s="392"/>
      <c r="M182" s="392"/>
      <c r="N182" s="392"/>
      <c r="O182" s="392"/>
      <c r="P182" s="392"/>
      <c r="Q182" s="392"/>
      <c r="R182" s="392"/>
      <c r="S182" s="392"/>
      <c r="T182" s="392"/>
      <c r="U182" s="392"/>
      <c r="V182" s="392"/>
      <c r="W182" s="392"/>
      <c r="X182" s="392"/>
      <c r="Y182" s="392"/>
      <c r="Z182" s="392"/>
    </row>
    <row r="183">
      <c r="A183" s="392"/>
      <c r="B183" s="392"/>
      <c r="C183" s="392"/>
      <c r="D183" s="392"/>
      <c r="E183" s="392"/>
      <c r="F183" s="392"/>
      <c r="G183" s="392"/>
      <c r="H183" s="392"/>
      <c r="I183" s="392"/>
      <c r="J183" s="392"/>
      <c r="K183" s="392"/>
      <c r="L183" s="392"/>
      <c r="M183" s="392"/>
      <c r="N183" s="392"/>
      <c r="O183" s="392"/>
      <c r="P183" s="392"/>
      <c r="Q183" s="392"/>
      <c r="R183" s="392"/>
      <c r="S183" s="392"/>
      <c r="T183" s="392"/>
      <c r="U183" s="392"/>
      <c r="V183" s="392"/>
      <c r="W183" s="392"/>
      <c r="X183" s="392"/>
      <c r="Y183" s="392"/>
      <c r="Z183" s="392"/>
    </row>
    <row r="184">
      <c r="A184" s="392"/>
      <c r="B184" s="392"/>
      <c r="C184" s="392"/>
      <c r="D184" s="392"/>
      <c r="E184" s="392"/>
      <c r="F184" s="392"/>
      <c r="G184" s="392"/>
      <c r="H184" s="392"/>
      <c r="I184" s="392"/>
      <c r="J184" s="392"/>
      <c r="K184" s="392"/>
      <c r="L184" s="392"/>
      <c r="M184" s="392"/>
      <c r="N184" s="392"/>
      <c r="O184" s="392"/>
      <c r="P184" s="392"/>
      <c r="Q184" s="392"/>
      <c r="R184" s="392"/>
      <c r="S184" s="392"/>
      <c r="T184" s="392"/>
      <c r="U184" s="392"/>
      <c r="V184" s="392"/>
      <c r="W184" s="392"/>
      <c r="X184" s="392"/>
      <c r="Y184" s="392"/>
      <c r="Z184" s="392"/>
    </row>
    <row r="185">
      <c r="A185" s="392"/>
      <c r="B185" s="392"/>
      <c r="C185" s="392"/>
      <c r="D185" s="392"/>
      <c r="E185" s="392"/>
      <c r="F185" s="392"/>
      <c r="G185" s="392"/>
      <c r="H185" s="392"/>
      <c r="I185" s="392"/>
      <c r="J185" s="392"/>
      <c r="K185" s="392"/>
      <c r="L185" s="392"/>
      <c r="M185" s="392"/>
      <c r="N185" s="392"/>
      <c r="O185" s="392"/>
      <c r="P185" s="392"/>
      <c r="Q185" s="392"/>
      <c r="R185" s="392"/>
      <c r="S185" s="392"/>
      <c r="T185" s="392"/>
      <c r="U185" s="392"/>
      <c r="V185" s="392"/>
      <c r="W185" s="392"/>
      <c r="X185" s="392"/>
      <c r="Y185" s="392"/>
      <c r="Z185" s="392"/>
    </row>
    <row r="186">
      <c r="A186" s="392"/>
      <c r="B186" s="392"/>
      <c r="C186" s="392"/>
      <c r="D186" s="392"/>
      <c r="E186" s="392"/>
      <c r="F186" s="392"/>
      <c r="G186" s="392"/>
      <c r="H186" s="392"/>
      <c r="I186" s="392"/>
      <c r="J186" s="392"/>
      <c r="K186" s="392"/>
      <c r="L186" s="392"/>
      <c r="M186" s="392"/>
      <c r="N186" s="392"/>
      <c r="O186" s="392"/>
      <c r="P186" s="392"/>
      <c r="Q186" s="392"/>
      <c r="R186" s="392"/>
      <c r="S186" s="392"/>
      <c r="T186" s="392"/>
      <c r="U186" s="392"/>
      <c r="V186" s="392"/>
      <c r="W186" s="392"/>
      <c r="X186" s="392"/>
      <c r="Y186" s="392"/>
      <c r="Z186" s="392"/>
    </row>
    <row r="187">
      <c r="A187" s="392"/>
      <c r="B187" s="392"/>
      <c r="C187" s="392"/>
      <c r="D187" s="392"/>
      <c r="E187" s="392"/>
      <c r="F187" s="392"/>
      <c r="G187" s="392"/>
      <c r="H187" s="392"/>
      <c r="I187" s="392"/>
      <c r="J187" s="392"/>
      <c r="K187" s="392"/>
      <c r="L187" s="392"/>
      <c r="M187" s="392"/>
      <c r="N187" s="392"/>
      <c r="O187" s="392"/>
      <c r="P187" s="392"/>
      <c r="Q187" s="392"/>
      <c r="R187" s="392"/>
      <c r="S187" s="392"/>
      <c r="T187" s="392"/>
      <c r="U187" s="392"/>
      <c r="V187" s="392"/>
      <c r="W187" s="392"/>
      <c r="X187" s="392"/>
      <c r="Y187" s="392"/>
      <c r="Z187" s="392"/>
    </row>
    <row r="188">
      <c r="A188" s="392"/>
      <c r="B188" s="392"/>
      <c r="C188" s="392"/>
      <c r="D188" s="392"/>
      <c r="E188" s="392"/>
      <c r="F188" s="392"/>
      <c r="G188" s="392"/>
      <c r="H188" s="392"/>
      <c r="I188" s="392"/>
      <c r="J188" s="392"/>
      <c r="K188" s="392"/>
      <c r="L188" s="392"/>
      <c r="M188" s="392"/>
      <c r="N188" s="392"/>
      <c r="O188" s="392"/>
      <c r="P188" s="392"/>
      <c r="Q188" s="392"/>
      <c r="R188" s="392"/>
      <c r="S188" s="392"/>
      <c r="T188" s="392"/>
      <c r="U188" s="392"/>
      <c r="V188" s="392"/>
      <c r="W188" s="392"/>
      <c r="X188" s="392"/>
      <c r="Y188" s="392"/>
      <c r="Z188" s="392"/>
    </row>
    <row r="189">
      <c r="A189" s="392"/>
      <c r="B189" s="392"/>
      <c r="C189" s="392"/>
      <c r="D189" s="392"/>
      <c r="E189" s="392"/>
      <c r="F189" s="392"/>
      <c r="G189" s="392"/>
      <c r="H189" s="392"/>
      <c r="I189" s="392"/>
      <c r="J189" s="392"/>
      <c r="K189" s="392"/>
      <c r="L189" s="392"/>
      <c r="M189" s="392"/>
      <c r="N189" s="392"/>
      <c r="O189" s="392"/>
      <c r="P189" s="392"/>
      <c r="Q189" s="392"/>
      <c r="R189" s="392"/>
      <c r="S189" s="392"/>
      <c r="T189" s="392"/>
      <c r="U189" s="392"/>
      <c r="V189" s="392"/>
      <c r="W189" s="392"/>
      <c r="X189" s="392"/>
      <c r="Y189" s="392"/>
      <c r="Z189" s="392"/>
    </row>
    <row r="190">
      <c r="A190" s="392"/>
      <c r="B190" s="392"/>
      <c r="C190" s="392"/>
      <c r="D190" s="392"/>
      <c r="E190" s="392"/>
      <c r="F190" s="392"/>
      <c r="G190" s="392"/>
      <c r="H190" s="392"/>
      <c r="I190" s="392"/>
      <c r="J190" s="392"/>
      <c r="K190" s="392"/>
      <c r="L190" s="392"/>
      <c r="M190" s="392"/>
      <c r="N190" s="392"/>
      <c r="O190" s="392"/>
      <c r="P190" s="392"/>
      <c r="Q190" s="392"/>
      <c r="R190" s="392"/>
      <c r="S190" s="392"/>
      <c r="T190" s="392"/>
      <c r="U190" s="392"/>
      <c r="V190" s="392"/>
      <c r="W190" s="392"/>
      <c r="X190" s="392"/>
      <c r="Y190" s="392"/>
      <c r="Z190" s="392"/>
    </row>
    <row r="191">
      <c r="A191" s="392"/>
      <c r="B191" s="392"/>
      <c r="C191" s="392"/>
      <c r="D191" s="392"/>
      <c r="E191" s="392"/>
      <c r="F191" s="392"/>
      <c r="G191" s="392"/>
      <c r="H191" s="392"/>
      <c r="I191" s="392"/>
      <c r="J191" s="392"/>
      <c r="K191" s="392"/>
      <c r="L191" s="392"/>
      <c r="M191" s="392"/>
      <c r="N191" s="392"/>
      <c r="O191" s="392"/>
      <c r="P191" s="392"/>
      <c r="Q191" s="392"/>
      <c r="R191" s="392"/>
      <c r="S191" s="392"/>
      <c r="T191" s="392"/>
      <c r="U191" s="392"/>
      <c r="V191" s="392"/>
      <c r="W191" s="392"/>
      <c r="X191" s="392"/>
      <c r="Y191" s="392"/>
      <c r="Z191" s="392"/>
    </row>
    <row r="192">
      <c r="A192" s="392"/>
      <c r="B192" s="392"/>
      <c r="C192" s="392"/>
      <c r="D192" s="392"/>
      <c r="E192" s="392"/>
      <c r="F192" s="392"/>
      <c r="G192" s="392"/>
      <c r="H192" s="392"/>
      <c r="I192" s="392"/>
      <c r="J192" s="392"/>
      <c r="K192" s="392"/>
      <c r="L192" s="392"/>
      <c r="M192" s="392"/>
      <c r="N192" s="392"/>
      <c r="O192" s="392"/>
      <c r="P192" s="392"/>
      <c r="Q192" s="392"/>
      <c r="R192" s="392"/>
      <c r="S192" s="392"/>
      <c r="T192" s="392"/>
      <c r="U192" s="392"/>
      <c r="V192" s="392"/>
      <c r="W192" s="392"/>
      <c r="X192" s="392"/>
      <c r="Y192" s="392"/>
      <c r="Z192" s="392"/>
    </row>
    <row r="193">
      <c r="A193" s="392"/>
      <c r="B193" s="392"/>
      <c r="C193" s="392"/>
      <c r="D193" s="392"/>
      <c r="E193" s="392"/>
      <c r="F193" s="392"/>
      <c r="G193" s="392"/>
      <c r="H193" s="392"/>
      <c r="I193" s="392"/>
      <c r="J193" s="392"/>
      <c r="K193" s="392"/>
      <c r="L193" s="392"/>
      <c r="M193" s="392"/>
      <c r="N193" s="392"/>
      <c r="O193" s="392"/>
      <c r="P193" s="392"/>
      <c r="Q193" s="392"/>
      <c r="R193" s="392"/>
      <c r="S193" s="392"/>
      <c r="T193" s="392"/>
      <c r="U193" s="392"/>
      <c r="V193" s="392"/>
      <c r="W193" s="392"/>
      <c r="X193" s="392"/>
      <c r="Y193" s="392"/>
      <c r="Z193" s="392"/>
    </row>
    <row r="194">
      <c r="A194" s="392"/>
      <c r="B194" s="392"/>
      <c r="C194" s="392"/>
      <c r="D194" s="392"/>
      <c r="E194" s="392"/>
      <c r="F194" s="392"/>
      <c r="G194" s="392"/>
      <c r="H194" s="392"/>
      <c r="I194" s="392"/>
      <c r="J194" s="392"/>
      <c r="K194" s="392"/>
      <c r="L194" s="392"/>
      <c r="M194" s="392"/>
      <c r="N194" s="392"/>
      <c r="O194" s="392"/>
      <c r="P194" s="392"/>
      <c r="Q194" s="392"/>
      <c r="R194" s="392"/>
      <c r="S194" s="392"/>
      <c r="T194" s="392"/>
      <c r="U194" s="392"/>
      <c r="V194" s="392"/>
      <c r="W194" s="392"/>
      <c r="X194" s="392"/>
      <c r="Y194" s="392"/>
      <c r="Z194" s="392"/>
    </row>
    <row r="195">
      <c r="A195" s="392"/>
      <c r="B195" s="392"/>
      <c r="C195" s="392"/>
      <c r="D195" s="392"/>
      <c r="E195" s="392"/>
      <c r="F195" s="392"/>
      <c r="G195" s="392"/>
      <c r="H195" s="392"/>
      <c r="I195" s="392"/>
      <c r="J195" s="392"/>
      <c r="K195" s="392"/>
      <c r="L195" s="392"/>
      <c r="M195" s="392"/>
      <c r="N195" s="392"/>
      <c r="O195" s="392"/>
      <c r="P195" s="392"/>
      <c r="Q195" s="392"/>
      <c r="R195" s="392"/>
      <c r="S195" s="392"/>
      <c r="T195" s="392"/>
      <c r="U195" s="392"/>
      <c r="V195" s="392"/>
      <c r="W195" s="392"/>
      <c r="X195" s="392"/>
      <c r="Y195" s="392"/>
      <c r="Z195" s="392"/>
    </row>
    <row r="196">
      <c r="A196" s="392"/>
      <c r="B196" s="392"/>
      <c r="C196" s="392"/>
      <c r="D196" s="392"/>
      <c r="E196" s="392"/>
      <c r="F196" s="392"/>
      <c r="G196" s="392"/>
      <c r="H196" s="392"/>
      <c r="I196" s="392"/>
      <c r="J196" s="392"/>
      <c r="K196" s="392"/>
      <c r="L196" s="392"/>
      <c r="M196" s="392"/>
      <c r="N196" s="392"/>
      <c r="O196" s="392"/>
      <c r="P196" s="392"/>
      <c r="Q196" s="392"/>
      <c r="R196" s="392"/>
      <c r="S196" s="392"/>
      <c r="T196" s="392"/>
      <c r="U196" s="392"/>
      <c r="V196" s="392"/>
      <c r="W196" s="392"/>
      <c r="X196" s="392"/>
      <c r="Y196" s="392"/>
      <c r="Z196" s="392"/>
    </row>
    <row r="197">
      <c r="A197" s="392"/>
      <c r="B197" s="392"/>
      <c r="C197" s="392"/>
      <c r="D197" s="392"/>
      <c r="E197" s="392"/>
      <c r="F197" s="392"/>
      <c r="G197" s="392"/>
      <c r="H197" s="392"/>
      <c r="I197" s="392"/>
      <c r="J197" s="392"/>
      <c r="K197" s="392"/>
      <c r="L197" s="392"/>
      <c r="M197" s="392"/>
      <c r="N197" s="392"/>
      <c r="O197" s="392"/>
      <c r="P197" s="392"/>
      <c r="Q197" s="392"/>
      <c r="R197" s="392"/>
      <c r="S197" s="392"/>
      <c r="T197" s="392"/>
      <c r="U197" s="392"/>
      <c r="V197" s="392"/>
      <c r="W197" s="392"/>
      <c r="X197" s="392"/>
      <c r="Y197" s="392"/>
      <c r="Z197" s="392"/>
    </row>
    <row r="198">
      <c r="A198" s="392"/>
      <c r="B198" s="392"/>
      <c r="C198" s="392"/>
      <c r="D198" s="392"/>
      <c r="E198" s="392"/>
      <c r="F198" s="392"/>
      <c r="G198" s="392"/>
      <c r="H198" s="392"/>
      <c r="I198" s="392"/>
      <c r="J198" s="392"/>
      <c r="K198" s="392"/>
      <c r="L198" s="392"/>
      <c r="M198" s="392"/>
      <c r="N198" s="392"/>
      <c r="O198" s="392"/>
      <c r="P198" s="392"/>
      <c r="Q198" s="392"/>
      <c r="R198" s="392"/>
      <c r="S198" s="392"/>
      <c r="T198" s="392"/>
      <c r="U198" s="392"/>
      <c r="V198" s="392"/>
      <c r="W198" s="392"/>
      <c r="X198" s="392"/>
      <c r="Y198" s="392"/>
      <c r="Z198" s="392"/>
    </row>
    <row r="199">
      <c r="A199" s="392"/>
      <c r="B199" s="392"/>
      <c r="C199" s="392"/>
      <c r="D199" s="392"/>
      <c r="E199" s="392"/>
      <c r="F199" s="392"/>
      <c r="G199" s="392"/>
      <c r="H199" s="392"/>
      <c r="I199" s="392"/>
      <c r="J199" s="392"/>
      <c r="K199" s="392"/>
      <c r="L199" s="392"/>
      <c r="M199" s="392"/>
      <c r="N199" s="392"/>
      <c r="O199" s="392"/>
      <c r="P199" s="392"/>
      <c r="Q199" s="392"/>
      <c r="R199" s="392"/>
      <c r="S199" s="392"/>
      <c r="T199" s="392"/>
      <c r="U199" s="392"/>
      <c r="V199" s="392"/>
      <c r="W199" s="392"/>
      <c r="X199" s="392"/>
      <c r="Y199" s="392"/>
      <c r="Z199" s="392"/>
    </row>
    <row r="200">
      <c r="A200" s="392"/>
      <c r="B200" s="392"/>
      <c r="C200" s="392"/>
      <c r="D200" s="392"/>
      <c r="E200" s="392"/>
      <c r="F200" s="392"/>
      <c r="G200" s="392"/>
      <c r="H200" s="392"/>
      <c r="I200" s="392"/>
      <c r="J200" s="392"/>
      <c r="K200" s="392"/>
      <c r="L200" s="392"/>
      <c r="M200" s="392"/>
      <c r="N200" s="392"/>
      <c r="O200" s="392"/>
      <c r="P200" s="392"/>
      <c r="Q200" s="392"/>
      <c r="R200" s="392"/>
      <c r="S200" s="392"/>
      <c r="T200" s="392"/>
      <c r="U200" s="392"/>
      <c r="V200" s="392"/>
      <c r="W200" s="392"/>
      <c r="X200" s="392"/>
      <c r="Y200" s="392"/>
      <c r="Z200" s="392"/>
    </row>
    <row r="201">
      <c r="A201" s="392"/>
      <c r="B201" s="392"/>
      <c r="C201" s="392"/>
      <c r="D201" s="392"/>
      <c r="E201" s="392"/>
      <c r="F201" s="392"/>
      <c r="G201" s="392"/>
      <c r="H201" s="392"/>
      <c r="I201" s="392"/>
      <c r="J201" s="392"/>
      <c r="K201" s="392"/>
      <c r="L201" s="392"/>
      <c r="M201" s="392"/>
      <c r="N201" s="392"/>
      <c r="O201" s="392"/>
      <c r="P201" s="392"/>
      <c r="Q201" s="392"/>
      <c r="R201" s="392"/>
      <c r="S201" s="392"/>
      <c r="T201" s="392"/>
      <c r="U201" s="392"/>
      <c r="V201" s="392"/>
      <c r="W201" s="392"/>
      <c r="X201" s="392"/>
      <c r="Y201" s="392"/>
      <c r="Z201" s="392"/>
    </row>
    <row r="202">
      <c r="A202" s="392"/>
      <c r="B202" s="392"/>
      <c r="C202" s="392"/>
      <c r="D202" s="392"/>
      <c r="E202" s="392"/>
      <c r="F202" s="392"/>
      <c r="G202" s="392"/>
      <c r="H202" s="392"/>
      <c r="I202" s="392"/>
      <c r="J202" s="392"/>
      <c r="K202" s="392"/>
      <c r="L202" s="392"/>
      <c r="M202" s="392"/>
      <c r="N202" s="392"/>
      <c r="O202" s="392"/>
      <c r="P202" s="392"/>
      <c r="Q202" s="392"/>
      <c r="R202" s="392"/>
      <c r="S202" s="392"/>
      <c r="T202" s="392"/>
      <c r="U202" s="392"/>
      <c r="V202" s="392"/>
      <c r="W202" s="392"/>
      <c r="X202" s="392"/>
      <c r="Y202" s="392"/>
      <c r="Z202" s="392"/>
    </row>
    <row r="203">
      <c r="A203" s="392"/>
      <c r="B203" s="392"/>
      <c r="C203" s="392"/>
      <c r="D203" s="392"/>
      <c r="E203" s="392"/>
      <c r="F203" s="392"/>
      <c r="G203" s="392"/>
      <c r="H203" s="392"/>
      <c r="I203" s="392"/>
      <c r="J203" s="392"/>
      <c r="K203" s="392"/>
      <c r="L203" s="392"/>
      <c r="M203" s="392"/>
      <c r="N203" s="392"/>
      <c r="O203" s="392"/>
      <c r="P203" s="392"/>
      <c r="Q203" s="392"/>
      <c r="R203" s="392"/>
      <c r="S203" s="392"/>
      <c r="T203" s="392"/>
      <c r="U203" s="392"/>
      <c r="V203" s="392"/>
      <c r="W203" s="392"/>
      <c r="X203" s="392"/>
      <c r="Y203" s="392"/>
      <c r="Z203" s="392"/>
    </row>
    <row r="204">
      <c r="A204" s="392"/>
      <c r="B204" s="392"/>
      <c r="C204" s="392"/>
      <c r="D204" s="392"/>
      <c r="E204" s="392"/>
      <c r="F204" s="392"/>
      <c r="G204" s="392"/>
      <c r="H204" s="392"/>
      <c r="I204" s="392"/>
      <c r="J204" s="392"/>
      <c r="K204" s="392"/>
      <c r="L204" s="392"/>
      <c r="M204" s="392"/>
      <c r="N204" s="392"/>
      <c r="O204" s="392"/>
      <c r="P204" s="392"/>
      <c r="Q204" s="392"/>
      <c r="R204" s="392"/>
      <c r="S204" s="392"/>
      <c r="T204" s="392"/>
      <c r="U204" s="392"/>
      <c r="V204" s="392"/>
      <c r="W204" s="392"/>
      <c r="X204" s="392"/>
      <c r="Y204" s="392"/>
      <c r="Z204" s="392"/>
    </row>
    <row r="205">
      <c r="A205" s="392"/>
      <c r="B205" s="392"/>
      <c r="C205" s="392"/>
      <c r="D205" s="392"/>
      <c r="E205" s="392"/>
      <c r="F205" s="392"/>
      <c r="G205" s="392"/>
      <c r="H205" s="392"/>
      <c r="I205" s="392"/>
      <c r="J205" s="392"/>
      <c r="K205" s="392"/>
      <c r="L205" s="392"/>
      <c r="M205" s="392"/>
      <c r="N205" s="392"/>
      <c r="O205" s="392"/>
      <c r="P205" s="392"/>
      <c r="Q205" s="392"/>
      <c r="R205" s="392"/>
      <c r="S205" s="392"/>
      <c r="T205" s="392"/>
      <c r="U205" s="392"/>
      <c r="V205" s="392"/>
      <c r="W205" s="392"/>
      <c r="X205" s="392"/>
      <c r="Y205" s="392"/>
      <c r="Z205" s="392"/>
    </row>
    <row r="206">
      <c r="A206" s="392"/>
      <c r="B206" s="392"/>
      <c r="C206" s="392"/>
      <c r="D206" s="392"/>
      <c r="E206" s="392"/>
      <c r="F206" s="392"/>
      <c r="G206" s="392"/>
      <c r="H206" s="392"/>
      <c r="I206" s="392"/>
      <c r="J206" s="392"/>
      <c r="K206" s="392"/>
      <c r="L206" s="392"/>
      <c r="M206" s="392"/>
      <c r="N206" s="392"/>
      <c r="O206" s="392"/>
      <c r="P206" s="392"/>
      <c r="Q206" s="392"/>
      <c r="R206" s="392"/>
      <c r="S206" s="392"/>
      <c r="T206" s="392"/>
      <c r="U206" s="392"/>
      <c r="V206" s="392"/>
      <c r="W206" s="392"/>
      <c r="X206" s="392"/>
      <c r="Y206" s="392"/>
      <c r="Z206" s="392"/>
    </row>
    <row r="207">
      <c r="A207" s="392"/>
      <c r="B207" s="392"/>
      <c r="C207" s="392"/>
      <c r="D207" s="392"/>
      <c r="E207" s="392"/>
      <c r="F207" s="392"/>
      <c r="G207" s="392"/>
      <c r="H207" s="392"/>
      <c r="I207" s="392"/>
      <c r="J207" s="392"/>
      <c r="K207" s="392"/>
      <c r="L207" s="392"/>
      <c r="M207" s="392"/>
      <c r="N207" s="392"/>
      <c r="O207" s="392"/>
      <c r="P207" s="392"/>
      <c r="Q207" s="392"/>
      <c r="R207" s="392"/>
      <c r="S207" s="392"/>
      <c r="T207" s="392"/>
      <c r="U207" s="392"/>
      <c r="V207" s="392"/>
      <c r="W207" s="392"/>
      <c r="X207" s="392"/>
      <c r="Y207" s="392"/>
      <c r="Z207" s="392"/>
    </row>
    <row r="208">
      <c r="A208" s="392"/>
      <c r="B208" s="392"/>
      <c r="C208" s="392"/>
      <c r="D208" s="392"/>
      <c r="E208" s="392"/>
      <c r="F208" s="392"/>
      <c r="G208" s="392"/>
      <c r="H208" s="392"/>
      <c r="I208" s="392"/>
      <c r="J208" s="392"/>
      <c r="K208" s="392"/>
      <c r="L208" s="392"/>
      <c r="M208" s="392"/>
      <c r="N208" s="392"/>
      <c r="O208" s="392"/>
      <c r="P208" s="392"/>
      <c r="Q208" s="392"/>
      <c r="R208" s="392"/>
      <c r="S208" s="392"/>
      <c r="T208" s="392"/>
      <c r="U208" s="392"/>
      <c r="V208" s="392"/>
      <c r="W208" s="392"/>
      <c r="X208" s="392"/>
      <c r="Y208" s="392"/>
      <c r="Z208" s="392"/>
    </row>
    <row r="209">
      <c r="A209" s="392"/>
      <c r="B209" s="392"/>
      <c r="C209" s="392"/>
      <c r="D209" s="392"/>
      <c r="E209" s="392"/>
      <c r="F209" s="392"/>
      <c r="G209" s="392"/>
      <c r="H209" s="392"/>
      <c r="I209" s="392"/>
      <c r="J209" s="392"/>
      <c r="K209" s="392"/>
      <c r="L209" s="392"/>
      <c r="M209" s="392"/>
      <c r="N209" s="392"/>
      <c r="O209" s="392"/>
      <c r="P209" s="392"/>
      <c r="Q209" s="392"/>
      <c r="R209" s="392"/>
      <c r="S209" s="392"/>
      <c r="T209" s="392"/>
      <c r="U209" s="392"/>
      <c r="V209" s="392"/>
      <c r="W209" s="392"/>
      <c r="X209" s="392"/>
      <c r="Y209" s="392"/>
      <c r="Z209" s="392"/>
    </row>
    <row r="210">
      <c r="A210" s="392"/>
      <c r="B210" s="392"/>
      <c r="C210" s="392"/>
      <c r="D210" s="392"/>
      <c r="E210" s="392"/>
      <c r="F210" s="392"/>
      <c r="G210" s="392"/>
      <c r="H210" s="392"/>
      <c r="I210" s="392"/>
      <c r="J210" s="392"/>
      <c r="K210" s="392"/>
      <c r="L210" s="392"/>
      <c r="M210" s="392"/>
      <c r="N210" s="392"/>
      <c r="O210" s="392"/>
      <c r="P210" s="392"/>
      <c r="Q210" s="392"/>
      <c r="R210" s="392"/>
      <c r="S210" s="392"/>
      <c r="T210" s="392"/>
      <c r="U210" s="392"/>
      <c r="V210" s="392"/>
      <c r="W210" s="392"/>
      <c r="X210" s="392"/>
      <c r="Y210" s="392"/>
      <c r="Z210" s="392"/>
    </row>
    <row r="211">
      <c r="A211" s="392"/>
      <c r="B211" s="392"/>
      <c r="C211" s="392"/>
      <c r="D211" s="392"/>
      <c r="E211" s="392"/>
      <c r="F211" s="392"/>
      <c r="G211" s="392"/>
      <c r="H211" s="392"/>
      <c r="I211" s="392"/>
      <c r="J211" s="392"/>
      <c r="K211" s="392"/>
      <c r="L211" s="392"/>
      <c r="M211" s="392"/>
      <c r="N211" s="392"/>
      <c r="O211" s="392"/>
      <c r="P211" s="392"/>
      <c r="Q211" s="392"/>
      <c r="R211" s="392"/>
      <c r="S211" s="392"/>
      <c r="T211" s="392"/>
      <c r="U211" s="392"/>
      <c r="V211" s="392"/>
      <c r="W211" s="392"/>
      <c r="X211" s="392"/>
      <c r="Y211" s="392"/>
      <c r="Z211" s="392"/>
    </row>
    <row r="212">
      <c r="A212" s="392"/>
      <c r="B212" s="392"/>
      <c r="C212" s="392"/>
      <c r="D212" s="392"/>
      <c r="E212" s="392"/>
      <c r="F212" s="392"/>
      <c r="G212" s="392"/>
      <c r="H212" s="392"/>
      <c r="I212" s="392"/>
      <c r="J212" s="392"/>
      <c r="K212" s="392"/>
      <c r="L212" s="392"/>
      <c r="M212" s="392"/>
      <c r="N212" s="392"/>
      <c r="O212" s="392"/>
      <c r="P212" s="392"/>
      <c r="Q212" s="392"/>
      <c r="R212" s="392"/>
      <c r="S212" s="392"/>
      <c r="T212" s="392"/>
      <c r="U212" s="392"/>
      <c r="V212" s="392"/>
      <c r="W212" s="392"/>
      <c r="X212" s="392"/>
      <c r="Y212" s="392"/>
      <c r="Z212" s="392"/>
    </row>
    <row r="213">
      <c r="A213" s="392"/>
      <c r="B213" s="392"/>
      <c r="C213" s="392"/>
      <c r="D213" s="392"/>
      <c r="E213" s="392"/>
      <c r="F213" s="392"/>
      <c r="G213" s="392"/>
      <c r="H213" s="392"/>
      <c r="I213" s="392"/>
      <c r="J213" s="392"/>
      <c r="K213" s="392"/>
      <c r="L213" s="392"/>
      <c r="M213" s="392"/>
      <c r="N213" s="392"/>
      <c r="O213" s="392"/>
      <c r="P213" s="392"/>
      <c r="Q213" s="392"/>
      <c r="R213" s="392"/>
      <c r="S213" s="392"/>
      <c r="T213" s="392"/>
      <c r="U213" s="392"/>
      <c r="V213" s="392"/>
      <c r="W213" s="392"/>
      <c r="X213" s="392"/>
      <c r="Y213" s="392"/>
      <c r="Z213" s="392"/>
    </row>
    <row r="214">
      <c r="A214" s="392"/>
      <c r="B214" s="392"/>
      <c r="C214" s="392"/>
      <c r="D214" s="392"/>
      <c r="E214" s="392"/>
      <c r="F214" s="392"/>
      <c r="G214" s="392"/>
      <c r="H214" s="392"/>
      <c r="I214" s="392"/>
      <c r="J214" s="392"/>
      <c r="K214" s="392"/>
      <c r="L214" s="392"/>
      <c r="M214" s="392"/>
      <c r="N214" s="392"/>
      <c r="O214" s="392"/>
      <c r="P214" s="392"/>
      <c r="Q214" s="392"/>
      <c r="R214" s="392"/>
      <c r="S214" s="392"/>
      <c r="T214" s="392"/>
      <c r="U214" s="392"/>
      <c r="V214" s="392"/>
      <c r="W214" s="392"/>
      <c r="X214" s="392"/>
      <c r="Y214" s="392"/>
      <c r="Z214" s="392"/>
    </row>
    <row r="215">
      <c r="A215" s="392"/>
      <c r="B215" s="392"/>
      <c r="C215" s="392"/>
      <c r="D215" s="392"/>
      <c r="E215" s="392"/>
      <c r="F215" s="392"/>
      <c r="G215" s="392"/>
      <c r="H215" s="392"/>
      <c r="I215" s="392"/>
      <c r="J215" s="392"/>
      <c r="K215" s="392"/>
      <c r="L215" s="392"/>
      <c r="M215" s="392"/>
      <c r="N215" s="392"/>
      <c r="O215" s="392"/>
      <c r="P215" s="392"/>
      <c r="Q215" s="392"/>
      <c r="R215" s="392"/>
      <c r="S215" s="392"/>
      <c r="T215" s="392"/>
      <c r="U215" s="392"/>
      <c r="V215" s="392"/>
      <c r="W215" s="392"/>
      <c r="X215" s="392"/>
      <c r="Y215" s="392"/>
      <c r="Z215" s="392"/>
    </row>
    <row r="216">
      <c r="A216" s="392"/>
      <c r="B216" s="392"/>
      <c r="C216" s="392"/>
      <c r="D216" s="392"/>
      <c r="E216" s="392"/>
      <c r="F216" s="392"/>
      <c r="G216" s="392"/>
      <c r="H216" s="392"/>
      <c r="I216" s="392"/>
      <c r="J216" s="392"/>
      <c r="K216" s="392"/>
      <c r="L216" s="392"/>
      <c r="M216" s="392"/>
      <c r="N216" s="392"/>
      <c r="O216" s="392"/>
      <c r="P216" s="392"/>
      <c r="Q216" s="392"/>
      <c r="R216" s="392"/>
      <c r="S216" s="392"/>
      <c r="T216" s="392"/>
      <c r="U216" s="392"/>
      <c r="V216" s="392"/>
      <c r="W216" s="392"/>
      <c r="X216" s="392"/>
      <c r="Y216" s="392"/>
      <c r="Z216" s="392"/>
    </row>
    <row r="217">
      <c r="A217" s="392"/>
      <c r="B217" s="392"/>
      <c r="C217" s="392"/>
      <c r="D217" s="392"/>
      <c r="E217" s="392"/>
      <c r="F217" s="392"/>
      <c r="G217" s="392"/>
      <c r="H217" s="392"/>
      <c r="I217" s="392"/>
      <c r="J217" s="392"/>
      <c r="K217" s="392"/>
      <c r="L217" s="392"/>
      <c r="M217" s="392"/>
      <c r="N217" s="392"/>
      <c r="O217" s="392"/>
      <c r="P217" s="392"/>
      <c r="Q217" s="392"/>
      <c r="R217" s="392"/>
      <c r="S217" s="392"/>
      <c r="T217" s="392"/>
      <c r="U217" s="392"/>
      <c r="V217" s="392"/>
      <c r="W217" s="392"/>
      <c r="X217" s="392"/>
      <c r="Y217" s="392"/>
      <c r="Z217" s="392"/>
    </row>
    <row r="218">
      <c r="A218" s="392"/>
      <c r="B218" s="392"/>
      <c r="C218" s="392"/>
      <c r="D218" s="392"/>
      <c r="E218" s="392"/>
      <c r="F218" s="392"/>
      <c r="G218" s="392"/>
      <c r="H218" s="392"/>
      <c r="I218" s="392"/>
      <c r="J218" s="392"/>
      <c r="K218" s="392"/>
      <c r="L218" s="392"/>
      <c r="M218" s="392"/>
      <c r="N218" s="392"/>
      <c r="O218" s="392"/>
      <c r="P218" s="392"/>
      <c r="Q218" s="392"/>
      <c r="R218" s="392"/>
      <c r="S218" s="392"/>
      <c r="T218" s="392"/>
      <c r="U218" s="392"/>
      <c r="V218" s="392"/>
      <c r="W218" s="392"/>
      <c r="X218" s="392"/>
      <c r="Y218" s="392"/>
      <c r="Z218" s="392"/>
    </row>
    <row r="219">
      <c r="A219" s="392"/>
      <c r="B219" s="392"/>
      <c r="C219" s="392"/>
      <c r="D219" s="392"/>
      <c r="E219" s="392"/>
      <c r="F219" s="392"/>
      <c r="G219" s="392"/>
      <c r="H219" s="392"/>
      <c r="I219" s="392"/>
      <c r="J219" s="392"/>
      <c r="K219" s="392"/>
      <c r="L219" s="392"/>
      <c r="M219" s="392"/>
      <c r="N219" s="392"/>
      <c r="O219" s="392"/>
      <c r="P219" s="392"/>
      <c r="Q219" s="392"/>
      <c r="R219" s="392"/>
      <c r="S219" s="392"/>
      <c r="T219" s="392"/>
      <c r="U219" s="392"/>
      <c r="V219" s="392"/>
      <c r="W219" s="392"/>
      <c r="X219" s="392"/>
      <c r="Y219" s="392"/>
      <c r="Z219" s="392"/>
    </row>
    <row r="220">
      <c r="A220" s="392"/>
      <c r="B220" s="392"/>
      <c r="C220" s="392"/>
      <c r="D220" s="392"/>
      <c r="E220" s="392"/>
      <c r="F220" s="392"/>
      <c r="G220" s="392"/>
      <c r="H220" s="392"/>
      <c r="I220" s="392"/>
      <c r="J220" s="392"/>
      <c r="K220" s="392"/>
      <c r="L220" s="392"/>
      <c r="M220" s="392"/>
      <c r="N220" s="392"/>
      <c r="O220" s="392"/>
      <c r="P220" s="392"/>
      <c r="Q220" s="392"/>
      <c r="R220" s="392"/>
      <c r="S220" s="392"/>
      <c r="T220" s="392"/>
      <c r="U220" s="392"/>
      <c r="V220" s="392"/>
      <c r="W220" s="392"/>
      <c r="X220" s="392"/>
      <c r="Y220" s="392"/>
      <c r="Z220" s="392"/>
    </row>
    <row r="221">
      <c r="A221" s="392"/>
      <c r="B221" s="392"/>
      <c r="C221" s="392"/>
      <c r="D221" s="392"/>
      <c r="E221" s="392"/>
      <c r="F221" s="392"/>
      <c r="G221" s="392"/>
      <c r="H221" s="392"/>
      <c r="I221" s="392"/>
      <c r="J221" s="392"/>
      <c r="K221" s="392"/>
      <c r="L221" s="392"/>
      <c r="M221" s="392"/>
      <c r="N221" s="392"/>
      <c r="O221" s="392"/>
      <c r="P221" s="392"/>
      <c r="Q221" s="392"/>
      <c r="R221" s="392"/>
      <c r="S221" s="392"/>
      <c r="T221" s="392"/>
      <c r="U221" s="392"/>
      <c r="V221" s="392"/>
      <c r="W221" s="392"/>
      <c r="X221" s="392"/>
      <c r="Y221" s="392"/>
      <c r="Z221" s="392"/>
    </row>
    <row r="222">
      <c r="A222" s="392"/>
      <c r="B222" s="392"/>
      <c r="C222" s="392"/>
      <c r="D222" s="392"/>
      <c r="E222" s="392"/>
      <c r="F222" s="392"/>
      <c r="G222" s="392"/>
      <c r="H222" s="392"/>
      <c r="I222" s="392"/>
      <c r="J222" s="392"/>
      <c r="K222" s="392"/>
      <c r="L222" s="392"/>
      <c r="M222" s="392"/>
      <c r="N222" s="392"/>
      <c r="O222" s="392"/>
      <c r="P222" s="392"/>
      <c r="Q222" s="392"/>
      <c r="R222" s="392"/>
      <c r="S222" s="392"/>
      <c r="T222" s="392"/>
      <c r="U222" s="392"/>
      <c r="V222" s="392"/>
      <c r="W222" s="392"/>
      <c r="X222" s="392"/>
      <c r="Y222" s="392"/>
      <c r="Z222" s="392"/>
    </row>
    <row r="223">
      <c r="A223" s="392"/>
      <c r="B223" s="392"/>
      <c r="C223" s="392"/>
      <c r="D223" s="392"/>
      <c r="E223" s="392"/>
      <c r="F223" s="392"/>
      <c r="G223" s="392"/>
      <c r="H223" s="392"/>
      <c r="I223" s="392"/>
      <c r="J223" s="392"/>
      <c r="K223" s="392"/>
      <c r="L223" s="392"/>
      <c r="M223" s="392"/>
      <c r="N223" s="392"/>
      <c r="O223" s="392"/>
      <c r="P223" s="392"/>
      <c r="Q223" s="392"/>
      <c r="R223" s="392"/>
      <c r="S223" s="392"/>
      <c r="T223" s="392"/>
      <c r="U223" s="392"/>
      <c r="V223" s="392"/>
      <c r="W223" s="392"/>
      <c r="X223" s="392"/>
      <c r="Y223" s="392"/>
      <c r="Z223" s="392"/>
    </row>
    <row r="224">
      <c r="A224" s="392"/>
      <c r="B224" s="392"/>
      <c r="C224" s="392"/>
      <c r="D224" s="392"/>
      <c r="E224" s="392"/>
      <c r="F224" s="392"/>
      <c r="G224" s="392"/>
      <c r="H224" s="392"/>
      <c r="I224" s="392"/>
      <c r="J224" s="392"/>
      <c r="K224" s="392"/>
      <c r="L224" s="392"/>
      <c r="M224" s="392"/>
      <c r="N224" s="392"/>
      <c r="O224" s="392"/>
      <c r="P224" s="392"/>
      <c r="Q224" s="392"/>
      <c r="R224" s="392"/>
      <c r="S224" s="392"/>
      <c r="T224" s="392"/>
      <c r="U224" s="392"/>
      <c r="V224" s="392"/>
      <c r="W224" s="392"/>
      <c r="X224" s="392"/>
      <c r="Y224" s="392"/>
      <c r="Z224" s="392"/>
    </row>
    <row r="225">
      <c r="A225" s="392"/>
      <c r="B225" s="392"/>
      <c r="C225" s="392"/>
      <c r="D225" s="392"/>
      <c r="E225" s="392"/>
      <c r="F225" s="392"/>
      <c r="G225" s="392"/>
      <c r="H225" s="392"/>
      <c r="I225" s="392"/>
      <c r="J225" s="392"/>
      <c r="K225" s="392"/>
      <c r="L225" s="392"/>
      <c r="M225" s="392"/>
      <c r="N225" s="392"/>
      <c r="O225" s="392"/>
      <c r="P225" s="392"/>
      <c r="Q225" s="392"/>
      <c r="R225" s="392"/>
      <c r="S225" s="392"/>
      <c r="T225" s="392"/>
      <c r="U225" s="392"/>
      <c r="V225" s="392"/>
      <c r="W225" s="392"/>
      <c r="X225" s="392"/>
      <c r="Y225" s="392"/>
      <c r="Z225" s="392"/>
    </row>
    <row r="226">
      <c r="A226" s="392"/>
      <c r="B226" s="392"/>
      <c r="C226" s="392"/>
      <c r="D226" s="392"/>
      <c r="E226" s="392"/>
      <c r="F226" s="392"/>
      <c r="G226" s="392"/>
      <c r="H226" s="392"/>
      <c r="I226" s="392"/>
      <c r="J226" s="392"/>
      <c r="K226" s="392"/>
      <c r="L226" s="392"/>
      <c r="M226" s="392"/>
      <c r="N226" s="392"/>
      <c r="O226" s="392"/>
      <c r="P226" s="392"/>
      <c r="Q226" s="392"/>
      <c r="R226" s="392"/>
      <c r="S226" s="392"/>
      <c r="T226" s="392"/>
      <c r="U226" s="392"/>
      <c r="V226" s="392"/>
      <c r="W226" s="392"/>
      <c r="X226" s="392"/>
      <c r="Y226" s="392"/>
      <c r="Z226" s="392"/>
    </row>
    <row r="227">
      <c r="A227" s="392"/>
      <c r="B227" s="392"/>
      <c r="C227" s="392"/>
      <c r="D227" s="392"/>
      <c r="E227" s="392"/>
      <c r="F227" s="392"/>
      <c r="G227" s="392"/>
      <c r="H227" s="392"/>
      <c r="I227" s="392"/>
      <c r="J227" s="392"/>
      <c r="K227" s="392"/>
      <c r="L227" s="392"/>
      <c r="M227" s="392"/>
      <c r="N227" s="392"/>
      <c r="O227" s="392"/>
      <c r="P227" s="392"/>
      <c r="Q227" s="392"/>
      <c r="R227" s="392"/>
      <c r="S227" s="392"/>
      <c r="T227" s="392"/>
      <c r="U227" s="392"/>
      <c r="V227" s="392"/>
      <c r="W227" s="392"/>
      <c r="X227" s="392"/>
      <c r="Y227" s="392"/>
      <c r="Z227" s="392"/>
    </row>
    <row r="228">
      <c r="A228" s="392"/>
      <c r="B228" s="392"/>
      <c r="C228" s="392"/>
      <c r="D228" s="392"/>
      <c r="E228" s="392"/>
      <c r="F228" s="392"/>
      <c r="G228" s="392"/>
      <c r="H228" s="392"/>
      <c r="I228" s="392"/>
      <c r="J228" s="392"/>
      <c r="K228" s="392"/>
      <c r="L228" s="392"/>
      <c r="M228" s="392"/>
      <c r="N228" s="392"/>
      <c r="O228" s="392"/>
      <c r="P228" s="392"/>
      <c r="Q228" s="392"/>
      <c r="R228" s="392"/>
      <c r="S228" s="392"/>
      <c r="T228" s="392"/>
      <c r="U228" s="392"/>
      <c r="V228" s="392"/>
      <c r="W228" s="392"/>
      <c r="X228" s="392"/>
      <c r="Y228" s="392"/>
      <c r="Z228" s="392"/>
    </row>
    <row r="229">
      <c r="A229" s="392"/>
      <c r="B229" s="392"/>
      <c r="C229" s="392"/>
      <c r="D229" s="392"/>
      <c r="E229" s="392"/>
      <c r="F229" s="392"/>
      <c r="G229" s="392"/>
      <c r="H229" s="392"/>
      <c r="I229" s="392"/>
      <c r="J229" s="392"/>
      <c r="K229" s="392"/>
      <c r="L229" s="392"/>
      <c r="M229" s="392"/>
      <c r="N229" s="392"/>
      <c r="O229" s="392"/>
      <c r="P229" s="392"/>
      <c r="Q229" s="392"/>
      <c r="R229" s="392"/>
      <c r="S229" s="392"/>
      <c r="T229" s="392"/>
      <c r="U229" s="392"/>
      <c r="V229" s="392"/>
      <c r="W229" s="392"/>
      <c r="X229" s="392"/>
      <c r="Y229" s="392"/>
      <c r="Z229" s="392"/>
    </row>
    <row r="230">
      <c r="A230" s="392"/>
      <c r="B230" s="392"/>
      <c r="C230" s="392"/>
      <c r="D230" s="392"/>
      <c r="E230" s="392"/>
      <c r="F230" s="392"/>
      <c r="G230" s="392"/>
      <c r="H230" s="392"/>
      <c r="I230" s="392"/>
      <c r="J230" s="392"/>
      <c r="K230" s="392"/>
      <c r="L230" s="392"/>
      <c r="M230" s="392"/>
      <c r="N230" s="392"/>
      <c r="O230" s="392"/>
      <c r="P230" s="392"/>
      <c r="Q230" s="392"/>
      <c r="R230" s="392"/>
      <c r="S230" s="392"/>
      <c r="T230" s="392"/>
      <c r="U230" s="392"/>
      <c r="V230" s="392"/>
      <c r="W230" s="392"/>
      <c r="X230" s="392"/>
      <c r="Y230" s="392"/>
      <c r="Z230" s="392"/>
    </row>
    <row r="231">
      <c r="A231" s="392"/>
      <c r="B231" s="392"/>
      <c r="C231" s="392"/>
      <c r="D231" s="392"/>
      <c r="E231" s="392"/>
      <c r="F231" s="392"/>
      <c r="G231" s="392"/>
      <c r="H231" s="392"/>
      <c r="I231" s="392"/>
      <c r="J231" s="392"/>
      <c r="K231" s="392"/>
      <c r="L231" s="392"/>
      <c r="M231" s="392"/>
      <c r="N231" s="392"/>
      <c r="O231" s="392"/>
      <c r="P231" s="392"/>
      <c r="Q231" s="392"/>
      <c r="R231" s="392"/>
      <c r="S231" s="392"/>
      <c r="T231" s="392"/>
      <c r="U231" s="392"/>
      <c r="V231" s="392"/>
      <c r="W231" s="392"/>
      <c r="X231" s="392"/>
      <c r="Y231" s="392"/>
      <c r="Z231" s="392"/>
    </row>
    <row r="232">
      <c r="A232" s="392"/>
      <c r="B232" s="392"/>
      <c r="C232" s="392"/>
      <c r="D232" s="392"/>
      <c r="E232" s="392"/>
      <c r="F232" s="392"/>
      <c r="G232" s="392"/>
      <c r="H232" s="392"/>
      <c r="I232" s="392"/>
      <c r="J232" s="392"/>
      <c r="K232" s="392"/>
      <c r="L232" s="392"/>
      <c r="M232" s="392"/>
      <c r="N232" s="392"/>
      <c r="O232" s="392"/>
      <c r="P232" s="392"/>
      <c r="Q232" s="392"/>
      <c r="R232" s="392"/>
      <c r="S232" s="392"/>
      <c r="T232" s="392"/>
      <c r="U232" s="392"/>
      <c r="V232" s="392"/>
      <c r="W232" s="392"/>
      <c r="X232" s="392"/>
      <c r="Y232" s="392"/>
      <c r="Z232" s="392"/>
    </row>
    <row r="233">
      <c r="A233" s="392"/>
      <c r="B233" s="392"/>
      <c r="C233" s="392"/>
      <c r="D233" s="392"/>
      <c r="E233" s="392"/>
      <c r="F233" s="392"/>
      <c r="G233" s="392"/>
      <c r="H233" s="392"/>
      <c r="I233" s="392"/>
      <c r="J233" s="392"/>
      <c r="K233" s="392"/>
      <c r="L233" s="392"/>
      <c r="M233" s="392"/>
      <c r="N233" s="392"/>
      <c r="O233" s="392"/>
      <c r="P233" s="392"/>
      <c r="Q233" s="392"/>
      <c r="R233" s="392"/>
      <c r="S233" s="392"/>
      <c r="T233" s="392"/>
      <c r="U233" s="392"/>
      <c r="V233" s="392"/>
      <c r="W233" s="392"/>
      <c r="X233" s="392"/>
      <c r="Y233" s="392"/>
      <c r="Z233" s="392"/>
    </row>
    <row r="234">
      <c r="A234" s="392"/>
      <c r="B234" s="392"/>
      <c r="C234" s="392"/>
      <c r="D234" s="392"/>
      <c r="E234" s="392"/>
      <c r="F234" s="392"/>
      <c r="G234" s="392"/>
      <c r="H234" s="392"/>
      <c r="I234" s="392"/>
      <c r="J234" s="392"/>
      <c r="K234" s="392"/>
      <c r="L234" s="392"/>
      <c r="M234" s="392"/>
      <c r="N234" s="392"/>
      <c r="O234" s="392"/>
      <c r="P234" s="392"/>
      <c r="Q234" s="392"/>
      <c r="R234" s="392"/>
      <c r="S234" s="392"/>
      <c r="T234" s="392"/>
      <c r="U234" s="392"/>
      <c r="V234" s="392"/>
      <c r="W234" s="392"/>
      <c r="X234" s="392"/>
      <c r="Y234" s="392"/>
      <c r="Z234" s="392"/>
    </row>
    <row r="235">
      <c r="A235" s="392"/>
      <c r="B235" s="392"/>
      <c r="C235" s="392"/>
      <c r="D235" s="392"/>
      <c r="E235" s="392"/>
      <c r="F235" s="392"/>
      <c r="G235" s="392"/>
      <c r="H235" s="392"/>
      <c r="I235" s="392"/>
      <c r="J235" s="392"/>
      <c r="K235" s="392"/>
      <c r="L235" s="392"/>
      <c r="M235" s="392"/>
      <c r="N235" s="392"/>
      <c r="O235" s="392"/>
      <c r="P235" s="392"/>
      <c r="Q235" s="392"/>
      <c r="R235" s="392"/>
      <c r="S235" s="392"/>
      <c r="T235" s="392"/>
      <c r="U235" s="392"/>
      <c r="V235" s="392"/>
      <c r="W235" s="392"/>
      <c r="X235" s="392"/>
      <c r="Y235" s="392"/>
      <c r="Z235" s="392"/>
    </row>
    <row r="236">
      <c r="A236" s="392"/>
      <c r="B236" s="392"/>
      <c r="C236" s="392"/>
      <c r="D236" s="392"/>
      <c r="E236" s="392"/>
      <c r="F236" s="392"/>
      <c r="G236" s="392"/>
      <c r="H236" s="392"/>
      <c r="I236" s="392"/>
      <c r="J236" s="392"/>
      <c r="K236" s="392"/>
      <c r="L236" s="392"/>
      <c r="M236" s="392"/>
      <c r="N236" s="392"/>
      <c r="O236" s="392"/>
      <c r="P236" s="392"/>
      <c r="Q236" s="392"/>
      <c r="R236" s="392"/>
      <c r="S236" s="392"/>
      <c r="T236" s="392"/>
      <c r="U236" s="392"/>
      <c r="V236" s="392"/>
      <c r="W236" s="392"/>
      <c r="X236" s="392"/>
      <c r="Y236" s="392"/>
      <c r="Z236" s="392"/>
    </row>
    <row r="237">
      <c r="A237" s="392"/>
      <c r="B237" s="392"/>
      <c r="C237" s="392"/>
      <c r="D237" s="392"/>
      <c r="E237" s="392"/>
      <c r="F237" s="392"/>
      <c r="G237" s="392"/>
      <c r="H237" s="392"/>
      <c r="I237" s="392"/>
      <c r="J237" s="392"/>
      <c r="K237" s="392"/>
      <c r="L237" s="392"/>
      <c r="M237" s="392"/>
      <c r="N237" s="392"/>
      <c r="O237" s="392"/>
      <c r="P237" s="392"/>
      <c r="Q237" s="392"/>
      <c r="R237" s="392"/>
      <c r="S237" s="392"/>
      <c r="T237" s="392"/>
      <c r="U237" s="392"/>
      <c r="V237" s="392"/>
      <c r="W237" s="392"/>
      <c r="X237" s="392"/>
      <c r="Y237" s="392"/>
      <c r="Z237" s="392"/>
    </row>
    <row r="238">
      <c r="A238" s="392"/>
      <c r="B238" s="392"/>
      <c r="C238" s="392"/>
      <c r="D238" s="392"/>
      <c r="E238" s="392"/>
      <c r="F238" s="392"/>
      <c r="G238" s="392"/>
      <c r="H238" s="392"/>
      <c r="I238" s="392"/>
      <c r="J238" s="392"/>
      <c r="K238" s="392"/>
      <c r="L238" s="392"/>
      <c r="M238" s="392"/>
      <c r="N238" s="392"/>
      <c r="O238" s="392"/>
      <c r="P238" s="392"/>
      <c r="Q238" s="392"/>
      <c r="R238" s="392"/>
      <c r="S238" s="392"/>
      <c r="T238" s="392"/>
      <c r="U238" s="392"/>
      <c r="V238" s="392"/>
      <c r="W238" s="392"/>
      <c r="X238" s="392"/>
      <c r="Y238" s="392"/>
      <c r="Z238" s="392"/>
    </row>
    <row r="239">
      <c r="A239" s="392"/>
      <c r="B239" s="392"/>
      <c r="C239" s="392"/>
      <c r="D239" s="392"/>
      <c r="E239" s="392"/>
      <c r="F239" s="392"/>
      <c r="G239" s="392"/>
      <c r="H239" s="392"/>
      <c r="I239" s="392"/>
      <c r="J239" s="392"/>
      <c r="K239" s="392"/>
      <c r="L239" s="392"/>
      <c r="M239" s="392"/>
      <c r="N239" s="392"/>
      <c r="O239" s="392"/>
      <c r="P239" s="392"/>
      <c r="Q239" s="392"/>
      <c r="R239" s="392"/>
      <c r="S239" s="392"/>
      <c r="T239" s="392"/>
      <c r="U239" s="392"/>
      <c r="V239" s="392"/>
      <c r="W239" s="392"/>
      <c r="X239" s="392"/>
      <c r="Y239" s="392"/>
      <c r="Z239" s="392"/>
    </row>
    <row r="240">
      <c r="A240" s="392"/>
      <c r="B240" s="392"/>
      <c r="C240" s="392"/>
      <c r="D240" s="392"/>
      <c r="E240" s="392"/>
      <c r="F240" s="392"/>
      <c r="G240" s="392"/>
      <c r="H240" s="392"/>
      <c r="I240" s="392"/>
      <c r="J240" s="392"/>
      <c r="K240" s="392"/>
      <c r="L240" s="392"/>
      <c r="M240" s="392"/>
      <c r="N240" s="392"/>
      <c r="O240" s="392"/>
      <c r="P240" s="392"/>
      <c r="Q240" s="392"/>
      <c r="R240" s="392"/>
      <c r="S240" s="392"/>
      <c r="T240" s="392"/>
      <c r="U240" s="392"/>
      <c r="V240" s="392"/>
      <c r="W240" s="392"/>
      <c r="X240" s="392"/>
      <c r="Y240" s="392"/>
      <c r="Z240" s="392"/>
    </row>
    <row r="241">
      <c r="A241" s="392"/>
      <c r="B241" s="392"/>
      <c r="C241" s="392"/>
      <c r="D241" s="392"/>
      <c r="E241" s="392"/>
      <c r="F241" s="392"/>
      <c r="G241" s="392"/>
      <c r="H241" s="392"/>
      <c r="I241" s="392"/>
      <c r="J241" s="392"/>
      <c r="K241" s="392"/>
      <c r="L241" s="392"/>
      <c r="M241" s="392"/>
      <c r="N241" s="392"/>
      <c r="O241" s="392"/>
      <c r="P241" s="392"/>
      <c r="Q241" s="392"/>
      <c r="R241" s="392"/>
      <c r="S241" s="392"/>
      <c r="T241" s="392"/>
      <c r="U241" s="392"/>
      <c r="V241" s="392"/>
      <c r="W241" s="392"/>
      <c r="X241" s="392"/>
      <c r="Y241" s="392"/>
      <c r="Z241" s="392"/>
    </row>
    <row r="242">
      <c r="A242" s="392"/>
      <c r="B242" s="392"/>
      <c r="C242" s="392"/>
      <c r="D242" s="392"/>
      <c r="E242" s="392"/>
      <c r="F242" s="392"/>
      <c r="G242" s="392"/>
      <c r="H242" s="392"/>
      <c r="I242" s="392"/>
      <c r="J242" s="392"/>
      <c r="K242" s="392"/>
      <c r="L242" s="392"/>
      <c r="M242" s="392"/>
      <c r="N242" s="392"/>
      <c r="O242" s="392"/>
      <c r="P242" s="392"/>
      <c r="Q242" s="392"/>
      <c r="R242" s="392"/>
      <c r="S242" s="392"/>
      <c r="T242" s="392"/>
      <c r="U242" s="392"/>
      <c r="V242" s="392"/>
      <c r="W242" s="392"/>
      <c r="X242" s="392"/>
      <c r="Y242" s="392"/>
      <c r="Z242" s="392"/>
    </row>
    <row r="243">
      <c r="A243" s="392"/>
      <c r="B243" s="392"/>
      <c r="C243" s="392"/>
      <c r="D243" s="392"/>
      <c r="E243" s="392"/>
      <c r="F243" s="392"/>
      <c r="G243" s="392"/>
      <c r="H243" s="392"/>
      <c r="I243" s="392"/>
      <c r="J243" s="392"/>
      <c r="K243" s="392"/>
      <c r="L243" s="392"/>
      <c r="M243" s="392"/>
      <c r="N243" s="392"/>
      <c r="O243" s="392"/>
      <c r="P243" s="392"/>
      <c r="Q243" s="392"/>
      <c r="R243" s="392"/>
      <c r="S243" s="392"/>
      <c r="T243" s="392"/>
      <c r="U243" s="392"/>
      <c r="V243" s="392"/>
      <c r="W243" s="392"/>
      <c r="X243" s="392"/>
      <c r="Y243" s="392"/>
      <c r="Z243" s="392"/>
    </row>
    <row r="244">
      <c r="A244" s="392"/>
      <c r="B244" s="392"/>
      <c r="C244" s="392"/>
      <c r="D244" s="392"/>
      <c r="E244" s="392"/>
      <c r="F244" s="392"/>
      <c r="G244" s="392"/>
      <c r="H244" s="392"/>
      <c r="I244" s="392"/>
      <c r="J244" s="392"/>
      <c r="K244" s="392"/>
      <c r="L244" s="392"/>
      <c r="M244" s="392"/>
      <c r="N244" s="392"/>
      <c r="O244" s="392"/>
      <c r="P244" s="392"/>
      <c r="Q244" s="392"/>
      <c r="R244" s="392"/>
      <c r="S244" s="392"/>
      <c r="T244" s="392"/>
      <c r="U244" s="392"/>
      <c r="V244" s="392"/>
      <c r="W244" s="392"/>
      <c r="X244" s="392"/>
      <c r="Y244" s="392"/>
      <c r="Z244" s="392"/>
    </row>
    <row r="245">
      <c r="A245" s="392"/>
      <c r="B245" s="392"/>
      <c r="C245" s="392"/>
      <c r="D245" s="392"/>
      <c r="E245" s="392"/>
      <c r="F245" s="392"/>
      <c r="G245" s="392"/>
      <c r="H245" s="392"/>
      <c r="I245" s="392"/>
      <c r="J245" s="392"/>
      <c r="K245" s="392"/>
      <c r="L245" s="392"/>
      <c r="M245" s="392"/>
      <c r="N245" s="392"/>
      <c r="O245" s="392"/>
      <c r="P245" s="392"/>
      <c r="Q245" s="392"/>
      <c r="R245" s="392"/>
      <c r="S245" s="392"/>
      <c r="T245" s="392"/>
      <c r="U245" s="392"/>
      <c r="V245" s="392"/>
      <c r="W245" s="392"/>
      <c r="X245" s="392"/>
      <c r="Y245" s="392"/>
      <c r="Z245" s="392"/>
    </row>
    <row r="246">
      <c r="A246" s="392"/>
      <c r="B246" s="392"/>
      <c r="C246" s="392"/>
      <c r="D246" s="392"/>
      <c r="E246" s="392"/>
      <c r="F246" s="392"/>
      <c r="G246" s="392"/>
      <c r="H246" s="392"/>
      <c r="I246" s="392"/>
      <c r="J246" s="392"/>
      <c r="K246" s="392"/>
      <c r="L246" s="392"/>
      <c r="M246" s="392"/>
      <c r="N246" s="392"/>
      <c r="O246" s="392"/>
      <c r="P246" s="392"/>
      <c r="Q246" s="392"/>
      <c r="R246" s="392"/>
      <c r="S246" s="392"/>
      <c r="T246" s="392"/>
      <c r="U246" s="392"/>
      <c r="V246" s="392"/>
      <c r="W246" s="392"/>
      <c r="X246" s="392"/>
      <c r="Y246" s="392"/>
      <c r="Z246" s="392"/>
    </row>
    <row r="247">
      <c r="A247" s="392"/>
      <c r="B247" s="392"/>
      <c r="C247" s="392"/>
      <c r="D247" s="392"/>
      <c r="E247" s="392"/>
      <c r="F247" s="392"/>
      <c r="G247" s="392"/>
      <c r="H247" s="392"/>
      <c r="I247" s="392"/>
      <c r="J247" s="392"/>
      <c r="K247" s="392"/>
      <c r="L247" s="392"/>
      <c r="M247" s="392"/>
      <c r="N247" s="392"/>
      <c r="O247" s="392"/>
      <c r="P247" s="392"/>
      <c r="Q247" s="392"/>
      <c r="R247" s="392"/>
      <c r="S247" s="392"/>
      <c r="T247" s="392"/>
      <c r="U247" s="392"/>
      <c r="V247" s="392"/>
      <c r="W247" s="392"/>
      <c r="X247" s="392"/>
      <c r="Y247" s="392"/>
      <c r="Z247" s="392"/>
    </row>
    <row r="248">
      <c r="A248" s="392"/>
      <c r="B248" s="392"/>
      <c r="C248" s="392"/>
      <c r="D248" s="392"/>
      <c r="E248" s="392"/>
      <c r="F248" s="392"/>
      <c r="G248" s="392"/>
      <c r="H248" s="392"/>
      <c r="I248" s="392"/>
      <c r="J248" s="392"/>
      <c r="K248" s="392"/>
      <c r="L248" s="392"/>
      <c r="M248" s="392"/>
      <c r="N248" s="392"/>
      <c r="O248" s="392"/>
      <c r="P248" s="392"/>
      <c r="Q248" s="392"/>
      <c r="R248" s="392"/>
      <c r="S248" s="392"/>
      <c r="T248" s="392"/>
      <c r="U248" s="392"/>
      <c r="V248" s="392"/>
      <c r="W248" s="392"/>
      <c r="X248" s="392"/>
      <c r="Y248" s="392"/>
      <c r="Z248" s="392"/>
    </row>
    <row r="249">
      <c r="A249" s="392"/>
      <c r="B249" s="392"/>
      <c r="C249" s="392"/>
      <c r="D249" s="392"/>
      <c r="E249" s="392"/>
      <c r="F249" s="392"/>
      <c r="G249" s="392"/>
      <c r="H249" s="392"/>
      <c r="I249" s="392"/>
      <c r="J249" s="392"/>
      <c r="K249" s="392"/>
      <c r="L249" s="392"/>
      <c r="M249" s="392"/>
      <c r="N249" s="392"/>
      <c r="O249" s="392"/>
      <c r="P249" s="392"/>
      <c r="Q249" s="392"/>
      <c r="R249" s="392"/>
      <c r="S249" s="392"/>
      <c r="T249" s="392"/>
      <c r="U249" s="392"/>
      <c r="V249" s="392"/>
      <c r="W249" s="392"/>
      <c r="X249" s="392"/>
      <c r="Y249" s="392"/>
      <c r="Z249" s="392"/>
    </row>
    <row r="250">
      <c r="A250" s="392"/>
      <c r="B250" s="392"/>
      <c r="C250" s="392"/>
      <c r="D250" s="392"/>
      <c r="E250" s="392"/>
      <c r="F250" s="392"/>
      <c r="G250" s="392"/>
      <c r="H250" s="392"/>
      <c r="I250" s="392"/>
      <c r="J250" s="392"/>
      <c r="K250" s="392"/>
      <c r="L250" s="392"/>
      <c r="M250" s="392"/>
      <c r="N250" s="392"/>
      <c r="O250" s="392"/>
      <c r="P250" s="392"/>
      <c r="Q250" s="392"/>
      <c r="R250" s="392"/>
      <c r="S250" s="392"/>
      <c r="T250" s="392"/>
      <c r="U250" s="392"/>
      <c r="V250" s="392"/>
      <c r="W250" s="392"/>
      <c r="X250" s="392"/>
      <c r="Y250" s="392"/>
      <c r="Z250" s="392"/>
    </row>
    <row r="251">
      <c r="A251" s="392"/>
      <c r="B251" s="392"/>
      <c r="C251" s="392"/>
      <c r="D251" s="392"/>
      <c r="E251" s="392"/>
      <c r="F251" s="392"/>
      <c r="G251" s="392"/>
      <c r="H251" s="392"/>
      <c r="I251" s="392"/>
      <c r="J251" s="392"/>
      <c r="K251" s="392"/>
      <c r="L251" s="392"/>
      <c r="M251" s="392"/>
      <c r="N251" s="392"/>
      <c r="O251" s="392"/>
      <c r="P251" s="392"/>
      <c r="Q251" s="392"/>
      <c r="R251" s="392"/>
      <c r="S251" s="392"/>
      <c r="T251" s="392"/>
      <c r="U251" s="392"/>
      <c r="V251" s="392"/>
      <c r="W251" s="392"/>
      <c r="X251" s="392"/>
      <c r="Y251" s="392"/>
      <c r="Z251" s="392"/>
    </row>
    <row r="252">
      <c r="A252" s="392"/>
      <c r="B252" s="392"/>
      <c r="C252" s="392"/>
      <c r="D252" s="392"/>
      <c r="E252" s="392"/>
      <c r="F252" s="392"/>
      <c r="G252" s="392"/>
      <c r="H252" s="392"/>
      <c r="I252" s="392"/>
      <c r="J252" s="392"/>
      <c r="K252" s="392"/>
      <c r="L252" s="392"/>
      <c r="M252" s="392"/>
      <c r="N252" s="392"/>
      <c r="O252" s="392"/>
      <c r="P252" s="392"/>
      <c r="Q252" s="392"/>
      <c r="R252" s="392"/>
      <c r="S252" s="392"/>
      <c r="T252" s="392"/>
      <c r="U252" s="392"/>
      <c r="V252" s="392"/>
      <c r="W252" s="392"/>
      <c r="X252" s="392"/>
      <c r="Y252" s="392"/>
      <c r="Z252" s="392"/>
    </row>
    <row r="253">
      <c r="A253" s="392"/>
      <c r="B253" s="392"/>
      <c r="C253" s="392"/>
      <c r="D253" s="392"/>
      <c r="E253" s="392"/>
      <c r="F253" s="392"/>
      <c r="G253" s="392"/>
      <c r="H253" s="392"/>
      <c r="I253" s="392"/>
      <c r="J253" s="392"/>
      <c r="K253" s="392"/>
      <c r="L253" s="392"/>
      <c r="M253" s="392"/>
      <c r="N253" s="392"/>
      <c r="O253" s="392"/>
      <c r="P253" s="392"/>
      <c r="Q253" s="392"/>
      <c r="R253" s="392"/>
      <c r="S253" s="392"/>
      <c r="T253" s="392"/>
      <c r="U253" s="392"/>
      <c r="V253" s="392"/>
      <c r="W253" s="392"/>
      <c r="X253" s="392"/>
      <c r="Y253" s="392"/>
      <c r="Z253" s="392"/>
    </row>
    <row r="254">
      <c r="A254" s="392"/>
      <c r="B254" s="392"/>
      <c r="C254" s="392"/>
      <c r="D254" s="392"/>
      <c r="E254" s="392"/>
      <c r="F254" s="392"/>
      <c r="G254" s="392"/>
      <c r="H254" s="392"/>
      <c r="I254" s="392"/>
      <c r="J254" s="392"/>
      <c r="K254" s="392"/>
      <c r="L254" s="392"/>
      <c r="M254" s="392"/>
      <c r="N254" s="392"/>
      <c r="O254" s="392"/>
      <c r="P254" s="392"/>
      <c r="Q254" s="392"/>
      <c r="R254" s="392"/>
      <c r="S254" s="392"/>
      <c r="T254" s="392"/>
      <c r="U254" s="392"/>
      <c r="V254" s="392"/>
      <c r="W254" s="392"/>
      <c r="X254" s="392"/>
      <c r="Y254" s="392"/>
      <c r="Z254" s="392"/>
    </row>
    <row r="255">
      <c r="A255" s="392"/>
      <c r="B255" s="392"/>
      <c r="C255" s="392"/>
      <c r="D255" s="392"/>
      <c r="E255" s="392"/>
      <c r="F255" s="392"/>
      <c r="G255" s="392"/>
      <c r="H255" s="392"/>
      <c r="I255" s="392"/>
      <c r="J255" s="392"/>
      <c r="K255" s="392"/>
      <c r="L255" s="392"/>
      <c r="M255" s="392"/>
      <c r="N255" s="392"/>
      <c r="O255" s="392"/>
      <c r="P255" s="392"/>
      <c r="Q255" s="392"/>
      <c r="R255" s="392"/>
      <c r="S255" s="392"/>
      <c r="T255" s="392"/>
      <c r="U255" s="392"/>
      <c r="V255" s="392"/>
      <c r="W255" s="392"/>
      <c r="X255" s="392"/>
      <c r="Y255" s="392"/>
      <c r="Z255" s="392"/>
    </row>
    <row r="256">
      <c r="A256" s="392"/>
      <c r="B256" s="392"/>
      <c r="C256" s="392"/>
      <c r="D256" s="392"/>
      <c r="E256" s="392"/>
      <c r="F256" s="392"/>
      <c r="G256" s="392"/>
      <c r="H256" s="392"/>
      <c r="I256" s="392"/>
      <c r="J256" s="392"/>
      <c r="K256" s="392"/>
      <c r="L256" s="392"/>
      <c r="M256" s="392"/>
      <c r="N256" s="392"/>
      <c r="O256" s="392"/>
      <c r="P256" s="392"/>
      <c r="Q256" s="392"/>
      <c r="R256" s="392"/>
      <c r="S256" s="392"/>
      <c r="T256" s="392"/>
      <c r="U256" s="392"/>
      <c r="V256" s="392"/>
      <c r="W256" s="392"/>
      <c r="X256" s="392"/>
      <c r="Y256" s="392"/>
      <c r="Z256" s="392"/>
    </row>
    <row r="257">
      <c r="A257" s="392"/>
      <c r="B257" s="392"/>
      <c r="C257" s="392"/>
      <c r="D257" s="392"/>
      <c r="E257" s="392"/>
      <c r="F257" s="392"/>
      <c r="G257" s="392"/>
      <c r="H257" s="392"/>
      <c r="I257" s="392"/>
      <c r="J257" s="392"/>
      <c r="K257" s="392"/>
      <c r="L257" s="392"/>
      <c r="M257" s="392"/>
      <c r="N257" s="392"/>
      <c r="O257" s="392"/>
      <c r="P257" s="392"/>
      <c r="Q257" s="392"/>
      <c r="R257" s="392"/>
      <c r="S257" s="392"/>
      <c r="T257" s="392"/>
      <c r="U257" s="392"/>
      <c r="V257" s="392"/>
      <c r="W257" s="392"/>
      <c r="X257" s="392"/>
      <c r="Y257" s="392"/>
      <c r="Z257" s="392"/>
    </row>
    <row r="258">
      <c r="A258" s="392"/>
      <c r="B258" s="392"/>
      <c r="C258" s="392"/>
      <c r="D258" s="392"/>
      <c r="E258" s="392"/>
      <c r="F258" s="392"/>
      <c r="G258" s="392"/>
      <c r="H258" s="392"/>
      <c r="I258" s="392"/>
      <c r="J258" s="392"/>
      <c r="K258" s="392"/>
      <c r="L258" s="392"/>
      <c r="M258" s="392"/>
      <c r="N258" s="392"/>
      <c r="O258" s="392"/>
      <c r="P258" s="392"/>
      <c r="Q258" s="392"/>
      <c r="R258" s="392"/>
      <c r="S258" s="392"/>
      <c r="T258" s="392"/>
      <c r="U258" s="392"/>
      <c r="V258" s="392"/>
      <c r="W258" s="392"/>
      <c r="X258" s="392"/>
      <c r="Y258" s="392"/>
      <c r="Z258" s="392"/>
    </row>
    <row r="259">
      <c r="A259" s="392"/>
      <c r="B259" s="392"/>
      <c r="C259" s="392"/>
      <c r="D259" s="392"/>
      <c r="E259" s="392"/>
      <c r="F259" s="392"/>
      <c r="G259" s="392"/>
      <c r="H259" s="392"/>
      <c r="I259" s="392"/>
      <c r="J259" s="392"/>
      <c r="K259" s="392"/>
      <c r="L259" s="392"/>
      <c r="M259" s="392"/>
      <c r="N259" s="392"/>
      <c r="O259" s="392"/>
      <c r="P259" s="392"/>
      <c r="Q259" s="392"/>
      <c r="R259" s="392"/>
      <c r="S259" s="392"/>
      <c r="T259" s="392"/>
      <c r="U259" s="392"/>
      <c r="V259" s="392"/>
      <c r="W259" s="392"/>
      <c r="X259" s="392"/>
      <c r="Y259" s="392"/>
      <c r="Z259" s="392"/>
    </row>
    <row r="260">
      <c r="A260" s="392"/>
      <c r="B260" s="392"/>
      <c r="C260" s="392"/>
      <c r="D260" s="392"/>
      <c r="E260" s="392"/>
      <c r="F260" s="392"/>
      <c r="G260" s="392"/>
      <c r="H260" s="392"/>
      <c r="I260" s="392"/>
      <c r="J260" s="392"/>
      <c r="K260" s="392"/>
      <c r="L260" s="392"/>
      <c r="M260" s="392"/>
      <c r="N260" s="392"/>
      <c r="O260" s="392"/>
      <c r="P260" s="392"/>
      <c r="Q260" s="392"/>
      <c r="R260" s="392"/>
      <c r="S260" s="392"/>
      <c r="T260" s="392"/>
      <c r="U260" s="392"/>
      <c r="V260" s="392"/>
      <c r="W260" s="392"/>
      <c r="X260" s="392"/>
      <c r="Y260" s="392"/>
      <c r="Z260" s="392"/>
    </row>
    <row r="261">
      <c r="A261" s="392"/>
      <c r="B261" s="392"/>
      <c r="C261" s="392"/>
      <c r="D261" s="392"/>
      <c r="E261" s="392"/>
      <c r="F261" s="392"/>
      <c r="G261" s="392"/>
      <c r="H261" s="392"/>
      <c r="I261" s="392"/>
      <c r="J261" s="392"/>
      <c r="K261" s="392"/>
      <c r="L261" s="392"/>
      <c r="M261" s="392"/>
      <c r="N261" s="392"/>
      <c r="O261" s="392"/>
      <c r="P261" s="392"/>
      <c r="Q261" s="392"/>
      <c r="R261" s="392"/>
      <c r="S261" s="392"/>
      <c r="T261" s="392"/>
      <c r="U261" s="392"/>
      <c r="V261" s="392"/>
      <c r="W261" s="392"/>
      <c r="X261" s="392"/>
      <c r="Y261" s="392"/>
      <c r="Z261" s="392"/>
    </row>
    <row r="262">
      <c r="A262" s="392"/>
      <c r="B262" s="392"/>
      <c r="C262" s="392"/>
      <c r="D262" s="392"/>
      <c r="E262" s="392"/>
      <c r="F262" s="392"/>
      <c r="G262" s="392"/>
      <c r="H262" s="392"/>
      <c r="I262" s="392"/>
      <c r="J262" s="392"/>
      <c r="K262" s="392"/>
      <c r="L262" s="392"/>
      <c r="M262" s="392"/>
      <c r="N262" s="392"/>
      <c r="O262" s="392"/>
      <c r="P262" s="392"/>
      <c r="Q262" s="392"/>
      <c r="R262" s="392"/>
      <c r="S262" s="392"/>
      <c r="T262" s="392"/>
      <c r="U262" s="392"/>
      <c r="V262" s="392"/>
      <c r="W262" s="392"/>
      <c r="X262" s="392"/>
      <c r="Y262" s="392"/>
      <c r="Z262" s="392"/>
    </row>
    <row r="263">
      <c r="A263" s="392"/>
      <c r="B263" s="392"/>
      <c r="C263" s="392"/>
      <c r="D263" s="392"/>
      <c r="E263" s="392"/>
      <c r="F263" s="392"/>
      <c r="G263" s="392"/>
      <c r="H263" s="392"/>
      <c r="I263" s="392"/>
      <c r="J263" s="392"/>
      <c r="K263" s="392"/>
      <c r="L263" s="392"/>
      <c r="M263" s="392"/>
      <c r="N263" s="392"/>
      <c r="O263" s="392"/>
      <c r="P263" s="392"/>
      <c r="Q263" s="392"/>
      <c r="R263" s="392"/>
      <c r="S263" s="392"/>
      <c r="T263" s="392"/>
      <c r="U263" s="392"/>
      <c r="V263" s="392"/>
      <c r="W263" s="392"/>
      <c r="X263" s="392"/>
      <c r="Y263" s="392"/>
      <c r="Z263" s="392"/>
    </row>
    <row r="264">
      <c r="A264" s="392"/>
      <c r="B264" s="392"/>
      <c r="C264" s="392"/>
      <c r="D264" s="392"/>
      <c r="E264" s="392"/>
      <c r="F264" s="392"/>
      <c r="G264" s="392"/>
      <c r="H264" s="392"/>
      <c r="I264" s="392"/>
      <c r="J264" s="392"/>
      <c r="K264" s="392"/>
      <c r="L264" s="392"/>
      <c r="M264" s="392"/>
      <c r="N264" s="392"/>
      <c r="O264" s="392"/>
      <c r="P264" s="392"/>
      <c r="Q264" s="392"/>
      <c r="R264" s="392"/>
      <c r="S264" s="392"/>
      <c r="T264" s="392"/>
      <c r="U264" s="392"/>
      <c r="V264" s="392"/>
      <c r="W264" s="392"/>
      <c r="X264" s="392"/>
      <c r="Y264" s="392"/>
      <c r="Z264" s="392"/>
    </row>
    <row r="265">
      <c r="A265" s="392"/>
      <c r="B265" s="392"/>
      <c r="C265" s="392"/>
      <c r="D265" s="392"/>
      <c r="E265" s="392"/>
      <c r="F265" s="392"/>
      <c r="G265" s="392"/>
      <c r="H265" s="392"/>
      <c r="I265" s="392"/>
      <c r="J265" s="392"/>
      <c r="K265" s="392"/>
      <c r="L265" s="392"/>
      <c r="M265" s="392"/>
      <c r="N265" s="392"/>
      <c r="O265" s="392"/>
      <c r="P265" s="392"/>
      <c r="Q265" s="392"/>
      <c r="R265" s="392"/>
      <c r="S265" s="392"/>
      <c r="T265" s="392"/>
      <c r="U265" s="392"/>
      <c r="V265" s="392"/>
      <c r="W265" s="392"/>
      <c r="X265" s="392"/>
      <c r="Y265" s="392"/>
      <c r="Z265" s="392"/>
    </row>
    <row r="266">
      <c r="A266" s="392"/>
      <c r="B266" s="392"/>
      <c r="C266" s="392"/>
      <c r="D266" s="392"/>
      <c r="E266" s="392"/>
      <c r="F266" s="392"/>
      <c r="G266" s="392"/>
      <c r="H266" s="392"/>
      <c r="I266" s="392"/>
      <c r="J266" s="392"/>
      <c r="K266" s="392"/>
      <c r="L266" s="392"/>
      <c r="M266" s="392"/>
      <c r="N266" s="392"/>
      <c r="O266" s="392"/>
      <c r="P266" s="392"/>
      <c r="Q266" s="392"/>
      <c r="R266" s="392"/>
      <c r="S266" s="392"/>
      <c r="T266" s="392"/>
      <c r="U266" s="392"/>
      <c r="V266" s="392"/>
      <c r="W266" s="392"/>
      <c r="X266" s="392"/>
      <c r="Y266" s="392"/>
      <c r="Z266" s="392"/>
    </row>
    <row r="267">
      <c r="A267" s="392"/>
      <c r="B267" s="392"/>
      <c r="C267" s="392"/>
      <c r="D267" s="392"/>
      <c r="E267" s="392"/>
      <c r="F267" s="392"/>
      <c r="G267" s="392"/>
      <c r="H267" s="392"/>
      <c r="I267" s="392"/>
      <c r="J267" s="392"/>
      <c r="K267" s="392"/>
      <c r="L267" s="392"/>
      <c r="M267" s="392"/>
      <c r="N267" s="392"/>
      <c r="O267" s="392"/>
      <c r="P267" s="392"/>
      <c r="Q267" s="392"/>
      <c r="R267" s="392"/>
      <c r="S267" s="392"/>
      <c r="T267" s="392"/>
      <c r="U267" s="392"/>
      <c r="V267" s="392"/>
      <c r="W267" s="392"/>
      <c r="X267" s="392"/>
      <c r="Y267" s="392"/>
      <c r="Z267" s="392"/>
    </row>
    <row r="268">
      <c r="A268" s="392"/>
      <c r="B268" s="392"/>
      <c r="C268" s="392"/>
      <c r="D268" s="392"/>
      <c r="E268" s="392"/>
      <c r="F268" s="392"/>
      <c r="G268" s="392"/>
      <c r="H268" s="392"/>
      <c r="I268" s="392"/>
      <c r="J268" s="392"/>
      <c r="K268" s="392"/>
      <c r="L268" s="392"/>
      <c r="M268" s="392"/>
      <c r="N268" s="392"/>
      <c r="O268" s="392"/>
      <c r="P268" s="392"/>
      <c r="Q268" s="392"/>
      <c r="R268" s="392"/>
      <c r="S268" s="392"/>
      <c r="T268" s="392"/>
      <c r="U268" s="392"/>
      <c r="V268" s="392"/>
      <c r="W268" s="392"/>
      <c r="X268" s="392"/>
      <c r="Y268" s="392"/>
      <c r="Z268" s="392"/>
    </row>
    <row r="269">
      <c r="A269" s="392"/>
      <c r="B269" s="392"/>
      <c r="C269" s="392"/>
      <c r="D269" s="392"/>
      <c r="E269" s="392"/>
      <c r="F269" s="392"/>
      <c r="G269" s="392"/>
      <c r="H269" s="392"/>
      <c r="I269" s="392"/>
      <c r="J269" s="392"/>
      <c r="K269" s="392"/>
      <c r="L269" s="392"/>
      <c r="M269" s="392"/>
      <c r="N269" s="392"/>
      <c r="O269" s="392"/>
      <c r="P269" s="392"/>
      <c r="Q269" s="392"/>
      <c r="R269" s="392"/>
      <c r="S269" s="392"/>
      <c r="T269" s="392"/>
      <c r="U269" s="392"/>
      <c r="V269" s="392"/>
      <c r="W269" s="392"/>
      <c r="X269" s="392"/>
      <c r="Y269" s="392"/>
      <c r="Z269" s="392"/>
    </row>
    <row r="270">
      <c r="A270" s="392"/>
      <c r="B270" s="392"/>
      <c r="C270" s="392"/>
      <c r="D270" s="392"/>
      <c r="E270" s="392"/>
      <c r="F270" s="392"/>
      <c r="G270" s="392"/>
      <c r="H270" s="392"/>
      <c r="I270" s="392"/>
      <c r="J270" s="392"/>
      <c r="K270" s="392"/>
      <c r="L270" s="392"/>
      <c r="M270" s="392"/>
      <c r="N270" s="392"/>
      <c r="O270" s="392"/>
      <c r="P270" s="392"/>
      <c r="Q270" s="392"/>
      <c r="R270" s="392"/>
      <c r="S270" s="392"/>
      <c r="T270" s="392"/>
      <c r="U270" s="392"/>
      <c r="V270" s="392"/>
      <c r="W270" s="392"/>
      <c r="X270" s="392"/>
      <c r="Y270" s="392"/>
      <c r="Z270" s="392"/>
    </row>
    <row r="271">
      <c r="A271" s="392"/>
      <c r="B271" s="392"/>
      <c r="C271" s="392"/>
      <c r="D271" s="392"/>
      <c r="E271" s="392"/>
      <c r="F271" s="392"/>
      <c r="G271" s="392"/>
      <c r="H271" s="392"/>
      <c r="I271" s="392"/>
      <c r="J271" s="392"/>
      <c r="K271" s="392"/>
      <c r="L271" s="392"/>
      <c r="M271" s="392"/>
      <c r="N271" s="392"/>
      <c r="O271" s="392"/>
      <c r="P271" s="392"/>
      <c r="Q271" s="392"/>
      <c r="R271" s="392"/>
      <c r="S271" s="392"/>
      <c r="T271" s="392"/>
      <c r="U271" s="392"/>
      <c r="V271" s="392"/>
      <c r="W271" s="392"/>
      <c r="X271" s="392"/>
      <c r="Y271" s="392"/>
      <c r="Z271" s="392"/>
    </row>
    <row r="272">
      <c r="A272" s="392"/>
      <c r="B272" s="392"/>
      <c r="C272" s="392"/>
      <c r="D272" s="392"/>
      <c r="E272" s="392"/>
      <c r="F272" s="392"/>
      <c r="G272" s="392"/>
      <c r="H272" s="392"/>
      <c r="I272" s="392"/>
      <c r="J272" s="392"/>
      <c r="K272" s="392"/>
      <c r="L272" s="392"/>
      <c r="M272" s="392"/>
      <c r="N272" s="392"/>
      <c r="O272" s="392"/>
      <c r="P272" s="392"/>
      <c r="Q272" s="392"/>
      <c r="R272" s="392"/>
      <c r="S272" s="392"/>
      <c r="T272" s="392"/>
      <c r="U272" s="392"/>
      <c r="V272" s="392"/>
      <c r="W272" s="392"/>
      <c r="X272" s="392"/>
      <c r="Y272" s="392"/>
      <c r="Z272" s="392"/>
    </row>
    <row r="273">
      <c r="A273" s="392"/>
      <c r="B273" s="392"/>
      <c r="C273" s="392"/>
      <c r="D273" s="392"/>
      <c r="E273" s="392"/>
      <c r="F273" s="392"/>
      <c r="G273" s="392"/>
      <c r="H273" s="392"/>
      <c r="I273" s="392"/>
      <c r="J273" s="392"/>
      <c r="K273" s="392"/>
      <c r="L273" s="392"/>
      <c r="M273" s="392"/>
      <c r="N273" s="392"/>
      <c r="O273" s="392"/>
      <c r="P273" s="392"/>
      <c r="Q273" s="392"/>
      <c r="R273" s="392"/>
      <c r="S273" s="392"/>
      <c r="T273" s="392"/>
      <c r="U273" s="392"/>
      <c r="V273" s="392"/>
      <c r="W273" s="392"/>
      <c r="X273" s="392"/>
      <c r="Y273" s="392"/>
      <c r="Z273" s="392"/>
    </row>
    <row r="274">
      <c r="A274" s="392"/>
      <c r="B274" s="392"/>
      <c r="C274" s="392"/>
      <c r="D274" s="392"/>
      <c r="E274" s="392"/>
      <c r="F274" s="392"/>
      <c r="G274" s="392"/>
      <c r="H274" s="392"/>
      <c r="I274" s="392"/>
      <c r="J274" s="392"/>
      <c r="K274" s="392"/>
      <c r="L274" s="392"/>
      <c r="M274" s="392"/>
      <c r="N274" s="392"/>
      <c r="O274" s="392"/>
      <c r="P274" s="392"/>
      <c r="Q274" s="392"/>
      <c r="R274" s="392"/>
      <c r="S274" s="392"/>
      <c r="T274" s="392"/>
      <c r="U274" s="392"/>
      <c r="V274" s="392"/>
      <c r="W274" s="392"/>
      <c r="X274" s="392"/>
      <c r="Y274" s="392"/>
      <c r="Z274" s="392"/>
    </row>
    <row r="275">
      <c r="A275" s="392"/>
      <c r="B275" s="392"/>
      <c r="C275" s="392"/>
      <c r="D275" s="392"/>
      <c r="E275" s="392"/>
      <c r="F275" s="392"/>
      <c r="G275" s="392"/>
      <c r="H275" s="392"/>
      <c r="I275" s="392"/>
      <c r="J275" s="392"/>
      <c r="K275" s="392"/>
      <c r="L275" s="392"/>
      <c r="M275" s="392"/>
      <c r="N275" s="392"/>
      <c r="O275" s="392"/>
      <c r="P275" s="392"/>
      <c r="Q275" s="392"/>
      <c r="R275" s="392"/>
      <c r="S275" s="392"/>
      <c r="T275" s="392"/>
      <c r="U275" s="392"/>
      <c r="V275" s="392"/>
      <c r="W275" s="392"/>
      <c r="X275" s="392"/>
      <c r="Y275" s="392"/>
      <c r="Z275" s="392"/>
    </row>
    <row r="276">
      <c r="A276" s="392"/>
      <c r="B276" s="392"/>
      <c r="C276" s="392"/>
      <c r="D276" s="392"/>
      <c r="E276" s="392"/>
      <c r="F276" s="392"/>
      <c r="G276" s="392"/>
      <c r="H276" s="392"/>
      <c r="I276" s="392"/>
      <c r="J276" s="392"/>
      <c r="K276" s="392"/>
      <c r="L276" s="392"/>
      <c r="M276" s="392"/>
      <c r="N276" s="392"/>
      <c r="O276" s="392"/>
      <c r="P276" s="392"/>
      <c r="Q276" s="392"/>
      <c r="R276" s="392"/>
      <c r="S276" s="392"/>
      <c r="T276" s="392"/>
      <c r="U276" s="392"/>
      <c r="V276" s="392"/>
      <c r="W276" s="392"/>
      <c r="X276" s="392"/>
      <c r="Y276" s="392"/>
      <c r="Z276" s="392"/>
    </row>
    <row r="277">
      <c r="A277" s="392"/>
      <c r="B277" s="392"/>
      <c r="C277" s="392"/>
      <c r="D277" s="392"/>
      <c r="E277" s="392"/>
      <c r="F277" s="392"/>
      <c r="G277" s="392"/>
      <c r="H277" s="392"/>
      <c r="I277" s="392"/>
      <c r="J277" s="392"/>
      <c r="K277" s="392"/>
      <c r="L277" s="392"/>
      <c r="M277" s="392"/>
      <c r="N277" s="392"/>
      <c r="O277" s="392"/>
      <c r="P277" s="392"/>
      <c r="Q277" s="392"/>
      <c r="R277" s="392"/>
      <c r="S277" s="392"/>
      <c r="T277" s="392"/>
      <c r="U277" s="392"/>
      <c r="V277" s="392"/>
      <c r="W277" s="392"/>
      <c r="X277" s="392"/>
      <c r="Y277" s="392"/>
      <c r="Z277" s="392"/>
    </row>
    <row r="278">
      <c r="A278" s="392"/>
      <c r="B278" s="392"/>
      <c r="C278" s="392"/>
      <c r="D278" s="392"/>
      <c r="E278" s="392"/>
      <c r="F278" s="392"/>
      <c r="G278" s="392"/>
      <c r="H278" s="392"/>
      <c r="I278" s="392"/>
      <c r="J278" s="392"/>
      <c r="K278" s="392"/>
      <c r="L278" s="392"/>
      <c r="M278" s="392"/>
      <c r="N278" s="392"/>
      <c r="O278" s="392"/>
      <c r="P278" s="392"/>
      <c r="Q278" s="392"/>
      <c r="R278" s="392"/>
      <c r="S278" s="392"/>
      <c r="T278" s="392"/>
      <c r="U278" s="392"/>
      <c r="V278" s="392"/>
      <c r="W278" s="392"/>
      <c r="X278" s="392"/>
      <c r="Y278" s="392"/>
      <c r="Z278" s="392"/>
    </row>
    <row r="279">
      <c r="A279" s="392"/>
      <c r="B279" s="392"/>
      <c r="C279" s="392"/>
      <c r="D279" s="392"/>
      <c r="E279" s="392"/>
      <c r="F279" s="392"/>
      <c r="G279" s="392"/>
      <c r="H279" s="392"/>
      <c r="I279" s="392"/>
      <c r="J279" s="392"/>
      <c r="K279" s="392"/>
      <c r="L279" s="392"/>
      <c r="M279" s="392"/>
      <c r="N279" s="392"/>
      <c r="O279" s="392"/>
      <c r="P279" s="392"/>
      <c r="Q279" s="392"/>
      <c r="R279" s="392"/>
      <c r="S279" s="392"/>
      <c r="T279" s="392"/>
      <c r="U279" s="392"/>
      <c r="V279" s="392"/>
      <c r="W279" s="392"/>
      <c r="X279" s="392"/>
      <c r="Y279" s="392"/>
      <c r="Z279" s="392"/>
    </row>
    <row r="280">
      <c r="A280" s="392"/>
      <c r="B280" s="392"/>
      <c r="C280" s="392"/>
      <c r="D280" s="392"/>
      <c r="E280" s="392"/>
      <c r="F280" s="392"/>
      <c r="G280" s="392"/>
      <c r="H280" s="392"/>
      <c r="I280" s="392"/>
      <c r="J280" s="392"/>
      <c r="K280" s="392"/>
      <c r="L280" s="392"/>
      <c r="M280" s="392"/>
      <c r="N280" s="392"/>
      <c r="O280" s="392"/>
      <c r="P280" s="392"/>
      <c r="Q280" s="392"/>
      <c r="R280" s="392"/>
      <c r="S280" s="392"/>
      <c r="T280" s="392"/>
      <c r="U280" s="392"/>
      <c r="V280" s="392"/>
      <c r="W280" s="392"/>
      <c r="X280" s="392"/>
      <c r="Y280" s="392"/>
      <c r="Z280" s="392"/>
    </row>
    <row r="281">
      <c r="A281" s="392"/>
      <c r="B281" s="392"/>
      <c r="C281" s="392"/>
      <c r="D281" s="392"/>
      <c r="E281" s="392"/>
      <c r="F281" s="392"/>
      <c r="G281" s="392"/>
      <c r="H281" s="392"/>
      <c r="I281" s="392"/>
      <c r="J281" s="392"/>
      <c r="K281" s="392"/>
      <c r="L281" s="392"/>
      <c r="M281" s="392"/>
      <c r="N281" s="392"/>
      <c r="O281" s="392"/>
      <c r="P281" s="392"/>
      <c r="Q281" s="392"/>
      <c r="R281" s="392"/>
      <c r="S281" s="392"/>
      <c r="T281" s="392"/>
      <c r="U281" s="392"/>
      <c r="V281" s="392"/>
      <c r="W281" s="392"/>
      <c r="X281" s="392"/>
      <c r="Y281" s="392"/>
      <c r="Z281" s="392"/>
    </row>
    <row r="282">
      <c r="A282" s="392"/>
      <c r="B282" s="392"/>
      <c r="C282" s="392"/>
      <c r="D282" s="392"/>
      <c r="E282" s="392"/>
      <c r="F282" s="392"/>
      <c r="G282" s="392"/>
      <c r="H282" s="392"/>
      <c r="I282" s="392"/>
      <c r="J282" s="392"/>
      <c r="K282" s="392"/>
      <c r="L282" s="392"/>
      <c r="M282" s="392"/>
      <c r="N282" s="392"/>
      <c r="O282" s="392"/>
      <c r="P282" s="392"/>
      <c r="Q282" s="392"/>
      <c r="R282" s="392"/>
      <c r="S282" s="392"/>
      <c r="T282" s="392"/>
      <c r="U282" s="392"/>
      <c r="V282" s="392"/>
      <c r="W282" s="392"/>
      <c r="X282" s="392"/>
      <c r="Y282" s="392"/>
      <c r="Z282" s="392"/>
    </row>
    <row r="283">
      <c r="A283" s="392"/>
      <c r="B283" s="392"/>
      <c r="C283" s="392"/>
      <c r="D283" s="392"/>
      <c r="E283" s="392"/>
      <c r="F283" s="392"/>
      <c r="G283" s="392"/>
      <c r="H283" s="392"/>
      <c r="I283" s="392"/>
      <c r="J283" s="392"/>
      <c r="K283" s="392"/>
      <c r="L283" s="392"/>
      <c r="M283" s="392"/>
      <c r="N283" s="392"/>
      <c r="O283" s="392"/>
      <c r="P283" s="392"/>
      <c r="Q283" s="392"/>
      <c r="R283" s="392"/>
      <c r="S283" s="392"/>
      <c r="T283" s="392"/>
      <c r="U283" s="392"/>
      <c r="V283" s="392"/>
      <c r="W283" s="392"/>
      <c r="X283" s="392"/>
      <c r="Y283" s="392"/>
      <c r="Z283" s="392"/>
    </row>
    <row r="284">
      <c r="A284" s="392"/>
      <c r="B284" s="392"/>
      <c r="C284" s="392"/>
      <c r="D284" s="392"/>
      <c r="E284" s="392"/>
      <c r="F284" s="392"/>
      <c r="G284" s="392"/>
      <c r="H284" s="392"/>
      <c r="I284" s="392"/>
      <c r="J284" s="392"/>
      <c r="K284" s="392"/>
      <c r="L284" s="392"/>
      <c r="M284" s="392"/>
      <c r="N284" s="392"/>
      <c r="O284" s="392"/>
      <c r="P284" s="392"/>
      <c r="Q284" s="392"/>
      <c r="R284" s="392"/>
      <c r="S284" s="392"/>
      <c r="T284" s="392"/>
      <c r="U284" s="392"/>
      <c r="V284" s="392"/>
      <c r="W284" s="392"/>
      <c r="X284" s="392"/>
      <c r="Y284" s="392"/>
      <c r="Z284" s="392"/>
    </row>
    <row r="285">
      <c r="A285" s="392"/>
      <c r="B285" s="392"/>
      <c r="C285" s="392"/>
      <c r="D285" s="392"/>
      <c r="E285" s="392"/>
      <c r="F285" s="392"/>
      <c r="G285" s="392"/>
      <c r="H285" s="392"/>
      <c r="I285" s="392"/>
      <c r="J285" s="392"/>
      <c r="K285" s="392"/>
      <c r="L285" s="392"/>
      <c r="M285" s="392"/>
      <c r="N285" s="392"/>
      <c r="O285" s="392"/>
      <c r="P285" s="392"/>
      <c r="Q285" s="392"/>
      <c r="R285" s="392"/>
      <c r="S285" s="392"/>
      <c r="T285" s="392"/>
      <c r="U285" s="392"/>
      <c r="V285" s="392"/>
      <c r="W285" s="392"/>
      <c r="X285" s="392"/>
      <c r="Y285" s="392"/>
      <c r="Z285" s="392"/>
    </row>
    <row r="286">
      <c r="A286" s="392"/>
      <c r="B286" s="392"/>
      <c r="C286" s="392"/>
      <c r="D286" s="392"/>
      <c r="E286" s="392"/>
      <c r="F286" s="392"/>
      <c r="G286" s="392"/>
      <c r="H286" s="392"/>
      <c r="I286" s="392"/>
      <c r="J286" s="392"/>
      <c r="K286" s="392"/>
      <c r="L286" s="392"/>
      <c r="M286" s="392"/>
      <c r="N286" s="392"/>
      <c r="O286" s="392"/>
      <c r="P286" s="392"/>
      <c r="Q286" s="392"/>
      <c r="R286" s="392"/>
      <c r="S286" s="392"/>
      <c r="T286" s="392"/>
      <c r="U286" s="392"/>
      <c r="V286" s="392"/>
      <c r="W286" s="392"/>
      <c r="X286" s="392"/>
      <c r="Y286" s="392"/>
      <c r="Z286" s="392"/>
    </row>
    <row r="287">
      <c r="A287" s="392"/>
      <c r="B287" s="392"/>
      <c r="C287" s="392"/>
      <c r="D287" s="392"/>
      <c r="E287" s="392"/>
      <c r="F287" s="392"/>
      <c r="G287" s="392"/>
      <c r="H287" s="392"/>
      <c r="I287" s="392"/>
      <c r="J287" s="392"/>
      <c r="K287" s="392"/>
      <c r="L287" s="392"/>
      <c r="M287" s="392"/>
      <c r="N287" s="392"/>
      <c r="O287" s="392"/>
      <c r="P287" s="392"/>
      <c r="Q287" s="392"/>
      <c r="R287" s="392"/>
      <c r="S287" s="392"/>
      <c r="T287" s="392"/>
      <c r="U287" s="392"/>
      <c r="V287" s="392"/>
      <c r="W287" s="392"/>
      <c r="X287" s="392"/>
      <c r="Y287" s="392"/>
      <c r="Z287" s="392"/>
    </row>
    <row r="288">
      <c r="A288" s="392"/>
      <c r="B288" s="392"/>
      <c r="C288" s="392"/>
      <c r="D288" s="392"/>
      <c r="E288" s="392"/>
      <c r="F288" s="392"/>
      <c r="G288" s="392"/>
      <c r="H288" s="392"/>
      <c r="I288" s="392"/>
      <c r="J288" s="392"/>
      <c r="K288" s="392"/>
      <c r="L288" s="392"/>
      <c r="M288" s="392"/>
      <c r="N288" s="392"/>
      <c r="O288" s="392"/>
      <c r="P288" s="392"/>
      <c r="Q288" s="392"/>
      <c r="R288" s="392"/>
      <c r="S288" s="392"/>
      <c r="T288" s="392"/>
      <c r="U288" s="392"/>
      <c r="V288" s="392"/>
      <c r="W288" s="392"/>
      <c r="X288" s="392"/>
      <c r="Y288" s="392"/>
      <c r="Z288" s="392"/>
    </row>
    <row r="289">
      <c r="A289" s="392"/>
      <c r="B289" s="392"/>
      <c r="C289" s="392"/>
      <c r="D289" s="392"/>
      <c r="E289" s="392"/>
      <c r="F289" s="392"/>
      <c r="G289" s="392"/>
      <c r="H289" s="392"/>
      <c r="I289" s="392"/>
      <c r="J289" s="392"/>
      <c r="K289" s="392"/>
      <c r="L289" s="392"/>
      <c r="M289" s="392"/>
      <c r="N289" s="392"/>
      <c r="O289" s="392"/>
      <c r="P289" s="392"/>
      <c r="Q289" s="392"/>
      <c r="R289" s="392"/>
      <c r="S289" s="392"/>
      <c r="T289" s="392"/>
      <c r="U289" s="392"/>
      <c r="V289" s="392"/>
      <c r="W289" s="392"/>
      <c r="X289" s="392"/>
      <c r="Y289" s="392"/>
      <c r="Z289" s="392"/>
    </row>
    <row r="290">
      <c r="A290" s="392"/>
      <c r="B290" s="392"/>
      <c r="C290" s="392"/>
      <c r="D290" s="392"/>
      <c r="E290" s="392"/>
      <c r="F290" s="392"/>
      <c r="G290" s="392"/>
      <c r="H290" s="392"/>
      <c r="I290" s="392"/>
      <c r="J290" s="392"/>
      <c r="K290" s="392"/>
      <c r="L290" s="392"/>
      <c r="M290" s="392"/>
      <c r="N290" s="392"/>
      <c r="O290" s="392"/>
      <c r="P290" s="392"/>
      <c r="Q290" s="392"/>
      <c r="R290" s="392"/>
      <c r="S290" s="392"/>
      <c r="T290" s="392"/>
      <c r="U290" s="392"/>
      <c r="V290" s="392"/>
      <c r="W290" s="392"/>
      <c r="X290" s="392"/>
      <c r="Y290" s="392"/>
      <c r="Z290" s="392"/>
    </row>
    <row r="291">
      <c r="A291" s="392"/>
      <c r="B291" s="392"/>
      <c r="C291" s="392"/>
      <c r="D291" s="392"/>
      <c r="E291" s="392"/>
      <c r="F291" s="392"/>
      <c r="G291" s="392"/>
      <c r="H291" s="392"/>
      <c r="I291" s="392"/>
      <c r="J291" s="392"/>
      <c r="K291" s="392"/>
      <c r="L291" s="392"/>
      <c r="M291" s="392"/>
      <c r="N291" s="392"/>
      <c r="O291" s="392"/>
      <c r="P291" s="392"/>
      <c r="Q291" s="392"/>
      <c r="R291" s="392"/>
      <c r="S291" s="392"/>
      <c r="T291" s="392"/>
      <c r="U291" s="392"/>
      <c r="V291" s="392"/>
      <c r="W291" s="392"/>
      <c r="X291" s="392"/>
      <c r="Y291" s="392"/>
      <c r="Z291" s="392"/>
    </row>
    <row r="292">
      <c r="A292" s="392"/>
      <c r="B292" s="392"/>
      <c r="C292" s="392"/>
      <c r="D292" s="392"/>
      <c r="E292" s="392"/>
      <c r="F292" s="392"/>
      <c r="G292" s="392"/>
      <c r="H292" s="392"/>
      <c r="I292" s="392"/>
      <c r="J292" s="392"/>
      <c r="K292" s="392"/>
      <c r="L292" s="392"/>
      <c r="M292" s="392"/>
      <c r="N292" s="392"/>
      <c r="O292" s="392"/>
      <c r="P292" s="392"/>
      <c r="Q292" s="392"/>
      <c r="R292" s="392"/>
      <c r="S292" s="392"/>
      <c r="T292" s="392"/>
      <c r="U292" s="392"/>
      <c r="V292" s="392"/>
      <c r="W292" s="392"/>
      <c r="X292" s="392"/>
      <c r="Y292" s="392"/>
      <c r="Z292" s="392"/>
    </row>
    <row r="293">
      <c r="A293" s="392"/>
      <c r="B293" s="392"/>
      <c r="C293" s="392"/>
      <c r="D293" s="392"/>
      <c r="E293" s="392"/>
      <c r="F293" s="392"/>
      <c r="G293" s="392"/>
      <c r="H293" s="392"/>
      <c r="I293" s="392"/>
      <c r="J293" s="392"/>
      <c r="K293" s="392"/>
      <c r="L293" s="392"/>
      <c r="M293" s="392"/>
      <c r="N293" s="392"/>
      <c r="O293" s="392"/>
      <c r="P293" s="392"/>
      <c r="Q293" s="392"/>
      <c r="R293" s="392"/>
      <c r="S293" s="392"/>
      <c r="T293" s="392"/>
      <c r="U293" s="392"/>
      <c r="V293" s="392"/>
      <c r="W293" s="392"/>
      <c r="X293" s="392"/>
      <c r="Y293" s="392"/>
      <c r="Z293" s="392"/>
    </row>
    <row r="294">
      <c r="A294" s="392"/>
      <c r="B294" s="392"/>
      <c r="C294" s="392"/>
      <c r="D294" s="392"/>
      <c r="E294" s="392"/>
      <c r="F294" s="392"/>
      <c r="G294" s="392"/>
      <c r="H294" s="392"/>
      <c r="I294" s="392"/>
      <c r="J294" s="392"/>
      <c r="K294" s="392"/>
      <c r="L294" s="392"/>
      <c r="M294" s="392"/>
      <c r="N294" s="392"/>
      <c r="O294" s="392"/>
      <c r="P294" s="392"/>
      <c r="Q294" s="392"/>
      <c r="R294" s="392"/>
      <c r="S294" s="392"/>
      <c r="T294" s="392"/>
      <c r="U294" s="392"/>
      <c r="V294" s="392"/>
      <c r="W294" s="392"/>
      <c r="X294" s="392"/>
      <c r="Y294" s="392"/>
      <c r="Z294" s="392"/>
    </row>
    <row r="295">
      <c r="A295" s="392"/>
      <c r="B295" s="392"/>
      <c r="C295" s="392"/>
      <c r="D295" s="392"/>
      <c r="E295" s="392"/>
      <c r="F295" s="392"/>
      <c r="G295" s="392"/>
      <c r="H295" s="392"/>
      <c r="I295" s="392"/>
      <c r="J295" s="392"/>
      <c r="K295" s="392"/>
      <c r="L295" s="392"/>
      <c r="M295" s="392"/>
      <c r="N295" s="392"/>
      <c r="O295" s="392"/>
      <c r="P295" s="392"/>
      <c r="Q295" s="392"/>
      <c r="R295" s="392"/>
      <c r="S295" s="392"/>
      <c r="T295" s="392"/>
      <c r="U295" s="392"/>
      <c r="V295" s="392"/>
      <c r="W295" s="392"/>
      <c r="X295" s="392"/>
      <c r="Y295" s="392"/>
      <c r="Z295" s="392"/>
    </row>
    <row r="296">
      <c r="A296" s="392"/>
      <c r="B296" s="392"/>
      <c r="C296" s="392"/>
      <c r="D296" s="392"/>
      <c r="E296" s="392"/>
      <c r="F296" s="392"/>
      <c r="G296" s="392"/>
      <c r="H296" s="392"/>
      <c r="I296" s="392"/>
      <c r="J296" s="392"/>
      <c r="K296" s="392"/>
      <c r="L296" s="392"/>
      <c r="M296" s="392"/>
      <c r="N296" s="392"/>
      <c r="O296" s="392"/>
      <c r="P296" s="392"/>
      <c r="Q296" s="392"/>
      <c r="R296" s="392"/>
      <c r="S296" s="392"/>
      <c r="T296" s="392"/>
      <c r="U296" s="392"/>
      <c r="V296" s="392"/>
      <c r="W296" s="392"/>
      <c r="X296" s="392"/>
      <c r="Y296" s="392"/>
      <c r="Z296" s="392"/>
    </row>
    <row r="297">
      <c r="A297" s="392"/>
      <c r="B297" s="392"/>
      <c r="C297" s="392"/>
      <c r="D297" s="392"/>
      <c r="E297" s="392"/>
      <c r="F297" s="392"/>
      <c r="G297" s="392"/>
      <c r="H297" s="392"/>
      <c r="I297" s="392"/>
      <c r="J297" s="392"/>
      <c r="K297" s="392"/>
      <c r="L297" s="392"/>
      <c r="M297" s="392"/>
      <c r="N297" s="392"/>
      <c r="O297" s="392"/>
      <c r="P297" s="392"/>
      <c r="Q297" s="392"/>
      <c r="R297" s="392"/>
      <c r="S297" s="392"/>
      <c r="T297" s="392"/>
      <c r="U297" s="392"/>
      <c r="V297" s="392"/>
      <c r="W297" s="392"/>
      <c r="X297" s="392"/>
      <c r="Y297" s="392"/>
      <c r="Z297" s="392"/>
    </row>
    <row r="298">
      <c r="A298" s="392"/>
      <c r="B298" s="392"/>
      <c r="C298" s="392"/>
      <c r="D298" s="392"/>
      <c r="E298" s="392"/>
      <c r="F298" s="392"/>
      <c r="G298" s="392"/>
      <c r="H298" s="392"/>
      <c r="I298" s="392"/>
      <c r="J298" s="392"/>
      <c r="K298" s="392"/>
      <c r="L298" s="392"/>
      <c r="M298" s="392"/>
      <c r="N298" s="392"/>
      <c r="O298" s="392"/>
      <c r="P298" s="392"/>
      <c r="Q298" s="392"/>
      <c r="R298" s="392"/>
      <c r="S298" s="392"/>
      <c r="T298" s="392"/>
      <c r="U298" s="392"/>
      <c r="V298" s="392"/>
      <c r="W298" s="392"/>
      <c r="X298" s="392"/>
      <c r="Y298" s="392"/>
      <c r="Z298" s="392"/>
    </row>
    <row r="299">
      <c r="A299" s="392"/>
      <c r="B299" s="392"/>
      <c r="C299" s="392"/>
      <c r="D299" s="392"/>
      <c r="E299" s="392"/>
      <c r="F299" s="392"/>
      <c r="G299" s="392"/>
      <c r="H299" s="392"/>
      <c r="I299" s="392"/>
      <c r="J299" s="392"/>
      <c r="K299" s="392"/>
      <c r="L299" s="392"/>
      <c r="M299" s="392"/>
      <c r="N299" s="392"/>
      <c r="O299" s="392"/>
      <c r="P299" s="392"/>
      <c r="Q299" s="392"/>
      <c r="R299" s="392"/>
      <c r="S299" s="392"/>
      <c r="T299" s="392"/>
      <c r="U299" s="392"/>
      <c r="V299" s="392"/>
      <c r="W299" s="392"/>
      <c r="X299" s="392"/>
      <c r="Y299" s="392"/>
      <c r="Z299" s="392"/>
    </row>
    <row r="300">
      <c r="A300" s="392"/>
      <c r="B300" s="392"/>
      <c r="C300" s="392"/>
      <c r="D300" s="392"/>
      <c r="E300" s="392"/>
      <c r="F300" s="392"/>
      <c r="G300" s="392"/>
      <c r="H300" s="392"/>
      <c r="I300" s="392"/>
      <c r="J300" s="392"/>
      <c r="K300" s="392"/>
      <c r="L300" s="392"/>
      <c r="M300" s="392"/>
      <c r="N300" s="392"/>
      <c r="O300" s="392"/>
      <c r="P300" s="392"/>
      <c r="Q300" s="392"/>
      <c r="R300" s="392"/>
      <c r="S300" s="392"/>
      <c r="T300" s="392"/>
      <c r="U300" s="392"/>
      <c r="V300" s="392"/>
      <c r="W300" s="392"/>
      <c r="X300" s="392"/>
      <c r="Y300" s="392"/>
      <c r="Z300" s="392"/>
    </row>
    <row r="301">
      <c r="A301" s="392"/>
      <c r="B301" s="392"/>
      <c r="C301" s="392"/>
      <c r="D301" s="392"/>
      <c r="E301" s="392"/>
      <c r="F301" s="392"/>
      <c r="G301" s="392"/>
      <c r="H301" s="392"/>
      <c r="I301" s="392"/>
      <c r="J301" s="392"/>
      <c r="K301" s="392"/>
      <c r="L301" s="392"/>
      <c r="M301" s="392"/>
      <c r="N301" s="392"/>
      <c r="O301" s="392"/>
      <c r="P301" s="392"/>
      <c r="Q301" s="392"/>
      <c r="R301" s="392"/>
      <c r="S301" s="392"/>
      <c r="T301" s="392"/>
      <c r="U301" s="392"/>
      <c r="V301" s="392"/>
      <c r="W301" s="392"/>
      <c r="X301" s="392"/>
      <c r="Y301" s="392"/>
      <c r="Z301" s="392"/>
    </row>
    <row r="302">
      <c r="A302" s="392"/>
      <c r="B302" s="392"/>
      <c r="C302" s="392"/>
      <c r="D302" s="392"/>
      <c r="E302" s="392"/>
      <c r="F302" s="392"/>
      <c r="G302" s="392"/>
      <c r="H302" s="392"/>
      <c r="I302" s="392"/>
      <c r="J302" s="392"/>
      <c r="K302" s="392"/>
      <c r="L302" s="392"/>
      <c r="M302" s="392"/>
      <c r="N302" s="392"/>
      <c r="O302" s="392"/>
      <c r="P302" s="392"/>
      <c r="Q302" s="392"/>
      <c r="R302" s="392"/>
      <c r="S302" s="392"/>
      <c r="T302" s="392"/>
      <c r="U302" s="392"/>
      <c r="V302" s="392"/>
      <c r="W302" s="392"/>
      <c r="X302" s="392"/>
      <c r="Y302" s="392"/>
      <c r="Z302" s="392"/>
    </row>
    <row r="303">
      <c r="A303" s="392"/>
      <c r="B303" s="392"/>
      <c r="C303" s="392"/>
      <c r="D303" s="392"/>
      <c r="E303" s="392"/>
      <c r="F303" s="392"/>
      <c r="G303" s="392"/>
      <c r="H303" s="392"/>
      <c r="I303" s="392"/>
      <c r="J303" s="392"/>
      <c r="K303" s="392"/>
      <c r="L303" s="392"/>
      <c r="M303" s="392"/>
      <c r="N303" s="392"/>
      <c r="O303" s="392"/>
      <c r="P303" s="392"/>
      <c r="Q303" s="392"/>
      <c r="R303" s="392"/>
      <c r="S303" s="392"/>
      <c r="T303" s="392"/>
      <c r="U303" s="392"/>
      <c r="V303" s="392"/>
      <c r="W303" s="392"/>
      <c r="X303" s="392"/>
      <c r="Y303" s="392"/>
      <c r="Z303" s="392"/>
    </row>
    <row r="304">
      <c r="A304" s="392"/>
      <c r="B304" s="392"/>
      <c r="C304" s="392"/>
      <c r="D304" s="392"/>
      <c r="E304" s="392"/>
      <c r="F304" s="392"/>
      <c r="G304" s="392"/>
      <c r="H304" s="392"/>
      <c r="I304" s="392"/>
      <c r="J304" s="392"/>
      <c r="K304" s="392"/>
      <c r="L304" s="392"/>
      <c r="M304" s="392"/>
      <c r="N304" s="392"/>
      <c r="O304" s="392"/>
      <c r="P304" s="392"/>
      <c r="Q304" s="392"/>
      <c r="R304" s="392"/>
      <c r="S304" s="392"/>
      <c r="T304" s="392"/>
      <c r="U304" s="392"/>
      <c r="V304" s="392"/>
      <c r="W304" s="392"/>
      <c r="X304" s="392"/>
      <c r="Y304" s="392"/>
      <c r="Z304" s="392"/>
    </row>
    <row r="305">
      <c r="A305" s="392"/>
      <c r="B305" s="392"/>
      <c r="C305" s="392"/>
      <c r="D305" s="392"/>
      <c r="E305" s="392"/>
      <c r="F305" s="392"/>
      <c r="G305" s="392"/>
      <c r="H305" s="392"/>
      <c r="I305" s="392"/>
      <c r="J305" s="392"/>
      <c r="K305" s="392"/>
      <c r="L305" s="392"/>
      <c r="M305" s="392"/>
      <c r="N305" s="392"/>
      <c r="O305" s="392"/>
      <c r="P305" s="392"/>
      <c r="Q305" s="392"/>
      <c r="R305" s="392"/>
      <c r="S305" s="392"/>
      <c r="T305" s="392"/>
      <c r="U305" s="392"/>
      <c r="V305" s="392"/>
      <c r="W305" s="392"/>
      <c r="X305" s="392"/>
      <c r="Y305" s="392"/>
      <c r="Z305" s="392"/>
    </row>
    <row r="306">
      <c r="A306" s="392"/>
      <c r="B306" s="392"/>
      <c r="C306" s="392"/>
      <c r="D306" s="392"/>
      <c r="E306" s="392"/>
      <c r="F306" s="392"/>
      <c r="G306" s="392"/>
      <c r="H306" s="392"/>
      <c r="I306" s="392"/>
      <c r="J306" s="392"/>
      <c r="K306" s="392"/>
      <c r="L306" s="392"/>
      <c r="M306" s="392"/>
      <c r="N306" s="392"/>
      <c r="O306" s="392"/>
      <c r="P306" s="392"/>
      <c r="Q306" s="392"/>
      <c r="R306" s="392"/>
      <c r="S306" s="392"/>
      <c r="T306" s="392"/>
      <c r="U306" s="392"/>
      <c r="V306" s="392"/>
      <c r="W306" s="392"/>
      <c r="X306" s="392"/>
      <c r="Y306" s="392"/>
      <c r="Z306" s="392"/>
    </row>
    <row r="307">
      <c r="A307" s="392"/>
      <c r="B307" s="392"/>
      <c r="C307" s="392"/>
      <c r="D307" s="392"/>
      <c r="E307" s="392"/>
      <c r="F307" s="392"/>
      <c r="G307" s="392"/>
      <c r="H307" s="392"/>
      <c r="I307" s="392"/>
      <c r="J307" s="392"/>
      <c r="K307" s="392"/>
      <c r="L307" s="392"/>
      <c r="M307" s="392"/>
      <c r="N307" s="392"/>
      <c r="O307" s="392"/>
      <c r="P307" s="392"/>
      <c r="Q307" s="392"/>
      <c r="R307" s="392"/>
      <c r="S307" s="392"/>
      <c r="T307" s="392"/>
      <c r="U307" s="392"/>
      <c r="V307" s="392"/>
      <c r="W307" s="392"/>
      <c r="X307" s="392"/>
      <c r="Y307" s="392"/>
      <c r="Z307" s="392"/>
    </row>
    <row r="308">
      <c r="A308" s="392"/>
      <c r="B308" s="392"/>
      <c r="C308" s="392"/>
      <c r="D308" s="392"/>
      <c r="E308" s="392"/>
      <c r="F308" s="392"/>
      <c r="G308" s="392"/>
      <c r="H308" s="392"/>
      <c r="I308" s="392"/>
      <c r="J308" s="392"/>
      <c r="K308" s="392"/>
      <c r="L308" s="392"/>
      <c r="M308" s="392"/>
      <c r="N308" s="392"/>
      <c r="O308" s="392"/>
      <c r="P308" s="392"/>
      <c r="Q308" s="392"/>
      <c r="R308" s="392"/>
      <c r="S308" s="392"/>
      <c r="T308" s="392"/>
      <c r="U308" s="392"/>
      <c r="V308" s="392"/>
      <c r="W308" s="392"/>
      <c r="X308" s="392"/>
      <c r="Y308" s="392"/>
      <c r="Z308" s="392"/>
    </row>
    <row r="309">
      <c r="A309" s="392"/>
      <c r="B309" s="392"/>
      <c r="C309" s="392"/>
      <c r="D309" s="392"/>
      <c r="E309" s="392"/>
      <c r="F309" s="392"/>
      <c r="G309" s="392"/>
      <c r="H309" s="392"/>
      <c r="I309" s="392"/>
      <c r="J309" s="392"/>
      <c r="K309" s="392"/>
      <c r="L309" s="392"/>
      <c r="M309" s="392"/>
      <c r="N309" s="392"/>
      <c r="O309" s="392"/>
      <c r="P309" s="392"/>
      <c r="Q309" s="392"/>
      <c r="R309" s="392"/>
      <c r="S309" s="392"/>
      <c r="T309" s="392"/>
      <c r="U309" s="392"/>
      <c r="V309" s="392"/>
      <c r="W309" s="392"/>
      <c r="X309" s="392"/>
      <c r="Y309" s="392"/>
      <c r="Z309" s="392"/>
    </row>
    <row r="310">
      <c r="A310" s="392"/>
      <c r="B310" s="392"/>
      <c r="C310" s="392"/>
      <c r="D310" s="392"/>
      <c r="E310" s="392"/>
      <c r="F310" s="392"/>
      <c r="G310" s="392"/>
      <c r="H310" s="392"/>
      <c r="I310" s="392"/>
      <c r="J310" s="392"/>
      <c r="K310" s="392"/>
      <c r="L310" s="392"/>
      <c r="M310" s="392"/>
      <c r="N310" s="392"/>
      <c r="O310" s="392"/>
      <c r="P310" s="392"/>
      <c r="Q310" s="392"/>
      <c r="R310" s="392"/>
      <c r="S310" s="392"/>
      <c r="T310" s="392"/>
      <c r="U310" s="392"/>
      <c r="V310" s="392"/>
      <c r="W310" s="392"/>
      <c r="X310" s="392"/>
      <c r="Y310" s="392"/>
      <c r="Z310" s="392"/>
    </row>
    <row r="311">
      <c r="A311" s="392"/>
      <c r="B311" s="392"/>
      <c r="C311" s="392"/>
      <c r="D311" s="392"/>
      <c r="E311" s="392"/>
      <c r="F311" s="392"/>
      <c r="G311" s="392"/>
      <c r="H311" s="392"/>
      <c r="I311" s="392"/>
      <c r="J311" s="392"/>
      <c r="K311" s="392"/>
      <c r="L311" s="392"/>
      <c r="M311" s="392"/>
      <c r="N311" s="392"/>
      <c r="O311" s="392"/>
      <c r="P311" s="392"/>
      <c r="Q311" s="392"/>
      <c r="R311" s="392"/>
      <c r="S311" s="392"/>
      <c r="T311" s="392"/>
      <c r="U311" s="392"/>
      <c r="V311" s="392"/>
      <c r="W311" s="392"/>
      <c r="X311" s="392"/>
      <c r="Y311" s="392"/>
      <c r="Z311" s="392"/>
    </row>
    <row r="312">
      <c r="A312" s="392"/>
      <c r="B312" s="392"/>
      <c r="C312" s="392"/>
      <c r="D312" s="392"/>
      <c r="E312" s="392"/>
      <c r="F312" s="392"/>
      <c r="G312" s="392"/>
      <c r="H312" s="392"/>
      <c r="I312" s="392"/>
      <c r="J312" s="392"/>
      <c r="K312" s="392"/>
      <c r="L312" s="392"/>
      <c r="M312" s="392"/>
      <c r="N312" s="392"/>
      <c r="O312" s="392"/>
      <c r="P312" s="392"/>
      <c r="Q312" s="392"/>
      <c r="R312" s="392"/>
      <c r="S312" s="392"/>
      <c r="T312" s="392"/>
      <c r="U312" s="392"/>
      <c r="V312" s="392"/>
      <c r="W312" s="392"/>
      <c r="X312" s="392"/>
      <c r="Y312" s="392"/>
      <c r="Z312" s="392"/>
    </row>
    <row r="313">
      <c r="A313" s="392"/>
      <c r="B313" s="392"/>
      <c r="C313" s="392"/>
      <c r="D313" s="392"/>
      <c r="E313" s="392"/>
      <c r="F313" s="392"/>
      <c r="G313" s="392"/>
      <c r="H313" s="392"/>
      <c r="I313" s="392"/>
      <c r="J313" s="392"/>
      <c r="K313" s="392"/>
      <c r="L313" s="392"/>
      <c r="M313" s="392"/>
      <c r="N313" s="392"/>
      <c r="O313" s="392"/>
      <c r="P313" s="392"/>
      <c r="Q313" s="392"/>
      <c r="R313" s="392"/>
      <c r="S313" s="392"/>
      <c r="T313" s="392"/>
      <c r="U313" s="392"/>
      <c r="V313" s="392"/>
      <c r="W313" s="392"/>
      <c r="X313" s="392"/>
      <c r="Y313" s="392"/>
      <c r="Z313" s="392"/>
    </row>
    <row r="314">
      <c r="A314" s="392"/>
      <c r="B314" s="392"/>
      <c r="C314" s="392"/>
      <c r="D314" s="392"/>
      <c r="E314" s="392"/>
      <c r="F314" s="392"/>
      <c r="G314" s="392"/>
      <c r="H314" s="392"/>
      <c r="I314" s="392"/>
      <c r="J314" s="392"/>
      <c r="K314" s="392"/>
      <c r="L314" s="392"/>
      <c r="M314" s="392"/>
      <c r="N314" s="392"/>
      <c r="O314" s="392"/>
      <c r="P314" s="392"/>
      <c r="Q314" s="392"/>
      <c r="R314" s="392"/>
      <c r="S314" s="392"/>
      <c r="T314" s="392"/>
      <c r="U314" s="392"/>
      <c r="V314" s="392"/>
      <c r="W314" s="392"/>
      <c r="X314" s="392"/>
      <c r="Y314" s="392"/>
      <c r="Z314" s="392"/>
    </row>
    <row r="315">
      <c r="A315" s="392"/>
      <c r="B315" s="392"/>
      <c r="C315" s="392"/>
      <c r="D315" s="392"/>
      <c r="E315" s="392"/>
      <c r="F315" s="392"/>
      <c r="G315" s="392"/>
      <c r="H315" s="392"/>
      <c r="I315" s="392"/>
      <c r="J315" s="392"/>
      <c r="K315" s="392"/>
      <c r="L315" s="392"/>
      <c r="M315" s="392"/>
      <c r="N315" s="392"/>
      <c r="O315" s="392"/>
      <c r="P315" s="392"/>
      <c r="Q315" s="392"/>
      <c r="R315" s="392"/>
      <c r="S315" s="392"/>
      <c r="T315" s="392"/>
      <c r="U315" s="392"/>
      <c r="V315" s="392"/>
      <c r="W315" s="392"/>
      <c r="X315" s="392"/>
      <c r="Y315" s="392"/>
      <c r="Z315" s="392"/>
    </row>
    <row r="316">
      <c r="A316" s="392"/>
      <c r="B316" s="392"/>
      <c r="C316" s="392"/>
      <c r="D316" s="392"/>
      <c r="E316" s="392"/>
      <c r="F316" s="392"/>
      <c r="G316" s="392"/>
      <c r="H316" s="392"/>
      <c r="I316" s="392"/>
      <c r="J316" s="392"/>
      <c r="K316" s="392"/>
      <c r="L316" s="392"/>
      <c r="M316" s="392"/>
      <c r="N316" s="392"/>
      <c r="O316" s="392"/>
      <c r="P316" s="392"/>
      <c r="Q316" s="392"/>
      <c r="R316" s="392"/>
      <c r="S316" s="392"/>
      <c r="T316" s="392"/>
      <c r="U316" s="392"/>
      <c r="V316" s="392"/>
      <c r="W316" s="392"/>
      <c r="X316" s="392"/>
      <c r="Y316" s="392"/>
      <c r="Z316" s="392"/>
    </row>
    <row r="317">
      <c r="A317" s="392"/>
      <c r="B317" s="392"/>
      <c r="C317" s="392"/>
      <c r="D317" s="392"/>
      <c r="E317" s="392"/>
      <c r="F317" s="392"/>
      <c r="G317" s="392"/>
      <c r="H317" s="392"/>
      <c r="I317" s="392"/>
      <c r="J317" s="392"/>
      <c r="K317" s="392"/>
      <c r="L317" s="392"/>
      <c r="M317" s="392"/>
      <c r="N317" s="392"/>
      <c r="O317" s="392"/>
      <c r="P317" s="392"/>
      <c r="Q317" s="392"/>
      <c r="R317" s="392"/>
      <c r="S317" s="392"/>
      <c r="T317" s="392"/>
      <c r="U317" s="392"/>
      <c r="V317" s="392"/>
      <c r="W317" s="392"/>
      <c r="X317" s="392"/>
      <c r="Y317" s="392"/>
      <c r="Z317" s="392"/>
    </row>
    <row r="318">
      <c r="A318" s="392"/>
      <c r="B318" s="392"/>
      <c r="C318" s="392"/>
      <c r="D318" s="392"/>
      <c r="E318" s="392"/>
      <c r="F318" s="392"/>
      <c r="G318" s="392"/>
      <c r="H318" s="392"/>
      <c r="I318" s="392"/>
      <c r="J318" s="392"/>
      <c r="K318" s="392"/>
      <c r="L318" s="392"/>
      <c r="M318" s="392"/>
      <c r="N318" s="392"/>
      <c r="O318" s="392"/>
      <c r="P318" s="392"/>
      <c r="Q318" s="392"/>
      <c r="R318" s="392"/>
      <c r="S318" s="392"/>
      <c r="T318" s="392"/>
      <c r="U318" s="392"/>
      <c r="V318" s="392"/>
      <c r="W318" s="392"/>
      <c r="X318" s="392"/>
      <c r="Y318" s="392"/>
      <c r="Z318" s="392"/>
    </row>
    <row r="319">
      <c r="A319" s="392"/>
      <c r="B319" s="392"/>
      <c r="C319" s="392"/>
      <c r="D319" s="392"/>
      <c r="E319" s="392"/>
      <c r="F319" s="392"/>
      <c r="G319" s="392"/>
      <c r="H319" s="392"/>
      <c r="I319" s="392"/>
      <c r="J319" s="392"/>
      <c r="K319" s="392"/>
      <c r="L319" s="392"/>
      <c r="M319" s="392"/>
      <c r="N319" s="392"/>
      <c r="O319" s="392"/>
      <c r="P319" s="392"/>
      <c r="Q319" s="392"/>
      <c r="R319" s="392"/>
      <c r="S319" s="392"/>
      <c r="T319" s="392"/>
      <c r="U319" s="392"/>
      <c r="V319" s="392"/>
      <c r="W319" s="392"/>
      <c r="X319" s="392"/>
      <c r="Y319" s="392"/>
      <c r="Z319" s="392"/>
    </row>
    <row r="320">
      <c r="A320" s="392"/>
      <c r="B320" s="392"/>
      <c r="C320" s="392"/>
      <c r="D320" s="392"/>
      <c r="E320" s="392"/>
      <c r="F320" s="392"/>
      <c r="G320" s="392"/>
      <c r="H320" s="392"/>
      <c r="I320" s="392"/>
      <c r="J320" s="392"/>
      <c r="K320" s="392"/>
      <c r="L320" s="392"/>
      <c r="M320" s="392"/>
      <c r="N320" s="392"/>
      <c r="O320" s="392"/>
      <c r="P320" s="392"/>
      <c r="Q320" s="392"/>
      <c r="R320" s="392"/>
      <c r="S320" s="392"/>
      <c r="T320" s="392"/>
      <c r="U320" s="392"/>
      <c r="V320" s="392"/>
      <c r="W320" s="392"/>
      <c r="X320" s="392"/>
      <c r="Y320" s="392"/>
      <c r="Z320" s="392"/>
    </row>
    <row r="321">
      <c r="A321" s="392"/>
      <c r="B321" s="392"/>
      <c r="C321" s="392"/>
      <c r="D321" s="392"/>
      <c r="E321" s="392"/>
      <c r="F321" s="392"/>
      <c r="G321" s="392"/>
      <c r="H321" s="392"/>
      <c r="I321" s="392"/>
      <c r="J321" s="392"/>
      <c r="K321" s="392"/>
      <c r="L321" s="392"/>
      <c r="M321" s="392"/>
      <c r="N321" s="392"/>
      <c r="O321" s="392"/>
      <c r="P321" s="392"/>
      <c r="Q321" s="392"/>
      <c r="R321" s="392"/>
      <c r="S321" s="392"/>
      <c r="T321" s="392"/>
      <c r="U321" s="392"/>
      <c r="V321" s="392"/>
      <c r="W321" s="392"/>
      <c r="X321" s="392"/>
      <c r="Y321" s="392"/>
      <c r="Z321" s="392"/>
    </row>
    <row r="322">
      <c r="A322" s="392"/>
      <c r="B322" s="392"/>
      <c r="C322" s="392"/>
      <c r="D322" s="392"/>
      <c r="E322" s="392"/>
      <c r="F322" s="392"/>
      <c r="G322" s="392"/>
      <c r="H322" s="392"/>
      <c r="I322" s="392"/>
      <c r="J322" s="392"/>
      <c r="K322" s="392"/>
      <c r="L322" s="392"/>
      <c r="M322" s="392"/>
      <c r="N322" s="392"/>
      <c r="O322" s="392"/>
      <c r="P322" s="392"/>
      <c r="Q322" s="392"/>
      <c r="R322" s="392"/>
      <c r="S322" s="392"/>
      <c r="T322" s="392"/>
      <c r="U322" s="392"/>
      <c r="V322" s="392"/>
      <c r="W322" s="392"/>
      <c r="X322" s="392"/>
      <c r="Y322" s="392"/>
      <c r="Z322" s="392"/>
    </row>
    <row r="323">
      <c r="A323" s="392"/>
      <c r="B323" s="392"/>
      <c r="C323" s="392"/>
      <c r="D323" s="392"/>
      <c r="E323" s="392"/>
      <c r="F323" s="392"/>
      <c r="G323" s="392"/>
      <c r="H323" s="392"/>
      <c r="I323" s="392"/>
      <c r="J323" s="392"/>
      <c r="K323" s="392"/>
      <c r="L323" s="392"/>
      <c r="M323" s="392"/>
      <c r="N323" s="392"/>
      <c r="O323" s="392"/>
      <c r="P323" s="392"/>
      <c r="Q323" s="392"/>
      <c r="R323" s="392"/>
      <c r="S323" s="392"/>
      <c r="T323" s="392"/>
      <c r="U323" s="392"/>
      <c r="V323" s="392"/>
      <c r="W323" s="392"/>
      <c r="X323" s="392"/>
      <c r="Y323" s="392"/>
      <c r="Z323" s="392"/>
    </row>
    <row r="324">
      <c r="A324" s="392"/>
      <c r="B324" s="392"/>
      <c r="C324" s="392"/>
      <c r="D324" s="392"/>
      <c r="E324" s="392"/>
      <c r="F324" s="392"/>
      <c r="G324" s="392"/>
      <c r="H324" s="392"/>
      <c r="I324" s="392"/>
      <c r="J324" s="392"/>
      <c r="K324" s="392"/>
      <c r="L324" s="392"/>
      <c r="M324" s="392"/>
      <c r="N324" s="392"/>
      <c r="O324" s="392"/>
      <c r="P324" s="392"/>
      <c r="Q324" s="392"/>
      <c r="R324" s="392"/>
      <c r="S324" s="392"/>
      <c r="T324" s="392"/>
      <c r="U324" s="392"/>
      <c r="V324" s="392"/>
      <c r="W324" s="392"/>
      <c r="X324" s="392"/>
      <c r="Y324" s="392"/>
      <c r="Z324" s="392"/>
    </row>
    <row r="325">
      <c r="A325" s="392"/>
      <c r="B325" s="392"/>
      <c r="C325" s="392"/>
      <c r="D325" s="392"/>
      <c r="E325" s="392"/>
      <c r="F325" s="392"/>
      <c r="G325" s="392"/>
      <c r="H325" s="392"/>
      <c r="I325" s="392"/>
      <c r="J325" s="392"/>
      <c r="K325" s="392"/>
      <c r="L325" s="392"/>
      <c r="M325" s="392"/>
      <c r="N325" s="392"/>
      <c r="O325" s="392"/>
      <c r="P325" s="392"/>
      <c r="Q325" s="392"/>
      <c r="R325" s="392"/>
      <c r="S325" s="392"/>
      <c r="T325" s="392"/>
      <c r="U325" s="392"/>
      <c r="V325" s="392"/>
      <c r="W325" s="392"/>
      <c r="X325" s="392"/>
      <c r="Y325" s="392"/>
      <c r="Z325" s="392"/>
    </row>
    <row r="326">
      <c r="A326" s="392"/>
      <c r="B326" s="392"/>
      <c r="C326" s="392"/>
      <c r="D326" s="392"/>
      <c r="E326" s="392"/>
      <c r="F326" s="392"/>
      <c r="G326" s="392"/>
      <c r="H326" s="392"/>
      <c r="I326" s="392"/>
      <c r="J326" s="392"/>
      <c r="K326" s="392"/>
      <c r="L326" s="392"/>
      <c r="M326" s="392"/>
      <c r="N326" s="392"/>
      <c r="O326" s="392"/>
      <c r="P326" s="392"/>
      <c r="Q326" s="392"/>
      <c r="R326" s="392"/>
      <c r="S326" s="392"/>
      <c r="T326" s="392"/>
      <c r="U326" s="392"/>
      <c r="V326" s="392"/>
      <c r="W326" s="392"/>
      <c r="X326" s="392"/>
      <c r="Y326" s="392"/>
      <c r="Z326" s="392"/>
    </row>
    <row r="327">
      <c r="A327" s="392"/>
      <c r="B327" s="392"/>
      <c r="C327" s="392"/>
      <c r="D327" s="392"/>
      <c r="E327" s="392"/>
      <c r="F327" s="392"/>
      <c r="G327" s="392"/>
      <c r="H327" s="392"/>
      <c r="I327" s="392"/>
      <c r="J327" s="392"/>
      <c r="K327" s="392"/>
      <c r="L327" s="392"/>
      <c r="M327" s="392"/>
      <c r="N327" s="392"/>
      <c r="O327" s="392"/>
      <c r="P327" s="392"/>
      <c r="Q327" s="392"/>
      <c r="R327" s="392"/>
      <c r="S327" s="392"/>
      <c r="T327" s="392"/>
      <c r="U327" s="392"/>
      <c r="V327" s="392"/>
      <c r="W327" s="392"/>
      <c r="X327" s="392"/>
      <c r="Y327" s="392"/>
      <c r="Z327" s="392"/>
    </row>
    <row r="328">
      <c r="A328" s="392"/>
      <c r="B328" s="392"/>
      <c r="C328" s="392"/>
      <c r="D328" s="392"/>
      <c r="E328" s="392"/>
      <c r="F328" s="392"/>
      <c r="G328" s="392"/>
      <c r="H328" s="392"/>
      <c r="I328" s="392"/>
      <c r="J328" s="392"/>
      <c r="K328" s="392"/>
      <c r="L328" s="392"/>
      <c r="M328" s="392"/>
      <c r="N328" s="392"/>
      <c r="O328" s="392"/>
      <c r="P328" s="392"/>
      <c r="Q328" s="392"/>
      <c r="R328" s="392"/>
      <c r="S328" s="392"/>
      <c r="T328" s="392"/>
      <c r="U328" s="392"/>
      <c r="V328" s="392"/>
      <c r="W328" s="392"/>
      <c r="X328" s="392"/>
      <c r="Y328" s="392"/>
      <c r="Z328" s="392"/>
    </row>
    <row r="329">
      <c r="A329" s="392"/>
      <c r="B329" s="392"/>
      <c r="C329" s="392"/>
      <c r="D329" s="392"/>
      <c r="E329" s="392"/>
      <c r="F329" s="392"/>
      <c r="G329" s="392"/>
      <c r="H329" s="392"/>
      <c r="I329" s="392"/>
      <c r="J329" s="392"/>
      <c r="K329" s="392"/>
      <c r="L329" s="392"/>
      <c r="M329" s="392"/>
      <c r="N329" s="392"/>
      <c r="O329" s="392"/>
      <c r="P329" s="392"/>
      <c r="Q329" s="392"/>
      <c r="R329" s="392"/>
      <c r="S329" s="392"/>
      <c r="T329" s="392"/>
      <c r="U329" s="392"/>
      <c r="V329" s="392"/>
      <c r="W329" s="392"/>
      <c r="X329" s="392"/>
      <c r="Y329" s="392"/>
      <c r="Z329" s="392"/>
    </row>
    <row r="330">
      <c r="A330" s="392"/>
      <c r="B330" s="392"/>
      <c r="C330" s="392"/>
      <c r="D330" s="392"/>
      <c r="E330" s="392"/>
      <c r="F330" s="392"/>
      <c r="G330" s="392"/>
      <c r="H330" s="392"/>
      <c r="I330" s="392"/>
      <c r="J330" s="392"/>
      <c r="K330" s="392"/>
      <c r="L330" s="392"/>
      <c r="M330" s="392"/>
      <c r="N330" s="392"/>
      <c r="O330" s="392"/>
      <c r="P330" s="392"/>
      <c r="Q330" s="392"/>
      <c r="R330" s="392"/>
      <c r="S330" s="392"/>
      <c r="T330" s="392"/>
      <c r="U330" s="392"/>
      <c r="V330" s="392"/>
      <c r="W330" s="392"/>
      <c r="X330" s="392"/>
      <c r="Y330" s="392"/>
      <c r="Z330" s="392"/>
    </row>
    <row r="331">
      <c r="A331" s="392"/>
      <c r="B331" s="392"/>
      <c r="C331" s="392"/>
      <c r="D331" s="392"/>
      <c r="E331" s="392"/>
      <c r="F331" s="392"/>
      <c r="G331" s="392"/>
      <c r="H331" s="392"/>
      <c r="I331" s="392"/>
      <c r="J331" s="392"/>
      <c r="K331" s="392"/>
      <c r="L331" s="392"/>
      <c r="M331" s="392"/>
      <c r="N331" s="392"/>
      <c r="O331" s="392"/>
      <c r="P331" s="392"/>
      <c r="Q331" s="392"/>
      <c r="R331" s="392"/>
      <c r="S331" s="392"/>
      <c r="T331" s="392"/>
      <c r="U331" s="392"/>
      <c r="V331" s="392"/>
      <c r="W331" s="392"/>
      <c r="X331" s="392"/>
      <c r="Y331" s="392"/>
      <c r="Z331" s="392"/>
    </row>
    <row r="332">
      <c r="A332" s="392"/>
      <c r="B332" s="392"/>
      <c r="C332" s="392"/>
      <c r="D332" s="392"/>
      <c r="E332" s="392"/>
      <c r="F332" s="392"/>
      <c r="G332" s="392"/>
      <c r="H332" s="392"/>
      <c r="I332" s="392"/>
      <c r="J332" s="392"/>
      <c r="K332" s="392"/>
      <c r="L332" s="392"/>
      <c r="M332" s="392"/>
      <c r="N332" s="392"/>
      <c r="O332" s="392"/>
      <c r="P332" s="392"/>
      <c r="Q332" s="392"/>
      <c r="R332" s="392"/>
      <c r="S332" s="392"/>
      <c r="T332" s="392"/>
      <c r="U332" s="392"/>
      <c r="V332" s="392"/>
      <c r="W332" s="392"/>
      <c r="X332" s="392"/>
      <c r="Y332" s="392"/>
      <c r="Z332" s="392"/>
    </row>
    <row r="333">
      <c r="A333" s="392"/>
      <c r="B333" s="392"/>
      <c r="C333" s="392"/>
      <c r="D333" s="392"/>
      <c r="E333" s="392"/>
      <c r="F333" s="392"/>
      <c r="G333" s="392"/>
      <c r="H333" s="392"/>
      <c r="I333" s="392"/>
      <c r="J333" s="392"/>
      <c r="K333" s="392"/>
      <c r="L333" s="392"/>
      <c r="M333" s="392"/>
      <c r="N333" s="392"/>
      <c r="O333" s="392"/>
      <c r="P333" s="392"/>
      <c r="Q333" s="392"/>
      <c r="R333" s="392"/>
      <c r="S333" s="392"/>
      <c r="T333" s="392"/>
      <c r="U333" s="392"/>
      <c r="V333" s="392"/>
      <c r="W333" s="392"/>
      <c r="X333" s="392"/>
      <c r="Y333" s="392"/>
      <c r="Z333" s="392"/>
    </row>
    <row r="334">
      <c r="A334" s="392"/>
      <c r="B334" s="392"/>
      <c r="C334" s="392"/>
      <c r="D334" s="392"/>
      <c r="E334" s="392"/>
      <c r="F334" s="392"/>
      <c r="G334" s="392"/>
      <c r="H334" s="392"/>
      <c r="I334" s="392"/>
      <c r="J334" s="392"/>
      <c r="K334" s="392"/>
      <c r="L334" s="392"/>
      <c r="M334" s="392"/>
      <c r="N334" s="392"/>
      <c r="O334" s="392"/>
      <c r="P334" s="392"/>
      <c r="Q334" s="392"/>
      <c r="R334" s="392"/>
      <c r="S334" s="392"/>
      <c r="T334" s="392"/>
      <c r="U334" s="392"/>
      <c r="V334" s="392"/>
      <c r="W334" s="392"/>
      <c r="X334" s="392"/>
      <c r="Y334" s="392"/>
      <c r="Z334" s="392"/>
    </row>
    <row r="335">
      <c r="A335" s="392"/>
      <c r="B335" s="392"/>
      <c r="C335" s="392"/>
      <c r="D335" s="392"/>
      <c r="E335" s="392"/>
      <c r="F335" s="392"/>
      <c r="G335" s="392"/>
      <c r="H335" s="392"/>
      <c r="I335" s="392"/>
      <c r="J335" s="392"/>
      <c r="K335" s="392"/>
      <c r="L335" s="392"/>
      <c r="M335" s="392"/>
      <c r="N335" s="392"/>
      <c r="O335" s="392"/>
      <c r="P335" s="392"/>
      <c r="Q335" s="392"/>
      <c r="R335" s="392"/>
      <c r="S335" s="392"/>
      <c r="T335" s="392"/>
      <c r="U335" s="392"/>
      <c r="V335" s="392"/>
      <c r="W335" s="392"/>
      <c r="X335" s="392"/>
      <c r="Y335" s="392"/>
      <c r="Z335" s="392"/>
    </row>
    <row r="336">
      <c r="A336" s="392"/>
      <c r="B336" s="392"/>
      <c r="C336" s="392"/>
      <c r="D336" s="392"/>
      <c r="E336" s="392"/>
      <c r="F336" s="392"/>
      <c r="G336" s="392"/>
      <c r="H336" s="392"/>
      <c r="I336" s="392"/>
      <c r="J336" s="392"/>
      <c r="K336" s="392"/>
      <c r="L336" s="392"/>
      <c r="M336" s="392"/>
      <c r="N336" s="392"/>
      <c r="O336" s="392"/>
      <c r="P336" s="392"/>
      <c r="Q336" s="392"/>
      <c r="R336" s="392"/>
      <c r="S336" s="392"/>
      <c r="T336" s="392"/>
      <c r="U336" s="392"/>
      <c r="V336" s="392"/>
      <c r="W336" s="392"/>
      <c r="X336" s="392"/>
      <c r="Y336" s="392"/>
      <c r="Z336" s="392"/>
    </row>
    <row r="337">
      <c r="A337" s="392"/>
      <c r="B337" s="392"/>
      <c r="C337" s="392"/>
      <c r="D337" s="392"/>
      <c r="E337" s="392"/>
      <c r="F337" s="392"/>
      <c r="G337" s="392"/>
      <c r="H337" s="392"/>
      <c r="I337" s="392"/>
      <c r="J337" s="392"/>
      <c r="K337" s="392"/>
      <c r="L337" s="392"/>
      <c r="M337" s="392"/>
      <c r="N337" s="392"/>
      <c r="O337" s="392"/>
      <c r="P337" s="392"/>
      <c r="Q337" s="392"/>
      <c r="R337" s="392"/>
      <c r="S337" s="392"/>
      <c r="T337" s="392"/>
      <c r="U337" s="392"/>
      <c r="V337" s="392"/>
      <c r="W337" s="392"/>
      <c r="X337" s="392"/>
      <c r="Y337" s="392"/>
      <c r="Z337" s="392"/>
    </row>
    <row r="338">
      <c r="A338" s="392"/>
      <c r="B338" s="392"/>
      <c r="C338" s="392"/>
      <c r="D338" s="392"/>
      <c r="E338" s="392"/>
      <c r="F338" s="392"/>
      <c r="G338" s="392"/>
      <c r="H338" s="392"/>
      <c r="I338" s="392"/>
      <c r="J338" s="392"/>
      <c r="K338" s="392"/>
      <c r="L338" s="392"/>
      <c r="M338" s="392"/>
      <c r="N338" s="392"/>
      <c r="O338" s="392"/>
      <c r="P338" s="392"/>
      <c r="Q338" s="392"/>
      <c r="R338" s="392"/>
      <c r="S338" s="392"/>
      <c r="T338" s="392"/>
      <c r="U338" s="392"/>
      <c r="V338" s="392"/>
      <c r="W338" s="392"/>
      <c r="X338" s="392"/>
      <c r="Y338" s="392"/>
      <c r="Z338" s="392"/>
    </row>
    <row r="339">
      <c r="A339" s="392"/>
      <c r="B339" s="392"/>
      <c r="C339" s="392"/>
      <c r="D339" s="392"/>
      <c r="E339" s="392"/>
      <c r="F339" s="392"/>
      <c r="G339" s="392"/>
      <c r="H339" s="392"/>
      <c r="I339" s="392"/>
      <c r="J339" s="392"/>
      <c r="K339" s="392"/>
      <c r="L339" s="392"/>
      <c r="M339" s="392"/>
      <c r="N339" s="392"/>
      <c r="O339" s="392"/>
      <c r="P339" s="392"/>
      <c r="Q339" s="392"/>
      <c r="R339" s="392"/>
      <c r="S339" s="392"/>
      <c r="T339" s="392"/>
      <c r="U339" s="392"/>
      <c r="V339" s="392"/>
      <c r="W339" s="392"/>
      <c r="X339" s="392"/>
      <c r="Y339" s="392"/>
      <c r="Z339" s="392"/>
    </row>
    <row r="340">
      <c r="A340" s="392"/>
      <c r="B340" s="392"/>
      <c r="C340" s="392"/>
      <c r="D340" s="392"/>
      <c r="E340" s="392"/>
      <c r="F340" s="392"/>
      <c r="G340" s="392"/>
      <c r="H340" s="392"/>
      <c r="I340" s="392"/>
      <c r="J340" s="392"/>
      <c r="K340" s="392"/>
      <c r="L340" s="392"/>
      <c r="M340" s="392"/>
      <c r="N340" s="392"/>
      <c r="O340" s="392"/>
      <c r="P340" s="392"/>
      <c r="Q340" s="392"/>
      <c r="R340" s="392"/>
      <c r="S340" s="392"/>
      <c r="T340" s="392"/>
      <c r="U340" s="392"/>
      <c r="V340" s="392"/>
      <c r="W340" s="392"/>
      <c r="X340" s="392"/>
      <c r="Y340" s="392"/>
      <c r="Z340" s="392"/>
    </row>
    <row r="341">
      <c r="A341" s="392"/>
      <c r="B341" s="392"/>
      <c r="C341" s="392"/>
      <c r="D341" s="392"/>
      <c r="E341" s="392"/>
      <c r="F341" s="392"/>
      <c r="G341" s="392"/>
      <c r="H341" s="392"/>
      <c r="I341" s="392"/>
      <c r="J341" s="392"/>
      <c r="K341" s="392"/>
      <c r="L341" s="392"/>
      <c r="M341" s="392"/>
      <c r="N341" s="392"/>
      <c r="O341" s="392"/>
      <c r="P341" s="392"/>
      <c r="Q341" s="392"/>
      <c r="R341" s="392"/>
      <c r="S341" s="392"/>
      <c r="T341" s="392"/>
      <c r="U341" s="392"/>
      <c r="V341" s="392"/>
      <c r="W341" s="392"/>
      <c r="X341" s="392"/>
      <c r="Y341" s="392"/>
      <c r="Z341" s="392"/>
    </row>
    <row r="342">
      <c r="A342" s="392"/>
      <c r="B342" s="392"/>
      <c r="C342" s="392"/>
      <c r="D342" s="392"/>
      <c r="E342" s="392"/>
      <c r="F342" s="392"/>
      <c r="G342" s="392"/>
      <c r="H342" s="392"/>
      <c r="I342" s="392"/>
      <c r="J342" s="392"/>
      <c r="K342" s="392"/>
      <c r="L342" s="392"/>
      <c r="M342" s="392"/>
      <c r="N342" s="392"/>
      <c r="O342" s="392"/>
      <c r="P342" s="392"/>
      <c r="Q342" s="392"/>
      <c r="R342" s="392"/>
      <c r="S342" s="392"/>
      <c r="T342" s="392"/>
      <c r="U342" s="392"/>
      <c r="V342" s="392"/>
      <c r="W342" s="392"/>
      <c r="X342" s="392"/>
      <c r="Y342" s="392"/>
      <c r="Z342" s="392"/>
    </row>
    <row r="343">
      <c r="A343" s="392"/>
      <c r="B343" s="392"/>
      <c r="C343" s="392"/>
      <c r="D343" s="392"/>
      <c r="E343" s="392"/>
      <c r="F343" s="392"/>
      <c r="G343" s="392"/>
      <c r="H343" s="392"/>
      <c r="I343" s="392"/>
      <c r="J343" s="392"/>
      <c r="K343" s="392"/>
      <c r="L343" s="392"/>
      <c r="M343" s="392"/>
      <c r="N343" s="392"/>
      <c r="O343" s="392"/>
      <c r="P343" s="392"/>
      <c r="Q343" s="392"/>
      <c r="R343" s="392"/>
      <c r="S343" s="392"/>
      <c r="T343" s="392"/>
      <c r="U343" s="392"/>
      <c r="V343" s="392"/>
      <c r="W343" s="392"/>
      <c r="X343" s="392"/>
      <c r="Y343" s="392"/>
      <c r="Z343" s="392"/>
    </row>
    <row r="344">
      <c r="A344" s="392"/>
      <c r="B344" s="392"/>
      <c r="C344" s="392"/>
      <c r="D344" s="392"/>
      <c r="E344" s="392"/>
      <c r="F344" s="392"/>
      <c r="G344" s="392"/>
      <c r="H344" s="392"/>
      <c r="I344" s="392"/>
      <c r="J344" s="392"/>
      <c r="K344" s="392"/>
      <c r="L344" s="392"/>
      <c r="M344" s="392"/>
      <c r="N344" s="392"/>
      <c r="O344" s="392"/>
      <c r="P344" s="392"/>
      <c r="Q344" s="392"/>
      <c r="R344" s="392"/>
      <c r="S344" s="392"/>
      <c r="T344" s="392"/>
      <c r="U344" s="392"/>
      <c r="V344" s="392"/>
      <c r="W344" s="392"/>
      <c r="X344" s="392"/>
      <c r="Y344" s="392"/>
      <c r="Z344" s="392"/>
    </row>
    <row r="345">
      <c r="A345" s="392"/>
      <c r="B345" s="392"/>
      <c r="C345" s="392"/>
      <c r="D345" s="392"/>
      <c r="E345" s="392"/>
      <c r="F345" s="392"/>
      <c r="G345" s="392"/>
      <c r="H345" s="392"/>
      <c r="I345" s="392"/>
      <c r="J345" s="392"/>
      <c r="K345" s="392"/>
      <c r="L345" s="392"/>
      <c r="M345" s="392"/>
      <c r="N345" s="392"/>
      <c r="O345" s="392"/>
      <c r="P345" s="392"/>
      <c r="Q345" s="392"/>
      <c r="R345" s="392"/>
      <c r="S345" s="392"/>
      <c r="T345" s="392"/>
      <c r="U345" s="392"/>
      <c r="V345" s="392"/>
      <c r="W345" s="392"/>
      <c r="X345" s="392"/>
      <c r="Y345" s="392"/>
      <c r="Z345" s="392"/>
    </row>
    <row r="346">
      <c r="A346" s="392"/>
      <c r="B346" s="392"/>
      <c r="C346" s="392"/>
      <c r="D346" s="392"/>
      <c r="E346" s="392"/>
      <c r="F346" s="392"/>
      <c r="G346" s="392"/>
      <c r="H346" s="392"/>
      <c r="I346" s="392"/>
      <c r="J346" s="392"/>
      <c r="K346" s="392"/>
      <c r="L346" s="392"/>
      <c r="M346" s="392"/>
      <c r="N346" s="392"/>
      <c r="O346" s="392"/>
      <c r="P346" s="392"/>
      <c r="Q346" s="392"/>
      <c r="R346" s="392"/>
      <c r="S346" s="392"/>
      <c r="T346" s="392"/>
      <c r="U346" s="392"/>
      <c r="V346" s="392"/>
      <c r="W346" s="392"/>
      <c r="X346" s="392"/>
      <c r="Y346" s="392"/>
      <c r="Z346" s="392"/>
    </row>
    <row r="347">
      <c r="A347" s="392"/>
      <c r="B347" s="392"/>
      <c r="C347" s="392"/>
      <c r="D347" s="392"/>
      <c r="E347" s="392"/>
      <c r="F347" s="392"/>
      <c r="G347" s="392"/>
      <c r="H347" s="392"/>
      <c r="I347" s="392"/>
      <c r="J347" s="392"/>
      <c r="K347" s="392"/>
      <c r="L347" s="392"/>
      <c r="M347" s="392"/>
      <c r="N347" s="392"/>
      <c r="O347" s="392"/>
      <c r="P347" s="392"/>
      <c r="Q347" s="392"/>
      <c r="R347" s="392"/>
      <c r="S347" s="392"/>
      <c r="T347" s="392"/>
      <c r="U347" s="392"/>
      <c r="V347" s="392"/>
      <c r="W347" s="392"/>
      <c r="X347" s="392"/>
      <c r="Y347" s="392"/>
      <c r="Z347" s="392"/>
    </row>
    <row r="348">
      <c r="A348" s="392"/>
      <c r="B348" s="392"/>
      <c r="C348" s="392"/>
      <c r="D348" s="392"/>
      <c r="E348" s="392"/>
      <c r="F348" s="392"/>
      <c r="G348" s="392"/>
      <c r="H348" s="392"/>
      <c r="I348" s="392"/>
      <c r="J348" s="392"/>
      <c r="K348" s="392"/>
      <c r="L348" s="392"/>
      <c r="M348" s="392"/>
      <c r="N348" s="392"/>
      <c r="O348" s="392"/>
      <c r="P348" s="392"/>
      <c r="Q348" s="392"/>
      <c r="R348" s="392"/>
      <c r="S348" s="392"/>
      <c r="T348" s="392"/>
      <c r="U348" s="392"/>
      <c r="V348" s="392"/>
      <c r="W348" s="392"/>
      <c r="X348" s="392"/>
      <c r="Y348" s="392"/>
      <c r="Z348" s="392"/>
    </row>
    <row r="349">
      <c r="A349" s="392"/>
      <c r="B349" s="392"/>
      <c r="C349" s="392"/>
      <c r="D349" s="392"/>
      <c r="E349" s="392"/>
      <c r="F349" s="392"/>
      <c r="G349" s="392"/>
      <c r="H349" s="392"/>
      <c r="I349" s="392"/>
      <c r="J349" s="392"/>
      <c r="K349" s="392"/>
      <c r="L349" s="392"/>
      <c r="M349" s="392"/>
      <c r="N349" s="392"/>
      <c r="O349" s="392"/>
      <c r="P349" s="392"/>
      <c r="Q349" s="392"/>
      <c r="R349" s="392"/>
      <c r="S349" s="392"/>
      <c r="T349" s="392"/>
      <c r="U349" s="392"/>
      <c r="V349" s="392"/>
      <c r="W349" s="392"/>
      <c r="X349" s="392"/>
      <c r="Y349" s="392"/>
      <c r="Z349" s="392"/>
    </row>
    <row r="350">
      <c r="A350" s="392"/>
      <c r="B350" s="392"/>
      <c r="C350" s="392"/>
      <c r="D350" s="392"/>
      <c r="E350" s="392"/>
      <c r="F350" s="392"/>
      <c r="G350" s="392"/>
      <c r="H350" s="392"/>
      <c r="I350" s="392"/>
      <c r="J350" s="392"/>
      <c r="K350" s="392"/>
      <c r="L350" s="392"/>
      <c r="M350" s="392"/>
      <c r="N350" s="392"/>
      <c r="O350" s="392"/>
      <c r="P350" s="392"/>
      <c r="Q350" s="392"/>
      <c r="R350" s="392"/>
      <c r="S350" s="392"/>
      <c r="T350" s="392"/>
      <c r="U350" s="392"/>
      <c r="V350" s="392"/>
      <c r="W350" s="392"/>
      <c r="X350" s="392"/>
      <c r="Y350" s="392"/>
      <c r="Z350" s="392"/>
    </row>
    <row r="351">
      <c r="A351" s="392"/>
      <c r="B351" s="392"/>
      <c r="C351" s="392"/>
      <c r="D351" s="392"/>
      <c r="E351" s="392"/>
      <c r="F351" s="392"/>
      <c r="G351" s="392"/>
      <c r="H351" s="392"/>
      <c r="I351" s="392"/>
      <c r="J351" s="392"/>
      <c r="K351" s="392"/>
      <c r="L351" s="392"/>
      <c r="M351" s="392"/>
      <c r="N351" s="392"/>
      <c r="O351" s="392"/>
      <c r="P351" s="392"/>
      <c r="Q351" s="392"/>
      <c r="R351" s="392"/>
      <c r="S351" s="392"/>
      <c r="T351" s="392"/>
      <c r="U351" s="392"/>
      <c r="V351" s="392"/>
      <c r="W351" s="392"/>
      <c r="X351" s="392"/>
      <c r="Y351" s="392"/>
      <c r="Z351" s="392"/>
    </row>
    <row r="352">
      <c r="A352" s="392"/>
      <c r="B352" s="392"/>
      <c r="C352" s="392"/>
      <c r="D352" s="392"/>
      <c r="E352" s="392"/>
      <c r="F352" s="392"/>
      <c r="G352" s="392"/>
      <c r="H352" s="392"/>
      <c r="I352" s="392"/>
      <c r="J352" s="392"/>
      <c r="K352" s="392"/>
      <c r="L352" s="392"/>
      <c r="M352" s="392"/>
      <c r="N352" s="392"/>
      <c r="O352" s="392"/>
      <c r="P352" s="392"/>
      <c r="Q352" s="392"/>
      <c r="R352" s="392"/>
      <c r="S352" s="392"/>
      <c r="T352" s="392"/>
      <c r="U352" s="392"/>
      <c r="V352" s="392"/>
      <c r="W352" s="392"/>
      <c r="X352" s="392"/>
      <c r="Y352" s="392"/>
      <c r="Z352" s="392"/>
    </row>
    <row r="353">
      <c r="A353" s="392"/>
      <c r="B353" s="392"/>
      <c r="C353" s="392"/>
      <c r="D353" s="392"/>
      <c r="E353" s="392"/>
      <c r="F353" s="392"/>
      <c r="G353" s="392"/>
      <c r="H353" s="392"/>
      <c r="I353" s="392"/>
      <c r="J353" s="392"/>
      <c r="K353" s="392"/>
      <c r="L353" s="392"/>
      <c r="M353" s="392"/>
      <c r="N353" s="392"/>
      <c r="O353" s="392"/>
      <c r="P353" s="392"/>
      <c r="Q353" s="392"/>
      <c r="R353" s="392"/>
      <c r="S353" s="392"/>
      <c r="T353" s="392"/>
      <c r="U353" s="392"/>
      <c r="V353" s="392"/>
      <c r="W353" s="392"/>
      <c r="X353" s="392"/>
      <c r="Y353" s="392"/>
      <c r="Z353" s="392"/>
    </row>
    <row r="354">
      <c r="A354" s="392"/>
      <c r="B354" s="392"/>
      <c r="C354" s="392"/>
      <c r="D354" s="392"/>
      <c r="E354" s="392"/>
      <c r="F354" s="392"/>
      <c r="G354" s="392"/>
      <c r="H354" s="392"/>
      <c r="I354" s="392"/>
      <c r="J354" s="392"/>
      <c r="K354" s="392"/>
      <c r="L354" s="392"/>
      <c r="M354" s="392"/>
      <c r="N354" s="392"/>
      <c r="O354" s="392"/>
      <c r="P354" s="392"/>
      <c r="Q354" s="392"/>
      <c r="R354" s="392"/>
      <c r="S354" s="392"/>
      <c r="T354" s="392"/>
      <c r="U354" s="392"/>
      <c r="V354" s="392"/>
      <c r="W354" s="392"/>
      <c r="X354" s="392"/>
      <c r="Y354" s="392"/>
      <c r="Z354" s="392"/>
    </row>
    <row r="355">
      <c r="A355" s="392"/>
      <c r="B355" s="392"/>
      <c r="C355" s="392"/>
      <c r="D355" s="392"/>
      <c r="E355" s="392"/>
      <c r="F355" s="392"/>
      <c r="G355" s="392"/>
      <c r="H355" s="392"/>
      <c r="I355" s="392"/>
      <c r="J355" s="392"/>
      <c r="K355" s="392"/>
      <c r="L355" s="392"/>
      <c r="M355" s="392"/>
      <c r="N355" s="392"/>
      <c r="O355" s="392"/>
      <c r="P355" s="392"/>
      <c r="Q355" s="392"/>
      <c r="R355" s="392"/>
      <c r="S355" s="392"/>
      <c r="T355" s="392"/>
      <c r="U355" s="392"/>
      <c r="V355" s="392"/>
      <c r="W355" s="392"/>
      <c r="X355" s="392"/>
      <c r="Y355" s="392"/>
      <c r="Z355" s="392"/>
    </row>
    <row r="356">
      <c r="A356" s="392"/>
      <c r="B356" s="392"/>
      <c r="C356" s="392"/>
      <c r="D356" s="392"/>
      <c r="E356" s="392"/>
      <c r="F356" s="392"/>
      <c r="G356" s="392"/>
      <c r="H356" s="392"/>
      <c r="I356" s="392"/>
      <c r="J356" s="392"/>
      <c r="K356" s="392"/>
      <c r="L356" s="392"/>
      <c r="M356" s="392"/>
      <c r="N356" s="392"/>
      <c r="O356" s="392"/>
      <c r="P356" s="392"/>
      <c r="Q356" s="392"/>
      <c r="R356" s="392"/>
      <c r="S356" s="392"/>
      <c r="T356" s="392"/>
      <c r="U356" s="392"/>
      <c r="V356" s="392"/>
      <c r="W356" s="392"/>
      <c r="X356" s="392"/>
      <c r="Y356" s="392"/>
      <c r="Z356" s="392"/>
    </row>
    <row r="357">
      <c r="A357" s="392"/>
      <c r="B357" s="392"/>
      <c r="C357" s="392"/>
      <c r="D357" s="392"/>
      <c r="E357" s="392"/>
      <c r="F357" s="392"/>
      <c r="G357" s="392"/>
      <c r="H357" s="392"/>
      <c r="I357" s="392"/>
      <c r="J357" s="392"/>
      <c r="K357" s="392"/>
      <c r="L357" s="392"/>
      <c r="M357" s="392"/>
      <c r="N357" s="392"/>
      <c r="O357" s="392"/>
      <c r="P357" s="392"/>
      <c r="Q357" s="392"/>
      <c r="R357" s="392"/>
      <c r="S357" s="392"/>
      <c r="T357" s="392"/>
      <c r="U357" s="392"/>
      <c r="V357" s="392"/>
      <c r="W357" s="392"/>
      <c r="X357" s="392"/>
      <c r="Y357" s="392"/>
      <c r="Z357" s="392"/>
    </row>
    <row r="358">
      <c r="A358" s="392"/>
      <c r="B358" s="392"/>
      <c r="C358" s="392"/>
      <c r="D358" s="392"/>
      <c r="E358" s="392"/>
      <c r="F358" s="392"/>
      <c r="G358" s="392"/>
      <c r="H358" s="392"/>
      <c r="I358" s="392"/>
      <c r="J358" s="392"/>
      <c r="K358" s="392"/>
      <c r="L358" s="392"/>
      <c r="M358" s="392"/>
      <c r="N358" s="392"/>
      <c r="O358" s="392"/>
      <c r="P358" s="392"/>
      <c r="Q358" s="392"/>
      <c r="R358" s="392"/>
      <c r="S358" s="392"/>
      <c r="T358" s="392"/>
      <c r="U358" s="392"/>
      <c r="V358" s="392"/>
      <c r="W358" s="392"/>
      <c r="X358" s="392"/>
      <c r="Y358" s="392"/>
      <c r="Z358" s="392"/>
    </row>
    <row r="359">
      <c r="A359" s="392"/>
      <c r="B359" s="392"/>
      <c r="C359" s="392"/>
      <c r="D359" s="392"/>
      <c r="E359" s="392"/>
      <c r="F359" s="392"/>
      <c r="G359" s="392"/>
      <c r="H359" s="392"/>
      <c r="I359" s="392"/>
      <c r="J359" s="392"/>
      <c r="K359" s="392"/>
      <c r="L359" s="392"/>
      <c r="M359" s="392"/>
      <c r="N359" s="392"/>
      <c r="O359" s="392"/>
      <c r="P359" s="392"/>
      <c r="Q359" s="392"/>
      <c r="R359" s="392"/>
      <c r="S359" s="392"/>
      <c r="T359" s="392"/>
      <c r="U359" s="392"/>
      <c r="V359" s="392"/>
      <c r="W359" s="392"/>
      <c r="X359" s="392"/>
      <c r="Y359" s="392"/>
      <c r="Z359" s="392"/>
    </row>
    <row r="360">
      <c r="A360" s="392"/>
      <c r="B360" s="392"/>
      <c r="C360" s="392"/>
      <c r="D360" s="392"/>
      <c r="E360" s="392"/>
      <c r="F360" s="392"/>
      <c r="G360" s="392"/>
      <c r="H360" s="392"/>
      <c r="I360" s="392"/>
      <c r="J360" s="392"/>
      <c r="K360" s="392"/>
      <c r="L360" s="392"/>
      <c r="M360" s="392"/>
      <c r="N360" s="392"/>
      <c r="O360" s="392"/>
      <c r="P360" s="392"/>
      <c r="Q360" s="392"/>
      <c r="R360" s="392"/>
      <c r="S360" s="392"/>
      <c r="T360" s="392"/>
      <c r="U360" s="392"/>
      <c r="V360" s="392"/>
      <c r="W360" s="392"/>
      <c r="X360" s="392"/>
      <c r="Y360" s="392"/>
      <c r="Z360" s="392"/>
    </row>
    <row r="361">
      <c r="A361" s="392"/>
      <c r="B361" s="392"/>
      <c r="C361" s="392"/>
      <c r="D361" s="392"/>
      <c r="E361" s="392"/>
      <c r="F361" s="392"/>
      <c r="G361" s="392"/>
      <c r="H361" s="392"/>
      <c r="I361" s="392"/>
      <c r="J361" s="392"/>
      <c r="K361" s="392"/>
      <c r="L361" s="392"/>
      <c r="M361" s="392"/>
      <c r="N361" s="392"/>
      <c r="O361" s="392"/>
      <c r="P361" s="392"/>
      <c r="Q361" s="392"/>
      <c r="R361" s="392"/>
      <c r="S361" s="392"/>
      <c r="T361" s="392"/>
      <c r="U361" s="392"/>
      <c r="V361" s="392"/>
      <c r="W361" s="392"/>
      <c r="X361" s="392"/>
      <c r="Y361" s="392"/>
      <c r="Z361" s="392"/>
    </row>
    <row r="362">
      <c r="A362" s="392"/>
      <c r="B362" s="392"/>
      <c r="C362" s="392"/>
      <c r="D362" s="392"/>
      <c r="E362" s="392"/>
      <c r="F362" s="392"/>
      <c r="G362" s="392"/>
      <c r="H362" s="392"/>
      <c r="I362" s="392"/>
      <c r="J362" s="392"/>
      <c r="K362" s="392"/>
      <c r="L362" s="392"/>
      <c r="M362" s="392"/>
      <c r="N362" s="392"/>
      <c r="O362" s="392"/>
      <c r="P362" s="392"/>
      <c r="Q362" s="392"/>
      <c r="R362" s="392"/>
      <c r="S362" s="392"/>
      <c r="T362" s="392"/>
      <c r="U362" s="392"/>
      <c r="V362" s="392"/>
      <c r="W362" s="392"/>
      <c r="X362" s="392"/>
      <c r="Y362" s="392"/>
      <c r="Z362" s="392"/>
    </row>
    <row r="363">
      <c r="A363" s="392"/>
      <c r="B363" s="392"/>
      <c r="C363" s="392"/>
      <c r="D363" s="392"/>
      <c r="E363" s="392"/>
      <c r="F363" s="392"/>
      <c r="G363" s="392"/>
      <c r="H363" s="392"/>
      <c r="I363" s="392"/>
      <c r="J363" s="392"/>
      <c r="K363" s="392"/>
      <c r="L363" s="392"/>
      <c r="M363" s="392"/>
      <c r="N363" s="392"/>
      <c r="O363" s="392"/>
      <c r="P363" s="392"/>
      <c r="Q363" s="392"/>
      <c r="R363" s="392"/>
      <c r="S363" s="392"/>
      <c r="T363" s="392"/>
      <c r="U363" s="392"/>
      <c r="V363" s="392"/>
      <c r="W363" s="392"/>
      <c r="X363" s="392"/>
      <c r="Y363" s="392"/>
      <c r="Z363" s="392"/>
    </row>
    <row r="364">
      <c r="A364" s="392"/>
      <c r="B364" s="392"/>
      <c r="C364" s="392"/>
      <c r="D364" s="392"/>
      <c r="E364" s="392"/>
      <c r="F364" s="392"/>
      <c r="G364" s="392"/>
      <c r="H364" s="392"/>
      <c r="I364" s="392"/>
      <c r="J364" s="392"/>
      <c r="K364" s="392"/>
      <c r="L364" s="392"/>
      <c r="M364" s="392"/>
      <c r="N364" s="392"/>
      <c r="O364" s="392"/>
      <c r="P364" s="392"/>
      <c r="Q364" s="392"/>
      <c r="R364" s="392"/>
      <c r="S364" s="392"/>
      <c r="T364" s="392"/>
      <c r="U364" s="392"/>
      <c r="V364" s="392"/>
      <c r="W364" s="392"/>
      <c r="X364" s="392"/>
      <c r="Y364" s="392"/>
      <c r="Z364" s="392"/>
    </row>
    <row r="365">
      <c r="A365" s="392"/>
      <c r="B365" s="392"/>
      <c r="C365" s="392"/>
      <c r="D365" s="392"/>
      <c r="E365" s="392"/>
      <c r="F365" s="392"/>
      <c r="G365" s="392"/>
      <c r="H365" s="392"/>
      <c r="I365" s="392"/>
      <c r="J365" s="392"/>
      <c r="K365" s="392"/>
      <c r="L365" s="392"/>
      <c r="M365" s="392"/>
      <c r="N365" s="392"/>
      <c r="O365" s="392"/>
      <c r="P365" s="392"/>
      <c r="Q365" s="392"/>
      <c r="R365" s="392"/>
      <c r="S365" s="392"/>
      <c r="T365" s="392"/>
      <c r="U365" s="392"/>
      <c r="V365" s="392"/>
      <c r="W365" s="392"/>
      <c r="X365" s="392"/>
      <c r="Y365" s="392"/>
      <c r="Z365" s="392"/>
    </row>
    <row r="366">
      <c r="A366" s="392"/>
      <c r="B366" s="392"/>
      <c r="C366" s="392"/>
      <c r="D366" s="392"/>
      <c r="E366" s="392"/>
      <c r="F366" s="392"/>
      <c r="G366" s="392"/>
      <c r="H366" s="392"/>
      <c r="I366" s="392"/>
      <c r="J366" s="392"/>
      <c r="K366" s="392"/>
      <c r="L366" s="392"/>
      <c r="M366" s="392"/>
      <c r="N366" s="392"/>
      <c r="O366" s="392"/>
      <c r="P366" s="392"/>
      <c r="Q366" s="392"/>
      <c r="R366" s="392"/>
      <c r="S366" s="392"/>
      <c r="T366" s="392"/>
      <c r="U366" s="392"/>
      <c r="V366" s="392"/>
      <c r="W366" s="392"/>
      <c r="X366" s="392"/>
      <c r="Y366" s="392"/>
      <c r="Z366" s="392"/>
    </row>
    <row r="367">
      <c r="A367" s="392"/>
      <c r="B367" s="392"/>
      <c r="C367" s="392"/>
      <c r="D367" s="392"/>
      <c r="E367" s="392"/>
      <c r="F367" s="392"/>
      <c r="G367" s="392"/>
      <c r="H367" s="392"/>
      <c r="I367" s="392"/>
      <c r="J367" s="392"/>
      <c r="K367" s="392"/>
      <c r="L367" s="392"/>
      <c r="M367" s="392"/>
      <c r="N367" s="392"/>
      <c r="O367" s="392"/>
      <c r="P367" s="392"/>
      <c r="Q367" s="392"/>
      <c r="R367" s="392"/>
      <c r="S367" s="392"/>
      <c r="T367" s="392"/>
      <c r="U367" s="392"/>
      <c r="V367" s="392"/>
      <c r="W367" s="392"/>
      <c r="X367" s="392"/>
      <c r="Y367" s="392"/>
      <c r="Z367" s="392"/>
    </row>
    <row r="368">
      <c r="A368" s="392"/>
      <c r="B368" s="392"/>
      <c r="C368" s="392"/>
      <c r="D368" s="392"/>
      <c r="E368" s="392"/>
      <c r="F368" s="392"/>
      <c r="G368" s="392"/>
      <c r="H368" s="392"/>
      <c r="I368" s="392"/>
      <c r="J368" s="392"/>
      <c r="K368" s="392"/>
      <c r="L368" s="392"/>
      <c r="M368" s="392"/>
      <c r="N368" s="392"/>
      <c r="O368" s="392"/>
      <c r="P368" s="392"/>
      <c r="Q368" s="392"/>
      <c r="R368" s="392"/>
      <c r="S368" s="392"/>
      <c r="T368" s="392"/>
      <c r="U368" s="392"/>
      <c r="V368" s="392"/>
      <c r="W368" s="392"/>
      <c r="X368" s="392"/>
      <c r="Y368" s="392"/>
      <c r="Z368" s="392"/>
    </row>
    <row r="369">
      <c r="A369" s="392"/>
      <c r="B369" s="392"/>
      <c r="C369" s="392"/>
      <c r="D369" s="392"/>
      <c r="E369" s="392"/>
      <c r="F369" s="392"/>
      <c r="G369" s="392"/>
      <c r="H369" s="392"/>
      <c r="I369" s="392"/>
      <c r="J369" s="392"/>
      <c r="K369" s="392"/>
      <c r="L369" s="392"/>
      <c r="M369" s="392"/>
      <c r="N369" s="392"/>
      <c r="O369" s="392"/>
      <c r="P369" s="392"/>
      <c r="Q369" s="392"/>
      <c r="R369" s="392"/>
      <c r="S369" s="392"/>
      <c r="T369" s="392"/>
      <c r="U369" s="392"/>
      <c r="V369" s="392"/>
      <c r="W369" s="392"/>
      <c r="X369" s="392"/>
      <c r="Y369" s="392"/>
      <c r="Z369" s="392"/>
    </row>
    <row r="370">
      <c r="A370" s="392"/>
      <c r="B370" s="392"/>
      <c r="C370" s="392"/>
      <c r="D370" s="392"/>
      <c r="E370" s="392"/>
      <c r="F370" s="392"/>
      <c r="G370" s="392"/>
      <c r="H370" s="392"/>
      <c r="I370" s="392"/>
      <c r="J370" s="392"/>
      <c r="K370" s="392"/>
      <c r="L370" s="392"/>
      <c r="M370" s="392"/>
      <c r="N370" s="392"/>
      <c r="O370" s="392"/>
      <c r="P370" s="392"/>
      <c r="Q370" s="392"/>
      <c r="R370" s="392"/>
      <c r="S370" s="392"/>
      <c r="T370" s="392"/>
      <c r="U370" s="392"/>
      <c r="V370" s="392"/>
      <c r="W370" s="392"/>
      <c r="X370" s="392"/>
      <c r="Y370" s="392"/>
      <c r="Z370" s="392"/>
    </row>
    <row r="371">
      <c r="A371" s="392"/>
      <c r="B371" s="392"/>
      <c r="C371" s="392"/>
      <c r="D371" s="392"/>
      <c r="E371" s="392"/>
      <c r="F371" s="392"/>
      <c r="G371" s="392"/>
      <c r="H371" s="392"/>
      <c r="I371" s="392"/>
      <c r="J371" s="392"/>
      <c r="K371" s="392"/>
      <c r="L371" s="392"/>
      <c r="M371" s="392"/>
      <c r="N371" s="392"/>
      <c r="O371" s="392"/>
      <c r="P371" s="392"/>
      <c r="Q371" s="392"/>
      <c r="R371" s="392"/>
      <c r="S371" s="392"/>
      <c r="T371" s="392"/>
      <c r="U371" s="392"/>
      <c r="V371" s="392"/>
      <c r="W371" s="392"/>
      <c r="X371" s="392"/>
      <c r="Y371" s="392"/>
      <c r="Z371" s="392"/>
    </row>
    <row r="372">
      <c r="A372" s="392"/>
      <c r="B372" s="392"/>
      <c r="C372" s="392"/>
      <c r="D372" s="392"/>
      <c r="E372" s="392"/>
      <c r="F372" s="392"/>
      <c r="G372" s="392"/>
      <c r="H372" s="392"/>
      <c r="I372" s="392"/>
      <c r="J372" s="392"/>
      <c r="K372" s="392"/>
      <c r="L372" s="392"/>
      <c r="M372" s="392"/>
      <c r="N372" s="392"/>
      <c r="O372" s="392"/>
      <c r="P372" s="392"/>
      <c r="Q372" s="392"/>
      <c r="R372" s="392"/>
      <c r="S372" s="392"/>
      <c r="T372" s="392"/>
      <c r="U372" s="392"/>
      <c r="V372" s="392"/>
      <c r="W372" s="392"/>
      <c r="X372" s="392"/>
      <c r="Y372" s="392"/>
      <c r="Z372" s="392"/>
    </row>
    <row r="373">
      <c r="A373" s="392"/>
      <c r="B373" s="392"/>
      <c r="C373" s="392"/>
      <c r="D373" s="392"/>
      <c r="E373" s="392"/>
      <c r="F373" s="392"/>
      <c r="G373" s="392"/>
      <c r="H373" s="392"/>
      <c r="I373" s="392"/>
      <c r="J373" s="392"/>
      <c r="K373" s="392"/>
      <c r="L373" s="392"/>
      <c r="M373" s="392"/>
      <c r="N373" s="392"/>
      <c r="O373" s="392"/>
      <c r="P373" s="392"/>
      <c r="Q373" s="392"/>
      <c r="R373" s="392"/>
      <c r="S373" s="392"/>
      <c r="T373" s="392"/>
      <c r="U373" s="392"/>
      <c r="V373" s="392"/>
      <c r="W373" s="392"/>
      <c r="X373" s="392"/>
      <c r="Y373" s="392"/>
      <c r="Z373" s="392"/>
    </row>
    <row r="374">
      <c r="A374" s="392"/>
      <c r="B374" s="392"/>
      <c r="C374" s="392"/>
      <c r="D374" s="392"/>
      <c r="E374" s="392"/>
      <c r="F374" s="392"/>
      <c r="G374" s="392"/>
      <c r="H374" s="392"/>
      <c r="I374" s="392"/>
      <c r="J374" s="392"/>
      <c r="K374" s="392"/>
      <c r="L374" s="392"/>
      <c r="M374" s="392"/>
      <c r="N374" s="392"/>
      <c r="O374" s="392"/>
      <c r="P374" s="392"/>
      <c r="Q374" s="392"/>
      <c r="R374" s="392"/>
      <c r="S374" s="392"/>
      <c r="T374" s="392"/>
      <c r="U374" s="392"/>
      <c r="V374" s="392"/>
      <c r="W374" s="392"/>
      <c r="X374" s="392"/>
      <c r="Y374" s="392"/>
      <c r="Z374" s="392"/>
    </row>
    <row r="375">
      <c r="A375" s="392"/>
      <c r="B375" s="392"/>
      <c r="C375" s="392"/>
      <c r="D375" s="392"/>
      <c r="E375" s="392"/>
      <c r="F375" s="392"/>
      <c r="G375" s="392"/>
      <c r="H375" s="392"/>
      <c r="I375" s="392"/>
      <c r="J375" s="392"/>
      <c r="K375" s="392"/>
      <c r="L375" s="392"/>
      <c r="M375" s="392"/>
      <c r="N375" s="392"/>
      <c r="O375" s="392"/>
      <c r="P375" s="392"/>
      <c r="Q375" s="392"/>
      <c r="R375" s="392"/>
      <c r="S375" s="392"/>
      <c r="T375" s="392"/>
      <c r="U375" s="392"/>
      <c r="V375" s="392"/>
      <c r="W375" s="392"/>
      <c r="X375" s="392"/>
      <c r="Y375" s="392"/>
      <c r="Z375" s="392"/>
    </row>
    <row r="376">
      <c r="A376" s="392"/>
      <c r="B376" s="392"/>
      <c r="C376" s="392"/>
      <c r="D376" s="392"/>
      <c r="E376" s="392"/>
      <c r="F376" s="392"/>
      <c r="G376" s="392"/>
      <c r="H376" s="392"/>
      <c r="I376" s="392"/>
      <c r="J376" s="392"/>
      <c r="K376" s="392"/>
      <c r="L376" s="392"/>
      <c r="M376" s="392"/>
      <c r="N376" s="392"/>
      <c r="O376" s="392"/>
      <c r="P376" s="392"/>
      <c r="Q376" s="392"/>
      <c r="R376" s="392"/>
      <c r="S376" s="392"/>
      <c r="T376" s="392"/>
      <c r="U376" s="392"/>
      <c r="V376" s="392"/>
      <c r="W376" s="392"/>
      <c r="X376" s="392"/>
      <c r="Y376" s="392"/>
      <c r="Z376" s="392"/>
    </row>
    <row r="377">
      <c r="A377" s="392"/>
      <c r="B377" s="392"/>
      <c r="C377" s="392"/>
      <c r="D377" s="392"/>
      <c r="E377" s="392"/>
      <c r="F377" s="392"/>
      <c r="G377" s="392"/>
      <c r="H377" s="392"/>
      <c r="I377" s="392"/>
      <c r="J377" s="392"/>
      <c r="K377" s="392"/>
      <c r="L377" s="392"/>
      <c r="M377" s="392"/>
      <c r="N377" s="392"/>
      <c r="O377" s="392"/>
      <c r="P377" s="392"/>
      <c r="Q377" s="392"/>
      <c r="R377" s="392"/>
      <c r="S377" s="392"/>
      <c r="T377" s="392"/>
      <c r="U377" s="392"/>
      <c r="V377" s="392"/>
      <c r="W377" s="392"/>
      <c r="X377" s="392"/>
      <c r="Y377" s="392"/>
      <c r="Z377" s="392"/>
    </row>
    <row r="378">
      <c r="A378" s="392"/>
      <c r="B378" s="392"/>
      <c r="C378" s="392"/>
      <c r="D378" s="392"/>
      <c r="E378" s="392"/>
      <c r="F378" s="392"/>
      <c r="G378" s="392"/>
      <c r="H378" s="392"/>
      <c r="I378" s="392"/>
      <c r="J378" s="392"/>
      <c r="K378" s="392"/>
      <c r="L378" s="392"/>
      <c r="M378" s="392"/>
      <c r="N378" s="392"/>
      <c r="O378" s="392"/>
      <c r="P378" s="392"/>
      <c r="Q378" s="392"/>
      <c r="R378" s="392"/>
      <c r="S378" s="392"/>
      <c r="T378" s="392"/>
      <c r="U378" s="392"/>
      <c r="V378" s="392"/>
      <c r="W378" s="392"/>
      <c r="X378" s="392"/>
      <c r="Y378" s="392"/>
      <c r="Z378" s="392"/>
    </row>
    <row r="379">
      <c r="A379" s="392"/>
      <c r="B379" s="392"/>
      <c r="C379" s="392"/>
      <c r="D379" s="392"/>
      <c r="E379" s="392"/>
      <c r="F379" s="392"/>
      <c r="G379" s="392"/>
      <c r="H379" s="392"/>
      <c r="I379" s="392"/>
      <c r="J379" s="392"/>
      <c r="K379" s="392"/>
      <c r="L379" s="392"/>
      <c r="M379" s="392"/>
      <c r="N379" s="392"/>
      <c r="O379" s="392"/>
      <c r="P379" s="392"/>
      <c r="Q379" s="392"/>
      <c r="R379" s="392"/>
      <c r="S379" s="392"/>
      <c r="T379" s="392"/>
      <c r="U379" s="392"/>
      <c r="V379" s="392"/>
      <c r="W379" s="392"/>
      <c r="X379" s="392"/>
      <c r="Y379" s="392"/>
      <c r="Z379" s="392"/>
    </row>
    <row r="380">
      <c r="A380" s="392"/>
      <c r="B380" s="392"/>
      <c r="C380" s="392"/>
      <c r="D380" s="392"/>
      <c r="E380" s="392"/>
      <c r="F380" s="392"/>
      <c r="G380" s="392"/>
      <c r="H380" s="392"/>
      <c r="I380" s="392"/>
      <c r="J380" s="392"/>
      <c r="K380" s="392"/>
      <c r="L380" s="392"/>
      <c r="M380" s="392"/>
      <c r="N380" s="392"/>
      <c r="O380" s="392"/>
      <c r="P380" s="392"/>
      <c r="Q380" s="392"/>
      <c r="R380" s="392"/>
      <c r="S380" s="392"/>
      <c r="T380" s="392"/>
      <c r="U380" s="392"/>
      <c r="V380" s="392"/>
      <c r="W380" s="392"/>
      <c r="X380" s="392"/>
      <c r="Y380" s="392"/>
      <c r="Z380" s="392"/>
    </row>
    <row r="381">
      <c r="A381" s="392"/>
      <c r="B381" s="392"/>
      <c r="C381" s="392"/>
      <c r="D381" s="392"/>
      <c r="E381" s="392"/>
      <c r="F381" s="392"/>
      <c r="G381" s="392"/>
      <c r="H381" s="392"/>
      <c r="I381" s="392"/>
      <c r="J381" s="392"/>
      <c r="K381" s="392"/>
      <c r="L381" s="392"/>
      <c r="M381" s="392"/>
      <c r="N381" s="392"/>
      <c r="O381" s="392"/>
      <c r="P381" s="392"/>
      <c r="Q381" s="392"/>
      <c r="R381" s="392"/>
      <c r="S381" s="392"/>
      <c r="T381" s="392"/>
      <c r="U381" s="392"/>
      <c r="V381" s="392"/>
      <c r="W381" s="392"/>
      <c r="X381" s="392"/>
      <c r="Y381" s="392"/>
      <c r="Z381" s="392"/>
    </row>
    <row r="382">
      <c r="A382" s="392"/>
      <c r="B382" s="392"/>
      <c r="C382" s="392"/>
      <c r="D382" s="392"/>
      <c r="E382" s="392"/>
      <c r="F382" s="392"/>
      <c r="G382" s="392"/>
      <c r="H382" s="392"/>
      <c r="I382" s="392"/>
      <c r="J382" s="392"/>
      <c r="K382" s="392"/>
      <c r="L382" s="392"/>
      <c r="M382" s="392"/>
      <c r="N382" s="392"/>
      <c r="O382" s="392"/>
      <c r="P382" s="392"/>
      <c r="Q382" s="392"/>
      <c r="R382" s="392"/>
      <c r="S382" s="392"/>
      <c r="T382" s="392"/>
      <c r="U382" s="392"/>
      <c r="V382" s="392"/>
      <c r="W382" s="392"/>
      <c r="X382" s="392"/>
      <c r="Y382" s="392"/>
      <c r="Z382" s="392"/>
    </row>
    <row r="383">
      <c r="A383" s="392"/>
      <c r="B383" s="392"/>
      <c r="C383" s="392"/>
      <c r="D383" s="392"/>
      <c r="E383" s="392"/>
      <c r="F383" s="392"/>
      <c r="G383" s="392"/>
      <c r="H383" s="392"/>
      <c r="I383" s="392"/>
      <c r="J383" s="392"/>
      <c r="K383" s="392"/>
      <c r="L383" s="392"/>
      <c r="M383" s="392"/>
      <c r="N383" s="392"/>
      <c r="O383" s="392"/>
      <c r="P383" s="392"/>
      <c r="Q383" s="392"/>
      <c r="R383" s="392"/>
      <c r="S383" s="392"/>
      <c r="T383" s="392"/>
      <c r="U383" s="392"/>
      <c r="V383" s="392"/>
      <c r="W383" s="392"/>
      <c r="X383" s="392"/>
      <c r="Y383" s="392"/>
      <c r="Z383" s="392"/>
    </row>
    <row r="384">
      <c r="A384" s="392"/>
      <c r="B384" s="392"/>
      <c r="C384" s="392"/>
      <c r="D384" s="392"/>
      <c r="E384" s="392"/>
      <c r="F384" s="392"/>
      <c r="G384" s="392"/>
      <c r="H384" s="392"/>
      <c r="I384" s="392"/>
      <c r="J384" s="392"/>
      <c r="K384" s="392"/>
      <c r="L384" s="392"/>
      <c r="M384" s="392"/>
      <c r="N384" s="392"/>
      <c r="O384" s="392"/>
      <c r="P384" s="392"/>
      <c r="Q384" s="392"/>
      <c r="R384" s="392"/>
      <c r="S384" s="392"/>
      <c r="T384" s="392"/>
      <c r="U384" s="392"/>
      <c r="V384" s="392"/>
      <c r="W384" s="392"/>
      <c r="X384" s="392"/>
      <c r="Y384" s="392"/>
      <c r="Z384" s="392"/>
    </row>
    <row r="385">
      <c r="A385" s="392"/>
      <c r="B385" s="392"/>
      <c r="C385" s="392"/>
      <c r="D385" s="392"/>
      <c r="E385" s="392"/>
      <c r="F385" s="392"/>
      <c r="G385" s="392"/>
      <c r="H385" s="392"/>
      <c r="I385" s="392"/>
      <c r="J385" s="392"/>
      <c r="K385" s="392"/>
      <c r="L385" s="392"/>
      <c r="M385" s="392"/>
      <c r="N385" s="392"/>
      <c r="O385" s="392"/>
      <c r="P385" s="392"/>
      <c r="Q385" s="392"/>
      <c r="R385" s="392"/>
      <c r="S385" s="392"/>
      <c r="T385" s="392"/>
      <c r="U385" s="392"/>
      <c r="V385" s="392"/>
      <c r="W385" s="392"/>
      <c r="X385" s="392"/>
      <c r="Y385" s="392"/>
      <c r="Z385" s="392"/>
    </row>
    <row r="386">
      <c r="A386" s="392"/>
      <c r="B386" s="392"/>
      <c r="C386" s="392"/>
      <c r="D386" s="392"/>
      <c r="E386" s="392"/>
      <c r="F386" s="392"/>
      <c r="G386" s="392"/>
      <c r="H386" s="392"/>
      <c r="I386" s="392"/>
      <c r="J386" s="392"/>
      <c r="K386" s="392"/>
      <c r="L386" s="392"/>
      <c r="M386" s="392"/>
      <c r="N386" s="392"/>
      <c r="O386" s="392"/>
      <c r="P386" s="392"/>
      <c r="Q386" s="392"/>
      <c r="R386" s="392"/>
      <c r="S386" s="392"/>
      <c r="T386" s="392"/>
      <c r="U386" s="392"/>
      <c r="V386" s="392"/>
      <c r="W386" s="392"/>
      <c r="X386" s="392"/>
      <c r="Y386" s="392"/>
      <c r="Z386" s="392"/>
    </row>
    <row r="387">
      <c r="A387" s="392"/>
      <c r="B387" s="392"/>
      <c r="C387" s="392"/>
      <c r="D387" s="392"/>
      <c r="E387" s="392"/>
      <c r="F387" s="392"/>
      <c r="G387" s="392"/>
      <c r="H387" s="392"/>
      <c r="I387" s="392"/>
      <c r="J387" s="392"/>
      <c r="K387" s="392"/>
      <c r="L387" s="392"/>
      <c r="M387" s="392"/>
      <c r="N387" s="392"/>
      <c r="O387" s="392"/>
      <c r="P387" s="392"/>
      <c r="Q387" s="392"/>
      <c r="R387" s="392"/>
      <c r="S387" s="392"/>
      <c r="T387" s="392"/>
      <c r="U387" s="392"/>
      <c r="V387" s="392"/>
      <c r="W387" s="392"/>
      <c r="X387" s="392"/>
      <c r="Y387" s="392"/>
      <c r="Z387" s="392"/>
    </row>
    <row r="388">
      <c r="A388" s="392"/>
      <c r="B388" s="392"/>
      <c r="C388" s="392"/>
      <c r="D388" s="392"/>
      <c r="E388" s="392"/>
      <c r="F388" s="392"/>
      <c r="G388" s="392"/>
      <c r="H388" s="392"/>
      <c r="I388" s="392"/>
      <c r="J388" s="392"/>
      <c r="K388" s="392"/>
      <c r="L388" s="392"/>
      <c r="M388" s="392"/>
      <c r="N388" s="392"/>
      <c r="O388" s="392"/>
      <c r="P388" s="392"/>
      <c r="Q388" s="392"/>
      <c r="R388" s="392"/>
      <c r="S388" s="392"/>
      <c r="T388" s="392"/>
      <c r="U388" s="392"/>
      <c r="V388" s="392"/>
      <c r="W388" s="392"/>
      <c r="X388" s="392"/>
      <c r="Y388" s="392"/>
      <c r="Z388" s="392"/>
    </row>
    <row r="389">
      <c r="A389" s="392"/>
      <c r="B389" s="392"/>
      <c r="C389" s="392"/>
      <c r="D389" s="392"/>
      <c r="E389" s="392"/>
      <c r="F389" s="392"/>
      <c r="G389" s="392"/>
      <c r="H389" s="392"/>
      <c r="I389" s="392"/>
      <c r="J389" s="392"/>
      <c r="K389" s="392"/>
      <c r="L389" s="392"/>
      <c r="M389" s="392"/>
      <c r="N389" s="392"/>
      <c r="O389" s="392"/>
      <c r="P389" s="392"/>
      <c r="Q389" s="392"/>
      <c r="R389" s="392"/>
      <c r="S389" s="392"/>
      <c r="T389" s="392"/>
      <c r="U389" s="392"/>
      <c r="V389" s="392"/>
      <c r="W389" s="392"/>
      <c r="X389" s="392"/>
      <c r="Y389" s="392"/>
      <c r="Z389" s="392"/>
    </row>
    <row r="390">
      <c r="A390" s="392"/>
      <c r="B390" s="392"/>
      <c r="C390" s="392"/>
      <c r="D390" s="392"/>
      <c r="E390" s="392"/>
      <c r="F390" s="392"/>
      <c r="G390" s="392"/>
      <c r="H390" s="392"/>
      <c r="I390" s="392"/>
      <c r="J390" s="392"/>
      <c r="K390" s="392"/>
      <c r="L390" s="392"/>
      <c r="M390" s="392"/>
      <c r="N390" s="392"/>
      <c r="O390" s="392"/>
      <c r="P390" s="392"/>
      <c r="Q390" s="392"/>
      <c r="R390" s="392"/>
      <c r="S390" s="392"/>
      <c r="T390" s="392"/>
      <c r="U390" s="392"/>
      <c r="V390" s="392"/>
      <c r="W390" s="392"/>
      <c r="X390" s="392"/>
      <c r="Y390" s="392"/>
      <c r="Z390" s="392"/>
    </row>
    <row r="391">
      <c r="A391" s="392"/>
      <c r="B391" s="392"/>
      <c r="C391" s="392"/>
      <c r="D391" s="392"/>
      <c r="E391" s="392"/>
      <c r="F391" s="392"/>
      <c r="G391" s="392"/>
      <c r="H391" s="392"/>
      <c r="I391" s="392"/>
      <c r="J391" s="392"/>
      <c r="K391" s="392"/>
      <c r="L391" s="392"/>
      <c r="M391" s="392"/>
      <c r="N391" s="392"/>
      <c r="O391" s="392"/>
      <c r="P391" s="392"/>
      <c r="Q391" s="392"/>
      <c r="R391" s="392"/>
      <c r="S391" s="392"/>
      <c r="T391" s="392"/>
      <c r="U391" s="392"/>
      <c r="V391" s="392"/>
      <c r="W391" s="392"/>
      <c r="X391" s="392"/>
      <c r="Y391" s="392"/>
      <c r="Z391" s="392"/>
    </row>
    <row r="392">
      <c r="A392" s="392"/>
      <c r="B392" s="392"/>
      <c r="C392" s="392"/>
      <c r="D392" s="392"/>
      <c r="E392" s="392"/>
      <c r="F392" s="392"/>
      <c r="G392" s="392"/>
      <c r="H392" s="392"/>
      <c r="I392" s="392"/>
      <c r="J392" s="392"/>
      <c r="K392" s="392"/>
      <c r="L392" s="392"/>
      <c r="M392" s="392"/>
      <c r="N392" s="392"/>
      <c r="O392" s="392"/>
      <c r="P392" s="392"/>
      <c r="Q392" s="392"/>
      <c r="R392" s="392"/>
      <c r="S392" s="392"/>
      <c r="T392" s="392"/>
      <c r="U392" s="392"/>
      <c r="V392" s="392"/>
      <c r="W392" s="392"/>
      <c r="X392" s="392"/>
      <c r="Y392" s="392"/>
      <c r="Z392" s="392"/>
    </row>
    <row r="393">
      <c r="A393" s="392"/>
      <c r="B393" s="392"/>
      <c r="C393" s="392"/>
      <c r="D393" s="392"/>
      <c r="E393" s="392"/>
      <c r="F393" s="392"/>
      <c r="G393" s="392"/>
      <c r="H393" s="392"/>
      <c r="I393" s="392"/>
      <c r="J393" s="392"/>
      <c r="K393" s="392"/>
      <c r="L393" s="392"/>
      <c r="M393" s="392"/>
      <c r="N393" s="392"/>
      <c r="O393" s="392"/>
      <c r="P393" s="392"/>
      <c r="Q393" s="392"/>
      <c r="R393" s="392"/>
      <c r="S393" s="392"/>
      <c r="T393" s="392"/>
      <c r="U393" s="392"/>
      <c r="V393" s="392"/>
      <c r="W393" s="392"/>
      <c r="X393" s="392"/>
      <c r="Y393" s="392"/>
      <c r="Z393" s="392"/>
    </row>
    <row r="394">
      <c r="A394" s="392"/>
      <c r="B394" s="392"/>
      <c r="C394" s="392"/>
      <c r="D394" s="392"/>
      <c r="E394" s="392"/>
      <c r="F394" s="392"/>
      <c r="G394" s="392"/>
      <c r="H394" s="392"/>
      <c r="I394" s="392"/>
      <c r="J394" s="392"/>
      <c r="K394" s="392"/>
      <c r="L394" s="392"/>
      <c r="M394" s="392"/>
      <c r="N394" s="392"/>
      <c r="O394" s="392"/>
      <c r="P394" s="392"/>
      <c r="Q394" s="392"/>
      <c r="R394" s="392"/>
      <c r="S394" s="392"/>
      <c r="T394" s="392"/>
      <c r="U394" s="392"/>
      <c r="V394" s="392"/>
      <c r="W394" s="392"/>
      <c r="X394" s="392"/>
      <c r="Y394" s="392"/>
      <c r="Z394" s="392"/>
    </row>
    <row r="395">
      <c r="A395" s="392"/>
      <c r="B395" s="392"/>
      <c r="C395" s="392"/>
      <c r="D395" s="392"/>
      <c r="E395" s="392"/>
      <c r="F395" s="392"/>
      <c r="G395" s="392"/>
      <c r="H395" s="392"/>
      <c r="I395" s="392"/>
      <c r="J395" s="392"/>
      <c r="K395" s="392"/>
      <c r="L395" s="392"/>
      <c r="M395" s="392"/>
      <c r="N395" s="392"/>
      <c r="O395" s="392"/>
      <c r="P395" s="392"/>
      <c r="Q395" s="392"/>
      <c r="R395" s="392"/>
      <c r="S395" s="392"/>
      <c r="T395" s="392"/>
      <c r="U395" s="392"/>
      <c r="V395" s="392"/>
      <c r="W395" s="392"/>
      <c r="X395" s="392"/>
      <c r="Y395" s="392"/>
      <c r="Z395" s="392"/>
    </row>
    <row r="396">
      <c r="A396" s="392"/>
      <c r="B396" s="392"/>
      <c r="C396" s="392"/>
      <c r="D396" s="392"/>
      <c r="E396" s="392"/>
      <c r="F396" s="392"/>
      <c r="G396" s="392"/>
      <c r="H396" s="392"/>
      <c r="I396" s="392"/>
      <c r="J396" s="392"/>
      <c r="K396" s="392"/>
      <c r="L396" s="392"/>
      <c r="M396" s="392"/>
      <c r="N396" s="392"/>
      <c r="O396" s="392"/>
      <c r="P396" s="392"/>
      <c r="Q396" s="392"/>
      <c r="R396" s="392"/>
      <c r="S396" s="392"/>
      <c r="T396" s="392"/>
      <c r="U396" s="392"/>
      <c r="V396" s="392"/>
      <c r="W396" s="392"/>
      <c r="X396" s="392"/>
      <c r="Y396" s="392"/>
      <c r="Z396" s="392"/>
    </row>
    <row r="397">
      <c r="A397" s="392"/>
      <c r="B397" s="392"/>
      <c r="C397" s="392"/>
      <c r="D397" s="392"/>
      <c r="E397" s="392"/>
      <c r="F397" s="392"/>
      <c r="G397" s="392"/>
      <c r="H397" s="392"/>
      <c r="I397" s="392"/>
      <c r="J397" s="392"/>
      <c r="K397" s="392"/>
      <c r="L397" s="392"/>
      <c r="M397" s="392"/>
      <c r="N397" s="392"/>
      <c r="O397" s="392"/>
      <c r="P397" s="392"/>
      <c r="Q397" s="392"/>
      <c r="R397" s="392"/>
      <c r="S397" s="392"/>
      <c r="T397" s="392"/>
      <c r="U397" s="392"/>
      <c r="V397" s="392"/>
      <c r="W397" s="392"/>
      <c r="X397" s="392"/>
      <c r="Y397" s="392"/>
      <c r="Z397" s="392"/>
    </row>
    <row r="398">
      <c r="A398" s="392"/>
      <c r="B398" s="392"/>
      <c r="C398" s="392"/>
      <c r="D398" s="392"/>
      <c r="E398" s="392"/>
      <c r="F398" s="392"/>
      <c r="G398" s="392"/>
      <c r="H398" s="392"/>
      <c r="I398" s="392"/>
      <c r="J398" s="392"/>
      <c r="K398" s="392"/>
      <c r="L398" s="392"/>
      <c r="M398" s="392"/>
      <c r="N398" s="392"/>
      <c r="O398" s="392"/>
      <c r="P398" s="392"/>
      <c r="Q398" s="392"/>
      <c r="R398" s="392"/>
      <c r="S398" s="392"/>
      <c r="T398" s="392"/>
      <c r="U398" s="392"/>
      <c r="V398" s="392"/>
      <c r="W398" s="392"/>
      <c r="X398" s="392"/>
      <c r="Y398" s="392"/>
      <c r="Z398" s="392"/>
    </row>
    <row r="399">
      <c r="A399" s="392"/>
      <c r="B399" s="392"/>
      <c r="C399" s="392"/>
      <c r="D399" s="392"/>
      <c r="E399" s="392"/>
      <c r="F399" s="392"/>
      <c r="G399" s="392"/>
      <c r="H399" s="392"/>
      <c r="I399" s="392"/>
      <c r="J399" s="392"/>
      <c r="K399" s="392"/>
      <c r="L399" s="392"/>
      <c r="M399" s="392"/>
      <c r="N399" s="392"/>
      <c r="O399" s="392"/>
      <c r="P399" s="392"/>
      <c r="Q399" s="392"/>
      <c r="R399" s="392"/>
      <c r="S399" s="392"/>
      <c r="T399" s="392"/>
      <c r="U399" s="392"/>
      <c r="V399" s="392"/>
      <c r="W399" s="392"/>
      <c r="X399" s="392"/>
      <c r="Y399" s="392"/>
      <c r="Z399" s="392"/>
    </row>
    <row r="400">
      <c r="A400" s="392"/>
      <c r="B400" s="392"/>
      <c r="C400" s="392"/>
      <c r="D400" s="392"/>
      <c r="E400" s="392"/>
      <c r="F400" s="392"/>
      <c r="G400" s="392"/>
      <c r="H400" s="392"/>
      <c r="I400" s="392"/>
      <c r="J400" s="392"/>
      <c r="K400" s="392"/>
      <c r="L400" s="392"/>
      <c r="M400" s="392"/>
      <c r="N400" s="392"/>
      <c r="O400" s="392"/>
      <c r="P400" s="392"/>
      <c r="Q400" s="392"/>
      <c r="R400" s="392"/>
      <c r="S400" s="392"/>
      <c r="T400" s="392"/>
      <c r="U400" s="392"/>
      <c r="V400" s="392"/>
      <c r="W400" s="392"/>
      <c r="X400" s="392"/>
      <c r="Y400" s="392"/>
      <c r="Z400" s="392"/>
    </row>
    <row r="401">
      <c r="A401" s="392"/>
      <c r="B401" s="392"/>
      <c r="C401" s="392"/>
      <c r="D401" s="392"/>
      <c r="E401" s="392"/>
      <c r="F401" s="392"/>
      <c r="G401" s="392"/>
      <c r="H401" s="392"/>
      <c r="I401" s="392"/>
      <c r="J401" s="392"/>
      <c r="K401" s="392"/>
      <c r="L401" s="392"/>
      <c r="M401" s="392"/>
      <c r="N401" s="392"/>
      <c r="O401" s="392"/>
      <c r="P401" s="392"/>
      <c r="Q401" s="392"/>
      <c r="R401" s="392"/>
      <c r="S401" s="392"/>
      <c r="T401" s="392"/>
      <c r="U401" s="392"/>
      <c r="V401" s="392"/>
      <c r="W401" s="392"/>
      <c r="X401" s="392"/>
      <c r="Y401" s="392"/>
      <c r="Z401" s="392"/>
    </row>
    <row r="402">
      <c r="A402" s="392"/>
      <c r="B402" s="392"/>
      <c r="C402" s="392"/>
      <c r="D402" s="392"/>
      <c r="E402" s="392"/>
      <c r="F402" s="392"/>
      <c r="G402" s="392"/>
      <c r="H402" s="392"/>
      <c r="I402" s="392"/>
      <c r="J402" s="392"/>
      <c r="K402" s="392"/>
      <c r="L402" s="392"/>
      <c r="M402" s="392"/>
      <c r="N402" s="392"/>
      <c r="O402" s="392"/>
      <c r="P402" s="392"/>
      <c r="Q402" s="392"/>
      <c r="R402" s="392"/>
      <c r="S402" s="392"/>
      <c r="T402" s="392"/>
      <c r="U402" s="392"/>
      <c r="V402" s="392"/>
      <c r="W402" s="392"/>
      <c r="X402" s="392"/>
      <c r="Y402" s="392"/>
      <c r="Z402" s="392"/>
    </row>
    <row r="403">
      <c r="A403" s="392"/>
      <c r="B403" s="392"/>
      <c r="C403" s="392"/>
      <c r="D403" s="392"/>
      <c r="E403" s="392"/>
      <c r="F403" s="392"/>
      <c r="G403" s="392"/>
      <c r="H403" s="392"/>
      <c r="I403" s="392"/>
      <c r="J403" s="392"/>
      <c r="K403" s="392"/>
      <c r="L403" s="392"/>
      <c r="M403" s="392"/>
      <c r="N403" s="392"/>
      <c r="O403" s="392"/>
      <c r="P403" s="392"/>
      <c r="Q403" s="392"/>
      <c r="R403" s="392"/>
      <c r="S403" s="392"/>
      <c r="T403" s="392"/>
      <c r="U403" s="392"/>
      <c r="V403" s="392"/>
      <c r="W403" s="392"/>
      <c r="X403" s="392"/>
      <c r="Y403" s="392"/>
      <c r="Z403" s="392"/>
    </row>
    <row r="404">
      <c r="A404" s="392"/>
      <c r="B404" s="392"/>
      <c r="C404" s="392"/>
      <c r="D404" s="392"/>
      <c r="E404" s="392"/>
      <c r="F404" s="392"/>
      <c r="G404" s="392"/>
      <c r="H404" s="392"/>
      <c r="I404" s="392"/>
      <c r="J404" s="392"/>
      <c r="K404" s="392"/>
      <c r="L404" s="392"/>
      <c r="M404" s="392"/>
      <c r="N404" s="392"/>
      <c r="O404" s="392"/>
      <c r="P404" s="392"/>
      <c r="Q404" s="392"/>
      <c r="R404" s="392"/>
      <c r="S404" s="392"/>
      <c r="T404" s="392"/>
      <c r="U404" s="392"/>
      <c r="V404" s="392"/>
      <c r="W404" s="392"/>
      <c r="X404" s="392"/>
      <c r="Y404" s="392"/>
      <c r="Z404" s="392"/>
    </row>
    <row r="405">
      <c r="A405" s="392"/>
      <c r="B405" s="392"/>
      <c r="C405" s="392"/>
      <c r="D405" s="392"/>
      <c r="E405" s="392"/>
      <c r="F405" s="392"/>
      <c r="G405" s="392"/>
      <c r="H405" s="392"/>
      <c r="I405" s="392"/>
      <c r="J405" s="392"/>
      <c r="K405" s="392"/>
      <c r="L405" s="392"/>
      <c r="M405" s="392"/>
      <c r="N405" s="392"/>
      <c r="O405" s="392"/>
      <c r="P405" s="392"/>
      <c r="Q405" s="392"/>
      <c r="R405" s="392"/>
      <c r="S405" s="392"/>
      <c r="T405" s="392"/>
      <c r="U405" s="392"/>
      <c r="V405" s="392"/>
      <c r="W405" s="392"/>
      <c r="X405" s="392"/>
      <c r="Y405" s="392"/>
      <c r="Z405" s="392"/>
    </row>
    <row r="406">
      <c r="A406" s="392"/>
      <c r="B406" s="392"/>
      <c r="C406" s="392"/>
      <c r="D406" s="392"/>
      <c r="E406" s="392"/>
      <c r="F406" s="392"/>
      <c r="G406" s="392"/>
      <c r="H406" s="392"/>
      <c r="I406" s="392"/>
      <c r="J406" s="392"/>
      <c r="K406" s="392"/>
      <c r="L406" s="392"/>
      <c r="M406" s="392"/>
      <c r="N406" s="392"/>
      <c r="O406" s="392"/>
      <c r="P406" s="392"/>
      <c r="Q406" s="392"/>
      <c r="R406" s="392"/>
      <c r="S406" s="392"/>
      <c r="T406" s="392"/>
      <c r="U406" s="392"/>
      <c r="V406" s="392"/>
      <c r="W406" s="392"/>
      <c r="X406" s="392"/>
      <c r="Y406" s="392"/>
      <c r="Z406" s="392"/>
    </row>
    <row r="407">
      <c r="A407" s="392"/>
      <c r="B407" s="392"/>
      <c r="C407" s="392"/>
      <c r="D407" s="392"/>
      <c r="E407" s="392"/>
      <c r="F407" s="392"/>
      <c r="G407" s="392"/>
      <c r="H407" s="392"/>
      <c r="I407" s="392"/>
      <c r="J407" s="392"/>
      <c r="K407" s="392"/>
      <c r="L407" s="392"/>
      <c r="M407" s="392"/>
      <c r="N407" s="392"/>
      <c r="O407" s="392"/>
      <c r="P407" s="392"/>
      <c r="Q407" s="392"/>
      <c r="R407" s="392"/>
      <c r="S407" s="392"/>
      <c r="T407" s="392"/>
      <c r="U407" s="392"/>
      <c r="V407" s="392"/>
      <c r="W407" s="392"/>
      <c r="X407" s="392"/>
      <c r="Y407" s="392"/>
      <c r="Z407" s="392"/>
    </row>
    <row r="408">
      <c r="A408" s="392"/>
      <c r="B408" s="392"/>
      <c r="C408" s="392"/>
      <c r="D408" s="392"/>
      <c r="E408" s="392"/>
      <c r="F408" s="392"/>
      <c r="G408" s="392"/>
      <c r="H408" s="392"/>
      <c r="I408" s="392"/>
      <c r="J408" s="392"/>
      <c r="K408" s="392"/>
      <c r="L408" s="392"/>
      <c r="M408" s="392"/>
      <c r="N408" s="392"/>
      <c r="O408" s="392"/>
      <c r="P408" s="392"/>
      <c r="Q408" s="392"/>
      <c r="R408" s="392"/>
      <c r="S408" s="392"/>
      <c r="T408" s="392"/>
      <c r="U408" s="392"/>
      <c r="V408" s="392"/>
      <c r="W408" s="392"/>
      <c r="X408" s="392"/>
      <c r="Y408" s="392"/>
      <c r="Z408" s="392"/>
    </row>
    <row r="409">
      <c r="A409" s="392"/>
      <c r="B409" s="392"/>
      <c r="C409" s="392"/>
      <c r="D409" s="392"/>
      <c r="E409" s="392"/>
      <c r="F409" s="392"/>
      <c r="G409" s="392"/>
      <c r="H409" s="392"/>
      <c r="I409" s="392"/>
      <c r="J409" s="392"/>
      <c r="K409" s="392"/>
      <c r="L409" s="392"/>
      <c r="M409" s="392"/>
      <c r="N409" s="392"/>
      <c r="O409" s="392"/>
      <c r="P409" s="392"/>
      <c r="Q409" s="392"/>
      <c r="R409" s="392"/>
      <c r="S409" s="392"/>
      <c r="T409" s="392"/>
      <c r="U409" s="392"/>
      <c r="V409" s="392"/>
      <c r="W409" s="392"/>
      <c r="X409" s="392"/>
      <c r="Y409" s="392"/>
      <c r="Z409" s="392"/>
    </row>
    <row r="410">
      <c r="A410" s="392"/>
      <c r="B410" s="392"/>
      <c r="C410" s="392"/>
      <c r="D410" s="392"/>
      <c r="E410" s="392"/>
      <c r="F410" s="392"/>
      <c r="G410" s="392"/>
      <c r="H410" s="392"/>
      <c r="I410" s="392"/>
      <c r="J410" s="392"/>
      <c r="K410" s="392"/>
      <c r="L410" s="392"/>
      <c r="M410" s="392"/>
      <c r="N410" s="392"/>
      <c r="O410" s="392"/>
      <c r="P410" s="392"/>
      <c r="Q410" s="392"/>
      <c r="R410" s="392"/>
      <c r="S410" s="392"/>
      <c r="T410" s="392"/>
      <c r="U410" s="392"/>
      <c r="V410" s="392"/>
      <c r="W410" s="392"/>
      <c r="X410" s="392"/>
      <c r="Y410" s="392"/>
      <c r="Z410" s="392"/>
    </row>
    <row r="411">
      <c r="A411" s="392"/>
      <c r="B411" s="392"/>
      <c r="C411" s="392"/>
      <c r="D411" s="392"/>
      <c r="E411" s="392"/>
      <c r="F411" s="392"/>
      <c r="G411" s="392"/>
      <c r="H411" s="392"/>
      <c r="I411" s="392"/>
      <c r="J411" s="392"/>
      <c r="K411" s="392"/>
      <c r="L411" s="392"/>
      <c r="M411" s="392"/>
      <c r="N411" s="392"/>
      <c r="O411" s="392"/>
      <c r="P411" s="392"/>
      <c r="Q411" s="392"/>
      <c r="R411" s="392"/>
      <c r="S411" s="392"/>
      <c r="T411" s="392"/>
      <c r="U411" s="392"/>
      <c r="V411" s="392"/>
      <c r="W411" s="392"/>
      <c r="X411" s="392"/>
      <c r="Y411" s="392"/>
      <c r="Z411" s="392"/>
    </row>
    <row r="412">
      <c r="A412" s="392"/>
      <c r="B412" s="392"/>
      <c r="C412" s="392"/>
      <c r="D412" s="392"/>
      <c r="E412" s="392"/>
      <c r="F412" s="392"/>
      <c r="G412" s="392"/>
      <c r="H412" s="392"/>
      <c r="I412" s="392"/>
      <c r="J412" s="392"/>
      <c r="K412" s="392"/>
      <c r="L412" s="392"/>
      <c r="M412" s="392"/>
      <c r="N412" s="392"/>
      <c r="O412" s="392"/>
      <c r="P412" s="392"/>
      <c r="Q412" s="392"/>
      <c r="R412" s="392"/>
      <c r="S412" s="392"/>
      <c r="T412" s="392"/>
      <c r="U412" s="392"/>
      <c r="V412" s="392"/>
      <c r="W412" s="392"/>
      <c r="X412" s="392"/>
      <c r="Y412" s="392"/>
      <c r="Z412" s="392"/>
    </row>
    <row r="413">
      <c r="A413" s="392"/>
      <c r="B413" s="392"/>
      <c r="C413" s="392"/>
      <c r="D413" s="392"/>
      <c r="E413" s="392"/>
      <c r="F413" s="392"/>
      <c r="G413" s="392"/>
      <c r="H413" s="392"/>
      <c r="I413" s="392"/>
      <c r="J413" s="392"/>
      <c r="K413" s="392"/>
      <c r="L413" s="392"/>
      <c r="M413" s="392"/>
      <c r="N413" s="392"/>
      <c r="O413" s="392"/>
      <c r="P413" s="392"/>
      <c r="Q413" s="392"/>
      <c r="R413" s="392"/>
      <c r="S413" s="392"/>
      <c r="T413" s="392"/>
      <c r="U413" s="392"/>
      <c r="V413" s="392"/>
      <c r="W413" s="392"/>
      <c r="X413" s="392"/>
      <c r="Y413" s="392"/>
      <c r="Z413" s="392"/>
    </row>
    <row r="414">
      <c r="A414" s="392"/>
      <c r="B414" s="392"/>
      <c r="C414" s="392"/>
      <c r="D414" s="392"/>
      <c r="E414" s="392"/>
      <c r="F414" s="392"/>
      <c r="G414" s="392"/>
      <c r="H414" s="392"/>
      <c r="I414" s="392"/>
      <c r="J414" s="392"/>
      <c r="K414" s="392"/>
      <c r="L414" s="392"/>
      <c r="M414" s="392"/>
      <c r="N414" s="392"/>
      <c r="O414" s="392"/>
      <c r="P414" s="392"/>
      <c r="Q414" s="392"/>
      <c r="R414" s="392"/>
      <c r="S414" s="392"/>
      <c r="T414" s="392"/>
      <c r="U414" s="392"/>
      <c r="V414" s="392"/>
      <c r="W414" s="392"/>
      <c r="X414" s="392"/>
      <c r="Y414" s="392"/>
      <c r="Z414" s="392"/>
    </row>
    <row r="415">
      <c r="A415" s="392"/>
      <c r="B415" s="392"/>
      <c r="C415" s="392"/>
      <c r="D415" s="392"/>
      <c r="E415" s="392"/>
      <c r="F415" s="392"/>
      <c r="G415" s="392"/>
      <c r="H415" s="392"/>
      <c r="I415" s="392"/>
      <c r="J415" s="392"/>
      <c r="K415" s="392"/>
      <c r="L415" s="392"/>
      <c r="M415" s="392"/>
      <c r="N415" s="392"/>
      <c r="O415" s="392"/>
      <c r="P415" s="392"/>
      <c r="Q415" s="392"/>
      <c r="R415" s="392"/>
      <c r="S415" s="392"/>
      <c r="T415" s="392"/>
      <c r="U415" s="392"/>
      <c r="V415" s="392"/>
      <c r="W415" s="392"/>
      <c r="X415" s="392"/>
      <c r="Y415" s="392"/>
      <c r="Z415" s="392"/>
    </row>
    <row r="416">
      <c r="A416" s="392"/>
      <c r="B416" s="392"/>
      <c r="C416" s="392"/>
      <c r="D416" s="392"/>
      <c r="E416" s="392"/>
      <c r="F416" s="392"/>
      <c r="G416" s="392"/>
      <c r="H416" s="392"/>
      <c r="I416" s="392"/>
      <c r="J416" s="392"/>
      <c r="K416" s="392"/>
      <c r="L416" s="392"/>
      <c r="M416" s="392"/>
      <c r="N416" s="392"/>
      <c r="O416" s="392"/>
      <c r="P416" s="392"/>
      <c r="Q416" s="392"/>
      <c r="R416" s="392"/>
      <c r="S416" s="392"/>
      <c r="T416" s="392"/>
      <c r="U416" s="392"/>
      <c r="V416" s="392"/>
      <c r="W416" s="392"/>
      <c r="X416" s="392"/>
      <c r="Y416" s="392"/>
      <c r="Z416" s="392"/>
    </row>
    <row r="417">
      <c r="A417" s="392"/>
      <c r="B417" s="392"/>
      <c r="C417" s="392"/>
      <c r="D417" s="392"/>
      <c r="E417" s="392"/>
      <c r="F417" s="392"/>
      <c r="G417" s="392"/>
      <c r="H417" s="392"/>
      <c r="I417" s="392"/>
      <c r="J417" s="392"/>
      <c r="K417" s="392"/>
      <c r="L417" s="392"/>
      <c r="M417" s="392"/>
      <c r="N417" s="392"/>
      <c r="O417" s="392"/>
      <c r="P417" s="392"/>
      <c r="Q417" s="392"/>
      <c r="R417" s="392"/>
      <c r="S417" s="392"/>
      <c r="T417" s="392"/>
      <c r="U417" s="392"/>
      <c r="V417" s="392"/>
      <c r="W417" s="392"/>
      <c r="X417" s="392"/>
      <c r="Y417" s="392"/>
      <c r="Z417" s="392"/>
    </row>
    <row r="418">
      <c r="A418" s="392"/>
      <c r="B418" s="392"/>
      <c r="C418" s="392"/>
      <c r="D418" s="392"/>
      <c r="E418" s="392"/>
      <c r="F418" s="392"/>
      <c r="G418" s="392"/>
      <c r="H418" s="392"/>
      <c r="I418" s="392"/>
      <c r="J418" s="392"/>
      <c r="K418" s="392"/>
      <c r="L418" s="392"/>
      <c r="M418" s="392"/>
      <c r="N418" s="392"/>
      <c r="O418" s="392"/>
      <c r="P418" s="392"/>
      <c r="Q418" s="392"/>
      <c r="R418" s="392"/>
      <c r="S418" s="392"/>
      <c r="T418" s="392"/>
      <c r="U418" s="392"/>
      <c r="V418" s="392"/>
      <c r="W418" s="392"/>
      <c r="X418" s="392"/>
      <c r="Y418" s="392"/>
      <c r="Z418" s="392"/>
    </row>
    <row r="419">
      <c r="A419" s="392"/>
      <c r="B419" s="392"/>
      <c r="C419" s="392"/>
      <c r="D419" s="392"/>
      <c r="E419" s="392"/>
      <c r="F419" s="392"/>
      <c r="G419" s="392"/>
      <c r="H419" s="392"/>
      <c r="I419" s="392"/>
      <c r="J419" s="392"/>
      <c r="K419" s="392"/>
      <c r="L419" s="392"/>
      <c r="M419" s="392"/>
      <c r="N419" s="392"/>
      <c r="O419" s="392"/>
      <c r="P419" s="392"/>
      <c r="Q419" s="392"/>
      <c r="R419" s="392"/>
      <c r="S419" s="392"/>
      <c r="T419" s="392"/>
      <c r="U419" s="392"/>
      <c r="V419" s="392"/>
      <c r="W419" s="392"/>
      <c r="X419" s="392"/>
      <c r="Y419" s="392"/>
      <c r="Z419" s="392"/>
    </row>
    <row r="420">
      <c r="A420" s="392"/>
      <c r="B420" s="392"/>
      <c r="C420" s="392"/>
      <c r="D420" s="392"/>
      <c r="E420" s="392"/>
      <c r="F420" s="392"/>
      <c r="G420" s="392"/>
      <c r="H420" s="392"/>
      <c r="I420" s="392"/>
      <c r="J420" s="392"/>
      <c r="K420" s="392"/>
      <c r="L420" s="392"/>
      <c r="M420" s="392"/>
      <c r="N420" s="392"/>
      <c r="O420" s="392"/>
      <c r="P420" s="392"/>
      <c r="Q420" s="392"/>
      <c r="R420" s="392"/>
      <c r="S420" s="392"/>
      <c r="T420" s="392"/>
      <c r="U420" s="392"/>
      <c r="V420" s="392"/>
      <c r="W420" s="392"/>
      <c r="X420" s="392"/>
      <c r="Y420" s="392"/>
      <c r="Z420" s="392"/>
    </row>
    <row r="421">
      <c r="A421" s="392"/>
      <c r="B421" s="392"/>
      <c r="C421" s="392"/>
      <c r="D421" s="392"/>
      <c r="E421" s="392"/>
      <c r="F421" s="392"/>
      <c r="G421" s="392"/>
      <c r="H421" s="392"/>
      <c r="I421" s="392"/>
      <c r="J421" s="392"/>
      <c r="K421" s="392"/>
      <c r="L421" s="392"/>
      <c r="M421" s="392"/>
      <c r="N421" s="392"/>
      <c r="O421" s="392"/>
      <c r="P421" s="392"/>
      <c r="Q421" s="392"/>
      <c r="R421" s="392"/>
      <c r="S421" s="392"/>
      <c r="T421" s="392"/>
      <c r="U421" s="392"/>
      <c r="V421" s="392"/>
      <c r="W421" s="392"/>
      <c r="X421" s="392"/>
      <c r="Y421" s="392"/>
      <c r="Z421" s="392"/>
    </row>
    <row r="422">
      <c r="A422" s="392"/>
      <c r="B422" s="392"/>
      <c r="C422" s="392"/>
      <c r="D422" s="392"/>
      <c r="E422" s="392"/>
      <c r="F422" s="392"/>
      <c r="G422" s="392"/>
      <c r="H422" s="392"/>
      <c r="I422" s="392"/>
      <c r="J422" s="392"/>
      <c r="K422" s="392"/>
      <c r="L422" s="392"/>
      <c r="M422" s="392"/>
      <c r="N422" s="392"/>
      <c r="O422" s="392"/>
      <c r="P422" s="392"/>
      <c r="Q422" s="392"/>
      <c r="R422" s="392"/>
      <c r="S422" s="392"/>
      <c r="T422" s="392"/>
      <c r="U422" s="392"/>
      <c r="V422" s="392"/>
      <c r="W422" s="392"/>
      <c r="X422" s="392"/>
      <c r="Y422" s="392"/>
      <c r="Z422" s="392"/>
    </row>
    <row r="423">
      <c r="A423" s="392"/>
      <c r="B423" s="392"/>
      <c r="C423" s="392"/>
      <c r="D423" s="392"/>
      <c r="E423" s="392"/>
      <c r="F423" s="392"/>
      <c r="G423" s="392"/>
      <c r="H423" s="392"/>
      <c r="I423" s="392"/>
      <c r="J423" s="392"/>
      <c r="K423" s="392"/>
      <c r="L423" s="392"/>
      <c r="M423" s="392"/>
      <c r="N423" s="392"/>
      <c r="O423" s="392"/>
      <c r="P423" s="392"/>
      <c r="Q423" s="392"/>
      <c r="R423" s="392"/>
      <c r="S423" s="392"/>
      <c r="T423" s="392"/>
      <c r="U423" s="392"/>
      <c r="V423" s="392"/>
      <c r="W423" s="392"/>
      <c r="X423" s="392"/>
      <c r="Y423" s="392"/>
      <c r="Z423" s="392"/>
    </row>
    <row r="424">
      <c r="A424" s="392"/>
      <c r="B424" s="392"/>
      <c r="C424" s="392"/>
      <c r="D424" s="392"/>
      <c r="E424" s="392"/>
      <c r="F424" s="392"/>
      <c r="G424" s="392"/>
      <c r="H424" s="392"/>
      <c r="I424" s="392"/>
      <c r="J424" s="392"/>
      <c r="K424" s="392"/>
      <c r="L424" s="392"/>
      <c r="M424" s="392"/>
      <c r="N424" s="392"/>
      <c r="O424" s="392"/>
      <c r="P424" s="392"/>
      <c r="Q424" s="392"/>
      <c r="R424" s="392"/>
      <c r="S424" s="392"/>
      <c r="T424" s="392"/>
      <c r="U424" s="392"/>
      <c r="V424" s="392"/>
      <c r="W424" s="392"/>
      <c r="X424" s="392"/>
      <c r="Y424" s="392"/>
      <c r="Z424" s="392"/>
    </row>
    <row r="425">
      <c r="A425" s="392"/>
      <c r="B425" s="392"/>
      <c r="C425" s="392"/>
      <c r="D425" s="392"/>
      <c r="E425" s="392"/>
      <c r="F425" s="392"/>
      <c r="G425" s="392"/>
      <c r="H425" s="392"/>
      <c r="I425" s="392"/>
      <c r="J425" s="392"/>
      <c r="K425" s="392"/>
      <c r="L425" s="392"/>
      <c r="M425" s="392"/>
      <c r="N425" s="392"/>
      <c r="O425" s="392"/>
      <c r="P425" s="392"/>
      <c r="Q425" s="392"/>
      <c r="R425" s="392"/>
      <c r="S425" s="392"/>
      <c r="T425" s="392"/>
      <c r="U425" s="392"/>
      <c r="V425" s="392"/>
      <c r="W425" s="392"/>
      <c r="X425" s="392"/>
      <c r="Y425" s="392"/>
      <c r="Z425" s="392"/>
    </row>
    <row r="426">
      <c r="A426" s="392"/>
      <c r="B426" s="392"/>
      <c r="C426" s="392"/>
      <c r="D426" s="392"/>
      <c r="E426" s="392"/>
      <c r="F426" s="392"/>
      <c r="G426" s="392"/>
      <c r="H426" s="392"/>
      <c r="I426" s="392"/>
      <c r="J426" s="392"/>
      <c r="K426" s="392"/>
      <c r="L426" s="392"/>
      <c r="M426" s="392"/>
      <c r="N426" s="392"/>
      <c r="O426" s="392"/>
      <c r="P426" s="392"/>
      <c r="Q426" s="392"/>
      <c r="R426" s="392"/>
      <c r="S426" s="392"/>
      <c r="T426" s="392"/>
      <c r="U426" s="392"/>
      <c r="V426" s="392"/>
      <c r="W426" s="392"/>
      <c r="X426" s="392"/>
      <c r="Y426" s="392"/>
      <c r="Z426" s="392"/>
    </row>
    <row r="427">
      <c r="A427" s="392"/>
      <c r="B427" s="392"/>
      <c r="C427" s="392"/>
      <c r="D427" s="392"/>
      <c r="E427" s="392"/>
      <c r="F427" s="392"/>
      <c r="G427" s="392"/>
      <c r="H427" s="392"/>
      <c r="I427" s="392"/>
      <c r="J427" s="392"/>
      <c r="K427" s="392"/>
      <c r="L427" s="392"/>
      <c r="M427" s="392"/>
      <c r="N427" s="392"/>
      <c r="O427" s="392"/>
      <c r="P427" s="392"/>
      <c r="Q427" s="392"/>
      <c r="R427" s="392"/>
      <c r="S427" s="392"/>
      <c r="T427" s="392"/>
      <c r="U427" s="392"/>
      <c r="V427" s="392"/>
      <c r="W427" s="392"/>
      <c r="X427" s="392"/>
      <c r="Y427" s="392"/>
      <c r="Z427" s="392"/>
    </row>
    <row r="428">
      <c r="A428" s="392"/>
      <c r="B428" s="392"/>
      <c r="C428" s="392"/>
      <c r="D428" s="392"/>
      <c r="E428" s="392"/>
      <c r="F428" s="392"/>
      <c r="G428" s="392"/>
      <c r="H428" s="392"/>
      <c r="I428" s="392"/>
      <c r="J428" s="392"/>
      <c r="K428" s="392"/>
      <c r="L428" s="392"/>
      <c r="M428" s="392"/>
      <c r="N428" s="392"/>
      <c r="O428" s="392"/>
      <c r="P428" s="392"/>
      <c r="Q428" s="392"/>
      <c r="R428" s="392"/>
      <c r="S428" s="392"/>
      <c r="T428" s="392"/>
      <c r="U428" s="392"/>
      <c r="V428" s="392"/>
      <c r="W428" s="392"/>
      <c r="X428" s="392"/>
      <c r="Y428" s="392"/>
      <c r="Z428" s="392"/>
    </row>
    <row r="429">
      <c r="A429" s="392"/>
      <c r="B429" s="392"/>
      <c r="C429" s="392"/>
      <c r="D429" s="392"/>
      <c r="E429" s="392"/>
      <c r="F429" s="392"/>
      <c r="G429" s="392"/>
      <c r="H429" s="392"/>
      <c r="I429" s="392"/>
      <c r="J429" s="392"/>
      <c r="K429" s="392"/>
      <c r="L429" s="392"/>
      <c r="M429" s="392"/>
      <c r="N429" s="392"/>
      <c r="O429" s="392"/>
      <c r="P429" s="392"/>
      <c r="Q429" s="392"/>
      <c r="R429" s="392"/>
      <c r="S429" s="392"/>
      <c r="T429" s="392"/>
      <c r="U429" s="392"/>
      <c r="V429" s="392"/>
      <c r="W429" s="392"/>
      <c r="X429" s="392"/>
      <c r="Y429" s="392"/>
      <c r="Z429" s="392"/>
    </row>
    <row r="430">
      <c r="A430" s="392"/>
      <c r="B430" s="392"/>
      <c r="C430" s="392"/>
      <c r="D430" s="392"/>
      <c r="E430" s="392"/>
      <c r="F430" s="392"/>
      <c r="G430" s="392"/>
      <c r="H430" s="392"/>
      <c r="I430" s="392"/>
      <c r="J430" s="392"/>
      <c r="K430" s="392"/>
      <c r="L430" s="392"/>
      <c r="M430" s="392"/>
      <c r="N430" s="392"/>
      <c r="O430" s="392"/>
      <c r="P430" s="392"/>
      <c r="Q430" s="392"/>
      <c r="R430" s="392"/>
      <c r="S430" s="392"/>
      <c r="T430" s="392"/>
      <c r="U430" s="392"/>
      <c r="V430" s="392"/>
      <c r="W430" s="392"/>
      <c r="X430" s="392"/>
      <c r="Y430" s="392"/>
      <c r="Z430" s="392"/>
    </row>
    <row r="431">
      <c r="A431" s="392"/>
      <c r="B431" s="392"/>
      <c r="C431" s="392"/>
      <c r="D431" s="392"/>
      <c r="E431" s="392"/>
      <c r="F431" s="392"/>
      <c r="G431" s="392"/>
      <c r="H431" s="392"/>
      <c r="I431" s="392"/>
      <c r="J431" s="392"/>
      <c r="K431" s="392"/>
      <c r="L431" s="392"/>
      <c r="M431" s="392"/>
      <c r="N431" s="392"/>
      <c r="O431" s="392"/>
      <c r="P431" s="392"/>
      <c r="Q431" s="392"/>
      <c r="R431" s="392"/>
      <c r="S431" s="392"/>
      <c r="T431" s="392"/>
      <c r="U431" s="392"/>
      <c r="V431" s="392"/>
      <c r="W431" s="392"/>
      <c r="X431" s="392"/>
      <c r="Y431" s="392"/>
      <c r="Z431" s="392"/>
    </row>
    <row r="432">
      <c r="A432" s="392"/>
      <c r="B432" s="392"/>
      <c r="C432" s="392"/>
      <c r="D432" s="392"/>
      <c r="E432" s="392"/>
      <c r="F432" s="392"/>
      <c r="G432" s="392"/>
      <c r="H432" s="392"/>
      <c r="I432" s="392"/>
      <c r="J432" s="392"/>
      <c r="K432" s="392"/>
      <c r="L432" s="392"/>
      <c r="M432" s="392"/>
      <c r="N432" s="392"/>
      <c r="O432" s="392"/>
      <c r="P432" s="392"/>
      <c r="Q432" s="392"/>
      <c r="R432" s="392"/>
      <c r="S432" s="392"/>
      <c r="T432" s="392"/>
      <c r="U432" s="392"/>
      <c r="V432" s="392"/>
      <c r="W432" s="392"/>
      <c r="X432" s="392"/>
      <c r="Y432" s="392"/>
      <c r="Z432" s="392"/>
    </row>
    <row r="433">
      <c r="A433" s="392"/>
      <c r="B433" s="392"/>
      <c r="C433" s="392"/>
      <c r="D433" s="392"/>
      <c r="E433" s="392"/>
      <c r="F433" s="392"/>
      <c r="G433" s="392"/>
      <c r="H433" s="392"/>
      <c r="I433" s="392"/>
      <c r="J433" s="392"/>
      <c r="K433" s="392"/>
      <c r="L433" s="392"/>
      <c r="M433" s="392"/>
      <c r="N433" s="392"/>
      <c r="O433" s="392"/>
      <c r="P433" s="392"/>
      <c r="Q433" s="392"/>
      <c r="R433" s="392"/>
      <c r="S433" s="392"/>
      <c r="T433" s="392"/>
      <c r="U433" s="392"/>
      <c r="V433" s="392"/>
      <c r="W433" s="392"/>
      <c r="X433" s="392"/>
      <c r="Y433" s="392"/>
      <c r="Z433" s="392"/>
    </row>
    <row r="434">
      <c r="A434" s="392"/>
      <c r="B434" s="392"/>
      <c r="C434" s="392"/>
      <c r="D434" s="392"/>
      <c r="E434" s="392"/>
      <c r="F434" s="392"/>
      <c r="G434" s="392"/>
      <c r="H434" s="392"/>
      <c r="I434" s="392"/>
      <c r="J434" s="392"/>
      <c r="K434" s="392"/>
      <c r="L434" s="392"/>
      <c r="M434" s="392"/>
      <c r="N434" s="392"/>
      <c r="O434" s="392"/>
      <c r="P434" s="392"/>
      <c r="Q434" s="392"/>
      <c r="R434" s="392"/>
      <c r="S434" s="392"/>
      <c r="T434" s="392"/>
      <c r="U434" s="392"/>
      <c r="V434" s="392"/>
      <c r="W434" s="392"/>
      <c r="X434" s="392"/>
      <c r="Y434" s="392"/>
      <c r="Z434" s="392"/>
    </row>
    <row r="435">
      <c r="A435" s="392"/>
      <c r="B435" s="392"/>
      <c r="C435" s="392"/>
      <c r="D435" s="392"/>
      <c r="E435" s="392"/>
      <c r="F435" s="392"/>
      <c r="G435" s="392"/>
      <c r="H435" s="392"/>
      <c r="I435" s="392"/>
      <c r="J435" s="392"/>
      <c r="K435" s="392"/>
      <c r="L435" s="392"/>
      <c r="M435" s="392"/>
      <c r="N435" s="392"/>
      <c r="O435" s="392"/>
      <c r="P435" s="392"/>
      <c r="Q435" s="392"/>
      <c r="R435" s="392"/>
      <c r="S435" s="392"/>
      <c r="T435" s="392"/>
      <c r="U435" s="392"/>
      <c r="V435" s="392"/>
      <c r="W435" s="392"/>
      <c r="X435" s="392"/>
      <c r="Y435" s="392"/>
      <c r="Z435" s="392"/>
    </row>
    <row r="436">
      <c r="A436" s="392"/>
      <c r="B436" s="392"/>
      <c r="C436" s="392"/>
      <c r="D436" s="392"/>
      <c r="E436" s="392"/>
      <c r="F436" s="392"/>
      <c r="G436" s="392"/>
      <c r="H436" s="392"/>
      <c r="I436" s="392"/>
      <c r="J436" s="392"/>
      <c r="K436" s="392"/>
      <c r="L436" s="392"/>
      <c r="M436" s="392"/>
      <c r="N436" s="392"/>
      <c r="O436" s="392"/>
      <c r="P436" s="392"/>
      <c r="Q436" s="392"/>
      <c r="R436" s="392"/>
      <c r="S436" s="392"/>
      <c r="T436" s="392"/>
      <c r="U436" s="392"/>
      <c r="V436" s="392"/>
      <c r="W436" s="392"/>
      <c r="X436" s="392"/>
      <c r="Y436" s="392"/>
      <c r="Z436" s="392"/>
    </row>
    <row r="437">
      <c r="A437" s="392"/>
      <c r="B437" s="392"/>
      <c r="C437" s="392"/>
      <c r="D437" s="392"/>
      <c r="E437" s="392"/>
      <c r="F437" s="392"/>
      <c r="G437" s="392"/>
      <c r="H437" s="392"/>
      <c r="I437" s="392"/>
      <c r="J437" s="392"/>
      <c r="K437" s="392"/>
      <c r="L437" s="392"/>
      <c r="M437" s="392"/>
      <c r="N437" s="392"/>
      <c r="O437" s="392"/>
      <c r="P437" s="392"/>
      <c r="Q437" s="392"/>
      <c r="R437" s="392"/>
      <c r="S437" s="392"/>
      <c r="T437" s="392"/>
      <c r="U437" s="392"/>
      <c r="V437" s="392"/>
      <c r="W437" s="392"/>
      <c r="X437" s="392"/>
      <c r="Y437" s="392"/>
      <c r="Z437" s="392"/>
    </row>
    <row r="438">
      <c r="A438" s="392"/>
      <c r="B438" s="392"/>
      <c r="C438" s="392"/>
      <c r="D438" s="392"/>
      <c r="E438" s="392"/>
      <c r="F438" s="392"/>
      <c r="G438" s="392"/>
      <c r="H438" s="392"/>
      <c r="I438" s="392"/>
      <c r="J438" s="392"/>
      <c r="K438" s="392"/>
      <c r="L438" s="392"/>
      <c r="M438" s="392"/>
      <c r="N438" s="392"/>
      <c r="O438" s="392"/>
      <c r="P438" s="392"/>
      <c r="Q438" s="392"/>
      <c r="R438" s="392"/>
      <c r="S438" s="392"/>
      <c r="T438" s="392"/>
      <c r="U438" s="392"/>
      <c r="V438" s="392"/>
      <c r="W438" s="392"/>
      <c r="X438" s="392"/>
      <c r="Y438" s="392"/>
      <c r="Z438" s="392"/>
    </row>
    <row r="439">
      <c r="A439" s="392"/>
      <c r="B439" s="392"/>
      <c r="C439" s="392"/>
      <c r="D439" s="392"/>
      <c r="E439" s="392"/>
      <c r="F439" s="392"/>
      <c r="G439" s="392"/>
      <c r="H439" s="392"/>
      <c r="I439" s="392"/>
      <c r="J439" s="392"/>
      <c r="K439" s="392"/>
      <c r="L439" s="392"/>
      <c r="M439" s="392"/>
      <c r="N439" s="392"/>
      <c r="O439" s="392"/>
      <c r="P439" s="392"/>
      <c r="Q439" s="392"/>
      <c r="R439" s="392"/>
      <c r="S439" s="392"/>
      <c r="T439" s="392"/>
      <c r="U439" s="392"/>
      <c r="V439" s="392"/>
      <c r="W439" s="392"/>
      <c r="X439" s="392"/>
      <c r="Y439" s="392"/>
      <c r="Z439" s="392"/>
    </row>
    <row r="440">
      <c r="A440" s="392"/>
      <c r="B440" s="392"/>
      <c r="C440" s="392"/>
      <c r="D440" s="392"/>
      <c r="E440" s="392"/>
      <c r="F440" s="392"/>
      <c r="G440" s="392"/>
      <c r="H440" s="392"/>
      <c r="I440" s="392"/>
      <c r="J440" s="392"/>
      <c r="K440" s="392"/>
      <c r="L440" s="392"/>
      <c r="M440" s="392"/>
      <c r="N440" s="392"/>
      <c r="O440" s="392"/>
      <c r="P440" s="392"/>
      <c r="Q440" s="392"/>
      <c r="R440" s="392"/>
      <c r="S440" s="392"/>
      <c r="T440" s="392"/>
      <c r="U440" s="392"/>
      <c r="V440" s="392"/>
      <c r="W440" s="392"/>
      <c r="X440" s="392"/>
      <c r="Y440" s="392"/>
      <c r="Z440" s="392"/>
    </row>
    <row r="441">
      <c r="A441" s="392"/>
      <c r="B441" s="392"/>
      <c r="C441" s="392"/>
      <c r="D441" s="392"/>
      <c r="E441" s="392"/>
      <c r="F441" s="392"/>
      <c r="G441" s="392"/>
      <c r="H441" s="392"/>
      <c r="I441" s="392"/>
      <c r="J441" s="392"/>
      <c r="K441" s="392"/>
      <c r="L441" s="392"/>
      <c r="M441" s="392"/>
      <c r="N441" s="392"/>
      <c r="O441" s="392"/>
      <c r="P441" s="392"/>
      <c r="Q441" s="392"/>
      <c r="R441" s="392"/>
      <c r="S441" s="392"/>
      <c r="T441" s="392"/>
      <c r="U441" s="392"/>
      <c r="V441" s="392"/>
      <c r="W441" s="392"/>
      <c r="X441" s="392"/>
      <c r="Y441" s="392"/>
      <c r="Z441" s="392"/>
    </row>
    <row r="442">
      <c r="A442" s="392"/>
      <c r="B442" s="392"/>
      <c r="C442" s="392"/>
      <c r="D442" s="392"/>
      <c r="E442" s="392"/>
      <c r="F442" s="392"/>
      <c r="G442" s="392"/>
      <c r="H442" s="392"/>
      <c r="I442" s="392"/>
      <c r="J442" s="392"/>
      <c r="K442" s="392"/>
      <c r="L442" s="392"/>
      <c r="M442" s="392"/>
      <c r="N442" s="392"/>
      <c r="O442" s="392"/>
      <c r="P442" s="392"/>
      <c r="Q442" s="392"/>
      <c r="R442" s="392"/>
      <c r="S442" s="392"/>
      <c r="T442" s="392"/>
      <c r="U442" s="392"/>
      <c r="V442" s="392"/>
      <c r="W442" s="392"/>
      <c r="X442" s="392"/>
      <c r="Y442" s="392"/>
      <c r="Z442" s="392"/>
    </row>
    <row r="443">
      <c r="A443" s="392"/>
      <c r="B443" s="392"/>
      <c r="C443" s="392"/>
      <c r="D443" s="392"/>
      <c r="E443" s="392"/>
      <c r="F443" s="392"/>
      <c r="G443" s="392"/>
      <c r="H443" s="392"/>
      <c r="I443" s="392"/>
      <c r="J443" s="392"/>
      <c r="K443" s="392"/>
      <c r="L443" s="392"/>
      <c r="M443" s="392"/>
      <c r="N443" s="392"/>
      <c r="O443" s="392"/>
      <c r="P443" s="392"/>
      <c r="Q443" s="392"/>
      <c r="R443" s="392"/>
      <c r="S443" s="392"/>
      <c r="T443" s="392"/>
      <c r="U443" s="392"/>
      <c r="V443" s="392"/>
      <c r="W443" s="392"/>
      <c r="X443" s="392"/>
      <c r="Y443" s="392"/>
      <c r="Z443" s="392"/>
    </row>
    <row r="444">
      <c r="A444" s="392"/>
      <c r="B444" s="392"/>
      <c r="C444" s="392"/>
      <c r="D444" s="392"/>
      <c r="E444" s="392"/>
      <c r="F444" s="392"/>
      <c r="G444" s="392"/>
      <c r="H444" s="392"/>
      <c r="I444" s="392"/>
      <c r="J444" s="392"/>
      <c r="K444" s="392"/>
      <c r="L444" s="392"/>
      <c r="M444" s="392"/>
      <c r="N444" s="392"/>
      <c r="O444" s="392"/>
      <c r="P444" s="392"/>
      <c r="Q444" s="392"/>
      <c r="R444" s="392"/>
      <c r="S444" s="392"/>
      <c r="T444" s="392"/>
      <c r="U444" s="392"/>
      <c r="V444" s="392"/>
      <c r="W444" s="392"/>
      <c r="X444" s="392"/>
      <c r="Y444" s="392"/>
      <c r="Z444" s="392"/>
    </row>
    <row r="445">
      <c r="A445" s="392"/>
      <c r="B445" s="392"/>
      <c r="C445" s="392"/>
      <c r="D445" s="392"/>
      <c r="E445" s="392"/>
      <c r="F445" s="392"/>
      <c r="G445" s="392"/>
      <c r="H445" s="392"/>
      <c r="I445" s="392"/>
      <c r="J445" s="392"/>
      <c r="K445" s="392"/>
      <c r="L445" s="392"/>
      <c r="M445" s="392"/>
      <c r="N445" s="392"/>
      <c r="O445" s="392"/>
      <c r="P445" s="392"/>
      <c r="Q445" s="392"/>
      <c r="R445" s="392"/>
      <c r="S445" s="392"/>
      <c r="T445" s="392"/>
      <c r="U445" s="392"/>
      <c r="V445" s="392"/>
      <c r="W445" s="392"/>
      <c r="X445" s="392"/>
      <c r="Y445" s="392"/>
      <c r="Z445" s="392"/>
    </row>
    <row r="446">
      <c r="A446" s="392"/>
      <c r="B446" s="392"/>
      <c r="C446" s="392"/>
      <c r="D446" s="392"/>
      <c r="E446" s="392"/>
      <c r="F446" s="392"/>
      <c r="G446" s="392"/>
      <c r="H446" s="392"/>
      <c r="I446" s="392"/>
      <c r="J446" s="392"/>
      <c r="K446" s="392"/>
      <c r="L446" s="392"/>
      <c r="M446" s="392"/>
      <c r="N446" s="392"/>
      <c r="O446" s="392"/>
      <c r="P446" s="392"/>
      <c r="Q446" s="392"/>
      <c r="R446" s="392"/>
      <c r="S446" s="392"/>
      <c r="T446" s="392"/>
      <c r="U446" s="392"/>
      <c r="V446" s="392"/>
      <c r="W446" s="392"/>
      <c r="X446" s="392"/>
      <c r="Y446" s="392"/>
      <c r="Z446" s="392"/>
    </row>
    <row r="447">
      <c r="A447" s="392"/>
      <c r="B447" s="392"/>
      <c r="C447" s="392"/>
      <c r="D447" s="392"/>
      <c r="E447" s="392"/>
      <c r="F447" s="392"/>
      <c r="G447" s="392"/>
      <c r="H447" s="392"/>
      <c r="I447" s="392"/>
      <c r="J447" s="392"/>
      <c r="K447" s="392"/>
      <c r="L447" s="392"/>
      <c r="M447" s="392"/>
      <c r="N447" s="392"/>
      <c r="O447" s="392"/>
      <c r="P447" s="392"/>
      <c r="Q447" s="392"/>
      <c r="R447" s="392"/>
      <c r="S447" s="392"/>
      <c r="T447" s="392"/>
      <c r="U447" s="392"/>
      <c r="V447" s="392"/>
      <c r="W447" s="392"/>
      <c r="X447" s="392"/>
      <c r="Y447" s="392"/>
      <c r="Z447" s="392"/>
    </row>
    <row r="448">
      <c r="A448" s="392"/>
      <c r="B448" s="392"/>
      <c r="C448" s="392"/>
      <c r="D448" s="392"/>
      <c r="E448" s="392"/>
      <c r="F448" s="392"/>
      <c r="G448" s="392"/>
      <c r="H448" s="392"/>
      <c r="I448" s="392"/>
      <c r="J448" s="392"/>
      <c r="K448" s="392"/>
      <c r="L448" s="392"/>
      <c r="M448" s="392"/>
      <c r="N448" s="392"/>
      <c r="O448" s="392"/>
      <c r="P448" s="392"/>
      <c r="Q448" s="392"/>
      <c r="R448" s="392"/>
      <c r="S448" s="392"/>
      <c r="T448" s="392"/>
      <c r="U448" s="392"/>
      <c r="V448" s="392"/>
      <c r="W448" s="392"/>
      <c r="X448" s="392"/>
      <c r="Y448" s="392"/>
      <c r="Z448" s="392"/>
    </row>
    <row r="449">
      <c r="A449" s="392"/>
      <c r="B449" s="392"/>
      <c r="C449" s="392"/>
      <c r="D449" s="392"/>
      <c r="E449" s="392"/>
      <c r="F449" s="392"/>
      <c r="G449" s="392"/>
      <c r="H449" s="392"/>
      <c r="I449" s="392"/>
      <c r="J449" s="392"/>
      <c r="K449" s="392"/>
      <c r="L449" s="392"/>
      <c r="M449" s="392"/>
      <c r="N449" s="392"/>
      <c r="O449" s="392"/>
      <c r="P449" s="392"/>
      <c r="Q449" s="392"/>
      <c r="R449" s="392"/>
      <c r="S449" s="392"/>
      <c r="T449" s="392"/>
      <c r="U449" s="392"/>
      <c r="V449" s="392"/>
      <c r="W449" s="392"/>
      <c r="X449" s="392"/>
      <c r="Y449" s="392"/>
      <c r="Z449" s="392"/>
    </row>
    <row r="450">
      <c r="A450" s="392"/>
      <c r="B450" s="392"/>
      <c r="C450" s="392"/>
      <c r="D450" s="392"/>
      <c r="E450" s="392"/>
      <c r="F450" s="392"/>
      <c r="G450" s="392"/>
      <c r="H450" s="392"/>
      <c r="I450" s="392"/>
      <c r="J450" s="392"/>
      <c r="K450" s="392"/>
      <c r="L450" s="392"/>
      <c r="M450" s="392"/>
      <c r="N450" s="392"/>
      <c r="O450" s="392"/>
      <c r="P450" s="392"/>
      <c r="Q450" s="392"/>
      <c r="R450" s="392"/>
      <c r="S450" s="392"/>
      <c r="T450" s="392"/>
      <c r="U450" s="392"/>
      <c r="V450" s="392"/>
      <c r="W450" s="392"/>
      <c r="X450" s="392"/>
      <c r="Y450" s="392"/>
      <c r="Z450" s="392"/>
    </row>
    <row r="451">
      <c r="A451" s="392"/>
      <c r="B451" s="392"/>
      <c r="C451" s="392"/>
      <c r="D451" s="392"/>
      <c r="E451" s="392"/>
      <c r="F451" s="392"/>
      <c r="G451" s="392"/>
      <c r="H451" s="392"/>
      <c r="I451" s="392"/>
      <c r="J451" s="392"/>
      <c r="K451" s="392"/>
      <c r="L451" s="392"/>
      <c r="M451" s="392"/>
      <c r="N451" s="392"/>
      <c r="O451" s="392"/>
      <c r="P451" s="392"/>
      <c r="Q451" s="392"/>
      <c r="R451" s="392"/>
      <c r="S451" s="392"/>
      <c r="T451" s="392"/>
      <c r="U451" s="392"/>
      <c r="V451" s="392"/>
      <c r="W451" s="392"/>
      <c r="X451" s="392"/>
      <c r="Y451" s="392"/>
      <c r="Z451" s="392"/>
    </row>
    <row r="452">
      <c r="A452" s="392"/>
      <c r="B452" s="392"/>
      <c r="C452" s="392"/>
      <c r="D452" s="392"/>
      <c r="E452" s="392"/>
      <c r="F452" s="392"/>
      <c r="G452" s="392"/>
      <c r="H452" s="392"/>
      <c r="I452" s="392"/>
      <c r="J452" s="392"/>
      <c r="K452" s="392"/>
      <c r="L452" s="392"/>
      <c r="M452" s="392"/>
      <c r="N452" s="392"/>
      <c r="O452" s="392"/>
      <c r="P452" s="392"/>
      <c r="Q452" s="392"/>
      <c r="R452" s="392"/>
      <c r="S452" s="392"/>
      <c r="T452" s="392"/>
      <c r="U452" s="392"/>
      <c r="V452" s="392"/>
      <c r="W452" s="392"/>
      <c r="X452" s="392"/>
      <c r="Y452" s="392"/>
      <c r="Z452" s="392"/>
    </row>
    <row r="453">
      <c r="A453" s="392"/>
      <c r="B453" s="392"/>
      <c r="C453" s="392"/>
      <c r="D453" s="392"/>
      <c r="E453" s="392"/>
      <c r="F453" s="392"/>
      <c r="G453" s="392"/>
      <c r="H453" s="392"/>
      <c r="I453" s="392"/>
      <c r="J453" s="392"/>
      <c r="K453" s="392"/>
      <c r="L453" s="392"/>
      <c r="M453" s="392"/>
      <c r="N453" s="392"/>
      <c r="O453" s="392"/>
      <c r="P453" s="392"/>
      <c r="Q453" s="392"/>
      <c r="R453" s="392"/>
      <c r="S453" s="392"/>
      <c r="T453" s="392"/>
      <c r="U453" s="392"/>
      <c r="V453" s="392"/>
      <c r="W453" s="392"/>
      <c r="X453" s="392"/>
      <c r="Y453" s="392"/>
      <c r="Z453" s="392"/>
    </row>
    <row r="454">
      <c r="A454" s="392"/>
      <c r="B454" s="392"/>
      <c r="C454" s="392"/>
      <c r="D454" s="392"/>
      <c r="E454" s="392"/>
      <c r="F454" s="392"/>
      <c r="G454" s="392"/>
      <c r="H454" s="392"/>
      <c r="I454" s="392"/>
      <c r="J454" s="392"/>
      <c r="K454" s="392"/>
      <c r="L454" s="392"/>
      <c r="M454" s="392"/>
      <c r="N454" s="392"/>
      <c r="O454" s="392"/>
      <c r="P454" s="392"/>
      <c r="Q454" s="392"/>
      <c r="R454" s="392"/>
      <c r="S454" s="392"/>
      <c r="T454" s="392"/>
      <c r="U454" s="392"/>
      <c r="V454" s="392"/>
      <c r="W454" s="392"/>
      <c r="X454" s="392"/>
      <c r="Y454" s="392"/>
      <c r="Z454" s="392"/>
    </row>
    <row r="455">
      <c r="A455" s="392"/>
      <c r="B455" s="392"/>
      <c r="C455" s="392"/>
      <c r="D455" s="392"/>
      <c r="E455" s="392"/>
      <c r="F455" s="392"/>
      <c r="G455" s="392"/>
      <c r="H455" s="392"/>
      <c r="I455" s="392"/>
      <c r="J455" s="392"/>
      <c r="K455" s="392"/>
      <c r="L455" s="392"/>
      <c r="M455" s="392"/>
      <c r="N455" s="392"/>
      <c r="O455" s="392"/>
      <c r="P455" s="392"/>
      <c r="Q455" s="392"/>
      <c r="R455" s="392"/>
      <c r="S455" s="392"/>
      <c r="T455" s="392"/>
      <c r="U455" s="392"/>
      <c r="V455" s="392"/>
      <c r="W455" s="392"/>
      <c r="X455" s="392"/>
      <c r="Y455" s="392"/>
      <c r="Z455" s="392"/>
    </row>
    <row r="456">
      <c r="A456" s="392"/>
      <c r="B456" s="392"/>
      <c r="C456" s="392"/>
      <c r="D456" s="392"/>
      <c r="E456" s="392"/>
      <c r="F456" s="392"/>
      <c r="G456" s="392"/>
      <c r="H456" s="392"/>
      <c r="I456" s="392"/>
      <c r="J456" s="392"/>
      <c r="K456" s="392"/>
      <c r="L456" s="392"/>
      <c r="M456" s="392"/>
      <c r="N456" s="392"/>
      <c r="O456" s="392"/>
      <c r="P456" s="392"/>
      <c r="Q456" s="392"/>
      <c r="R456" s="392"/>
      <c r="S456" s="392"/>
      <c r="T456" s="392"/>
      <c r="U456" s="392"/>
      <c r="V456" s="392"/>
      <c r="W456" s="392"/>
      <c r="X456" s="392"/>
      <c r="Y456" s="392"/>
      <c r="Z456" s="392"/>
    </row>
    <row r="457">
      <c r="A457" s="392"/>
      <c r="B457" s="392"/>
      <c r="C457" s="392"/>
      <c r="D457" s="392"/>
      <c r="E457" s="392"/>
      <c r="F457" s="392"/>
      <c r="G457" s="392"/>
      <c r="H457" s="392"/>
      <c r="I457" s="392"/>
      <c r="J457" s="392"/>
      <c r="K457" s="392"/>
      <c r="L457" s="392"/>
      <c r="M457" s="392"/>
      <c r="N457" s="392"/>
      <c r="O457" s="392"/>
      <c r="P457" s="392"/>
      <c r="Q457" s="392"/>
      <c r="R457" s="392"/>
      <c r="S457" s="392"/>
      <c r="T457" s="392"/>
      <c r="U457" s="392"/>
      <c r="V457" s="392"/>
      <c r="W457" s="392"/>
      <c r="X457" s="392"/>
      <c r="Y457" s="392"/>
      <c r="Z457" s="392"/>
    </row>
    <row r="458">
      <c r="A458" s="392"/>
      <c r="B458" s="392"/>
      <c r="C458" s="392"/>
      <c r="D458" s="392"/>
      <c r="E458" s="392"/>
      <c r="F458" s="392"/>
      <c r="G458" s="392"/>
      <c r="H458" s="392"/>
      <c r="I458" s="392"/>
      <c r="J458" s="392"/>
      <c r="K458" s="392"/>
      <c r="L458" s="392"/>
      <c r="M458" s="392"/>
      <c r="N458" s="392"/>
      <c r="O458" s="392"/>
      <c r="P458" s="392"/>
      <c r="Q458" s="392"/>
      <c r="R458" s="392"/>
      <c r="S458" s="392"/>
      <c r="T458" s="392"/>
      <c r="U458" s="392"/>
      <c r="V458" s="392"/>
      <c r="W458" s="392"/>
      <c r="X458" s="392"/>
      <c r="Y458" s="392"/>
      <c r="Z458" s="392"/>
    </row>
    <row r="459">
      <c r="A459" s="392"/>
      <c r="B459" s="392"/>
      <c r="C459" s="392"/>
      <c r="D459" s="392"/>
      <c r="E459" s="392"/>
      <c r="F459" s="392"/>
      <c r="G459" s="392"/>
      <c r="H459" s="392"/>
      <c r="I459" s="392"/>
      <c r="J459" s="392"/>
      <c r="K459" s="392"/>
      <c r="L459" s="392"/>
      <c r="M459" s="392"/>
      <c r="N459" s="392"/>
      <c r="O459" s="392"/>
      <c r="P459" s="392"/>
      <c r="Q459" s="392"/>
      <c r="R459" s="392"/>
      <c r="S459" s="392"/>
      <c r="T459" s="392"/>
      <c r="U459" s="392"/>
      <c r="V459" s="392"/>
      <c r="W459" s="392"/>
      <c r="X459" s="392"/>
      <c r="Y459" s="392"/>
      <c r="Z459" s="392"/>
    </row>
    <row r="460">
      <c r="A460" s="392"/>
      <c r="B460" s="392"/>
      <c r="C460" s="392"/>
      <c r="D460" s="392"/>
      <c r="E460" s="392"/>
      <c r="F460" s="392"/>
      <c r="G460" s="392"/>
      <c r="H460" s="392"/>
      <c r="I460" s="392"/>
      <c r="J460" s="392"/>
      <c r="K460" s="392"/>
      <c r="L460" s="392"/>
      <c r="M460" s="392"/>
      <c r="N460" s="392"/>
      <c r="O460" s="392"/>
      <c r="P460" s="392"/>
      <c r="Q460" s="392"/>
      <c r="R460" s="392"/>
      <c r="S460" s="392"/>
      <c r="T460" s="392"/>
      <c r="U460" s="392"/>
      <c r="V460" s="392"/>
      <c r="W460" s="392"/>
      <c r="X460" s="392"/>
      <c r="Y460" s="392"/>
      <c r="Z460" s="392"/>
    </row>
    <row r="461">
      <c r="A461" s="392"/>
      <c r="B461" s="392"/>
      <c r="C461" s="392"/>
      <c r="D461" s="392"/>
      <c r="E461" s="392"/>
      <c r="F461" s="392"/>
      <c r="G461" s="392"/>
      <c r="H461" s="392"/>
      <c r="I461" s="392"/>
      <c r="J461" s="392"/>
      <c r="K461" s="392"/>
      <c r="L461" s="392"/>
      <c r="M461" s="392"/>
      <c r="N461" s="392"/>
      <c r="O461" s="392"/>
      <c r="P461" s="392"/>
      <c r="Q461" s="392"/>
      <c r="R461" s="392"/>
      <c r="S461" s="392"/>
      <c r="T461" s="392"/>
      <c r="U461" s="392"/>
      <c r="V461" s="392"/>
      <c r="W461" s="392"/>
      <c r="X461" s="392"/>
      <c r="Y461" s="392"/>
      <c r="Z461" s="392"/>
    </row>
    <row r="462">
      <c r="A462" s="392"/>
      <c r="B462" s="392"/>
      <c r="C462" s="392"/>
      <c r="D462" s="392"/>
      <c r="E462" s="392"/>
      <c r="F462" s="392"/>
      <c r="G462" s="392"/>
      <c r="H462" s="392"/>
      <c r="I462" s="392"/>
      <c r="J462" s="392"/>
      <c r="K462" s="392"/>
      <c r="L462" s="392"/>
      <c r="M462" s="392"/>
      <c r="N462" s="392"/>
      <c r="O462" s="392"/>
      <c r="P462" s="392"/>
      <c r="Q462" s="392"/>
      <c r="R462" s="392"/>
      <c r="S462" s="392"/>
      <c r="T462" s="392"/>
      <c r="U462" s="392"/>
      <c r="V462" s="392"/>
      <c r="W462" s="392"/>
      <c r="X462" s="392"/>
      <c r="Y462" s="392"/>
      <c r="Z462" s="392"/>
    </row>
    <row r="463">
      <c r="A463" s="392"/>
      <c r="B463" s="392"/>
      <c r="C463" s="392"/>
      <c r="D463" s="392"/>
      <c r="E463" s="392"/>
      <c r="F463" s="392"/>
      <c r="G463" s="392"/>
      <c r="H463" s="392"/>
      <c r="I463" s="392"/>
      <c r="J463" s="392"/>
      <c r="K463" s="392"/>
      <c r="L463" s="392"/>
      <c r="M463" s="392"/>
      <c r="N463" s="392"/>
      <c r="O463" s="392"/>
      <c r="P463" s="392"/>
      <c r="Q463" s="392"/>
      <c r="R463" s="392"/>
      <c r="S463" s="392"/>
      <c r="T463" s="392"/>
      <c r="U463" s="392"/>
      <c r="V463" s="392"/>
      <c r="W463" s="392"/>
      <c r="X463" s="392"/>
      <c r="Y463" s="392"/>
      <c r="Z463" s="392"/>
    </row>
    <row r="464">
      <c r="A464" s="392"/>
      <c r="B464" s="392"/>
      <c r="C464" s="392"/>
      <c r="D464" s="392"/>
      <c r="E464" s="392"/>
      <c r="F464" s="392"/>
      <c r="G464" s="392"/>
      <c r="H464" s="392"/>
      <c r="I464" s="392"/>
      <c r="J464" s="392"/>
      <c r="K464" s="392"/>
      <c r="L464" s="392"/>
      <c r="M464" s="392"/>
      <c r="N464" s="392"/>
      <c r="O464" s="392"/>
      <c r="P464" s="392"/>
      <c r="Q464" s="392"/>
      <c r="R464" s="392"/>
      <c r="S464" s="392"/>
      <c r="T464" s="392"/>
      <c r="U464" s="392"/>
      <c r="V464" s="392"/>
      <c r="W464" s="392"/>
      <c r="X464" s="392"/>
      <c r="Y464" s="392"/>
      <c r="Z464" s="392"/>
    </row>
    <row r="465">
      <c r="A465" s="392"/>
      <c r="B465" s="392"/>
      <c r="C465" s="392"/>
      <c r="D465" s="392"/>
      <c r="E465" s="392"/>
      <c r="F465" s="392"/>
      <c r="G465" s="392"/>
      <c r="H465" s="392"/>
      <c r="I465" s="392"/>
      <c r="J465" s="392"/>
      <c r="K465" s="392"/>
      <c r="L465" s="392"/>
      <c r="M465" s="392"/>
      <c r="N465" s="392"/>
      <c r="O465" s="392"/>
      <c r="P465" s="392"/>
      <c r="Q465" s="392"/>
      <c r="R465" s="392"/>
      <c r="S465" s="392"/>
      <c r="T465" s="392"/>
      <c r="U465" s="392"/>
      <c r="V465" s="392"/>
      <c r="W465" s="392"/>
      <c r="X465" s="392"/>
      <c r="Y465" s="392"/>
      <c r="Z465" s="392"/>
    </row>
    <row r="466">
      <c r="A466" s="392"/>
      <c r="B466" s="392"/>
      <c r="C466" s="392"/>
      <c r="D466" s="392"/>
      <c r="E466" s="392"/>
      <c r="F466" s="392"/>
      <c r="G466" s="392"/>
      <c r="H466" s="392"/>
      <c r="I466" s="392"/>
      <c r="J466" s="392"/>
      <c r="K466" s="392"/>
      <c r="L466" s="392"/>
      <c r="M466" s="392"/>
      <c r="N466" s="392"/>
      <c r="O466" s="392"/>
      <c r="P466" s="392"/>
      <c r="Q466" s="392"/>
      <c r="R466" s="392"/>
      <c r="S466" s="392"/>
      <c r="T466" s="392"/>
      <c r="U466" s="392"/>
      <c r="V466" s="392"/>
      <c r="W466" s="392"/>
      <c r="X466" s="392"/>
      <c r="Y466" s="392"/>
      <c r="Z466" s="392"/>
    </row>
    <row r="467">
      <c r="A467" s="392"/>
      <c r="B467" s="392"/>
      <c r="C467" s="392"/>
      <c r="D467" s="392"/>
      <c r="E467" s="392"/>
      <c r="F467" s="392"/>
      <c r="G467" s="392"/>
      <c r="H467" s="392"/>
      <c r="I467" s="392"/>
      <c r="J467" s="392"/>
      <c r="K467" s="392"/>
      <c r="L467" s="392"/>
      <c r="M467" s="392"/>
      <c r="N467" s="392"/>
      <c r="O467" s="392"/>
      <c r="P467" s="392"/>
      <c r="Q467" s="392"/>
      <c r="R467" s="392"/>
      <c r="S467" s="392"/>
      <c r="T467" s="392"/>
      <c r="U467" s="392"/>
      <c r="V467" s="392"/>
      <c r="W467" s="392"/>
      <c r="X467" s="392"/>
      <c r="Y467" s="392"/>
      <c r="Z467" s="392"/>
    </row>
    <row r="468">
      <c r="A468" s="392"/>
      <c r="B468" s="392"/>
      <c r="C468" s="392"/>
      <c r="D468" s="392"/>
      <c r="E468" s="392"/>
      <c r="F468" s="392"/>
      <c r="G468" s="392"/>
      <c r="H468" s="392"/>
      <c r="I468" s="392"/>
      <c r="J468" s="392"/>
      <c r="K468" s="392"/>
      <c r="L468" s="392"/>
      <c r="M468" s="392"/>
      <c r="N468" s="392"/>
      <c r="O468" s="392"/>
      <c r="P468" s="392"/>
      <c r="Q468" s="392"/>
      <c r="R468" s="392"/>
      <c r="S468" s="392"/>
      <c r="T468" s="392"/>
      <c r="U468" s="392"/>
      <c r="V468" s="392"/>
      <c r="W468" s="392"/>
      <c r="X468" s="392"/>
      <c r="Y468" s="392"/>
      <c r="Z468" s="392"/>
    </row>
    <row r="469">
      <c r="A469" s="392"/>
      <c r="B469" s="392"/>
      <c r="C469" s="392"/>
      <c r="D469" s="392"/>
      <c r="E469" s="392"/>
      <c r="F469" s="392"/>
      <c r="G469" s="392"/>
      <c r="H469" s="392"/>
      <c r="I469" s="392"/>
      <c r="J469" s="392"/>
      <c r="K469" s="392"/>
      <c r="L469" s="392"/>
      <c r="M469" s="392"/>
      <c r="N469" s="392"/>
      <c r="O469" s="392"/>
      <c r="P469" s="392"/>
      <c r="Q469" s="392"/>
      <c r="R469" s="392"/>
      <c r="S469" s="392"/>
      <c r="T469" s="392"/>
      <c r="U469" s="392"/>
      <c r="V469" s="392"/>
      <c r="W469" s="392"/>
      <c r="X469" s="392"/>
      <c r="Y469" s="392"/>
      <c r="Z469" s="392"/>
    </row>
    <row r="470">
      <c r="A470" s="392"/>
      <c r="B470" s="392"/>
      <c r="C470" s="392"/>
      <c r="D470" s="392"/>
      <c r="E470" s="392"/>
      <c r="F470" s="392"/>
      <c r="G470" s="392"/>
      <c r="H470" s="392"/>
      <c r="I470" s="392"/>
      <c r="J470" s="392"/>
      <c r="K470" s="392"/>
      <c r="L470" s="392"/>
      <c r="M470" s="392"/>
      <c r="N470" s="392"/>
      <c r="O470" s="392"/>
      <c r="P470" s="392"/>
      <c r="Q470" s="392"/>
      <c r="R470" s="392"/>
      <c r="S470" s="392"/>
      <c r="T470" s="392"/>
      <c r="U470" s="392"/>
      <c r="V470" s="392"/>
      <c r="W470" s="392"/>
      <c r="X470" s="392"/>
      <c r="Y470" s="392"/>
      <c r="Z470" s="392"/>
    </row>
    <row r="471">
      <c r="A471" s="392"/>
      <c r="B471" s="392"/>
      <c r="C471" s="392"/>
      <c r="D471" s="392"/>
      <c r="E471" s="392"/>
      <c r="F471" s="392"/>
      <c r="G471" s="392"/>
      <c r="H471" s="392"/>
      <c r="I471" s="392"/>
      <c r="J471" s="392"/>
      <c r="K471" s="392"/>
      <c r="L471" s="392"/>
      <c r="M471" s="392"/>
      <c r="N471" s="392"/>
      <c r="O471" s="392"/>
      <c r="P471" s="392"/>
      <c r="Q471" s="392"/>
      <c r="R471" s="392"/>
      <c r="S471" s="392"/>
      <c r="T471" s="392"/>
      <c r="U471" s="392"/>
      <c r="V471" s="392"/>
      <c r="W471" s="392"/>
      <c r="X471" s="392"/>
      <c r="Y471" s="392"/>
      <c r="Z471" s="392"/>
    </row>
    <row r="472">
      <c r="A472" s="392"/>
      <c r="B472" s="392"/>
      <c r="C472" s="392"/>
      <c r="D472" s="392"/>
      <c r="E472" s="392"/>
      <c r="F472" s="392"/>
      <c r="G472" s="392"/>
      <c r="H472" s="392"/>
      <c r="I472" s="392"/>
      <c r="J472" s="392"/>
      <c r="K472" s="392"/>
      <c r="L472" s="392"/>
      <c r="M472" s="392"/>
      <c r="N472" s="392"/>
      <c r="O472" s="392"/>
      <c r="P472" s="392"/>
      <c r="Q472" s="392"/>
      <c r="R472" s="392"/>
      <c r="S472" s="392"/>
      <c r="T472" s="392"/>
      <c r="U472" s="392"/>
      <c r="V472" s="392"/>
      <c r="W472" s="392"/>
      <c r="X472" s="392"/>
      <c r="Y472" s="392"/>
      <c r="Z472" s="392"/>
    </row>
    <row r="473">
      <c r="A473" s="392"/>
      <c r="B473" s="392"/>
      <c r="C473" s="392"/>
      <c r="D473" s="392"/>
      <c r="E473" s="392"/>
      <c r="F473" s="392"/>
      <c r="G473" s="392"/>
      <c r="H473" s="392"/>
      <c r="I473" s="392"/>
      <c r="J473" s="392"/>
      <c r="K473" s="392"/>
      <c r="L473" s="392"/>
      <c r="M473" s="392"/>
      <c r="N473" s="392"/>
      <c r="O473" s="392"/>
      <c r="P473" s="392"/>
      <c r="Q473" s="392"/>
      <c r="R473" s="392"/>
      <c r="S473" s="392"/>
      <c r="T473" s="392"/>
      <c r="U473" s="392"/>
      <c r="V473" s="392"/>
      <c r="W473" s="392"/>
      <c r="X473" s="392"/>
      <c r="Y473" s="392"/>
      <c r="Z473" s="392"/>
    </row>
    <row r="474">
      <c r="A474" s="392"/>
      <c r="B474" s="392"/>
      <c r="C474" s="392"/>
      <c r="D474" s="392"/>
      <c r="E474" s="392"/>
      <c r="F474" s="392"/>
      <c r="G474" s="392"/>
      <c r="H474" s="392"/>
      <c r="I474" s="392"/>
      <c r="J474" s="392"/>
      <c r="K474" s="392"/>
      <c r="L474" s="392"/>
      <c r="M474" s="392"/>
      <c r="N474" s="392"/>
      <c r="O474" s="392"/>
      <c r="P474" s="392"/>
      <c r="Q474" s="392"/>
      <c r="R474" s="392"/>
      <c r="S474" s="392"/>
      <c r="T474" s="392"/>
      <c r="U474" s="392"/>
      <c r="V474" s="392"/>
      <c r="W474" s="392"/>
      <c r="X474" s="392"/>
      <c r="Y474" s="392"/>
      <c r="Z474" s="392"/>
    </row>
    <row r="475">
      <c r="A475" s="392"/>
      <c r="B475" s="392"/>
      <c r="C475" s="392"/>
      <c r="D475" s="392"/>
      <c r="E475" s="392"/>
      <c r="F475" s="392"/>
      <c r="G475" s="392"/>
      <c r="H475" s="392"/>
      <c r="I475" s="392"/>
      <c r="J475" s="392"/>
      <c r="K475" s="392"/>
      <c r="L475" s="392"/>
      <c r="M475" s="392"/>
      <c r="N475" s="392"/>
      <c r="O475" s="392"/>
      <c r="P475" s="392"/>
      <c r="Q475" s="392"/>
      <c r="R475" s="392"/>
      <c r="S475" s="392"/>
      <c r="T475" s="392"/>
      <c r="U475" s="392"/>
      <c r="V475" s="392"/>
      <c r="W475" s="392"/>
      <c r="X475" s="392"/>
      <c r="Y475" s="392"/>
      <c r="Z475" s="392"/>
    </row>
    <row r="476">
      <c r="A476" s="392"/>
      <c r="B476" s="392"/>
      <c r="C476" s="392"/>
      <c r="D476" s="392"/>
      <c r="E476" s="392"/>
      <c r="F476" s="392"/>
      <c r="G476" s="392"/>
      <c r="H476" s="392"/>
      <c r="I476" s="392"/>
      <c r="J476" s="392"/>
      <c r="K476" s="392"/>
      <c r="L476" s="392"/>
      <c r="M476" s="392"/>
      <c r="N476" s="392"/>
      <c r="O476" s="392"/>
      <c r="P476" s="392"/>
      <c r="Q476" s="392"/>
      <c r="R476" s="392"/>
      <c r="S476" s="392"/>
      <c r="T476" s="392"/>
      <c r="U476" s="392"/>
      <c r="V476" s="392"/>
      <c r="W476" s="392"/>
      <c r="X476" s="392"/>
      <c r="Y476" s="392"/>
      <c r="Z476" s="392"/>
    </row>
    <row r="477">
      <c r="A477" s="392"/>
      <c r="B477" s="392"/>
      <c r="C477" s="392"/>
      <c r="D477" s="392"/>
      <c r="E477" s="392"/>
      <c r="F477" s="392"/>
      <c r="G477" s="392"/>
      <c r="H477" s="392"/>
      <c r="I477" s="392"/>
      <c r="J477" s="392"/>
      <c r="K477" s="392"/>
      <c r="L477" s="392"/>
      <c r="M477" s="392"/>
      <c r="N477" s="392"/>
      <c r="O477" s="392"/>
      <c r="P477" s="392"/>
      <c r="Q477" s="392"/>
      <c r="R477" s="392"/>
      <c r="S477" s="392"/>
      <c r="T477" s="392"/>
      <c r="U477" s="392"/>
      <c r="V477" s="392"/>
      <c r="W477" s="392"/>
      <c r="X477" s="392"/>
      <c r="Y477" s="392"/>
      <c r="Z477" s="392"/>
    </row>
    <row r="478">
      <c r="A478" s="392"/>
      <c r="B478" s="392"/>
      <c r="C478" s="392"/>
      <c r="D478" s="392"/>
      <c r="E478" s="392"/>
      <c r="F478" s="392"/>
      <c r="G478" s="392"/>
      <c r="H478" s="392"/>
      <c r="I478" s="392"/>
      <c r="J478" s="392"/>
      <c r="K478" s="392"/>
      <c r="L478" s="392"/>
      <c r="M478" s="392"/>
      <c r="N478" s="392"/>
      <c r="O478" s="392"/>
      <c r="P478" s="392"/>
      <c r="Q478" s="392"/>
      <c r="R478" s="392"/>
      <c r="S478" s="392"/>
      <c r="T478" s="392"/>
      <c r="U478" s="392"/>
      <c r="V478" s="392"/>
      <c r="W478" s="392"/>
      <c r="X478" s="392"/>
      <c r="Y478" s="392"/>
      <c r="Z478" s="392"/>
    </row>
    <row r="479">
      <c r="A479" s="392"/>
      <c r="B479" s="392"/>
      <c r="C479" s="392"/>
      <c r="D479" s="392"/>
      <c r="E479" s="392"/>
      <c r="F479" s="392"/>
      <c r="G479" s="392"/>
      <c r="H479" s="392"/>
      <c r="I479" s="392"/>
      <c r="J479" s="392"/>
      <c r="K479" s="392"/>
      <c r="L479" s="392"/>
      <c r="M479" s="392"/>
      <c r="N479" s="392"/>
      <c r="O479" s="392"/>
      <c r="P479" s="392"/>
      <c r="Q479" s="392"/>
      <c r="R479" s="392"/>
      <c r="S479" s="392"/>
      <c r="T479" s="392"/>
      <c r="U479" s="392"/>
      <c r="V479" s="392"/>
      <c r="W479" s="392"/>
      <c r="X479" s="392"/>
      <c r="Y479" s="392"/>
      <c r="Z479" s="392"/>
    </row>
    <row r="480">
      <c r="A480" s="392"/>
      <c r="B480" s="392"/>
      <c r="C480" s="392"/>
      <c r="D480" s="392"/>
      <c r="E480" s="392"/>
      <c r="F480" s="392"/>
      <c r="G480" s="392"/>
      <c r="H480" s="392"/>
      <c r="I480" s="392"/>
      <c r="J480" s="392"/>
      <c r="K480" s="392"/>
      <c r="L480" s="392"/>
      <c r="M480" s="392"/>
      <c r="N480" s="392"/>
      <c r="O480" s="392"/>
      <c r="P480" s="392"/>
      <c r="Q480" s="392"/>
      <c r="R480" s="392"/>
      <c r="S480" s="392"/>
      <c r="T480" s="392"/>
      <c r="U480" s="392"/>
      <c r="V480" s="392"/>
      <c r="W480" s="392"/>
      <c r="X480" s="392"/>
      <c r="Y480" s="392"/>
      <c r="Z480" s="392"/>
    </row>
    <row r="481">
      <c r="A481" s="392"/>
      <c r="B481" s="392"/>
      <c r="C481" s="392"/>
      <c r="D481" s="392"/>
      <c r="E481" s="392"/>
      <c r="F481" s="392"/>
      <c r="G481" s="392"/>
      <c r="H481" s="392"/>
      <c r="I481" s="392"/>
      <c r="J481" s="392"/>
      <c r="K481" s="392"/>
      <c r="L481" s="392"/>
      <c r="M481" s="392"/>
      <c r="N481" s="392"/>
      <c r="O481" s="392"/>
      <c r="P481" s="392"/>
      <c r="Q481" s="392"/>
      <c r="R481" s="392"/>
      <c r="S481" s="392"/>
      <c r="T481" s="392"/>
      <c r="U481" s="392"/>
      <c r="V481" s="392"/>
      <c r="W481" s="392"/>
      <c r="X481" s="392"/>
      <c r="Y481" s="392"/>
      <c r="Z481" s="392"/>
    </row>
    <row r="482">
      <c r="A482" s="392"/>
      <c r="B482" s="392"/>
      <c r="C482" s="392"/>
      <c r="D482" s="392"/>
      <c r="E482" s="392"/>
      <c r="F482" s="392"/>
      <c r="G482" s="392"/>
      <c r="H482" s="392"/>
      <c r="I482" s="392"/>
      <c r="J482" s="392"/>
      <c r="K482" s="392"/>
      <c r="L482" s="392"/>
      <c r="M482" s="392"/>
      <c r="N482" s="392"/>
      <c r="O482" s="392"/>
      <c r="P482" s="392"/>
      <c r="Q482" s="392"/>
      <c r="R482" s="392"/>
      <c r="S482" s="392"/>
      <c r="T482" s="392"/>
      <c r="U482" s="392"/>
      <c r="V482" s="392"/>
      <c r="W482" s="392"/>
      <c r="X482" s="392"/>
      <c r="Y482" s="392"/>
      <c r="Z482" s="392"/>
    </row>
    <row r="483">
      <c r="A483" s="392"/>
      <c r="B483" s="392"/>
      <c r="C483" s="392"/>
      <c r="D483" s="392"/>
      <c r="E483" s="392"/>
      <c r="F483" s="392"/>
      <c r="G483" s="392"/>
      <c r="H483" s="392"/>
      <c r="I483" s="392"/>
      <c r="J483" s="392"/>
      <c r="K483" s="392"/>
      <c r="L483" s="392"/>
      <c r="M483" s="392"/>
      <c r="N483" s="392"/>
      <c r="O483" s="392"/>
      <c r="P483" s="392"/>
      <c r="Q483" s="392"/>
      <c r="R483" s="392"/>
      <c r="S483" s="392"/>
      <c r="T483" s="392"/>
      <c r="U483" s="392"/>
      <c r="V483" s="392"/>
      <c r="W483" s="392"/>
      <c r="X483" s="392"/>
      <c r="Y483" s="392"/>
      <c r="Z483" s="392"/>
    </row>
    <row r="484">
      <c r="A484" s="392"/>
      <c r="B484" s="392"/>
      <c r="C484" s="392"/>
      <c r="D484" s="392"/>
      <c r="E484" s="392"/>
      <c r="F484" s="392"/>
      <c r="G484" s="392"/>
      <c r="H484" s="392"/>
      <c r="I484" s="392"/>
      <c r="J484" s="392"/>
      <c r="K484" s="392"/>
      <c r="L484" s="392"/>
      <c r="M484" s="392"/>
      <c r="N484" s="392"/>
      <c r="O484" s="392"/>
      <c r="P484" s="392"/>
      <c r="Q484" s="392"/>
      <c r="R484" s="392"/>
      <c r="S484" s="392"/>
      <c r="T484" s="392"/>
      <c r="U484" s="392"/>
      <c r="V484" s="392"/>
      <c r="W484" s="392"/>
      <c r="X484" s="392"/>
      <c r="Y484" s="392"/>
      <c r="Z484" s="392"/>
    </row>
    <row r="485">
      <c r="A485" s="392"/>
      <c r="B485" s="392"/>
      <c r="C485" s="392"/>
      <c r="D485" s="392"/>
      <c r="E485" s="392"/>
      <c r="F485" s="392"/>
      <c r="G485" s="392"/>
      <c r="H485" s="392"/>
      <c r="I485" s="392"/>
      <c r="J485" s="392"/>
      <c r="K485" s="392"/>
      <c r="L485" s="392"/>
      <c r="M485" s="392"/>
      <c r="N485" s="392"/>
      <c r="O485" s="392"/>
      <c r="P485" s="392"/>
      <c r="Q485" s="392"/>
      <c r="R485" s="392"/>
      <c r="S485" s="392"/>
      <c r="T485" s="392"/>
      <c r="U485" s="392"/>
      <c r="V485" s="392"/>
      <c r="W485" s="392"/>
      <c r="X485" s="392"/>
      <c r="Y485" s="392"/>
      <c r="Z485" s="392"/>
    </row>
    <row r="486">
      <c r="A486" s="392"/>
      <c r="B486" s="392"/>
      <c r="C486" s="392"/>
      <c r="D486" s="392"/>
      <c r="E486" s="392"/>
      <c r="F486" s="392"/>
      <c r="G486" s="392"/>
      <c r="H486" s="392"/>
      <c r="I486" s="392"/>
      <c r="J486" s="392"/>
      <c r="K486" s="392"/>
      <c r="L486" s="392"/>
      <c r="M486" s="392"/>
      <c r="N486" s="392"/>
      <c r="O486" s="392"/>
      <c r="P486" s="392"/>
      <c r="Q486" s="392"/>
      <c r="R486" s="392"/>
      <c r="S486" s="392"/>
      <c r="T486" s="392"/>
      <c r="U486" s="392"/>
      <c r="V486" s="392"/>
      <c r="W486" s="392"/>
      <c r="X486" s="392"/>
      <c r="Y486" s="392"/>
      <c r="Z486" s="392"/>
    </row>
    <row r="487">
      <c r="A487" s="392"/>
      <c r="B487" s="392"/>
      <c r="C487" s="392"/>
      <c r="D487" s="392"/>
      <c r="E487" s="392"/>
      <c r="F487" s="392"/>
      <c r="G487" s="392"/>
      <c r="H487" s="392"/>
      <c r="I487" s="392"/>
      <c r="J487" s="392"/>
      <c r="K487" s="392"/>
      <c r="L487" s="392"/>
      <c r="M487" s="392"/>
      <c r="N487" s="392"/>
      <c r="O487" s="392"/>
      <c r="P487" s="392"/>
      <c r="Q487" s="392"/>
      <c r="R487" s="392"/>
      <c r="S487" s="392"/>
      <c r="T487" s="392"/>
      <c r="U487" s="392"/>
      <c r="V487" s="392"/>
      <c r="W487" s="392"/>
      <c r="X487" s="392"/>
      <c r="Y487" s="392"/>
      <c r="Z487" s="392"/>
    </row>
    <row r="488">
      <c r="A488" s="392"/>
      <c r="B488" s="392"/>
      <c r="C488" s="392"/>
      <c r="D488" s="392"/>
      <c r="E488" s="392"/>
      <c r="F488" s="392"/>
      <c r="G488" s="392"/>
      <c r="H488" s="392"/>
      <c r="I488" s="392"/>
      <c r="J488" s="392"/>
      <c r="K488" s="392"/>
      <c r="L488" s="392"/>
      <c r="M488" s="392"/>
      <c r="N488" s="392"/>
      <c r="O488" s="392"/>
      <c r="P488" s="392"/>
      <c r="Q488" s="392"/>
      <c r="R488" s="392"/>
      <c r="S488" s="392"/>
      <c r="T488" s="392"/>
      <c r="U488" s="392"/>
      <c r="V488" s="392"/>
      <c r="W488" s="392"/>
      <c r="X488" s="392"/>
      <c r="Y488" s="392"/>
      <c r="Z488" s="392"/>
    </row>
    <row r="489">
      <c r="A489" s="392"/>
      <c r="B489" s="392"/>
      <c r="C489" s="392"/>
      <c r="D489" s="392"/>
      <c r="E489" s="392"/>
      <c r="F489" s="392"/>
      <c r="G489" s="392"/>
      <c r="H489" s="392"/>
      <c r="I489" s="392"/>
      <c r="J489" s="392"/>
      <c r="K489" s="392"/>
      <c r="L489" s="392"/>
      <c r="M489" s="392"/>
      <c r="N489" s="392"/>
      <c r="O489" s="392"/>
      <c r="P489" s="392"/>
      <c r="Q489" s="392"/>
      <c r="R489" s="392"/>
      <c r="S489" s="392"/>
      <c r="T489" s="392"/>
      <c r="U489" s="392"/>
      <c r="V489" s="392"/>
      <c r="W489" s="392"/>
      <c r="X489" s="392"/>
      <c r="Y489" s="392"/>
      <c r="Z489" s="392"/>
    </row>
    <row r="490">
      <c r="A490" s="392"/>
      <c r="B490" s="392"/>
      <c r="C490" s="392"/>
      <c r="D490" s="392"/>
      <c r="E490" s="392"/>
      <c r="F490" s="392"/>
      <c r="G490" s="392"/>
      <c r="H490" s="392"/>
      <c r="I490" s="392"/>
      <c r="J490" s="392"/>
      <c r="K490" s="392"/>
      <c r="L490" s="392"/>
      <c r="M490" s="392"/>
      <c r="N490" s="392"/>
      <c r="O490" s="392"/>
      <c r="P490" s="392"/>
      <c r="Q490" s="392"/>
      <c r="R490" s="392"/>
      <c r="S490" s="392"/>
      <c r="T490" s="392"/>
      <c r="U490" s="392"/>
      <c r="V490" s="392"/>
      <c r="W490" s="392"/>
      <c r="X490" s="392"/>
      <c r="Y490" s="392"/>
      <c r="Z490" s="392"/>
    </row>
    <row r="491">
      <c r="A491" s="392"/>
      <c r="B491" s="392"/>
      <c r="C491" s="392"/>
      <c r="D491" s="392"/>
      <c r="E491" s="392"/>
      <c r="F491" s="392"/>
      <c r="G491" s="392"/>
      <c r="H491" s="392"/>
      <c r="I491" s="392"/>
      <c r="J491" s="392"/>
      <c r="K491" s="392"/>
      <c r="L491" s="392"/>
      <c r="M491" s="392"/>
      <c r="N491" s="392"/>
      <c r="O491" s="392"/>
      <c r="P491" s="392"/>
      <c r="Q491" s="392"/>
      <c r="R491" s="392"/>
      <c r="S491" s="392"/>
      <c r="T491" s="392"/>
      <c r="U491" s="392"/>
      <c r="V491" s="392"/>
      <c r="W491" s="392"/>
      <c r="X491" s="392"/>
      <c r="Y491" s="392"/>
      <c r="Z491" s="392"/>
    </row>
    <row r="492">
      <c r="A492" s="392"/>
      <c r="B492" s="392"/>
      <c r="C492" s="392"/>
      <c r="D492" s="392"/>
      <c r="E492" s="392"/>
      <c r="F492" s="392"/>
      <c r="G492" s="392"/>
      <c r="H492" s="392"/>
      <c r="I492" s="392"/>
      <c r="J492" s="392"/>
      <c r="K492" s="392"/>
      <c r="L492" s="392"/>
      <c r="M492" s="392"/>
      <c r="N492" s="392"/>
      <c r="O492" s="392"/>
      <c r="P492" s="392"/>
      <c r="Q492" s="392"/>
      <c r="R492" s="392"/>
      <c r="S492" s="392"/>
      <c r="T492" s="392"/>
      <c r="U492" s="392"/>
      <c r="V492" s="392"/>
      <c r="W492" s="392"/>
      <c r="X492" s="392"/>
      <c r="Y492" s="392"/>
      <c r="Z492" s="392"/>
    </row>
    <row r="493">
      <c r="A493" s="392"/>
      <c r="B493" s="392"/>
      <c r="C493" s="392"/>
      <c r="D493" s="392"/>
      <c r="E493" s="392"/>
      <c r="F493" s="392"/>
      <c r="G493" s="392"/>
      <c r="H493" s="392"/>
      <c r="I493" s="392"/>
      <c r="J493" s="392"/>
      <c r="K493" s="392"/>
      <c r="L493" s="392"/>
      <c r="M493" s="392"/>
      <c r="N493" s="392"/>
      <c r="O493" s="392"/>
      <c r="P493" s="392"/>
      <c r="Q493" s="392"/>
      <c r="R493" s="392"/>
      <c r="S493" s="392"/>
      <c r="T493" s="392"/>
      <c r="U493" s="392"/>
      <c r="V493" s="392"/>
      <c r="W493" s="392"/>
      <c r="X493" s="392"/>
      <c r="Y493" s="392"/>
      <c r="Z493" s="392"/>
    </row>
    <row r="494">
      <c r="A494" s="392"/>
      <c r="B494" s="392"/>
      <c r="C494" s="392"/>
      <c r="D494" s="392"/>
      <c r="E494" s="392"/>
      <c r="F494" s="392"/>
      <c r="G494" s="392"/>
      <c r="H494" s="392"/>
      <c r="I494" s="392"/>
      <c r="J494" s="392"/>
      <c r="K494" s="392"/>
      <c r="L494" s="392"/>
      <c r="M494" s="392"/>
      <c r="N494" s="392"/>
      <c r="O494" s="392"/>
      <c r="P494" s="392"/>
      <c r="Q494" s="392"/>
      <c r="R494" s="392"/>
      <c r="S494" s="392"/>
      <c r="T494" s="392"/>
      <c r="U494" s="392"/>
      <c r="V494" s="392"/>
      <c r="W494" s="392"/>
      <c r="X494" s="392"/>
      <c r="Y494" s="392"/>
      <c r="Z494" s="392"/>
    </row>
    <row r="495">
      <c r="A495" s="392"/>
      <c r="B495" s="392"/>
      <c r="C495" s="392"/>
      <c r="D495" s="392"/>
      <c r="E495" s="392"/>
      <c r="F495" s="392"/>
      <c r="G495" s="392"/>
      <c r="H495" s="392"/>
      <c r="I495" s="392"/>
      <c r="J495" s="392"/>
      <c r="K495" s="392"/>
      <c r="L495" s="392"/>
      <c r="M495" s="392"/>
      <c r="N495" s="392"/>
      <c r="O495" s="392"/>
      <c r="P495" s="392"/>
      <c r="Q495" s="392"/>
      <c r="R495" s="392"/>
      <c r="S495" s="392"/>
      <c r="T495" s="392"/>
      <c r="U495" s="392"/>
      <c r="V495" s="392"/>
      <c r="W495" s="392"/>
      <c r="X495" s="392"/>
      <c r="Y495" s="392"/>
      <c r="Z495" s="392"/>
    </row>
    <row r="496">
      <c r="A496" s="392"/>
      <c r="B496" s="392"/>
      <c r="C496" s="392"/>
      <c r="D496" s="392"/>
      <c r="E496" s="392"/>
      <c r="F496" s="392"/>
      <c r="G496" s="392"/>
      <c r="H496" s="392"/>
      <c r="I496" s="392"/>
      <c r="J496" s="392"/>
      <c r="K496" s="392"/>
      <c r="L496" s="392"/>
      <c r="M496" s="392"/>
      <c r="N496" s="392"/>
      <c r="O496" s="392"/>
      <c r="P496" s="392"/>
      <c r="Q496" s="392"/>
      <c r="R496" s="392"/>
      <c r="S496" s="392"/>
      <c r="T496" s="392"/>
      <c r="U496" s="392"/>
      <c r="V496" s="392"/>
      <c r="W496" s="392"/>
      <c r="X496" s="392"/>
      <c r="Y496" s="392"/>
      <c r="Z496" s="392"/>
    </row>
    <row r="497">
      <c r="A497" s="392"/>
      <c r="B497" s="392"/>
      <c r="C497" s="392"/>
      <c r="D497" s="392"/>
      <c r="E497" s="392"/>
      <c r="F497" s="392"/>
      <c r="G497" s="392"/>
      <c r="H497" s="392"/>
      <c r="I497" s="392"/>
      <c r="J497" s="392"/>
      <c r="K497" s="392"/>
      <c r="L497" s="392"/>
      <c r="M497" s="392"/>
      <c r="N497" s="392"/>
      <c r="O497" s="392"/>
      <c r="P497" s="392"/>
      <c r="Q497" s="392"/>
      <c r="R497" s="392"/>
      <c r="S497" s="392"/>
      <c r="T497" s="392"/>
      <c r="U497" s="392"/>
      <c r="V497" s="392"/>
      <c r="W497" s="392"/>
      <c r="X497" s="392"/>
      <c r="Y497" s="392"/>
      <c r="Z497" s="392"/>
    </row>
    <row r="498">
      <c r="A498" s="392"/>
      <c r="B498" s="392"/>
      <c r="C498" s="392"/>
      <c r="D498" s="392"/>
      <c r="E498" s="392"/>
      <c r="F498" s="392"/>
      <c r="G498" s="392"/>
      <c r="H498" s="392"/>
      <c r="I498" s="392"/>
      <c r="J498" s="392"/>
      <c r="K498" s="392"/>
      <c r="L498" s="392"/>
      <c r="M498" s="392"/>
      <c r="N498" s="392"/>
      <c r="O498" s="392"/>
      <c r="P498" s="392"/>
      <c r="Q498" s="392"/>
      <c r="R498" s="392"/>
      <c r="S498" s="392"/>
      <c r="T498" s="392"/>
      <c r="U498" s="392"/>
      <c r="V498" s="392"/>
      <c r="W498" s="392"/>
      <c r="X498" s="392"/>
      <c r="Y498" s="392"/>
      <c r="Z498" s="392"/>
    </row>
    <row r="499">
      <c r="A499" s="392"/>
      <c r="B499" s="392"/>
      <c r="C499" s="392"/>
      <c r="D499" s="392"/>
      <c r="E499" s="392"/>
      <c r="F499" s="392"/>
      <c r="G499" s="392"/>
      <c r="H499" s="392"/>
      <c r="I499" s="392"/>
      <c r="J499" s="392"/>
      <c r="K499" s="392"/>
      <c r="L499" s="392"/>
      <c r="M499" s="392"/>
      <c r="N499" s="392"/>
      <c r="O499" s="392"/>
      <c r="P499" s="392"/>
      <c r="Q499" s="392"/>
      <c r="R499" s="392"/>
      <c r="S499" s="392"/>
      <c r="T499" s="392"/>
      <c r="U499" s="392"/>
      <c r="V499" s="392"/>
      <c r="W499" s="392"/>
      <c r="X499" s="392"/>
      <c r="Y499" s="392"/>
      <c r="Z499" s="392"/>
    </row>
    <row r="500">
      <c r="A500" s="392"/>
      <c r="B500" s="392"/>
      <c r="C500" s="392"/>
      <c r="D500" s="392"/>
      <c r="E500" s="392"/>
      <c r="F500" s="392"/>
      <c r="G500" s="392"/>
      <c r="H500" s="392"/>
      <c r="I500" s="392"/>
      <c r="J500" s="392"/>
      <c r="K500" s="392"/>
      <c r="L500" s="392"/>
      <c r="M500" s="392"/>
      <c r="N500" s="392"/>
      <c r="O500" s="392"/>
      <c r="P500" s="392"/>
      <c r="Q500" s="392"/>
      <c r="R500" s="392"/>
      <c r="S500" s="392"/>
      <c r="T500" s="392"/>
      <c r="U500" s="392"/>
      <c r="V500" s="392"/>
      <c r="W500" s="392"/>
      <c r="X500" s="392"/>
      <c r="Y500" s="392"/>
      <c r="Z500" s="392"/>
    </row>
    <row r="501">
      <c r="A501" s="392"/>
      <c r="B501" s="392"/>
      <c r="C501" s="392"/>
      <c r="D501" s="392"/>
      <c r="E501" s="392"/>
      <c r="F501" s="392"/>
      <c r="G501" s="392"/>
      <c r="H501" s="392"/>
      <c r="I501" s="392"/>
      <c r="J501" s="392"/>
      <c r="K501" s="392"/>
      <c r="L501" s="392"/>
      <c r="M501" s="392"/>
      <c r="N501" s="392"/>
      <c r="O501" s="392"/>
      <c r="P501" s="392"/>
      <c r="Q501" s="392"/>
      <c r="R501" s="392"/>
      <c r="S501" s="392"/>
      <c r="T501" s="392"/>
      <c r="U501" s="392"/>
      <c r="V501" s="392"/>
      <c r="W501" s="392"/>
      <c r="X501" s="392"/>
      <c r="Y501" s="392"/>
      <c r="Z501" s="392"/>
    </row>
    <row r="502">
      <c r="A502" s="392"/>
      <c r="B502" s="392"/>
      <c r="C502" s="392"/>
      <c r="D502" s="392"/>
      <c r="E502" s="392"/>
      <c r="F502" s="392"/>
      <c r="G502" s="392"/>
      <c r="H502" s="392"/>
      <c r="I502" s="392"/>
      <c r="J502" s="392"/>
      <c r="K502" s="392"/>
      <c r="L502" s="392"/>
      <c r="M502" s="392"/>
      <c r="N502" s="392"/>
      <c r="O502" s="392"/>
      <c r="P502" s="392"/>
      <c r="Q502" s="392"/>
      <c r="R502" s="392"/>
      <c r="S502" s="392"/>
      <c r="T502" s="392"/>
      <c r="U502" s="392"/>
      <c r="V502" s="392"/>
      <c r="W502" s="392"/>
      <c r="X502" s="392"/>
      <c r="Y502" s="392"/>
      <c r="Z502" s="392"/>
    </row>
    <row r="503">
      <c r="A503" s="392"/>
      <c r="B503" s="392"/>
      <c r="C503" s="392"/>
      <c r="D503" s="392"/>
      <c r="E503" s="392"/>
      <c r="F503" s="392"/>
      <c r="G503" s="392"/>
      <c r="H503" s="392"/>
      <c r="I503" s="392"/>
      <c r="J503" s="392"/>
      <c r="K503" s="392"/>
      <c r="L503" s="392"/>
      <c r="M503" s="392"/>
      <c r="N503" s="392"/>
      <c r="O503" s="392"/>
      <c r="P503" s="392"/>
      <c r="Q503" s="392"/>
      <c r="R503" s="392"/>
      <c r="S503" s="392"/>
      <c r="T503" s="392"/>
      <c r="U503" s="392"/>
      <c r="V503" s="392"/>
      <c r="W503" s="392"/>
      <c r="X503" s="392"/>
      <c r="Y503" s="392"/>
      <c r="Z503" s="392"/>
    </row>
    <row r="504">
      <c r="A504" s="392"/>
      <c r="B504" s="392"/>
      <c r="C504" s="392"/>
      <c r="D504" s="392"/>
      <c r="E504" s="392"/>
      <c r="F504" s="392"/>
      <c r="G504" s="392"/>
      <c r="H504" s="392"/>
      <c r="I504" s="392"/>
      <c r="J504" s="392"/>
      <c r="K504" s="392"/>
      <c r="L504" s="392"/>
      <c r="M504" s="392"/>
      <c r="N504" s="392"/>
      <c r="O504" s="392"/>
      <c r="P504" s="392"/>
      <c r="Q504" s="392"/>
      <c r="R504" s="392"/>
      <c r="S504" s="392"/>
      <c r="T504" s="392"/>
      <c r="U504" s="392"/>
      <c r="V504" s="392"/>
      <c r="W504" s="392"/>
      <c r="X504" s="392"/>
      <c r="Y504" s="392"/>
      <c r="Z504" s="392"/>
    </row>
    <row r="505">
      <c r="A505" s="392"/>
      <c r="B505" s="392"/>
      <c r="C505" s="392"/>
      <c r="D505" s="392"/>
      <c r="E505" s="392"/>
      <c r="F505" s="392"/>
      <c r="G505" s="392"/>
      <c r="H505" s="392"/>
      <c r="I505" s="392"/>
      <c r="J505" s="392"/>
      <c r="K505" s="392"/>
      <c r="L505" s="392"/>
      <c r="M505" s="392"/>
      <c r="N505" s="392"/>
      <c r="O505" s="392"/>
      <c r="P505" s="392"/>
      <c r="Q505" s="392"/>
      <c r="R505" s="392"/>
      <c r="S505" s="392"/>
      <c r="T505" s="392"/>
      <c r="U505" s="392"/>
      <c r="V505" s="392"/>
      <c r="W505" s="392"/>
      <c r="X505" s="392"/>
      <c r="Y505" s="392"/>
      <c r="Z505" s="392"/>
    </row>
    <row r="506">
      <c r="A506" s="392"/>
      <c r="B506" s="392"/>
      <c r="C506" s="392"/>
      <c r="D506" s="392"/>
      <c r="E506" s="392"/>
      <c r="F506" s="392"/>
      <c r="G506" s="392"/>
      <c r="H506" s="392"/>
      <c r="I506" s="392"/>
      <c r="J506" s="392"/>
      <c r="K506" s="392"/>
      <c r="L506" s="392"/>
      <c r="M506" s="392"/>
      <c r="N506" s="392"/>
      <c r="O506" s="392"/>
      <c r="P506" s="392"/>
      <c r="Q506" s="392"/>
      <c r="R506" s="392"/>
      <c r="S506" s="392"/>
      <c r="T506" s="392"/>
      <c r="U506" s="392"/>
      <c r="V506" s="392"/>
      <c r="W506" s="392"/>
      <c r="X506" s="392"/>
      <c r="Y506" s="392"/>
      <c r="Z506" s="392"/>
    </row>
    <row r="507">
      <c r="A507" s="392"/>
      <c r="B507" s="392"/>
      <c r="C507" s="392"/>
      <c r="D507" s="392"/>
      <c r="E507" s="392"/>
      <c r="F507" s="392"/>
      <c r="G507" s="392"/>
      <c r="H507" s="392"/>
      <c r="I507" s="392"/>
      <c r="J507" s="392"/>
      <c r="K507" s="392"/>
      <c r="L507" s="392"/>
      <c r="M507" s="392"/>
      <c r="N507" s="392"/>
      <c r="O507" s="392"/>
      <c r="P507" s="392"/>
      <c r="Q507" s="392"/>
      <c r="R507" s="392"/>
      <c r="S507" s="392"/>
      <c r="T507" s="392"/>
      <c r="U507" s="392"/>
      <c r="V507" s="392"/>
      <c r="W507" s="392"/>
      <c r="X507" s="392"/>
      <c r="Y507" s="392"/>
      <c r="Z507" s="392"/>
    </row>
    <row r="508">
      <c r="A508" s="392"/>
      <c r="B508" s="392"/>
      <c r="C508" s="392"/>
      <c r="D508" s="392"/>
      <c r="E508" s="392"/>
      <c r="F508" s="392"/>
      <c r="G508" s="392"/>
      <c r="H508" s="392"/>
      <c r="I508" s="392"/>
      <c r="J508" s="392"/>
      <c r="K508" s="392"/>
      <c r="L508" s="392"/>
      <c r="M508" s="392"/>
      <c r="N508" s="392"/>
      <c r="O508" s="392"/>
      <c r="P508" s="392"/>
      <c r="Q508" s="392"/>
      <c r="R508" s="392"/>
      <c r="S508" s="392"/>
      <c r="T508" s="392"/>
      <c r="U508" s="392"/>
      <c r="V508" s="392"/>
      <c r="W508" s="392"/>
      <c r="X508" s="392"/>
      <c r="Y508" s="392"/>
      <c r="Z508" s="392"/>
    </row>
    <row r="509">
      <c r="A509" s="392"/>
      <c r="B509" s="392"/>
      <c r="C509" s="392"/>
      <c r="D509" s="392"/>
      <c r="E509" s="392"/>
      <c r="F509" s="392"/>
      <c r="G509" s="392"/>
      <c r="H509" s="392"/>
      <c r="I509" s="392"/>
      <c r="J509" s="392"/>
      <c r="K509" s="392"/>
      <c r="L509" s="392"/>
      <c r="M509" s="392"/>
      <c r="N509" s="392"/>
      <c r="O509" s="392"/>
      <c r="P509" s="392"/>
      <c r="Q509" s="392"/>
      <c r="R509" s="392"/>
      <c r="S509" s="392"/>
      <c r="T509" s="392"/>
      <c r="U509" s="392"/>
      <c r="V509" s="392"/>
      <c r="W509" s="392"/>
      <c r="X509" s="392"/>
      <c r="Y509" s="392"/>
      <c r="Z509" s="392"/>
    </row>
    <row r="510">
      <c r="A510" s="392"/>
      <c r="B510" s="392"/>
      <c r="C510" s="392"/>
      <c r="D510" s="392"/>
      <c r="E510" s="392"/>
      <c r="F510" s="392"/>
      <c r="G510" s="392"/>
      <c r="H510" s="392"/>
      <c r="I510" s="392"/>
      <c r="J510" s="392"/>
      <c r="K510" s="392"/>
      <c r="L510" s="392"/>
      <c r="M510" s="392"/>
      <c r="N510" s="392"/>
      <c r="O510" s="392"/>
      <c r="P510" s="392"/>
      <c r="Q510" s="392"/>
      <c r="R510" s="392"/>
      <c r="S510" s="392"/>
      <c r="T510" s="392"/>
      <c r="U510" s="392"/>
      <c r="V510" s="392"/>
      <c r="W510" s="392"/>
      <c r="X510" s="392"/>
      <c r="Y510" s="392"/>
      <c r="Z510" s="392"/>
    </row>
    <row r="511">
      <c r="A511" s="392"/>
      <c r="B511" s="392"/>
      <c r="C511" s="392"/>
      <c r="D511" s="392"/>
      <c r="E511" s="392"/>
      <c r="F511" s="392"/>
      <c r="G511" s="392"/>
      <c r="H511" s="392"/>
      <c r="I511" s="392"/>
      <c r="J511" s="392"/>
      <c r="K511" s="392"/>
      <c r="L511" s="392"/>
      <c r="M511" s="392"/>
      <c r="N511" s="392"/>
      <c r="O511" s="392"/>
      <c r="P511" s="392"/>
      <c r="Q511" s="392"/>
      <c r="R511" s="392"/>
      <c r="S511" s="392"/>
      <c r="T511" s="392"/>
      <c r="U511" s="392"/>
      <c r="V511" s="392"/>
      <c r="W511" s="392"/>
      <c r="X511" s="392"/>
      <c r="Y511" s="392"/>
      <c r="Z511" s="392"/>
    </row>
    <row r="512">
      <c r="A512" s="392"/>
      <c r="B512" s="392"/>
      <c r="C512" s="392"/>
      <c r="D512" s="392"/>
      <c r="E512" s="392"/>
      <c r="F512" s="392"/>
      <c r="G512" s="392"/>
      <c r="H512" s="392"/>
      <c r="I512" s="392"/>
      <c r="J512" s="392"/>
      <c r="K512" s="392"/>
      <c r="L512" s="392"/>
      <c r="M512" s="392"/>
      <c r="N512" s="392"/>
      <c r="O512" s="392"/>
      <c r="P512" s="392"/>
      <c r="Q512" s="392"/>
      <c r="R512" s="392"/>
      <c r="S512" s="392"/>
      <c r="T512" s="392"/>
      <c r="U512" s="392"/>
      <c r="V512" s="392"/>
      <c r="W512" s="392"/>
      <c r="X512" s="392"/>
      <c r="Y512" s="392"/>
      <c r="Z512" s="392"/>
    </row>
    <row r="513">
      <c r="A513" s="392"/>
      <c r="B513" s="392"/>
      <c r="C513" s="392"/>
      <c r="D513" s="392"/>
      <c r="E513" s="392"/>
      <c r="F513" s="392"/>
      <c r="G513" s="392"/>
      <c r="H513" s="392"/>
      <c r="I513" s="392"/>
      <c r="J513" s="392"/>
      <c r="K513" s="392"/>
      <c r="L513" s="392"/>
      <c r="M513" s="392"/>
      <c r="N513" s="392"/>
      <c r="O513" s="392"/>
      <c r="P513" s="392"/>
      <c r="Q513" s="392"/>
      <c r="R513" s="392"/>
      <c r="S513" s="392"/>
      <c r="T513" s="392"/>
      <c r="U513" s="392"/>
      <c r="V513" s="392"/>
      <c r="W513" s="392"/>
      <c r="X513" s="392"/>
      <c r="Y513" s="392"/>
      <c r="Z513" s="392"/>
    </row>
    <row r="514">
      <c r="A514" s="392"/>
      <c r="B514" s="392"/>
      <c r="C514" s="392"/>
      <c r="D514" s="392"/>
      <c r="E514" s="392"/>
      <c r="F514" s="392"/>
      <c r="G514" s="392"/>
      <c r="H514" s="392"/>
      <c r="I514" s="392"/>
      <c r="J514" s="392"/>
      <c r="K514" s="392"/>
      <c r="L514" s="392"/>
      <c r="M514" s="392"/>
      <c r="N514" s="392"/>
      <c r="O514" s="392"/>
      <c r="P514" s="392"/>
      <c r="Q514" s="392"/>
      <c r="R514" s="392"/>
      <c r="S514" s="392"/>
      <c r="T514" s="392"/>
      <c r="U514" s="392"/>
      <c r="V514" s="392"/>
      <c r="W514" s="392"/>
      <c r="X514" s="392"/>
      <c r="Y514" s="392"/>
      <c r="Z514" s="392"/>
    </row>
    <row r="515">
      <c r="A515" s="392"/>
      <c r="B515" s="392"/>
      <c r="C515" s="392"/>
      <c r="D515" s="392"/>
      <c r="E515" s="392"/>
      <c r="F515" s="392"/>
      <c r="G515" s="392"/>
      <c r="H515" s="392"/>
      <c r="I515" s="392"/>
      <c r="J515" s="392"/>
      <c r="K515" s="392"/>
      <c r="L515" s="392"/>
      <c r="M515" s="392"/>
      <c r="N515" s="392"/>
      <c r="O515" s="392"/>
      <c r="P515" s="392"/>
      <c r="Q515" s="392"/>
      <c r="R515" s="392"/>
      <c r="S515" s="392"/>
      <c r="T515" s="392"/>
      <c r="U515" s="392"/>
      <c r="V515" s="392"/>
      <c r="W515" s="392"/>
      <c r="X515" s="392"/>
      <c r="Y515" s="392"/>
      <c r="Z515" s="392"/>
    </row>
    <row r="516">
      <c r="A516" s="392"/>
      <c r="B516" s="392"/>
      <c r="C516" s="392"/>
      <c r="D516" s="392"/>
      <c r="E516" s="392"/>
      <c r="F516" s="392"/>
      <c r="G516" s="392"/>
      <c r="H516" s="392"/>
      <c r="I516" s="392"/>
      <c r="J516" s="392"/>
      <c r="K516" s="392"/>
      <c r="L516" s="392"/>
      <c r="M516" s="392"/>
      <c r="N516" s="392"/>
      <c r="O516" s="392"/>
      <c r="P516" s="392"/>
      <c r="Q516" s="392"/>
      <c r="R516" s="392"/>
      <c r="S516" s="392"/>
      <c r="T516" s="392"/>
      <c r="U516" s="392"/>
      <c r="V516" s="392"/>
      <c r="W516" s="392"/>
      <c r="X516" s="392"/>
      <c r="Y516" s="392"/>
      <c r="Z516" s="392"/>
    </row>
    <row r="517">
      <c r="A517" s="392"/>
      <c r="B517" s="392"/>
      <c r="C517" s="392"/>
      <c r="D517" s="392"/>
      <c r="E517" s="392"/>
      <c r="F517" s="392"/>
      <c r="G517" s="392"/>
      <c r="H517" s="392"/>
      <c r="I517" s="392"/>
      <c r="J517" s="392"/>
      <c r="K517" s="392"/>
      <c r="L517" s="392"/>
      <c r="M517" s="392"/>
      <c r="N517" s="392"/>
      <c r="O517" s="392"/>
      <c r="P517" s="392"/>
      <c r="Q517" s="392"/>
      <c r="R517" s="392"/>
      <c r="S517" s="392"/>
      <c r="T517" s="392"/>
      <c r="U517" s="392"/>
      <c r="V517" s="392"/>
      <c r="W517" s="392"/>
      <c r="X517" s="392"/>
      <c r="Y517" s="392"/>
      <c r="Z517" s="392"/>
    </row>
    <row r="518">
      <c r="A518" s="392"/>
      <c r="B518" s="392"/>
      <c r="C518" s="392"/>
      <c r="D518" s="392"/>
      <c r="E518" s="392"/>
      <c r="F518" s="392"/>
      <c r="G518" s="392"/>
      <c r="H518" s="392"/>
      <c r="I518" s="392"/>
      <c r="J518" s="392"/>
      <c r="K518" s="392"/>
      <c r="L518" s="392"/>
      <c r="M518" s="392"/>
      <c r="N518" s="392"/>
      <c r="O518" s="392"/>
      <c r="P518" s="392"/>
      <c r="Q518" s="392"/>
      <c r="R518" s="392"/>
      <c r="S518" s="392"/>
      <c r="T518" s="392"/>
      <c r="U518" s="392"/>
      <c r="V518" s="392"/>
      <c r="W518" s="392"/>
      <c r="X518" s="392"/>
      <c r="Y518" s="392"/>
      <c r="Z518" s="392"/>
    </row>
    <row r="519">
      <c r="A519" s="392"/>
      <c r="B519" s="392"/>
      <c r="C519" s="392"/>
      <c r="D519" s="392"/>
      <c r="E519" s="392"/>
      <c r="F519" s="392"/>
      <c r="G519" s="392"/>
      <c r="H519" s="392"/>
      <c r="I519" s="392"/>
      <c r="J519" s="392"/>
      <c r="K519" s="392"/>
      <c r="L519" s="392"/>
      <c r="M519" s="392"/>
      <c r="N519" s="392"/>
      <c r="O519" s="392"/>
      <c r="P519" s="392"/>
      <c r="Q519" s="392"/>
      <c r="R519" s="392"/>
      <c r="S519" s="392"/>
      <c r="T519" s="392"/>
      <c r="U519" s="392"/>
      <c r="V519" s="392"/>
      <c r="W519" s="392"/>
      <c r="X519" s="392"/>
      <c r="Y519" s="392"/>
      <c r="Z519" s="392"/>
    </row>
    <row r="520">
      <c r="A520" s="392"/>
      <c r="B520" s="392"/>
      <c r="C520" s="392"/>
      <c r="D520" s="392"/>
      <c r="E520" s="392"/>
      <c r="F520" s="392"/>
      <c r="G520" s="392"/>
      <c r="H520" s="392"/>
      <c r="I520" s="392"/>
      <c r="J520" s="392"/>
      <c r="K520" s="392"/>
      <c r="L520" s="392"/>
      <c r="M520" s="392"/>
      <c r="N520" s="392"/>
      <c r="O520" s="392"/>
      <c r="P520" s="392"/>
      <c r="Q520" s="392"/>
      <c r="R520" s="392"/>
      <c r="S520" s="392"/>
      <c r="T520" s="392"/>
      <c r="U520" s="392"/>
      <c r="V520" s="392"/>
      <c r="W520" s="392"/>
      <c r="X520" s="392"/>
      <c r="Y520" s="392"/>
      <c r="Z520" s="392"/>
    </row>
    <row r="521">
      <c r="A521" s="392"/>
      <c r="B521" s="392"/>
      <c r="C521" s="392"/>
      <c r="D521" s="392"/>
      <c r="E521" s="392"/>
      <c r="F521" s="392"/>
      <c r="G521" s="392"/>
      <c r="H521" s="392"/>
      <c r="I521" s="392"/>
      <c r="J521" s="392"/>
      <c r="K521" s="392"/>
      <c r="L521" s="392"/>
      <c r="M521" s="392"/>
      <c r="N521" s="392"/>
      <c r="O521" s="392"/>
      <c r="P521" s="392"/>
      <c r="Q521" s="392"/>
      <c r="R521" s="392"/>
      <c r="S521" s="392"/>
      <c r="T521" s="392"/>
      <c r="U521" s="392"/>
      <c r="V521" s="392"/>
      <c r="W521" s="392"/>
      <c r="X521" s="392"/>
      <c r="Y521" s="392"/>
      <c r="Z521" s="392"/>
    </row>
    <row r="522">
      <c r="A522" s="392"/>
      <c r="B522" s="392"/>
      <c r="C522" s="392"/>
      <c r="D522" s="392"/>
      <c r="E522" s="392"/>
      <c r="F522" s="392"/>
      <c r="G522" s="392"/>
      <c r="H522" s="392"/>
      <c r="I522" s="392"/>
      <c r="J522" s="392"/>
      <c r="K522" s="392"/>
      <c r="L522" s="392"/>
      <c r="M522" s="392"/>
      <c r="N522" s="392"/>
      <c r="O522" s="392"/>
      <c r="P522" s="392"/>
      <c r="Q522" s="392"/>
      <c r="R522" s="392"/>
      <c r="S522" s="392"/>
      <c r="T522" s="392"/>
      <c r="U522" s="392"/>
      <c r="V522" s="392"/>
      <c r="W522" s="392"/>
      <c r="X522" s="392"/>
      <c r="Y522" s="392"/>
      <c r="Z522" s="392"/>
    </row>
    <row r="523">
      <c r="A523" s="392"/>
      <c r="B523" s="392"/>
      <c r="C523" s="392"/>
      <c r="D523" s="392"/>
      <c r="E523" s="392"/>
      <c r="F523" s="392"/>
      <c r="G523" s="392"/>
      <c r="H523" s="392"/>
      <c r="I523" s="392"/>
      <c r="J523" s="392"/>
      <c r="K523" s="392"/>
      <c r="L523" s="392"/>
      <c r="M523" s="392"/>
      <c r="N523" s="392"/>
      <c r="O523" s="392"/>
      <c r="P523" s="392"/>
      <c r="Q523" s="392"/>
      <c r="R523" s="392"/>
      <c r="S523" s="392"/>
      <c r="T523" s="392"/>
      <c r="U523" s="392"/>
      <c r="V523" s="392"/>
      <c r="W523" s="392"/>
      <c r="X523" s="392"/>
      <c r="Y523" s="392"/>
      <c r="Z523" s="392"/>
    </row>
    <row r="524">
      <c r="A524" s="392"/>
      <c r="B524" s="392"/>
      <c r="C524" s="392"/>
      <c r="D524" s="392"/>
      <c r="E524" s="392"/>
      <c r="F524" s="392"/>
      <c r="G524" s="392"/>
      <c r="H524" s="392"/>
      <c r="I524" s="392"/>
      <c r="J524" s="392"/>
      <c r="K524" s="392"/>
      <c r="L524" s="392"/>
      <c r="M524" s="392"/>
      <c r="N524" s="392"/>
      <c r="O524" s="392"/>
      <c r="P524" s="392"/>
      <c r="Q524" s="392"/>
      <c r="R524" s="392"/>
      <c r="S524" s="392"/>
      <c r="T524" s="392"/>
      <c r="U524" s="392"/>
      <c r="V524" s="392"/>
      <c r="W524" s="392"/>
      <c r="X524" s="392"/>
      <c r="Y524" s="392"/>
      <c r="Z524" s="392"/>
    </row>
    <row r="525">
      <c r="A525" s="392"/>
      <c r="B525" s="392"/>
      <c r="C525" s="392"/>
      <c r="D525" s="392"/>
      <c r="E525" s="392"/>
      <c r="F525" s="392"/>
      <c r="G525" s="392"/>
      <c r="H525" s="392"/>
      <c r="I525" s="392"/>
      <c r="J525" s="392"/>
      <c r="K525" s="392"/>
      <c r="L525" s="392"/>
      <c r="M525" s="392"/>
      <c r="N525" s="392"/>
      <c r="O525" s="392"/>
      <c r="P525" s="392"/>
      <c r="Q525" s="392"/>
      <c r="R525" s="392"/>
      <c r="S525" s="392"/>
      <c r="T525" s="392"/>
      <c r="U525" s="392"/>
      <c r="V525" s="392"/>
      <c r="W525" s="392"/>
      <c r="X525" s="392"/>
      <c r="Y525" s="392"/>
      <c r="Z525" s="392"/>
    </row>
    <row r="526">
      <c r="A526" s="392"/>
      <c r="B526" s="392"/>
      <c r="C526" s="392"/>
      <c r="D526" s="392"/>
      <c r="E526" s="392"/>
      <c r="F526" s="392"/>
      <c r="G526" s="392"/>
      <c r="H526" s="392"/>
      <c r="I526" s="392"/>
      <c r="J526" s="392"/>
      <c r="K526" s="392"/>
      <c r="L526" s="392"/>
      <c r="M526" s="392"/>
      <c r="N526" s="392"/>
      <c r="O526" s="392"/>
      <c r="P526" s="392"/>
      <c r="Q526" s="392"/>
      <c r="R526" s="392"/>
      <c r="S526" s="392"/>
      <c r="T526" s="392"/>
      <c r="U526" s="392"/>
      <c r="V526" s="392"/>
      <c r="W526" s="392"/>
      <c r="X526" s="392"/>
      <c r="Y526" s="392"/>
      <c r="Z526" s="392"/>
    </row>
    <row r="527">
      <c r="A527" s="392"/>
      <c r="B527" s="392"/>
      <c r="C527" s="392"/>
      <c r="D527" s="392"/>
      <c r="E527" s="392"/>
      <c r="F527" s="392"/>
      <c r="G527" s="392"/>
      <c r="H527" s="392"/>
      <c r="I527" s="392"/>
      <c r="J527" s="392"/>
      <c r="K527" s="392"/>
      <c r="L527" s="392"/>
      <c r="M527" s="392"/>
      <c r="N527" s="392"/>
      <c r="O527" s="392"/>
      <c r="P527" s="392"/>
      <c r="Q527" s="392"/>
      <c r="R527" s="392"/>
      <c r="S527" s="392"/>
      <c r="T527" s="392"/>
      <c r="U527" s="392"/>
      <c r="V527" s="392"/>
      <c r="W527" s="392"/>
      <c r="X527" s="392"/>
      <c r="Y527" s="392"/>
      <c r="Z527" s="392"/>
    </row>
    <row r="528">
      <c r="A528" s="392"/>
      <c r="B528" s="392"/>
      <c r="C528" s="392"/>
      <c r="D528" s="392"/>
      <c r="E528" s="392"/>
      <c r="F528" s="392"/>
      <c r="G528" s="392"/>
      <c r="H528" s="392"/>
      <c r="I528" s="392"/>
      <c r="J528" s="392"/>
      <c r="K528" s="392"/>
      <c r="L528" s="392"/>
      <c r="M528" s="392"/>
      <c r="N528" s="392"/>
      <c r="O528" s="392"/>
      <c r="P528" s="392"/>
      <c r="Q528" s="392"/>
      <c r="R528" s="392"/>
      <c r="S528" s="392"/>
      <c r="T528" s="392"/>
      <c r="U528" s="392"/>
      <c r="V528" s="392"/>
      <c r="W528" s="392"/>
      <c r="X528" s="392"/>
      <c r="Y528" s="392"/>
      <c r="Z528" s="392"/>
    </row>
    <row r="529">
      <c r="A529" s="392"/>
      <c r="B529" s="392"/>
      <c r="C529" s="392"/>
      <c r="D529" s="392"/>
      <c r="E529" s="392"/>
      <c r="F529" s="392"/>
      <c r="G529" s="392"/>
      <c r="H529" s="392"/>
      <c r="I529" s="392"/>
      <c r="J529" s="392"/>
      <c r="K529" s="392"/>
      <c r="L529" s="392"/>
      <c r="M529" s="392"/>
      <c r="N529" s="392"/>
      <c r="O529" s="392"/>
      <c r="P529" s="392"/>
      <c r="Q529" s="392"/>
      <c r="R529" s="392"/>
      <c r="S529" s="392"/>
      <c r="T529" s="392"/>
      <c r="U529" s="392"/>
      <c r="V529" s="392"/>
      <c r="W529" s="392"/>
      <c r="X529" s="392"/>
      <c r="Y529" s="392"/>
      <c r="Z529" s="392"/>
    </row>
    <row r="530">
      <c r="A530" s="392"/>
      <c r="B530" s="392"/>
      <c r="C530" s="392"/>
      <c r="D530" s="392"/>
      <c r="E530" s="392"/>
      <c r="F530" s="392"/>
      <c r="G530" s="392"/>
      <c r="H530" s="392"/>
      <c r="I530" s="392"/>
      <c r="J530" s="392"/>
      <c r="K530" s="392"/>
      <c r="L530" s="392"/>
      <c r="M530" s="392"/>
      <c r="N530" s="392"/>
      <c r="O530" s="392"/>
      <c r="P530" s="392"/>
      <c r="Q530" s="392"/>
      <c r="R530" s="392"/>
      <c r="S530" s="392"/>
      <c r="T530" s="392"/>
      <c r="U530" s="392"/>
      <c r="V530" s="392"/>
      <c r="W530" s="392"/>
      <c r="X530" s="392"/>
      <c r="Y530" s="392"/>
      <c r="Z530" s="392"/>
    </row>
    <row r="531">
      <c r="A531" s="392"/>
      <c r="B531" s="392"/>
      <c r="C531" s="392"/>
      <c r="D531" s="392"/>
      <c r="E531" s="392"/>
      <c r="F531" s="392"/>
      <c r="G531" s="392"/>
      <c r="H531" s="392"/>
      <c r="I531" s="392"/>
      <c r="J531" s="392"/>
      <c r="K531" s="392"/>
      <c r="L531" s="392"/>
      <c r="M531" s="392"/>
      <c r="N531" s="392"/>
      <c r="O531" s="392"/>
      <c r="P531" s="392"/>
      <c r="Q531" s="392"/>
      <c r="R531" s="392"/>
      <c r="S531" s="392"/>
      <c r="T531" s="392"/>
      <c r="U531" s="392"/>
      <c r="V531" s="392"/>
      <c r="W531" s="392"/>
      <c r="X531" s="392"/>
      <c r="Y531" s="392"/>
      <c r="Z531" s="392"/>
    </row>
    <row r="532">
      <c r="A532" s="392"/>
      <c r="B532" s="392"/>
      <c r="C532" s="392"/>
      <c r="D532" s="392"/>
      <c r="E532" s="392"/>
      <c r="F532" s="392"/>
      <c r="G532" s="392"/>
      <c r="H532" s="392"/>
      <c r="I532" s="392"/>
      <c r="J532" s="392"/>
      <c r="K532" s="392"/>
      <c r="L532" s="392"/>
      <c r="M532" s="392"/>
      <c r="N532" s="392"/>
      <c r="O532" s="392"/>
      <c r="P532" s="392"/>
      <c r="Q532" s="392"/>
      <c r="R532" s="392"/>
      <c r="S532" s="392"/>
      <c r="T532" s="392"/>
      <c r="U532" s="392"/>
      <c r="V532" s="392"/>
      <c r="W532" s="392"/>
      <c r="X532" s="392"/>
      <c r="Y532" s="392"/>
      <c r="Z532" s="392"/>
    </row>
    <row r="533">
      <c r="A533" s="392"/>
      <c r="B533" s="392"/>
      <c r="C533" s="392"/>
      <c r="D533" s="392"/>
      <c r="E533" s="392"/>
      <c r="F533" s="392"/>
      <c r="G533" s="392"/>
      <c r="H533" s="392"/>
      <c r="I533" s="392"/>
      <c r="J533" s="392"/>
      <c r="K533" s="392"/>
      <c r="L533" s="392"/>
      <c r="M533" s="392"/>
      <c r="N533" s="392"/>
      <c r="O533" s="392"/>
      <c r="P533" s="392"/>
      <c r="Q533" s="392"/>
      <c r="R533" s="392"/>
      <c r="S533" s="392"/>
      <c r="T533" s="392"/>
      <c r="U533" s="392"/>
      <c r="V533" s="392"/>
      <c r="W533" s="392"/>
      <c r="X533" s="392"/>
      <c r="Y533" s="392"/>
      <c r="Z533" s="392"/>
    </row>
    <row r="534">
      <c r="A534" s="392"/>
      <c r="B534" s="392"/>
      <c r="C534" s="392"/>
      <c r="D534" s="392"/>
      <c r="E534" s="392"/>
      <c r="F534" s="392"/>
      <c r="G534" s="392"/>
      <c r="H534" s="392"/>
      <c r="I534" s="392"/>
      <c r="J534" s="392"/>
      <c r="K534" s="392"/>
      <c r="L534" s="392"/>
      <c r="M534" s="392"/>
      <c r="N534" s="392"/>
      <c r="O534" s="392"/>
      <c r="P534" s="392"/>
      <c r="Q534" s="392"/>
      <c r="R534" s="392"/>
      <c r="S534" s="392"/>
      <c r="T534" s="392"/>
      <c r="U534" s="392"/>
      <c r="V534" s="392"/>
      <c r="W534" s="392"/>
      <c r="X534" s="392"/>
      <c r="Y534" s="392"/>
      <c r="Z534" s="392"/>
    </row>
    <row r="535">
      <c r="A535" s="392"/>
      <c r="B535" s="392"/>
      <c r="C535" s="392"/>
      <c r="D535" s="392"/>
      <c r="E535" s="392"/>
      <c r="F535" s="392"/>
      <c r="G535" s="392"/>
      <c r="H535" s="392"/>
      <c r="I535" s="392"/>
      <c r="J535" s="392"/>
      <c r="K535" s="392"/>
      <c r="L535" s="392"/>
      <c r="M535" s="392"/>
      <c r="N535" s="392"/>
      <c r="O535" s="392"/>
      <c r="P535" s="392"/>
      <c r="Q535" s="392"/>
      <c r="R535" s="392"/>
      <c r="S535" s="392"/>
      <c r="T535" s="392"/>
      <c r="U535" s="392"/>
      <c r="V535" s="392"/>
      <c r="W535" s="392"/>
      <c r="X535" s="392"/>
      <c r="Y535" s="392"/>
      <c r="Z535" s="392"/>
    </row>
    <row r="536">
      <c r="A536" s="392"/>
      <c r="B536" s="392"/>
      <c r="C536" s="392"/>
      <c r="D536" s="392"/>
      <c r="E536" s="392"/>
      <c r="F536" s="392"/>
      <c r="G536" s="392"/>
      <c r="H536" s="392"/>
      <c r="I536" s="392"/>
      <c r="J536" s="392"/>
      <c r="K536" s="392"/>
      <c r="L536" s="392"/>
      <c r="M536" s="392"/>
      <c r="N536" s="392"/>
      <c r="O536" s="392"/>
      <c r="P536" s="392"/>
      <c r="Q536" s="392"/>
      <c r="R536" s="392"/>
      <c r="S536" s="392"/>
      <c r="T536" s="392"/>
      <c r="U536" s="392"/>
      <c r="V536" s="392"/>
      <c r="W536" s="392"/>
      <c r="X536" s="392"/>
      <c r="Y536" s="392"/>
      <c r="Z536" s="392"/>
    </row>
    <row r="537">
      <c r="A537" s="392"/>
      <c r="B537" s="392"/>
      <c r="C537" s="392"/>
      <c r="D537" s="392"/>
      <c r="E537" s="392"/>
      <c r="F537" s="392"/>
      <c r="G537" s="392"/>
      <c r="H537" s="392"/>
      <c r="I537" s="392"/>
      <c r="J537" s="392"/>
      <c r="K537" s="392"/>
      <c r="L537" s="392"/>
      <c r="M537" s="392"/>
      <c r="N537" s="392"/>
      <c r="O537" s="392"/>
      <c r="P537" s="392"/>
      <c r="Q537" s="392"/>
      <c r="R537" s="392"/>
      <c r="S537" s="392"/>
      <c r="T537" s="392"/>
      <c r="U537" s="392"/>
      <c r="V537" s="392"/>
      <c r="W537" s="392"/>
      <c r="X537" s="392"/>
      <c r="Y537" s="392"/>
      <c r="Z537" s="392"/>
    </row>
    <row r="538">
      <c r="A538" s="392"/>
      <c r="B538" s="392"/>
      <c r="C538" s="392"/>
      <c r="D538" s="392"/>
      <c r="E538" s="392"/>
      <c r="F538" s="392"/>
      <c r="G538" s="392"/>
      <c r="H538" s="392"/>
      <c r="I538" s="392"/>
      <c r="J538" s="392"/>
      <c r="K538" s="392"/>
      <c r="L538" s="392"/>
      <c r="M538" s="392"/>
      <c r="N538" s="392"/>
      <c r="O538" s="392"/>
      <c r="P538" s="392"/>
      <c r="Q538" s="392"/>
      <c r="R538" s="392"/>
      <c r="S538" s="392"/>
      <c r="T538" s="392"/>
      <c r="U538" s="392"/>
      <c r="V538" s="392"/>
      <c r="W538" s="392"/>
      <c r="X538" s="392"/>
      <c r="Y538" s="392"/>
      <c r="Z538" s="392"/>
    </row>
    <row r="539">
      <c r="A539" s="392"/>
      <c r="B539" s="392"/>
      <c r="C539" s="392"/>
      <c r="D539" s="392"/>
      <c r="E539" s="392"/>
      <c r="F539" s="392"/>
      <c r="G539" s="392"/>
      <c r="H539" s="392"/>
      <c r="I539" s="392"/>
      <c r="J539" s="392"/>
      <c r="K539" s="392"/>
      <c r="L539" s="392"/>
      <c r="M539" s="392"/>
      <c r="N539" s="392"/>
      <c r="O539" s="392"/>
      <c r="P539" s="392"/>
      <c r="Q539" s="392"/>
      <c r="R539" s="392"/>
      <c r="S539" s="392"/>
      <c r="T539" s="392"/>
      <c r="U539" s="392"/>
      <c r="V539" s="392"/>
      <c r="W539" s="392"/>
      <c r="X539" s="392"/>
      <c r="Y539" s="392"/>
      <c r="Z539" s="392"/>
    </row>
    <row r="540">
      <c r="A540" s="392"/>
      <c r="B540" s="392"/>
      <c r="C540" s="392"/>
      <c r="D540" s="392"/>
      <c r="E540" s="392"/>
      <c r="F540" s="392"/>
      <c r="G540" s="392"/>
      <c r="H540" s="392"/>
      <c r="I540" s="392"/>
      <c r="J540" s="392"/>
      <c r="K540" s="392"/>
      <c r="L540" s="392"/>
      <c r="M540" s="392"/>
      <c r="N540" s="392"/>
      <c r="O540" s="392"/>
      <c r="P540" s="392"/>
      <c r="Q540" s="392"/>
      <c r="R540" s="392"/>
      <c r="S540" s="392"/>
      <c r="T540" s="392"/>
      <c r="U540" s="392"/>
      <c r="V540" s="392"/>
      <c r="W540" s="392"/>
      <c r="X540" s="392"/>
      <c r="Y540" s="392"/>
      <c r="Z540" s="392"/>
    </row>
    <row r="541">
      <c r="A541" s="392"/>
      <c r="B541" s="392"/>
      <c r="C541" s="392"/>
      <c r="D541" s="392"/>
      <c r="E541" s="392"/>
      <c r="F541" s="392"/>
      <c r="G541" s="392"/>
      <c r="H541" s="392"/>
      <c r="I541" s="392"/>
      <c r="J541" s="392"/>
      <c r="K541" s="392"/>
      <c r="L541" s="392"/>
      <c r="M541" s="392"/>
      <c r="N541" s="392"/>
      <c r="O541" s="392"/>
      <c r="P541" s="392"/>
      <c r="Q541" s="392"/>
      <c r="R541" s="392"/>
      <c r="S541" s="392"/>
      <c r="T541" s="392"/>
      <c r="U541" s="392"/>
      <c r="V541" s="392"/>
      <c r="W541" s="392"/>
      <c r="X541" s="392"/>
      <c r="Y541" s="392"/>
      <c r="Z541" s="392"/>
    </row>
    <row r="542">
      <c r="A542" s="392"/>
      <c r="B542" s="392"/>
      <c r="C542" s="392"/>
      <c r="D542" s="392"/>
      <c r="E542" s="392"/>
      <c r="F542" s="392"/>
      <c r="G542" s="392"/>
      <c r="H542" s="392"/>
      <c r="I542" s="392"/>
      <c r="J542" s="392"/>
      <c r="K542" s="392"/>
      <c r="L542" s="392"/>
      <c r="M542" s="392"/>
      <c r="N542" s="392"/>
      <c r="O542" s="392"/>
      <c r="P542" s="392"/>
      <c r="Q542" s="392"/>
      <c r="R542" s="392"/>
      <c r="S542" s="392"/>
      <c r="T542" s="392"/>
      <c r="U542" s="392"/>
      <c r="V542" s="392"/>
      <c r="W542" s="392"/>
      <c r="X542" s="392"/>
      <c r="Y542" s="392"/>
      <c r="Z542" s="392"/>
    </row>
    <row r="543">
      <c r="A543" s="392"/>
      <c r="B543" s="392"/>
      <c r="C543" s="392"/>
      <c r="D543" s="392"/>
      <c r="E543" s="392"/>
      <c r="F543" s="392"/>
      <c r="G543" s="392"/>
      <c r="H543" s="392"/>
      <c r="I543" s="392"/>
      <c r="J543" s="392"/>
      <c r="K543" s="392"/>
      <c r="L543" s="392"/>
      <c r="M543" s="392"/>
      <c r="N543" s="392"/>
      <c r="O543" s="392"/>
      <c r="P543" s="392"/>
      <c r="Q543" s="392"/>
      <c r="R543" s="392"/>
      <c r="S543" s="392"/>
      <c r="T543" s="392"/>
      <c r="U543" s="392"/>
      <c r="V543" s="392"/>
      <c r="W543" s="392"/>
      <c r="X543" s="392"/>
      <c r="Y543" s="392"/>
      <c r="Z543" s="392"/>
    </row>
    <row r="544">
      <c r="A544" s="392"/>
      <c r="B544" s="392"/>
      <c r="C544" s="392"/>
      <c r="D544" s="392"/>
      <c r="E544" s="392"/>
      <c r="F544" s="392"/>
      <c r="G544" s="392"/>
      <c r="H544" s="392"/>
      <c r="I544" s="392"/>
      <c r="J544" s="392"/>
      <c r="K544" s="392"/>
      <c r="L544" s="392"/>
      <c r="M544" s="392"/>
      <c r="N544" s="392"/>
      <c r="O544" s="392"/>
      <c r="P544" s="392"/>
      <c r="Q544" s="392"/>
      <c r="R544" s="392"/>
      <c r="S544" s="392"/>
      <c r="T544" s="392"/>
      <c r="U544" s="392"/>
      <c r="V544" s="392"/>
      <c r="W544" s="392"/>
      <c r="X544" s="392"/>
      <c r="Y544" s="392"/>
      <c r="Z544" s="392"/>
    </row>
    <row r="545">
      <c r="A545" s="392"/>
      <c r="B545" s="392"/>
      <c r="C545" s="392"/>
      <c r="D545" s="392"/>
      <c r="E545" s="392"/>
      <c r="F545" s="392"/>
      <c r="G545" s="392"/>
      <c r="H545" s="392"/>
      <c r="I545" s="392"/>
      <c r="J545" s="392"/>
      <c r="K545" s="392"/>
      <c r="L545" s="392"/>
      <c r="M545" s="392"/>
      <c r="N545" s="392"/>
      <c r="O545" s="392"/>
      <c r="P545" s="392"/>
      <c r="Q545" s="392"/>
      <c r="R545" s="392"/>
      <c r="S545" s="392"/>
      <c r="T545" s="392"/>
      <c r="U545" s="392"/>
      <c r="V545" s="392"/>
      <c r="W545" s="392"/>
      <c r="X545" s="392"/>
      <c r="Y545" s="392"/>
      <c r="Z545" s="392"/>
    </row>
    <row r="546">
      <c r="A546" s="392"/>
      <c r="B546" s="392"/>
      <c r="C546" s="392"/>
      <c r="D546" s="392"/>
      <c r="E546" s="392"/>
      <c r="F546" s="392"/>
      <c r="G546" s="392"/>
      <c r="H546" s="392"/>
      <c r="I546" s="392"/>
      <c r="J546" s="392"/>
      <c r="K546" s="392"/>
      <c r="L546" s="392"/>
      <c r="M546" s="392"/>
      <c r="N546" s="392"/>
      <c r="O546" s="392"/>
      <c r="P546" s="392"/>
      <c r="Q546" s="392"/>
      <c r="R546" s="392"/>
      <c r="S546" s="392"/>
      <c r="T546" s="392"/>
      <c r="U546" s="392"/>
      <c r="V546" s="392"/>
      <c r="W546" s="392"/>
      <c r="X546" s="392"/>
      <c r="Y546" s="392"/>
      <c r="Z546" s="392"/>
    </row>
    <row r="547">
      <c r="A547" s="392"/>
      <c r="B547" s="392"/>
      <c r="C547" s="392"/>
      <c r="D547" s="392"/>
      <c r="E547" s="392"/>
      <c r="F547" s="392"/>
      <c r="G547" s="392"/>
      <c r="H547" s="392"/>
      <c r="I547" s="392"/>
      <c r="J547" s="392"/>
      <c r="K547" s="392"/>
      <c r="L547" s="392"/>
      <c r="M547" s="392"/>
      <c r="N547" s="392"/>
      <c r="O547" s="392"/>
      <c r="P547" s="392"/>
      <c r="Q547" s="392"/>
      <c r="R547" s="392"/>
      <c r="S547" s="392"/>
      <c r="T547" s="392"/>
      <c r="U547" s="392"/>
      <c r="V547" s="392"/>
      <c r="W547" s="392"/>
      <c r="X547" s="392"/>
      <c r="Y547" s="392"/>
      <c r="Z547" s="392"/>
    </row>
    <row r="548">
      <c r="A548" s="392"/>
      <c r="B548" s="392"/>
      <c r="C548" s="392"/>
      <c r="D548" s="392"/>
      <c r="E548" s="392"/>
      <c r="F548" s="392"/>
      <c r="G548" s="392"/>
      <c r="H548" s="392"/>
      <c r="I548" s="392"/>
      <c r="J548" s="392"/>
      <c r="K548" s="392"/>
      <c r="L548" s="392"/>
      <c r="M548" s="392"/>
      <c r="N548" s="392"/>
      <c r="O548" s="392"/>
      <c r="P548" s="392"/>
      <c r="Q548" s="392"/>
      <c r="R548" s="392"/>
      <c r="S548" s="392"/>
      <c r="T548" s="392"/>
      <c r="U548" s="392"/>
      <c r="V548" s="392"/>
      <c r="W548" s="392"/>
      <c r="X548" s="392"/>
      <c r="Y548" s="392"/>
      <c r="Z548" s="392"/>
    </row>
    <row r="549">
      <c r="A549" s="392"/>
      <c r="B549" s="392"/>
      <c r="C549" s="392"/>
      <c r="D549" s="392"/>
      <c r="E549" s="392"/>
      <c r="F549" s="392"/>
      <c r="G549" s="392"/>
      <c r="H549" s="392"/>
      <c r="I549" s="392"/>
      <c r="J549" s="392"/>
      <c r="K549" s="392"/>
      <c r="L549" s="392"/>
      <c r="M549" s="392"/>
      <c r="N549" s="392"/>
      <c r="O549" s="392"/>
      <c r="P549" s="392"/>
      <c r="Q549" s="392"/>
      <c r="R549" s="392"/>
      <c r="S549" s="392"/>
      <c r="T549" s="392"/>
      <c r="U549" s="392"/>
      <c r="V549" s="392"/>
      <c r="W549" s="392"/>
      <c r="X549" s="392"/>
      <c r="Y549" s="392"/>
      <c r="Z549" s="392"/>
    </row>
    <row r="550">
      <c r="A550" s="392"/>
      <c r="B550" s="392"/>
      <c r="C550" s="392"/>
      <c r="D550" s="392"/>
      <c r="E550" s="392"/>
      <c r="F550" s="392"/>
      <c r="G550" s="392"/>
      <c r="H550" s="392"/>
      <c r="I550" s="392"/>
      <c r="J550" s="392"/>
      <c r="K550" s="392"/>
      <c r="L550" s="392"/>
      <c r="M550" s="392"/>
      <c r="N550" s="392"/>
      <c r="O550" s="392"/>
      <c r="P550" s="392"/>
      <c r="Q550" s="392"/>
      <c r="R550" s="392"/>
      <c r="S550" s="392"/>
      <c r="T550" s="392"/>
      <c r="U550" s="392"/>
      <c r="V550" s="392"/>
      <c r="W550" s="392"/>
      <c r="X550" s="392"/>
      <c r="Y550" s="392"/>
      <c r="Z550" s="392"/>
    </row>
    <row r="551">
      <c r="A551" s="392"/>
      <c r="B551" s="392"/>
      <c r="C551" s="392"/>
      <c r="D551" s="392"/>
      <c r="E551" s="392"/>
      <c r="F551" s="392"/>
      <c r="G551" s="392"/>
      <c r="H551" s="392"/>
      <c r="I551" s="392"/>
      <c r="J551" s="392"/>
      <c r="K551" s="392"/>
      <c r="L551" s="392"/>
      <c r="M551" s="392"/>
      <c r="N551" s="392"/>
      <c r="O551" s="392"/>
      <c r="P551" s="392"/>
      <c r="Q551" s="392"/>
      <c r="R551" s="392"/>
      <c r="S551" s="392"/>
      <c r="T551" s="392"/>
      <c r="U551" s="392"/>
      <c r="V551" s="392"/>
      <c r="W551" s="392"/>
      <c r="X551" s="392"/>
      <c r="Y551" s="392"/>
      <c r="Z551" s="392"/>
    </row>
    <row r="552">
      <c r="A552" s="392"/>
      <c r="B552" s="392"/>
      <c r="C552" s="392"/>
      <c r="D552" s="392"/>
      <c r="E552" s="392"/>
      <c r="F552" s="392"/>
      <c r="G552" s="392"/>
      <c r="H552" s="392"/>
      <c r="I552" s="392"/>
      <c r="J552" s="392"/>
      <c r="K552" s="392"/>
      <c r="L552" s="392"/>
      <c r="M552" s="392"/>
      <c r="N552" s="392"/>
      <c r="O552" s="392"/>
      <c r="P552" s="392"/>
      <c r="Q552" s="392"/>
      <c r="R552" s="392"/>
      <c r="S552" s="392"/>
      <c r="T552" s="392"/>
      <c r="U552" s="392"/>
      <c r="V552" s="392"/>
      <c r="W552" s="392"/>
      <c r="X552" s="392"/>
      <c r="Y552" s="392"/>
      <c r="Z552" s="392"/>
    </row>
    <row r="553">
      <c r="A553" s="392"/>
      <c r="B553" s="392"/>
      <c r="C553" s="392"/>
      <c r="D553" s="392"/>
      <c r="E553" s="392"/>
      <c r="F553" s="392"/>
      <c r="G553" s="392"/>
      <c r="H553" s="392"/>
      <c r="I553" s="392"/>
      <c r="J553" s="392"/>
      <c r="K553" s="392"/>
      <c r="L553" s="392"/>
      <c r="M553" s="392"/>
      <c r="N553" s="392"/>
      <c r="O553" s="392"/>
      <c r="P553" s="392"/>
      <c r="Q553" s="392"/>
      <c r="R553" s="392"/>
      <c r="S553" s="392"/>
      <c r="T553" s="392"/>
      <c r="U553" s="392"/>
      <c r="V553" s="392"/>
      <c r="W553" s="392"/>
      <c r="X553" s="392"/>
      <c r="Y553" s="392"/>
      <c r="Z553" s="392"/>
    </row>
    <row r="554">
      <c r="A554" s="392"/>
      <c r="B554" s="392"/>
      <c r="C554" s="392"/>
      <c r="D554" s="392"/>
      <c r="E554" s="392"/>
      <c r="F554" s="392"/>
      <c r="G554" s="392"/>
      <c r="H554" s="392"/>
      <c r="I554" s="392"/>
      <c r="J554" s="392"/>
      <c r="K554" s="392"/>
      <c r="L554" s="392"/>
      <c r="M554" s="392"/>
      <c r="N554" s="392"/>
      <c r="O554" s="392"/>
      <c r="P554" s="392"/>
      <c r="Q554" s="392"/>
      <c r="R554" s="392"/>
      <c r="S554" s="392"/>
      <c r="T554" s="392"/>
      <c r="U554" s="392"/>
      <c r="V554" s="392"/>
      <c r="W554" s="392"/>
      <c r="X554" s="392"/>
      <c r="Y554" s="392"/>
      <c r="Z554" s="392"/>
    </row>
    <row r="555">
      <c r="A555" s="392"/>
      <c r="B555" s="392"/>
      <c r="C555" s="392"/>
      <c r="D555" s="392"/>
      <c r="E555" s="392"/>
      <c r="F555" s="392"/>
      <c r="G555" s="392"/>
      <c r="H555" s="392"/>
      <c r="I555" s="392"/>
      <c r="J555" s="392"/>
      <c r="K555" s="392"/>
      <c r="L555" s="392"/>
      <c r="M555" s="392"/>
      <c r="N555" s="392"/>
      <c r="O555" s="392"/>
      <c r="P555" s="392"/>
      <c r="Q555" s="392"/>
      <c r="R555" s="392"/>
      <c r="S555" s="392"/>
      <c r="T555" s="392"/>
      <c r="U555" s="392"/>
      <c r="V555" s="392"/>
      <c r="W555" s="392"/>
      <c r="X555" s="392"/>
      <c r="Y555" s="392"/>
      <c r="Z555" s="392"/>
    </row>
    <row r="556">
      <c r="A556" s="392"/>
      <c r="B556" s="392"/>
      <c r="C556" s="392"/>
      <c r="D556" s="392"/>
      <c r="E556" s="392"/>
      <c r="F556" s="392"/>
      <c r="G556" s="392"/>
      <c r="H556" s="392"/>
      <c r="I556" s="392"/>
      <c r="J556" s="392"/>
      <c r="K556" s="392"/>
      <c r="L556" s="392"/>
      <c r="M556" s="392"/>
      <c r="N556" s="392"/>
      <c r="O556" s="392"/>
      <c r="P556" s="392"/>
      <c r="Q556" s="392"/>
      <c r="R556" s="392"/>
      <c r="S556" s="392"/>
      <c r="T556" s="392"/>
      <c r="U556" s="392"/>
      <c r="V556" s="392"/>
      <c r="W556" s="392"/>
      <c r="X556" s="392"/>
      <c r="Y556" s="392"/>
      <c r="Z556" s="392"/>
    </row>
    <row r="557">
      <c r="A557" s="392"/>
      <c r="B557" s="392"/>
      <c r="C557" s="392"/>
      <c r="D557" s="392"/>
      <c r="E557" s="392"/>
      <c r="F557" s="392"/>
      <c r="G557" s="392"/>
      <c r="H557" s="392"/>
      <c r="I557" s="392"/>
      <c r="J557" s="392"/>
      <c r="K557" s="392"/>
      <c r="L557" s="392"/>
      <c r="M557" s="392"/>
      <c r="N557" s="392"/>
      <c r="O557" s="392"/>
      <c r="P557" s="392"/>
      <c r="Q557" s="392"/>
      <c r="R557" s="392"/>
      <c r="S557" s="392"/>
      <c r="T557" s="392"/>
      <c r="U557" s="392"/>
      <c r="V557" s="392"/>
      <c r="W557" s="392"/>
      <c r="X557" s="392"/>
      <c r="Y557" s="392"/>
      <c r="Z557" s="392"/>
    </row>
    <row r="558">
      <c r="A558" s="392"/>
      <c r="B558" s="392"/>
      <c r="C558" s="392"/>
      <c r="D558" s="392"/>
      <c r="E558" s="392"/>
      <c r="F558" s="392"/>
      <c r="G558" s="392"/>
      <c r="H558" s="392"/>
      <c r="I558" s="392"/>
      <c r="J558" s="392"/>
      <c r="K558" s="392"/>
      <c r="L558" s="392"/>
      <c r="M558" s="392"/>
      <c r="N558" s="392"/>
      <c r="O558" s="392"/>
      <c r="P558" s="392"/>
      <c r="Q558" s="392"/>
      <c r="R558" s="392"/>
      <c r="S558" s="392"/>
      <c r="T558" s="392"/>
      <c r="U558" s="392"/>
      <c r="V558" s="392"/>
      <c r="W558" s="392"/>
      <c r="X558" s="392"/>
      <c r="Y558" s="392"/>
      <c r="Z558" s="392"/>
    </row>
    <row r="559">
      <c r="A559" s="392"/>
      <c r="B559" s="392"/>
      <c r="C559" s="392"/>
      <c r="D559" s="392"/>
      <c r="E559" s="392"/>
      <c r="F559" s="392"/>
      <c r="G559" s="392"/>
      <c r="H559" s="392"/>
      <c r="I559" s="392"/>
      <c r="J559" s="392"/>
      <c r="K559" s="392"/>
      <c r="L559" s="392"/>
      <c r="M559" s="392"/>
      <c r="N559" s="392"/>
      <c r="O559" s="392"/>
      <c r="P559" s="392"/>
      <c r="Q559" s="392"/>
      <c r="R559" s="392"/>
      <c r="S559" s="392"/>
      <c r="T559" s="392"/>
      <c r="U559" s="392"/>
      <c r="V559" s="392"/>
      <c r="W559" s="392"/>
      <c r="X559" s="392"/>
      <c r="Y559" s="392"/>
      <c r="Z559" s="392"/>
    </row>
    <row r="560">
      <c r="A560" s="392"/>
      <c r="B560" s="392"/>
      <c r="C560" s="392"/>
      <c r="D560" s="392"/>
      <c r="E560" s="392"/>
      <c r="F560" s="392"/>
      <c r="G560" s="392"/>
      <c r="H560" s="392"/>
      <c r="I560" s="392"/>
      <c r="J560" s="392"/>
      <c r="K560" s="392"/>
      <c r="L560" s="392"/>
      <c r="M560" s="392"/>
      <c r="N560" s="392"/>
      <c r="O560" s="392"/>
      <c r="P560" s="392"/>
      <c r="Q560" s="392"/>
      <c r="R560" s="392"/>
      <c r="S560" s="392"/>
      <c r="T560" s="392"/>
      <c r="U560" s="392"/>
      <c r="V560" s="392"/>
      <c r="W560" s="392"/>
      <c r="X560" s="392"/>
      <c r="Y560" s="392"/>
      <c r="Z560" s="392"/>
    </row>
    <row r="561">
      <c r="A561" s="392"/>
      <c r="B561" s="392"/>
      <c r="C561" s="392"/>
      <c r="D561" s="392"/>
      <c r="E561" s="392"/>
      <c r="F561" s="392"/>
      <c r="G561" s="392"/>
      <c r="H561" s="392"/>
      <c r="I561" s="392"/>
      <c r="J561" s="392"/>
      <c r="K561" s="392"/>
      <c r="L561" s="392"/>
      <c r="M561" s="392"/>
      <c r="N561" s="392"/>
      <c r="O561" s="392"/>
      <c r="P561" s="392"/>
      <c r="Q561" s="392"/>
      <c r="R561" s="392"/>
      <c r="S561" s="392"/>
      <c r="T561" s="392"/>
      <c r="U561" s="392"/>
      <c r="V561" s="392"/>
      <c r="W561" s="392"/>
      <c r="X561" s="392"/>
      <c r="Y561" s="392"/>
      <c r="Z561" s="392"/>
    </row>
    <row r="562">
      <c r="A562" s="392"/>
      <c r="B562" s="392"/>
      <c r="C562" s="392"/>
      <c r="D562" s="392"/>
      <c r="E562" s="392"/>
      <c r="F562" s="392"/>
      <c r="G562" s="392"/>
      <c r="H562" s="392"/>
      <c r="I562" s="392"/>
      <c r="J562" s="392"/>
      <c r="K562" s="392"/>
      <c r="L562" s="392"/>
      <c r="M562" s="392"/>
      <c r="N562" s="392"/>
      <c r="O562" s="392"/>
      <c r="P562" s="392"/>
      <c r="Q562" s="392"/>
      <c r="R562" s="392"/>
      <c r="S562" s="392"/>
      <c r="T562" s="392"/>
      <c r="U562" s="392"/>
      <c r="V562" s="392"/>
      <c r="W562" s="392"/>
      <c r="X562" s="392"/>
      <c r="Y562" s="392"/>
      <c r="Z562" s="392"/>
    </row>
    <row r="563">
      <c r="A563" s="392"/>
      <c r="B563" s="392"/>
      <c r="C563" s="392"/>
      <c r="D563" s="392"/>
      <c r="E563" s="392"/>
      <c r="F563" s="392"/>
      <c r="G563" s="392"/>
      <c r="H563" s="392"/>
      <c r="I563" s="392"/>
      <c r="J563" s="392"/>
      <c r="K563" s="392"/>
      <c r="L563" s="392"/>
      <c r="M563" s="392"/>
      <c r="N563" s="392"/>
      <c r="O563" s="392"/>
      <c r="P563" s="392"/>
      <c r="Q563" s="392"/>
      <c r="R563" s="392"/>
      <c r="S563" s="392"/>
      <c r="T563" s="392"/>
      <c r="U563" s="392"/>
      <c r="V563" s="392"/>
      <c r="W563" s="392"/>
      <c r="X563" s="392"/>
      <c r="Y563" s="392"/>
      <c r="Z563" s="392"/>
    </row>
    <row r="564">
      <c r="A564" s="392"/>
      <c r="B564" s="392"/>
      <c r="C564" s="392"/>
      <c r="D564" s="392"/>
      <c r="E564" s="392"/>
      <c r="F564" s="392"/>
      <c r="G564" s="392"/>
      <c r="H564" s="392"/>
      <c r="I564" s="392"/>
      <c r="J564" s="392"/>
      <c r="K564" s="392"/>
      <c r="L564" s="392"/>
      <c r="M564" s="392"/>
      <c r="N564" s="392"/>
      <c r="O564" s="392"/>
      <c r="P564" s="392"/>
      <c r="Q564" s="392"/>
      <c r="R564" s="392"/>
      <c r="S564" s="392"/>
      <c r="T564" s="392"/>
      <c r="U564" s="392"/>
      <c r="V564" s="392"/>
      <c r="W564" s="392"/>
      <c r="X564" s="392"/>
      <c r="Y564" s="392"/>
      <c r="Z564" s="392"/>
    </row>
    <row r="565">
      <c r="A565" s="392"/>
      <c r="B565" s="392"/>
      <c r="C565" s="392"/>
      <c r="D565" s="392"/>
      <c r="E565" s="392"/>
      <c r="F565" s="392"/>
      <c r="G565" s="392"/>
      <c r="H565" s="392"/>
      <c r="I565" s="392"/>
      <c r="J565" s="392"/>
      <c r="K565" s="392"/>
      <c r="L565" s="392"/>
      <c r="M565" s="392"/>
      <c r="N565" s="392"/>
      <c r="O565" s="392"/>
      <c r="P565" s="392"/>
      <c r="Q565" s="392"/>
      <c r="R565" s="392"/>
      <c r="S565" s="392"/>
      <c r="T565" s="392"/>
      <c r="U565" s="392"/>
      <c r="V565" s="392"/>
      <c r="W565" s="392"/>
      <c r="X565" s="392"/>
      <c r="Y565" s="392"/>
      <c r="Z565" s="392"/>
    </row>
    <row r="566">
      <c r="A566" s="392"/>
      <c r="B566" s="392"/>
      <c r="C566" s="392"/>
      <c r="D566" s="392"/>
      <c r="E566" s="392"/>
      <c r="F566" s="392"/>
      <c r="G566" s="392"/>
      <c r="H566" s="392"/>
      <c r="I566" s="392"/>
      <c r="J566" s="392"/>
      <c r="K566" s="392"/>
      <c r="L566" s="392"/>
      <c r="M566" s="392"/>
      <c r="N566" s="392"/>
      <c r="O566" s="392"/>
      <c r="P566" s="392"/>
      <c r="Q566" s="392"/>
      <c r="R566" s="392"/>
      <c r="S566" s="392"/>
      <c r="T566" s="392"/>
      <c r="U566" s="392"/>
      <c r="V566" s="392"/>
      <c r="W566" s="392"/>
      <c r="X566" s="392"/>
      <c r="Y566" s="392"/>
      <c r="Z566" s="392"/>
    </row>
    <row r="567">
      <c r="A567" s="392"/>
      <c r="B567" s="392"/>
      <c r="C567" s="392"/>
      <c r="D567" s="392"/>
      <c r="E567" s="392"/>
      <c r="F567" s="392"/>
      <c r="G567" s="392"/>
      <c r="H567" s="392"/>
      <c r="I567" s="392"/>
      <c r="J567" s="392"/>
      <c r="K567" s="392"/>
      <c r="L567" s="392"/>
      <c r="M567" s="392"/>
      <c r="N567" s="392"/>
      <c r="O567" s="392"/>
      <c r="P567" s="392"/>
      <c r="Q567" s="392"/>
      <c r="R567" s="392"/>
      <c r="S567" s="392"/>
      <c r="T567" s="392"/>
      <c r="U567" s="392"/>
      <c r="V567" s="392"/>
      <c r="W567" s="392"/>
      <c r="X567" s="392"/>
      <c r="Y567" s="392"/>
      <c r="Z567" s="392"/>
    </row>
    <row r="568">
      <c r="A568" s="392"/>
      <c r="B568" s="392"/>
      <c r="C568" s="392"/>
      <c r="D568" s="392"/>
      <c r="E568" s="392"/>
      <c r="F568" s="392"/>
      <c r="G568" s="392"/>
      <c r="H568" s="392"/>
      <c r="I568" s="392"/>
      <c r="J568" s="392"/>
      <c r="K568" s="392"/>
      <c r="L568" s="392"/>
      <c r="M568" s="392"/>
      <c r="N568" s="392"/>
      <c r="O568" s="392"/>
      <c r="P568" s="392"/>
      <c r="Q568" s="392"/>
      <c r="R568" s="392"/>
      <c r="S568" s="392"/>
      <c r="T568" s="392"/>
      <c r="U568" s="392"/>
      <c r="V568" s="392"/>
      <c r="W568" s="392"/>
      <c r="X568" s="392"/>
      <c r="Y568" s="392"/>
      <c r="Z568" s="392"/>
    </row>
    <row r="569">
      <c r="A569" s="392"/>
      <c r="B569" s="392"/>
      <c r="C569" s="392"/>
      <c r="D569" s="392"/>
      <c r="E569" s="392"/>
      <c r="F569" s="392"/>
      <c r="G569" s="392"/>
      <c r="H569" s="392"/>
      <c r="I569" s="392"/>
      <c r="J569" s="392"/>
      <c r="K569" s="392"/>
      <c r="L569" s="392"/>
      <c r="M569" s="392"/>
      <c r="N569" s="392"/>
      <c r="O569" s="392"/>
      <c r="P569" s="392"/>
      <c r="Q569" s="392"/>
      <c r="R569" s="392"/>
      <c r="S569" s="392"/>
      <c r="T569" s="392"/>
      <c r="U569" s="392"/>
      <c r="V569" s="392"/>
      <c r="W569" s="392"/>
      <c r="X569" s="392"/>
      <c r="Y569" s="392"/>
      <c r="Z569" s="392"/>
    </row>
    <row r="570">
      <c r="A570" s="392"/>
      <c r="B570" s="392"/>
      <c r="C570" s="392"/>
      <c r="D570" s="392"/>
      <c r="E570" s="392"/>
      <c r="F570" s="392"/>
      <c r="G570" s="392"/>
      <c r="H570" s="392"/>
      <c r="I570" s="392"/>
      <c r="J570" s="392"/>
      <c r="K570" s="392"/>
      <c r="L570" s="392"/>
      <c r="M570" s="392"/>
      <c r="N570" s="392"/>
      <c r="O570" s="392"/>
      <c r="P570" s="392"/>
      <c r="Q570" s="392"/>
      <c r="R570" s="392"/>
      <c r="S570" s="392"/>
      <c r="T570" s="392"/>
      <c r="U570" s="392"/>
      <c r="V570" s="392"/>
      <c r="W570" s="392"/>
      <c r="X570" s="392"/>
      <c r="Y570" s="392"/>
      <c r="Z570" s="392"/>
    </row>
    <row r="571">
      <c r="A571" s="392"/>
      <c r="B571" s="392"/>
      <c r="C571" s="392"/>
      <c r="D571" s="392"/>
      <c r="E571" s="392"/>
      <c r="F571" s="392"/>
      <c r="G571" s="392"/>
      <c r="H571" s="392"/>
      <c r="I571" s="392"/>
      <c r="J571" s="392"/>
      <c r="K571" s="392"/>
      <c r="L571" s="392"/>
      <c r="M571" s="392"/>
      <c r="N571" s="392"/>
      <c r="O571" s="392"/>
      <c r="P571" s="392"/>
      <c r="Q571" s="392"/>
      <c r="R571" s="392"/>
      <c r="S571" s="392"/>
      <c r="T571" s="392"/>
      <c r="U571" s="392"/>
      <c r="V571" s="392"/>
      <c r="W571" s="392"/>
      <c r="X571" s="392"/>
      <c r="Y571" s="392"/>
      <c r="Z571" s="392"/>
    </row>
    <row r="572">
      <c r="A572" s="392"/>
      <c r="B572" s="392"/>
      <c r="C572" s="392"/>
      <c r="D572" s="392"/>
      <c r="E572" s="392"/>
      <c r="F572" s="392"/>
      <c r="G572" s="392"/>
      <c r="H572" s="392"/>
      <c r="I572" s="392"/>
      <c r="J572" s="392"/>
      <c r="K572" s="392"/>
      <c r="L572" s="392"/>
      <c r="M572" s="392"/>
      <c r="N572" s="392"/>
      <c r="O572" s="392"/>
      <c r="P572" s="392"/>
      <c r="Q572" s="392"/>
      <c r="R572" s="392"/>
      <c r="S572" s="392"/>
      <c r="T572" s="392"/>
      <c r="U572" s="392"/>
      <c r="V572" s="392"/>
      <c r="W572" s="392"/>
      <c r="X572" s="392"/>
      <c r="Y572" s="392"/>
      <c r="Z572" s="392"/>
    </row>
    <row r="573">
      <c r="A573" s="392"/>
      <c r="B573" s="392"/>
      <c r="C573" s="392"/>
      <c r="D573" s="392"/>
      <c r="E573" s="392"/>
      <c r="F573" s="392"/>
      <c r="G573" s="392"/>
      <c r="H573" s="392"/>
      <c r="I573" s="392"/>
      <c r="J573" s="392"/>
      <c r="K573" s="392"/>
      <c r="L573" s="392"/>
      <c r="M573" s="392"/>
      <c r="N573" s="392"/>
      <c r="O573" s="392"/>
      <c r="P573" s="392"/>
      <c r="Q573" s="392"/>
      <c r="R573" s="392"/>
      <c r="S573" s="392"/>
      <c r="T573" s="392"/>
      <c r="U573" s="392"/>
      <c r="V573" s="392"/>
      <c r="W573" s="392"/>
      <c r="X573" s="392"/>
      <c r="Y573" s="392"/>
      <c r="Z573" s="392"/>
    </row>
    <row r="574">
      <c r="A574" s="392"/>
      <c r="B574" s="392"/>
      <c r="C574" s="392"/>
      <c r="D574" s="392"/>
      <c r="E574" s="392"/>
      <c r="F574" s="392"/>
      <c r="G574" s="392"/>
      <c r="H574" s="392"/>
      <c r="I574" s="392"/>
      <c r="J574" s="392"/>
      <c r="K574" s="392"/>
      <c r="L574" s="392"/>
      <c r="M574" s="392"/>
      <c r="N574" s="392"/>
      <c r="O574" s="392"/>
      <c r="P574" s="392"/>
      <c r="Q574" s="392"/>
      <c r="R574" s="392"/>
      <c r="S574" s="392"/>
      <c r="T574" s="392"/>
      <c r="U574" s="392"/>
      <c r="V574" s="392"/>
      <c r="W574" s="392"/>
      <c r="X574" s="392"/>
      <c r="Y574" s="392"/>
      <c r="Z574" s="392"/>
    </row>
    <row r="575">
      <c r="A575" s="392"/>
      <c r="B575" s="392"/>
      <c r="C575" s="392"/>
      <c r="D575" s="392"/>
      <c r="E575" s="392"/>
      <c r="F575" s="392"/>
      <c r="G575" s="392"/>
      <c r="H575" s="392"/>
      <c r="I575" s="392"/>
      <c r="J575" s="392"/>
      <c r="K575" s="392"/>
      <c r="L575" s="392"/>
      <c r="M575" s="392"/>
      <c r="N575" s="392"/>
      <c r="O575" s="392"/>
      <c r="P575" s="392"/>
      <c r="Q575" s="392"/>
      <c r="R575" s="392"/>
      <c r="S575" s="392"/>
      <c r="T575" s="392"/>
      <c r="U575" s="392"/>
      <c r="V575" s="392"/>
      <c r="W575" s="392"/>
      <c r="X575" s="392"/>
      <c r="Y575" s="392"/>
      <c r="Z575" s="392"/>
    </row>
    <row r="576">
      <c r="A576" s="392"/>
      <c r="B576" s="392"/>
      <c r="C576" s="392"/>
      <c r="D576" s="392"/>
      <c r="E576" s="392"/>
      <c r="F576" s="392"/>
      <c r="G576" s="392"/>
      <c r="H576" s="392"/>
      <c r="I576" s="392"/>
      <c r="J576" s="392"/>
      <c r="K576" s="392"/>
      <c r="L576" s="392"/>
      <c r="M576" s="392"/>
      <c r="N576" s="392"/>
      <c r="O576" s="392"/>
      <c r="P576" s="392"/>
      <c r="Q576" s="392"/>
      <c r="R576" s="392"/>
      <c r="S576" s="392"/>
      <c r="T576" s="392"/>
      <c r="U576" s="392"/>
      <c r="V576" s="392"/>
      <c r="W576" s="392"/>
      <c r="X576" s="392"/>
      <c r="Y576" s="392"/>
      <c r="Z576" s="392"/>
    </row>
    <row r="577">
      <c r="A577" s="392"/>
      <c r="B577" s="392"/>
      <c r="C577" s="392"/>
      <c r="D577" s="392"/>
      <c r="E577" s="392"/>
      <c r="F577" s="392"/>
      <c r="G577" s="392"/>
      <c r="H577" s="392"/>
      <c r="I577" s="392"/>
      <c r="J577" s="392"/>
      <c r="K577" s="392"/>
      <c r="L577" s="392"/>
      <c r="M577" s="392"/>
      <c r="N577" s="392"/>
      <c r="O577" s="392"/>
      <c r="P577" s="392"/>
      <c r="Q577" s="392"/>
      <c r="R577" s="392"/>
      <c r="S577" s="392"/>
      <c r="T577" s="392"/>
      <c r="U577" s="392"/>
      <c r="V577" s="392"/>
      <c r="W577" s="392"/>
      <c r="X577" s="392"/>
      <c r="Y577" s="392"/>
      <c r="Z577" s="392"/>
    </row>
    <row r="578">
      <c r="A578" s="392"/>
      <c r="B578" s="392"/>
      <c r="C578" s="392"/>
      <c r="D578" s="392"/>
      <c r="E578" s="392"/>
      <c r="F578" s="392"/>
      <c r="G578" s="392"/>
      <c r="H578" s="392"/>
      <c r="I578" s="392"/>
      <c r="J578" s="392"/>
      <c r="K578" s="392"/>
      <c r="L578" s="392"/>
      <c r="M578" s="392"/>
      <c r="N578" s="392"/>
      <c r="O578" s="392"/>
      <c r="P578" s="392"/>
      <c r="Q578" s="392"/>
      <c r="R578" s="392"/>
      <c r="S578" s="392"/>
      <c r="T578" s="392"/>
      <c r="U578" s="392"/>
      <c r="V578" s="392"/>
      <c r="W578" s="392"/>
      <c r="X578" s="392"/>
      <c r="Y578" s="392"/>
      <c r="Z578" s="392"/>
    </row>
    <row r="579">
      <c r="A579" s="392"/>
      <c r="B579" s="392"/>
      <c r="C579" s="392"/>
      <c r="D579" s="392"/>
      <c r="E579" s="392"/>
      <c r="F579" s="392"/>
      <c r="G579" s="392"/>
      <c r="H579" s="392"/>
      <c r="I579" s="392"/>
      <c r="J579" s="392"/>
      <c r="K579" s="392"/>
      <c r="L579" s="392"/>
      <c r="M579" s="392"/>
      <c r="N579" s="392"/>
      <c r="O579" s="392"/>
      <c r="P579" s="392"/>
      <c r="Q579" s="392"/>
      <c r="R579" s="392"/>
      <c r="S579" s="392"/>
      <c r="T579" s="392"/>
      <c r="U579" s="392"/>
      <c r="V579" s="392"/>
      <c r="W579" s="392"/>
      <c r="X579" s="392"/>
      <c r="Y579" s="392"/>
      <c r="Z579" s="392"/>
    </row>
    <row r="580">
      <c r="A580" s="392"/>
      <c r="B580" s="392"/>
      <c r="C580" s="392"/>
      <c r="D580" s="392"/>
      <c r="E580" s="392"/>
      <c r="F580" s="392"/>
      <c r="G580" s="392"/>
      <c r="H580" s="392"/>
      <c r="I580" s="392"/>
      <c r="J580" s="392"/>
      <c r="K580" s="392"/>
      <c r="L580" s="392"/>
      <c r="M580" s="392"/>
      <c r="N580" s="392"/>
      <c r="O580" s="392"/>
      <c r="P580" s="392"/>
      <c r="Q580" s="392"/>
      <c r="R580" s="392"/>
      <c r="S580" s="392"/>
      <c r="T580" s="392"/>
      <c r="U580" s="392"/>
      <c r="V580" s="392"/>
      <c r="W580" s="392"/>
      <c r="X580" s="392"/>
      <c r="Y580" s="392"/>
      <c r="Z580" s="392"/>
    </row>
    <row r="581">
      <c r="A581" s="392"/>
      <c r="B581" s="392"/>
      <c r="C581" s="392"/>
      <c r="D581" s="392"/>
      <c r="E581" s="392"/>
      <c r="F581" s="392"/>
      <c r="G581" s="392"/>
      <c r="H581" s="392"/>
      <c r="I581" s="392"/>
      <c r="J581" s="392"/>
      <c r="K581" s="392"/>
      <c r="L581" s="392"/>
      <c r="M581" s="392"/>
      <c r="N581" s="392"/>
      <c r="O581" s="392"/>
      <c r="P581" s="392"/>
      <c r="Q581" s="392"/>
      <c r="R581" s="392"/>
      <c r="S581" s="392"/>
      <c r="T581" s="392"/>
      <c r="U581" s="392"/>
      <c r="V581" s="392"/>
      <c r="W581" s="392"/>
      <c r="X581" s="392"/>
      <c r="Y581" s="392"/>
      <c r="Z581" s="392"/>
    </row>
    <row r="582">
      <c r="A582" s="392"/>
      <c r="B582" s="392"/>
      <c r="C582" s="392"/>
      <c r="D582" s="392"/>
      <c r="E582" s="392"/>
      <c r="F582" s="392"/>
      <c r="G582" s="392"/>
      <c r="H582" s="392"/>
      <c r="I582" s="392"/>
      <c r="J582" s="392"/>
      <c r="K582" s="392"/>
      <c r="L582" s="392"/>
      <c r="M582" s="392"/>
      <c r="N582" s="392"/>
      <c r="O582" s="392"/>
      <c r="P582" s="392"/>
      <c r="Q582" s="392"/>
      <c r="R582" s="392"/>
      <c r="S582" s="392"/>
      <c r="T582" s="392"/>
      <c r="U582" s="392"/>
      <c r="V582" s="392"/>
      <c r="W582" s="392"/>
      <c r="X582" s="392"/>
      <c r="Y582" s="392"/>
      <c r="Z582" s="392"/>
    </row>
    <row r="583">
      <c r="A583" s="392"/>
      <c r="B583" s="392"/>
      <c r="C583" s="392"/>
      <c r="D583" s="392"/>
      <c r="E583" s="392"/>
      <c r="F583" s="392"/>
      <c r="G583" s="392"/>
      <c r="H583" s="392"/>
      <c r="I583" s="392"/>
      <c r="J583" s="392"/>
      <c r="K583" s="392"/>
      <c r="L583" s="392"/>
      <c r="M583" s="392"/>
      <c r="N583" s="392"/>
      <c r="O583" s="392"/>
      <c r="P583" s="392"/>
      <c r="Q583" s="392"/>
      <c r="R583" s="392"/>
      <c r="S583" s="392"/>
      <c r="T583" s="392"/>
      <c r="U583" s="392"/>
      <c r="V583" s="392"/>
      <c r="W583" s="392"/>
      <c r="X583" s="392"/>
      <c r="Y583" s="392"/>
      <c r="Z583" s="392"/>
    </row>
    <row r="584">
      <c r="A584" s="392"/>
      <c r="B584" s="392"/>
      <c r="C584" s="392"/>
      <c r="D584" s="392"/>
      <c r="E584" s="392"/>
      <c r="F584" s="392"/>
      <c r="G584" s="392"/>
      <c r="H584" s="392"/>
      <c r="I584" s="392"/>
      <c r="J584" s="392"/>
      <c r="K584" s="392"/>
      <c r="L584" s="392"/>
      <c r="M584" s="392"/>
      <c r="N584" s="392"/>
      <c r="O584" s="392"/>
      <c r="P584" s="392"/>
      <c r="Q584" s="392"/>
      <c r="R584" s="392"/>
      <c r="S584" s="392"/>
      <c r="T584" s="392"/>
      <c r="U584" s="392"/>
      <c r="V584" s="392"/>
      <c r="W584" s="392"/>
      <c r="X584" s="392"/>
      <c r="Y584" s="392"/>
      <c r="Z584" s="392"/>
    </row>
    <row r="585">
      <c r="A585" s="392"/>
      <c r="B585" s="392"/>
      <c r="C585" s="392"/>
      <c r="D585" s="392"/>
      <c r="E585" s="392"/>
      <c r="F585" s="392"/>
      <c r="G585" s="392"/>
      <c r="H585" s="392"/>
      <c r="I585" s="392"/>
      <c r="J585" s="392"/>
      <c r="K585" s="392"/>
      <c r="L585" s="392"/>
      <c r="M585" s="392"/>
      <c r="N585" s="392"/>
      <c r="O585" s="392"/>
      <c r="P585" s="392"/>
      <c r="Q585" s="392"/>
      <c r="R585" s="392"/>
      <c r="S585" s="392"/>
      <c r="T585" s="392"/>
      <c r="U585" s="392"/>
      <c r="V585" s="392"/>
      <c r="W585" s="392"/>
      <c r="X585" s="392"/>
      <c r="Y585" s="392"/>
      <c r="Z585" s="392"/>
    </row>
    <row r="586">
      <c r="A586" s="392"/>
      <c r="B586" s="392"/>
      <c r="C586" s="392"/>
      <c r="D586" s="392"/>
      <c r="E586" s="392"/>
      <c r="F586" s="392"/>
      <c r="G586" s="392"/>
      <c r="H586" s="392"/>
      <c r="I586" s="392"/>
      <c r="J586" s="392"/>
      <c r="K586" s="392"/>
      <c r="L586" s="392"/>
      <c r="M586" s="392"/>
      <c r="N586" s="392"/>
      <c r="O586" s="392"/>
      <c r="P586" s="392"/>
      <c r="Q586" s="392"/>
      <c r="R586" s="392"/>
      <c r="S586" s="392"/>
      <c r="T586" s="392"/>
      <c r="U586" s="392"/>
      <c r="V586" s="392"/>
      <c r="W586" s="392"/>
      <c r="X586" s="392"/>
      <c r="Y586" s="392"/>
      <c r="Z586" s="392"/>
    </row>
    <row r="587">
      <c r="A587" s="392"/>
      <c r="B587" s="392"/>
      <c r="C587" s="392"/>
      <c r="D587" s="392"/>
      <c r="E587" s="392"/>
      <c r="F587" s="392"/>
      <c r="G587" s="392"/>
      <c r="H587" s="392"/>
      <c r="I587" s="392"/>
      <c r="J587" s="392"/>
      <c r="K587" s="392"/>
      <c r="L587" s="392"/>
      <c r="M587" s="392"/>
      <c r="N587" s="392"/>
      <c r="O587" s="392"/>
      <c r="P587" s="392"/>
      <c r="Q587" s="392"/>
      <c r="R587" s="392"/>
      <c r="S587" s="392"/>
      <c r="T587" s="392"/>
      <c r="U587" s="392"/>
      <c r="V587" s="392"/>
      <c r="W587" s="392"/>
      <c r="X587" s="392"/>
      <c r="Y587" s="392"/>
      <c r="Z587" s="392"/>
    </row>
    <row r="588">
      <c r="A588" s="392"/>
      <c r="B588" s="392"/>
      <c r="C588" s="392"/>
      <c r="D588" s="392"/>
      <c r="E588" s="392"/>
      <c r="F588" s="392"/>
      <c r="G588" s="392"/>
      <c r="H588" s="392"/>
      <c r="I588" s="392"/>
      <c r="J588" s="392"/>
      <c r="K588" s="392"/>
      <c r="L588" s="392"/>
      <c r="M588" s="392"/>
      <c r="N588" s="392"/>
      <c r="O588" s="392"/>
      <c r="P588" s="392"/>
      <c r="Q588" s="392"/>
      <c r="R588" s="392"/>
      <c r="S588" s="392"/>
      <c r="T588" s="392"/>
      <c r="U588" s="392"/>
      <c r="V588" s="392"/>
      <c r="W588" s="392"/>
      <c r="X588" s="392"/>
      <c r="Y588" s="392"/>
      <c r="Z588" s="392"/>
    </row>
    <row r="589">
      <c r="A589" s="392"/>
      <c r="B589" s="392"/>
      <c r="C589" s="392"/>
      <c r="D589" s="392"/>
      <c r="E589" s="392"/>
      <c r="F589" s="392"/>
      <c r="G589" s="392"/>
      <c r="H589" s="392"/>
      <c r="I589" s="392"/>
      <c r="J589" s="392"/>
      <c r="K589" s="392"/>
      <c r="L589" s="392"/>
      <c r="M589" s="392"/>
      <c r="N589" s="392"/>
      <c r="O589" s="392"/>
      <c r="P589" s="392"/>
      <c r="Q589" s="392"/>
      <c r="R589" s="392"/>
      <c r="S589" s="392"/>
      <c r="T589" s="392"/>
      <c r="U589" s="392"/>
      <c r="V589" s="392"/>
      <c r="W589" s="392"/>
      <c r="X589" s="392"/>
      <c r="Y589" s="392"/>
      <c r="Z589" s="392"/>
    </row>
    <row r="590">
      <c r="A590" s="392"/>
      <c r="B590" s="392"/>
      <c r="C590" s="392"/>
      <c r="D590" s="392"/>
      <c r="E590" s="392"/>
      <c r="F590" s="392"/>
      <c r="G590" s="392"/>
      <c r="H590" s="392"/>
      <c r="I590" s="392"/>
      <c r="J590" s="392"/>
      <c r="K590" s="392"/>
      <c r="L590" s="392"/>
      <c r="M590" s="392"/>
      <c r="N590" s="392"/>
      <c r="O590" s="392"/>
      <c r="P590" s="392"/>
      <c r="Q590" s="392"/>
      <c r="R590" s="392"/>
      <c r="S590" s="392"/>
      <c r="T590" s="392"/>
      <c r="U590" s="392"/>
      <c r="V590" s="392"/>
      <c r="W590" s="392"/>
      <c r="X590" s="392"/>
      <c r="Y590" s="392"/>
      <c r="Z590" s="392"/>
    </row>
    <row r="591">
      <c r="A591" s="392"/>
      <c r="B591" s="392"/>
      <c r="C591" s="392"/>
      <c r="D591" s="392"/>
      <c r="E591" s="392"/>
      <c r="F591" s="392"/>
      <c r="G591" s="392"/>
      <c r="H591" s="392"/>
      <c r="I591" s="392"/>
      <c r="J591" s="392"/>
      <c r="K591" s="392"/>
      <c r="L591" s="392"/>
      <c r="M591" s="392"/>
      <c r="N591" s="392"/>
      <c r="O591" s="392"/>
      <c r="P591" s="392"/>
      <c r="Q591" s="392"/>
      <c r="R591" s="392"/>
      <c r="S591" s="392"/>
      <c r="T591" s="392"/>
      <c r="U591" s="392"/>
      <c r="V591" s="392"/>
      <c r="W591" s="392"/>
      <c r="X591" s="392"/>
      <c r="Y591" s="392"/>
      <c r="Z591" s="392"/>
    </row>
    <row r="592">
      <c r="A592" s="392"/>
      <c r="B592" s="392"/>
      <c r="C592" s="392"/>
      <c r="D592" s="392"/>
      <c r="E592" s="392"/>
      <c r="F592" s="392"/>
      <c r="G592" s="392"/>
      <c r="H592" s="392"/>
      <c r="I592" s="392"/>
      <c r="J592" s="392"/>
      <c r="K592" s="392"/>
      <c r="L592" s="392"/>
      <c r="M592" s="392"/>
      <c r="N592" s="392"/>
      <c r="O592" s="392"/>
      <c r="P592" s="392"/>
      <c r="Q592" s="392"/>
      <c r="R592" s="392"/>
      <c r="S592" s="392"/>
      <c r="T592" s="392"/>
      <c r="U592" s="392"/>
      <c r="V592" s="392"/>
      <c r="W592" s="392"/>
      <c r="X592" s="392"/>
      <c r="Y592" s="392"/>
      <c r="Z592" s="392"/>
    </row>
    <row r="593">
      <c r="A593" s="392"/>
      <c r="B593" s="392"/>
      <c r="C593" s="392"/>
      <c r="D593" s="392"/>
      <c r="E593" s="392"/>
      <c r="F593" s="392"/>
      <c r="G593" s="392"/>
      <c r="H593" s="392"/>
      <c r="I593" s="392"/>
      <c r="J593" s="392"/>
      <c r="K593" s="392"/>
      <c r="L593" s="392"/>
      <c r="M593" s="392"/>
      <c r="N593" s="392"/>
      <c r="O593" s="392"/>
      <c r="P593" s="392"/>
      <c r="Q593" s="392"/>
      <c r="R593" s="392"/>
      <c r="S593" s="392"/>
      <c r="T593" s="392"/>
      <c r="U593" s="392"/>
      <c r="V593" s="392"/>
      <c r="W593" s="392"/>
      <c r="X593" s="392"/>
      <c r="Y593" s="392"/>
      <c r="Z593" s="392"/>
    </row>
    <row r="594">
      <c r="A594" s="392"/>
      <c r="B594" s="392"/>
      <c r="C594" s="392"/>
      <c r="D594" s="392"/>
      <c r="E594" s="392"/>
      <c r="F594" s="392"/>
      <c r="G594" s="392"/>
      <c r="H594" s="392"/>
      <c r="I594" s="392"/>
      <c r="J594" s="392"/>
      <c r="K594" s="392"/>
      <c r="L594" s="392"/>
      <c r="M594" s="392"/>
      <c r="N594" s="392"/>
      <c r="O594" s="392"/>
      <c r="P594" s="392"/>
      <c r="Q594" s="392"/>
      <c r="R594" s="392"/>
      <c r="S594" s="392"/>
      <c r="T594" s="392"/>
      <c r="U594" s="392"/>
      <c r="V594" s="392"/>
      <c r="W594" s="392"/>
      <c r="X594" s="392"/>
      <c r="Y594" s="392"/>
      <c r="Z594" s="392"/>
    </row>
    <row r="595">
      <c r="A595" s="392"/>
      <c r="B595" s="392"/>
      <c r="C595" s="392"/>
      <c r="D595" s="392"/>
      <c r="E595" s="392"/>
      <c r="F595" s="392"/>
      <c r="G595" s="392"/>
      <c r="H595" s="392"/>
      <c r="I595" s="392"/>
      <c r="J595" s="392"/>
      <c r="K595" s="392"/>
      <c r="L595" s="392"/>
      <c r="M595" s="392"/>
      <c r="N595" s="392"/>
      <c r="O595" s="392"/>
      <c r="P595" s="392"/>
      <c r="Q595" s="392"/>
      <c r="R595" s="392"/>
      <c r="S595" s="392"/>
      <c r="T595" s="392"/>
      <c r="U595" s="392"/>
      <c r="V595" s="392"/>
      <c r="W595" s="392"/>
      <c r="X595" s="392"/>
      <c r="Y595" s="392"/>
      <c r="Z595" s="392"/>
    </row>
    <row r="596">
      <c r="A596" s="392"/>
      <c r="B596" s="392"/>
      <c r="C596" s="392"/>
      <c r="D596" s="392"/>
      <c r="E596" s="392"/>
      <c r="F596" s="392"/>
      <c r="G596" s="392"/>
      <c r="H596" s="392"/>
      <c r="I596" s="392"/>
      <c r="J596" s="392"/>
      <c r="K596" s="392"/>
      <c r="L596" s="392"/>
      <c r="M596" s="392"/>
      <c r="N596" s="392"/>
      <c r="O596" s="392"/>
      <c r="P596" s="392"/>
      <c r="Q596" s="392"/>
      <c r="R596" s="392"/>
      <c r="S596" s="392"/>
      <c r="T596" s="392"/>
      <c r="U596" s="392"/>
      <c r="V596" s="392"/>
      <c r="W596" s="392"/>
      <c r="X596" s="392"/>
      <c r="Y596" s="392"/>
      <c r="Z596" s="392"/>
    </row>
    <row r="597">
      <c r="A597" s="392"/>
      <c r="B597" s="392"/>
      <c r="C597" s="392"/>
      <c r="D597" s="392"/>
      <c r="E597" s="392"/>
      <c r="F597" s="392"/>
      <c r="G597" s="392"/>
      <c r="H597" s="392"/>
      <c r="I597" s="392"/>
      <c r="J597" s="392"/>
      <c r="K597" s="392"/>
      <c r="L597" s="392"/>
      <c r="M597" s="392"/>
      <c r="N597" s="392"/>
      <c r="O597" s="392"/>
      <c r="P597" s="392"/>
      <c r="Q597" s="392"/>
      <c r="R597" s="392"/>
      <c r="S597" s="392"/>
      <c r="T597" s="392"/>
      <c r="U597" s="392"/>
      <c r="V597" s="392"/>
      <c r="W597" s="392"/>
      <c r="X597" s="392"/>
      <c r="Y597" s="392"/>
      <c r="Z597" s="392"/>
    </row>
    <row r="598">
      <c r="A598" s="392"/>
      <c r="B598" s="392"/>
      <c r="C598" s="392"/>
      <c r="D598" s="392"/>
      <c r="E598" s="392"/>
      <c r="F598" s="392"/>
      <c r="G598" s="392"/>
      <c r="H598" s="392"/>
      <c r="I598" s="392"/>
      <c r="J598" s="392"/>
      <c r="K598" s="392"/>
      <c r="L598" s="392"/>
      <c r="M598" s="392"/>
      <c r="N598" s="392"/>
      <c r="O598" s="392"/>
      <c r="P598" s="392"/>
      <c r="Q598" s="392"/>
      <c r="R598" s="392"/>
      <c r="S598" s="392"/>
      <c r="T598" s="392"/>
      <c r="U598" s="392"/>
      <c r="V598" s="392"/>
      <c r="W598" s="392"/>
      <c r="X598" s="392"/>
      <c r="Y598" s="392"/>
      <c r="Z598" s="392"/>
    </row>
    <row r="599">
      <c r="A599" s="392"/>
      <c r="B599" s="392"/>
      <c r="C599" s="392"/>
      <c r="D599" s="392"/>
      <c r="E599" s="392"/>
      <c r="F599" s="392"/>
      <c r="G599" s="392"/>
      <c r="H599" s="392"/>
      <c r="I599" s="392"/>
      <c r="J599" s="392"/>
      <c r="K599" s="392"/>
      <c r="L599" s="392"/>
      <c r="M599" s="392"/>
      <c r="N599" s="392"/>
      <c r="O599" s="392"/>
      <c r="P599" s="392"/>
      <c r="Q599" s="392"/>
      <c r="R599" s="392"/>
      <c r="S599" s="392"/>
      <c r="T599" s="392"/>
      <c r="U599" s="392"/>
      <c r="V599" s="392"/>
      <c r="W599" s="392"/>
      <c r="X599" s="392"/>
      <c r="Y599" s="392"/>
      <c r="Z599" s="392"/>
    </row>
    <row r="600">
      <c r="A600" s="392"/>
      <c r="B600" s="392"/>
      <c r="C600" s="392"/>
      <c r="D600" s="392"/>
      <c r="E600" s="392"/>
      <c r="F600" s="392"/>
      <c r="G600" s="392"/>
      <c r="H600" s="392"/>
      <c r="I600" s="392"/>
      <c r="J600" s="392"/>
      <c r="K600" s="392"/>
      <c r="L600" s="392"/>
      <c r="M600" s="392"/>
      <c r="N600" s="392"/>
      <c r="O600" s="392"/>
      <c r="P600" s="392"/>
      <c r="Q600" s="392"/>
      <c r="R600" s="392"/>
      <c r="S600" s="392"/>
      <c r="T600" s="392"/>
      <c r="U600" s="392"/>
      <c r="V600" s="392"/>
      <c r="W600" s="392"/>
      <c r="X600" s="392"/>
      <c r="Y600" s="392"/>
      <c r="Z600" s="392"/>
    </row>
    <row r="601">
      <c r="A601" s="392"/>
      <c r="B601" s="392"/>
      <c r="C601" s="392"/>
      <c r="D601" s="392"/>
      <c r="E601" s="392"/>
      <c r="F601" s="392"/>
      <c r="G601" s="392"/>
      <c r="H601" s="392"/>
      <c r="I601" s="392"/>
      <c r="J601" s="392"/>
      <c r="K601" s="392"/>
      <c r="L601" s="392"/>
      <c r="M601" s="392"/>
      <c r="N601" s="392"/>
      <c r="O601" s="392"/>
      <c r="P601" s="392"/>
      <c r="Q601" s="392"/>
      <c r="R601" s="392"/>
      <c r="S601" s="392"/>
      <c r="T601" s="392"/>
      <c r="U601" s="392"/>
      <c r="V601" s="392"/>
      <c r="W601" s="392"/>
      <c r="X601" s="392"/>
      <c r="Y601" s="392"/>
      <c r="Z601" s="392"/>
    </row>
    <row r="602">
      <c r="A602" s="392"/>
      <c r="B602" s="392"/>
      <c r="C602" s="392"/>
      <c r="D602" s="392"/>
      <c r="E602" s="392"/>
      <c r="F602" s="392"/>
      <c r="G602" s="392"/>
      <c r="H602" s="392"/>
      <c r="I602" s="392"/>
      <c r="J602" s="392"/>
      <c r="K602" s="392"/>
      <c r="L602" s="392"/>
      <c r="M602" s="392"/>
      <c r="N602" s="392"/>
      <c r="O602" s="392"/>
      <c r="P602" s="392"/>
      <c r="Q602" s="392"/>
      <c r="R602" s="392"/>
      <c r="S602" s="392"/>
      <c r="T602" s="392"/>
      <c r="U602" s="392"/>
      <c r="V602" s="392"/>
      <c r="W602" s="392"/>
      <c r="X602" s="392"/>
      <c r="Y602" s="392"/>
      <c r="Z602" s="392"/>
    </row>
    <row r="603">
      <c r="A603" s="392"/>
      <c r="B603" s="392"/>
      <c r="C603" s="392"/>
      <c r="D603" s="392"/>
      <c r="E603" s="392"/>
      <c r="F603" s="392"/>
      <c r="G603" s="392"/>
      <c r="H603" s="392"/>
      <c r="I603" s="392"/>
      <c r="J603" s="392"/>
      <c r="K603" s="392"/>
      <c r="L603" s="392"/>
      <c r="M603" s="392"/>
      <c r="N603" s="392"/>
      <c r="O603" s="392"/>
      <c r="P603" s="392"/>
      <c r="Q603" s="392"/>
      <c r="R603" s="392"/>
      <c r="S603" s="392"/>
      <c r="T603" s="392"/>
      <c r="U603" s="392"/>
      <c r="V603" s="392"/>
      <c r="W603" s="392"/>
      <c r="X603" s="392"/>
      <c r="Y603" s="392"/>
      <c r="Z603" s="392"/>
    </row>
    <row r="604">
      <c r="A604" s="392"/>
      <c r="B604" s="392"/>
      <c r="C604" s="392"/>
      <c r="D604" s="392"/>
      <c r="E604" s="392"/>
      <c r="F604" s="392"/>
      <c r="G604" s="392"/>
      <c r="H604" s="392"/>
      <c r="I604" s="392"/>
      <c r="J604" s="392"/>
      <c r="K604" s="392"/>
      <c r="L604" s="392"/>
      <c r="M604" s="392"/>
      <c r="N604" s="392"/>
      <c r="O604" s="392"/>
      <c r="P604" s="392"/>
      <c r="Q604" s="392"/>
      <c r="R604" s="392"/>
      <c r="S604" s="392"/>
      <c r="T604" s="392"/>
      <c r="U604" s="392"/>
      <c r="V604" s="392"/>
      <c r="W604" s="392"/>
      <c r="X604" s="392"/>
      <c r="Y604" s="392"/>
      <c r="Z604" s="392"/>
    </row>
    <row r="605">
      <c r="A605" s="392"/>
      <c r="B605" s="392"/>
      <c r="C605" s="392"/>
      <c r="D605" s="392"/>
      <c r="E605" s="392"/>
      <c r="F605" s="392"/>
      <c r="G605" s="392"/>
      <c r="H605" s="392"/>
      <c r="I605" s="392"/>
      <c r="J605" s="392"/>
      <c r="K605" s="392"/>
      <c r="L605" s="392"/>
      <c r="M605" s="392"/>
      <c r="N605" s="392"/>
      <c r="O605" s="392"/>
      <c r="P605" s="392"/>
      <c r="Q605" s="392"/>
      <c r="R605" s="392"/>
      <c r="S605" s="392"/>
      <c r="T605" s="392"/>
      <c r="U605" s="392"/>
      <c r="V605" s="392"/>
      <c r="W605" s="392"/>
      <c r="X605" s="392"/>
      <c r="Y605" s="392"/>
      <c r="Z605" s="392"/>
    </row>
    <row r="606">
      <c r="A606" s="392"/>
      <c r="B606" s="392"/>
      <c r="C606" s="392"/>
      <c r="D606" s="392"/>
      <c r="E606" s="392"/>
      <c r="F606" s="392"/>
      <c r="G606" s="392"/>
      <c r="H606" s="392"/>
      <c r="I606" s="392"/>
      <c r="J606" s="392"/>
      <c r="K606" s="392"/>
      <c r="L606" s="392"/>
      <c r="M606" s="392"/>
      <c r="N606" s="392"/>
      <c r="O606" s="392"/>
      <c r="P606" s="392"/>
      <c r="Q606" s="392"/>
      <c r="R606" s="392"/>
      <c r="S606" s="392"/>
      <c r="T606" s="392"/>
      <c r="U606" s="392"/>
      <c r="V606" s="392"/>
      <c r="W606" s="392"/>
      <c r="X606" s="392"/>
      <c r="Y606" s="392"/>
      <c r="Z606" s="392"/>
    </row>
    <row r="607">
      <c r="A607" s="392"/>
      <c r="B607" s="392"/>
      <c r="C607" s="392"/>
      <c r="D607" s="392"/>
      <c r="E607" s="392"/>
      <c r="F607" s="392"/>
      <c r="G607" s="392"/>
      <c r="H607" s="392"/>
      <c r="I607" s="392"/>
      <c r="J607" s="392"/>
      <c r="K607" s="392"/>
      <c r="L607" s="392"/>
      <c r="M607" s="392"/>
      <c r="N607" s="392"/>
      <c r="O607" s="392"/>
      <c r="P607" s="392"/>
      <c r="Q607" s="392"/>
      <c r="R607" s="392"/>
      <c r="S607" s="392"/>
      <c r="T607" s="392"/>
      <c r="U607" s="392"/>
      <c r="V607" s="392"/>
      <c r="W607" s="392"/>
      <c r="X607" s="392"/>
      <c r="Y607" s="392"/>
      <c r="Z607" s="392"/>
    </row>
    <row r="608">
      <c r="A608" s="392"/>
      <c r="B608" s="392"/>
      <c r="C608" s="392"/>
      <c r="D608" s="392"/>
      <c r="E608" s="392"/>
      <c r="F608" s="392"/>
      <c r="G608" s="392"/>
      <c r="H608" s="392"/>
      <c r="I608" s="392"/>
      <c r="J608" s="392"/>
      <c r="K608" s="392"/>
      <c r="L608" s="392"/>
      <c r="M608" s="392"/>
      <c r="N608" s="392"/>
      <c r="O608" s="392"/>
      <c r="P608" s="392"/>
      <c r="Q608" s="392"/>
      <c r="R608" s="392"/>
      <c r="S608" s="392"/>
      <c r="T608" s="392"/>
      <c r="U608" s="392"/>
      <c r="V608" s="392"/>
      <c r="W608" s="392"/>
      <c r="X608" s="392"/>
      <c r="Y608" s="392"/>
      <c r="Z608" s="392"/>
    </row>
    <row r="609">
      <c r="A609" s="392"/>
      <c r="B609" s="392"/>
      <c r="C609" s="392"/>
      <c r="D609" s="392"/>
      <c r="E609" s="392"/>
      <c r="F609" s="392"/>
      <c r="G609" s="392"/>
      <c r="H609" s="392"/>
      <c r="I609" s="392"/>
      <c r="J609" s="392"/>
      <c r="K609" s="392"/>
      <c r="L609" s="392"/>
      <c r="M609" s="392"/>
      <c r="N609" s="392"/>
      <c r="O609" s="392"/>
      <c r="P609" s="392"/>
      <c r="Q609" s="392"/>
      <c r="R609" s="392"/>
      <c r="S609" s="392"/>
      <c r="T609" s="392"/>
      <c r="U609" s="392"/>
      <c r="V609" s="392"/>
      <c r="W609" s="392"/>
      <c r="X609" s="392"/>
      <c r="Y609" s="392"/>
      <c r="Z609" s="392"/>
    </row>
    <row r="610">
      <c r="A610" s="392"/>
      <c r="B610" s="392"/>
      <c r="C610" s="392"/>
      <c r="D610" s="392"/>
      <c r="E610" s="392"/>
      <c r="F610" s="392"/>
      <c r="G610" s="392"/>
      <c r="H610" s="392"/>
      <c r="I610" s="392"/>
      <c r="J610" s="392"/>
      <c r="K610" s="392"/>
      <c r="L610" s="392"/>
      <c r="M610" s="392"/>
      <c r="N610" s="392"/>
      <c r="O610" s="392"/>
      <c r="P610" s="392"/>
      <c r="Q610" s="392"/>
      <c r="R610" s="392"/>
      <c r="S610" s="392"/>
      <c r="T610" s="392"/>
      <c r="U610" s="392"/>
      <c r="V610" s="392"/>
      <c r="W610" s="392"/>
      <c r="X610" s="392"/>
      <c r="Y610" s="392"/>
      <c r="Z610" s="392"/>
    </row>
    <row r="611">
      <c r="A611" s="392"/>
      <c r="B611" s="392"/>
      <c r="C611" s="392"/>
      <c r="D611" s="392"/>
      <c r="E611" s="392"/>
      <c r="F611" s="392"/>
      <c r="G611" s="392"/>
      <c r="H611" s="392"/>
      <c r="I611" s="392"/>
      <c r="J611" s="392"/>
      <c r="K611" s="392"/>
      <c r="L611" s="392"/>
      <c r="M611" s="392"/>
      <c r="N611" s="392"/>
      <c r="O611" s="392"/>
      <c r="P611" s="392"/>
      <c r="Q611" s="392"/>
      <c r="R611" s="392"/>
      <c r="S611" s="392"/>
      <c r="T611" s="392"/>
      <c r="U611" s="392"/>
      <c r="V611" s="392"/>
      <c r="W611" s="392"/>
      <c r="X611" s="392"/>
      <c r="Y611" s="392"/>
      <c r="Z611" s="392"/>
    </row>
    <row r="612">
      <c r="A612" s="392"/>
      <c r="B612" s="392"/>
      <c r="C612" s="392"/>
      <c r="D612" s="392"/>
      <c r="E612" s="392"/>
      <c r="F612" s="392"/>
      <c r="G612" s="392"/>
      <c r="H612" s="392"/>
      <c r="I612" s="392"/>
      <c r="J612" s="392"/>
      <c r="K612" s="392"/>
      <c r="L612" s="392"/>
      <c r="M612" s="392"/>
      <c r="N612" s="392"/>
      <c r="O612" s="392"/>
      <c r="P612" s="392"/>
      <c r="Q612" s="392"/>
      <c r="R612" s="392"/>
      <c r="S612" s="392"/>
      <c r="T612" s="392"/>
      <c r="U612" s="392"/>
      <c r="V612" s="392"/>
      <c r="W612" s="392"/>
      <c r="X612" s="392"/>
      <c r="Y612" s="392"/>
      <c r="Z612" s="392"/>
    </row>
    <row r="613">
      <c r="A613" s="392"/>
      <c r="B613" s="392"/>
      <c r="C613" s="392"/>
      <c r="D613" s="392"/>
      <c r="E613" s="392"/>
      <c r="F613" s="392"/>
      <c r="G613" s="392"/>
      <c r="H613" s="392"/>
      <c r="I613" s="392"/>
      <c r="J613" s="392"/>
      <c r="K613" s="392"/>
      <c r="L613" s="392"/>
      <c r="M613" s="392"/>
      <c r="N613" s="392"/>
      <c r="O613" s="392"/>
      <c r="P613" s="392"/>
      <c r="Q613" s="392"/>
      <c r="R613" s="392"/>
      <c r="S613" s="392"/>
      <c r="T613" s="392"/>
      <c r="U613" s="392"/>
      <c r="V613" s="392"/>
      <c r="W613" s="392"/>
      <c r="X613" s="392"/>
      <c r="Y613" s="392"/>
      <c r="Z613" s="392"/>
    </row>
    <row r="614">
      <c r="A614" s="392"/>
      <c r="B614" s="392"/>
      <c r="C614" s="392"/>
      <c r="D614" s="392"/>
      <c r="E614" s="392"/>
      <c r="F614" s="392"/>
      <c r="G614" s="392"/>
      <c r="H614" s="392"/>
      <c r="I614" s="392"/>
      <c r="J614" s="392"/>
      <c r="K614" s="392"/>
      <c r="L614" s="392"/>
      <c r="M614" s="392"/>
      <c r="N614" s="392"/>
      <c r="O614" s="392"/>
      <c r="P614" s="392"/>
      <c r="Q614" s="392"/>
      <c r="R614" s="392"/>
      <c r="S614" s="392"/>
      <c r="T614" s="392"/>
      <c r="U614" s="392"/>
      <c r="V614" s="392"/>
      <c r="W614" s="392"/>
      <c r="X614" s="392"/>
      <c r="Y614" s="392"/>
      <c r="Z614" s="392"/>
    </row>
    <row r="615">
      <c r="A615" s="392"/>
      <c r="B615" s="392"/>
      <c r="C615" s="392"/>
      <c r="D615" s="392"/>
      <c r="E615" s="392"/>
      <c r="F615" s="392"/>
      <c r="G615" s="392"/>
      <c r="H615" s="392"/>
      <c r="I615" s="392"/>
      <c r="J615" s="392"/>
      <c r="K615" s="392"/>
      <c r="L615" s="392"/>
      <c r="M615" s="392"/>
      <c r="N615" s="392"/>
      <c r="O615" s="392"/>
      <c r="P615" s="392"/>
      <c r="Q615" s="392"/>
      <c r="R615" s="392"/>
      <c r="S615" s="392"/>
      <c r="T615" s="392"/>
      <c r="U615" s="392"/>
      <c r="V615" s="392"/>
      <c r="W615" s="392"/>
      <c r="X615" s="392"/>
      <c r="Y615" s="392"/>
      <c r="Z615" s="392"/>
    </row>
    <row r="616">
      <c r="A616" s="392"/>
      <c r="B616" s="392"/>
      <c r="C616" s="392"/>
      <c r="D616" s="392"/>
      <c r="E616" s="392"/>
      <c r="F616" s="392"/>
      <c r="G616" s="392"/>
      <c r="H616" s="392"/>
      <c r="I616" s="392"/>
      <c r="J616" s="392"/>
      <c r="K616" s="392"/>
      <c r="L616" s="392"/>
      <c r="M616" s="392"/>
      <c r="N616" s="392"/>
      <c r="O616" s="392"/>
      <c r="P616" s="392"/>
      <c r="Q616" s="392"/>
      <c r="R616" s="392"/>
      <c r="S616" s="392"/>
      <c r="T616" s="392"/>
      <c r="U616" s="392"/>
      <c r="V616" s="392"/>
      <c r="W616" s="392"/>
      <c r="X616" s="392"/>
      <c r="Y616" s="392"/>
      <c r="Z616" s="392"/>
    </row>
    <row r="617">
      <c r="A617" s="392"/>
      <c r="B617" s="392"/>
      <c r="C617" s="392"/>
      <c r="D617" s="392"/>
      <c r="E617" s="392"/>
      <c r="F617" s="392"/>
      <c r="G617" s="392"/>
      <c r="H617" s="392"/>
      <c r="I617" s="392"/>
      <c r="J617" s="392"/>
      <c r="K617" s="392"/>
      <c r="L617" s="392"/>
      <c r="M617" s="392"/>
      <c r="N617" s="392"/>
      <c r="O617" s="392"/>
      <c r="P617" s="392"/>
      <c r="Q617" s="392"/>
      <c r="R617" s="392"/>
      <c r="S617" s="392"/>
      <c r="T617" s="392"/>
      <c r="U617" s="392"/>
      <c r="V617" s="392"/>
      <c r="W617" s="392"/>
      <c r="X617" s="392"/>
      <c r="Y617" s="392"/>
      <c r="Z617" s="392"/>
    </row>
    <row r="618">
      <c r="A618" s="392"/>
      <c r="B618" s="392"/>
      <c r="C618" s="392"/>
      <c r="D618" s="392"/>
      <c r="E618" s="392"/>
      <c r="F618" s="392"/>
      <c r="G618" s="392"/>
      <c r="H618" s="392"/>
      <c r="I618" s="392"/>
      <c r="J618" s="392"/>
      <c r="K618" s="392"/>
      <c r="L618" s="392"/>
      <c r="M618" s="392"/>
      <c r="N618" s="392"/>
      <c r="O618" s="392"/>
      <c r="P618" s="392"/>
      <c r="Q618" s="392"/>
      <c r="R618" s="392"/>
      <c r="S618" s="392"/>
      <c r="T618" s="392"/>
      <c r="U618" s="392"/>
      <c r="V618" s="392"/>
      <c r="W618" s="392"/>
      <c r="X618" s="392"/>
      <c r="Y618" s="392"/>
      <c r="Z618" s="392"/>
    </row>
    <row r="619">
      <c r="A619" s="392"/>
      <c r="B619" s="392"/>
      <c r="C619" s="392"/>
      <c r="D619" s="392"/>
      <c r="E619" s="392"/>
      <c r="F619" s="392"/>
      <c r="G619" s="392"/>
      <c r="H619" s="392"/>
      <c r="I619" s="392"/>
      <c r="J619" s="392"/>
      <c r="K619" s="392"/>
      <c r="L619" s="392"/>
      <c r="M619" s="392"/>
      <c r="N619" s="392"/>
      <c r="O619" s="392"/>
      <c r="P619" s="392"/>
      <c r="Q619" s="392"/>
      <c r="R619" s="392"/>
      <c r="S619" s="392"/>
      <c r="T619" s="392"/>
      <c r="U619" s="392"/>
      <c r="V619" s="392"/>
      <c r="W619" s="392"/>
      <c r="X619" s="392"/>
      <c r="Y619" s="392"/>
      <c r="Z619" s="392"/>
    </row>
    <row r="620">
      <c r="A620" s="392"/>
      <c r="B620" s="392"/>
      <c r="C620" s="392"/>
      <c r="D620" s="392"/>
      <c r="E620" s="392"/>
      <c r="F620" s="392"/>
      <c r="G620" s="392"/>
      <c r="H620" s="392"/>
      <c r="I620" s="392"/>
      <c r="J620" s="392"/>
      <c r="K620" s="392"/>
      <c r="L620" s="392"/>
      <c r="M620" s="392"/>
      <c r="N620" s="392"/>
      <c r="O620" s="392"/>
      <c r="P620" s="392"/>
      <c r="Q620" s="392"/>
      <c r="R620" s="392"/>
      <c r="S620" s="392"/>
      <c r="T620" s="392"/>
      <c r="U620" s="392"/>
      <c r="V620" s="392"/>
      <c r="W620" s="392"/>
      <c r="X620" s="392"/>
      <c r="Y620" s="392"/>
      <c r="Z620" s="392"/>
    </row>
    <row r="621">
      <c r="A621" s="392"/>
      <c r="B621" s="392"/>
      <c r="C621" s="392"/>
      <c r="D621" s="392"/>
      <c r="E621" s="392"/>
      <c r="F621" s="392"/>
      <c r="G621" s="392"/>
      <c r="H621" s="392"/>
      <c r="I621" s="392"/>
      <c r="J621" s="392"/>
      <c r="K621" s="392"/>
      <c r="L621" s="392"/>
      <c r="M621" s="392"/>
      <c r="N621" s="392"/>
      <c r="O621" s="392"/>
      <c r="P621" s="392"/>
      <c r="Q621" s="392"/>
      <c r="R621" s="392"/>
      <c r="S621" s="392"/>
      <c r="T621" s="392"/>
      <c r="U621" s="392"/>
      <c r="V621" s="392"/>
      <c r="W621" s="392"/>
      <c r="X621" s="392"/>
      <c r="Y621" s="392"/>
      <c r="Z621" s="392"/>
    </row>
    <row r="622">
      <c r="A622" s="392"/>
      <c r="B622" s="392"/>
      <c r="C622" s="392"/>
      <c r="D622" s="392"/>
      <c r="E622" s="392"/>
      <c r="F622" s="392"/>
      <c r="G622" s="392"/>
      <c r="H622" s="392"/>
      <c r="I622" s="392"/>
      <c r="J622" s="392"/>
      <c r="K622" s="392"/>
      <c r="L622" s="392"/>
      <c r="M622" s="392"/>
      <c r="N622" s="392"/>
      <c r="O622" s="392"/>
      <c r="P622" s="392"/>
      <c r="Q622" s="392"/>
      <c r="R622" s="392"/>
      <c r="S622" s="392"/>
      <c r="T622" s="392"/>
      <c r="U622" s="392"/>
      <c r="V622" s="392"/>
      <c r="W622" s="392"/>
      <c r="X622" s="392"/>
      <c r="Y622" s="392"/>
      <c r="Z622" s="392"/>
    </row>
    <row r="623">
      <c r="A623" s="392"/>
      <c r="B623" s="392"/>
      <c r="C623" s="392"/>
      <c r="D623" s="392"/>
      <c r="E623" s="392"/>
      <c r="F623" s="392"/>
      <c r="G623" s="392"/>
      <c r="H623" s="392"/>
      <c r="I623" s="392"/>
      <c r="J623" s="392"/>
      <c r="K623" s="392"/>
      <c r="L623" s="392"/>
      <c r="M623" s="392"/>
      <c r="N623" s="392"/>
      <c r="O623" s="392"/>
      <c r="P623" s="392"/>
      <c r="Q623" s="392"/>
      <c r="R623" s="392"/>
      <c r="S623" s="392"/>
      <c r="T623" s="392"/>
      <c r="U623" s="392"/>
      <c r="V623" s="392"/>
      <c r="W623" s="392"/>
      <c r="X623" s="392"/>
      <c r="Y623" s="392"/>
      <c r="Z623" s="392"/>
    </row>
    <row r="624">
      <c r="A624" s="392"/>
      <c r="B624" s="392"/>
      <c r="C624" s="392"/>
      <c r="D624" s="392"/>
      <c r="E624" s="392"/>
      <c r="F624" s="392"/>
      <c r="G624" s="392"/>
      <c r="H624" s="392"/>
      <c r="I624" s="392"/>
      <c r="J624" s="392"/>
      <c r="K624" s="392"/>
      <c r="L624" s="392"/>
      <c r="M624" s="392"/>
      <c r="N624" s="392"/>
      <c r="O624" s="392"/>
      <c r="P624" s="392"/>
      <c r="Q624" s="392"/>
      <c r="R624" s="392"/>
      <c r="S624" s="392"/>
      <c r="T624" s="392"/>
      <c r="U624" s="392"/>
      <c r="V624" s="392"/>
      <c r="W624" s="392"/>
      <c r="X624" s="392"/>
      <c r="Y624" s="392"/>
      <c r="Z624" s="392"/>
    </row>
    <row r="625">
      <c r="A625" s="392"/>
      <c r="B625" s="392"/>
      <c r="C625" s="392"/>
      <c r="D625" s="392"/>
      <c r="E625" s="392"/>
      <c r="F625" s="392"/>
      <c r="G625" s="392"/>
      <c r="H625" s="392"/>
      <c r="I625" s="392"/>
      <c r="J625" s="392"/>
      <c r="K625" s="392"/>
      <c r="L625" s="392"/>
      <c r="M625" s="392"/>
      <c r="N625" s="392"/>
      <c r="O625" s="392"/>
      <c r="P625" s="392"/>
      <c r="Q625" s="392"/>
      <c r="R625" s="392"/>
      <c r="S625" s="392"/>
      <c r="T625" s="392"/>
      <c r="U625" s="392"/>
      <c r="V625" s="392"/>
      <c r="W625" s="392"/>
      <c r="X625" s="392"/>
      <c r="Y625" s="392"/>
      <c r="Z625" s="392"/>
    </row>
    <row r="626">
      <c r="A626" s="392"/>
      <c r="B626" s="392"/>
      <c r="C626" s="392"/>
      <c r="D626" s="392"/>
      <c r="E626" s="392"/>
      <c r="F626" s="392"/>
      <c r="G626" s="392"/>
      <c r="H626" s="392"/>
      <c r="I626" s="392"/>
      <c r="J626" s="392"/>
      <c r="K626" s="392"/>
      <c r="L626" s="392"/>
      <c r="M626" s="392"/>
      <c r="N626" s="392"/>
      <c r="O626" s="392"/>
      <c r="P626" s="392"/>
      <c r="Q626" s="392"/>
      <c r="R626" s="392"/>
      <c r="S626" s="392"/>
      <c r="T626" s="392"/>
      <c r="U626" s="392"/>
      <c r="V626" s="392"/>
      <c r="W626" s="392"/>
      <c r="X626" s="392"/>
      <c r="Y626" s="392"/>
      <c r="Z626" s="392"/>
    </row>
    <row r="627">
      <c r="A627" s="392"/>
      <c r="B627" s="392"/>
      <c r="C627" s="392"/>
      <c r="D627" s="392"/>
      <c r="E627" s="392"/>
      <c r="F627" s="392"/>
      <c r="G627" s="392"/>
      <c r="H627" s="392"/>
      <c r="I627" s="392"/>
      <c r="J627" s="392"/>
      <c r="K627" s="392"/>
      <c r="L627" s="392"/>
      <c r="M627" s="392"/>
      <c r="N627" s="392"/>
      <c r="O627" s="392"/>
      <c r="P627" s="392"/>
      <c r="Q627" s="392"/>
      <c r="R627" s="392"/>
      <c r="S627" s="392"/>
      <c r="T627" s="392"/>
      <c r="U627" s="392"/>
      <c r="V627" s="392"/>
      <c r="W627" s="392"/>
      <c r="X627" s="392"/>
      <c r="Y627" s="392"/>
      <c r="Z627" s="392"/>
    </row>
    <row r="628">
      <c r="A628" s="392"/>
      <c r="B628" s="392"/>
      <c r="C628" s="392"/>
      <c r="D628" s="392"/>
      <c r="E628" s="392"/>
      <c r="F628" s="392"/>
      <c r="G628" s="392"/>
      <c r="H628" s="392"/>
      <c r="I628" s="392"/>
      <c r="J628" s="392"/>
      <c r="K628" s="392"/>
      <c r="L628" s="392"/>
      <c r="M628" s="392"/>
      <c r="N628" s="392"/>
      <c r="O628" s="392"/>
      <c r="P628" s="392"/>
      <c r="Q628" s="392"/>
      <c r="R628" s="392"/>
      <c r="S628" s="392"/>
      <c r="T628" s="392"/>
      <c r="U628" s="392"/>
      <c r="V628" s="392"/>
      <c r="W628" s="392"/>
      <c r="X628" s="392"/>
      <c r="Y628" s="392"/>
      <c r="Z628" s="392"/>
    </row>
    <row r="629">
      <c r="A629" s="392"/>
      <c r="B629" s="392"/>
      <c r="C629" s="392"/>
      <c r="D629" s="392"/>
      <c r="E629" s="392"/>
      <c r="F629" s="392"/>
      <c r="G629" s="392"/>
      <c r="H629" s="392"/>
      <c r="I629" s="392"/>
      <c r="J629" s="392"/>
      <c r="K629" s="392"/>
      <c r="L629" s="392"/>
      <c r="M629" s="392"/>
      <c r="N629" s="392"/>
      <c r="O629" s="392"/>
      <c r="P629" s="392"/>
      <c r="Q629" s="392"/>
      <c r="R629" s="392"/>
      <c r="S629" s="392"/>
      <c r="T629" s="392"/>
      <c r="U629" s="392"/>
      <c r="V629" s="392"/>
      <c r="W629" s="392"/>
      <c r="X629" s="392"/>
      <c r="Y629" s="392"/>
      <c r="Z629" s="392"/>
    </row>
    <row r="630">
      <c r="A630" s="392"/>
      <c r="B630" s="392"/>
      <c r="C630" s="392"/>
      <c r="D630" s="392"/>
      <c r="E630" s="392"/>
      <c r="F630" s="392"/>
      <c r="G630" s="392"/>
      <c r="H630" s="392"/>
      <c r="I630" s="392"/>
      <c r="J630" s="392"/>
      <c r="K630" s="392"/>
      <c r="L630" s="392"/>
      <c r="M630" s="392"/>
      <c r="N630" s="392"/>
      <c r="O630" s="392"/>
      <c r="P630" s="392"/>
      <c r="Q630" s="392"/>
      <c r="R630" s="392"/>
      <c r="S630" s="392"/>
      <c r="T630" s="392"/>
      <c r="U630" s="392"/>
      <c r="V630" s="392"/>
      <c r="W630" s="392"/>
      <c r="X630" s="392"/>
      <c r="Y630" s="392"/>
      <c r="Z630" s="392"/>
    </row>
    <row r="631">
      <c r="A631" s="392"/>
      <c r="B631" s="392"/>
      <c r="C631" s="392"/>
      <c r="D631" s="392"/>
      <c r="E631" s="392"/>
      <c r="F631" s="392"/>
      <c r="G631" s="392"/>
      <c r="H631" s="392"/>
      <c r="I631" s="392"/>
      <c r="J631" s="392"/>
      <c r="K631" s="392"/>
      <c r="L631" s="392"/>
      <c r="M631" s="392"/>
      <c r="N631" s="392"/>
      <c r="O631" s="392"/>
      <c r="P631" s="392"/>
      <c r="Q631" s="392"/>
      <c r="R631" s="392"/>
      <c r="S631" s="392"/>
      <c r="T631" s="392"/>
      <c r="U631" s="392"/>
      <c r="V631" s="392"/>
      <c r="W631" s="392"/>
      <c r="X631" s="392"/>
      <c r="Y631" s="392"/>
      <c r="Z631" s="392"/>
    </row>
    <row r="632">
      <c r="A632" s="392"/>
      <c r="B632" s="392"/>
      <c r="C632" s="392"/>
      <c r="D632" s="392"/>
      <c r="E632" s="392"/>
      <c r="F632" s="392"/>
      <c r="G632" s="392"/>
      <c r="H632" s="392"/>
      <c r="I632" s="392"/>
      <c r="J632" s="392"/>
      <c r="K632" s="392"/>
      <c r="L632" s="392"/>
      <c r="M632" s="392"/>
      <c r="N632" s="392"/>
      <c r="O632" s="392"/>
      <c r="P632" s="392"/>
      <c r="Q632" s="392"/>
      <c r="R632" s="392"/>
      <c r="S632" s="392"/>
      <c r="T632" s="392"/>
      <c r="U632" s="392"/>
      <c r="V632" s="392"/>
      <c r="W632" s="392"/>
      <c r="X632" s="392"/>
      <c r="Y632" s="392"/>
      <c r="Z632" s="392"/>
    </row>
    <row r="633">
      <c r="A633" s="392"/>
      <c r="B633" s="392"/>
      <c r="C633" s="392"/>
      <c r="D633" s="392"/>
      <c r="E633" s="392"/>
      <c r="F633" s="392"/>
      <c r="G633" s="392"/>
      <c r="H633" s="392"/>
      <c r="I633" s="392"/>
      <c r="J633" s="392"/>
      <c r="K633" s="392"/>
      <c r="L633" s="392"/>
      <c r="M633" s="392"/>
      <c r="N633" s="392"/>
      <c r="O633" s="392"/>
      <c r="P633" s="392"/>
      <c r="Q633" s="392"/>
      <c r="R633" s="392"/>
      <c r="S633" s="392"/>
      <c r="T633" s="392"/>
      <c r="U633" s="392"/>
      <c r="V633" s="392"/>
      <c r="W633" s="392"/>
      <c r="X633" s="392"/>
      <c r="Y633" s="392"/>
      <c r="Z633" s="392"/>
    </row>
    <row r="634">
      <c r="A634" s="392"/>
      <c r="B634" s="392"/>
      <c r="C634" s="392"/>
      <c r="D634" s="392"/>
      <c r="E634" s="392"/>
      <c r="F634" s="392"/>
      <c r="G634" s="392"/>
      <c r="H634" s="392"/>
      <c r="I634" s="392"/>
      <c r="J634" s="392"/>
      <c r="K634" s="392"/>
      <c r="L634" s="392"/>
      <c r="M634" s="392"/>
      <c r="N634" s="392"/>
      <c r="O634" s="392"/>
      <c r="P634" s="392"/>
      <c r="Q634" s="392"/>
      <c r="R634" s="392"/>
      <c r="S634" s="392"/>
      <c r="T634" s="392"/>
      <c r="U634" s="392"/>
      <c r="V634" s="392"/>
      <c r="W634" s="392"/>
      <c r="X634" s="392"/>
      <c r="Y634" s="392"/>
      <c r="Z634" s="392"/>
    </row>
    <row r="635">
      <c r="A635" s="392"/>
      <c r="B635" s="392"/>
      <c r="C635" s="392"/>
      <c r="D635" s="392"/>
      <c r="E635" s="392"/>
      <c r="F635" s="392"/>
      <c r="G635" s="392"/>
      <c r="H635" s="392"/>
      <c r="I635" s="392"/>
      <c r="J635" s="392"/>
      <c r="K635" s="392"/>
      <c r="L635" s="392"/>
      <c r="M635" s="392"/>
      <c r="N635" s="392"/>
      <c r="O635" s="392"/>
      <c r="P635" s="392"/>
      <c r="Q635" s="392"/>
      <c r="R635" s="392"/>
      <c r="S635" s="392"/>
      <c r="T635" s="392"/>
      <c r="U635" s="392"/>
      <c r="V635" s="392"/>
      <c r="W635" s="392"/>
      <c r="X635" s="392"/>
      <c r="Y635" s="392"/>
      <c r="Z635" s="392"/>
    </row>
    <row r="636">
      <c r="A636" s="392"/>
      <c r="B636" s="392"/>
      <c r="C636" s="392"/>
      <c r="D636" s="392"/>
      <c r="E636" s="392"/>
      <c r="F636" s="392"/>
      <c r="G636" s="392"/>
      <c r="H636" s="392"/>
      <c r="I636" s="392"/>
      <c r="J636" s="392"/>
      <c r="K636" s="392"/>
      <c r="L636" s="392"/>
      <c r="M636" s="392"/>
      <c r="N636" s="392"/>
      <c r="O636" s="392"/>
      <c r="P636" s="392"/>
      <c r="Q636" s="392"/>
      <c r="R636" s="392"/>
      <c r="S636" s="392"/>
      <c r="T636" s="392"/>
      <c r="U636" s="392"/>
      <c r="V636" s="392"/>
      <c r="W636" s="392"/>
      <c r="X636" s="392"/>
      <c r="Y636" s="392"/>
      <c r="Z636" s="392"/>
    </row>
    <row r="637">
      <c r="A637" s="392"/>
      <c r="B637" s="392"/>
      <c r="C637" s="392"/>
      <c r="D637" s="392"/>
      <c r="E637" s="392"/>
      <c r="F637" s="392"/>
      <c r="G637" s="392"/>
      <c r="H637" s="392"/>
      <c r="I637" s="392"/>
      <c r="J637" s="392"/>
      <c r="K637" s="392"/>
      <c r="L637" s="392"/>
      <c r="M637" s="392"/>
      <c r="N637" s="392"/>
      <c r="O637" s="392"/>
      <c r="P637" s="392"/>
      <c r="Q637" s="392"/>
      <c r="R637" s="392"/>
      <c r="S637" s="392"/>
      <c r="T637" s="392"/>
      <c r="U637" s="392"/>
      <c r="V637" s="392"/>
      <c r="W637" s="392"/>
      <c r="X637" s="392"/>
      <c r="Y637" s="392"/>
      <c r="Z637" s="392"/>
    </row>
    <row r="638">
      <c r="A638" s="392"/>
      <c r="B638" s="392"/>
      <c r="C638" s="392"/>
      <c r="D638" s="392"/>
      <c r="E638" s="392"/>
      <c r="F638" s="392"/>
      <c r="G638" s="392"/>
      <c r="H638" s="392"/>
      <c r="I638" s="392"/>
      <c r="J638" s="392"/>
      <c r="K638" s="392"/>
      <c r="L638" s="392"/>
      <c r="M638" s="392"/>
      <c r="N638" s="392"/>
      <c r="O638" s="392"/>
      <c r="P638" s="392"/>
      <c r="Q638" s="392"/>
      <c r="R638" s="392"/>
      <c r="S638" s="392"/>
      <c r="T638" s="392"/>
      <c r="U638" s="392"/>
      <c r="V638" s="392"/>
      <c r="W638" s="392"/>
      <c r="X638" s="392"/>
      <c r="Y638" s="392"/>
      <c r="Z638" s="392"/>
    </row>
    <row r="639">
      <c r="A639" s="392"/>
      <c r="B639" s="392"/>
      <c r="C639" s="392"/>
      <c r="D639" s="392"/>
      <c r="E639" s="392"/>
      <c r="F639" s="392"/>
      <c r="G639" s="392"/>
      <c r="H639" s="392"/>
      <c r="I639" s="392"/>
      <c r="J639" s="392"/>
      <c r="K639" s="392"/>
      <c r="L639" s="392"/>
      <c r="M639" s="392"/>
      <c r="N639" s="392"/>
      <c r="O639" s="392"/>
      <c r="P639" s="392"/>
      <c r="Q639" s="392"/>
      <c r="R639" s="392"/>
      <c r="S639" s="392"/>
      <c r="T639" s="392"/>
      <c r="U639" s="392"/>
      <c r="V639" s="392"/>
      <c r="W639" s="392"/>
      <c r="X639" s="392"/>
      <c r="Y639" s="392"/>
      <c r="Z639" s="392"/>
    </row>
    <row r="640">
      <c r="A640" s="392"/>
      <c r="B640" s="392"/>
      <c r="C640" s="392"/>
      <c r="D640" s="392"/>
      <c r="E640" s="392"/>
      <c r="F640" s="392"/>
      <c r="G640" s="392"/>
      <c r="H640" s="392"/>
      <c r="I640" s="392"/>
      <c r="J640" s="392"/>
      <c r="K640" s="392"/>
      <c r="L640" s="392"/>
      <c r="M640" s="392"/>
      <c r="N640" s="392"/>
      <c r="O640" s="392"/>
      <c r="P640" s="392"/>
      <c r="Q640" s="392"/>
      <c r="R640" s="392"/>
      <c r="S640" s="392"/>
      <c r="T640" s="392"/>
      <c r="U640" s="392"/>
      <c r="V640" s="392"/>
      <c r="W640" s="392"/>
      <c r="X640" s="392"/>
      <c r="Y640" s="392"/>
      <c r="Z640" s="392"/>
    </row>
    <row r="641">
      <c r="A641" s="392"/>
      <c r="B641" s="392"/>
      <c r="C641" s="392"/>
      <c r="D641" s="392"/>
      <c r="E641" s="392"/>
      <c r="F641" s="392"/>
      <c r="G641" s="392"/>
      <c r="H641" s="392"/>
      <c r="I641" s="392"/>
      <c r="J641" s="392"/>
      <c r="K641" s="392"/>
      <c r="L641" s="392"/>
      <c r="M641" s="392"/>
      <c r="N641" s="392"/>
      <c r="O641" s="392"/>
      <c r="P641" s="392"/>
      <c r="Q641" s="392"/>
      <c r="R641" s="392"/>
      <c r="S641" s="392"/>
      <c r="T641" s="392"/>
      <c r="U641" s="392"/>
      <c r="V641" s="392"/>
      <c r="W641" s="392"/>
      <c r="X641" s="392"/>
      <c r="Y641" s="392"/>
      <c r="Z641" s="392"/>
    </row>
    <row r="642">
      <c r="A642" s="392"/>
      <c r="B642" s="392"/>
      <c r="C642" s="392"/>
      <c r="D642" s="392"/>
      <c r="E642" s="392"/>
      <c r="F642" s="392"/>
      <c r="G642" s="392"/>
      <c r="H642" s="392"/>
      <c r="I642" s="392"/>
      <c r="J642" s="392"/>
      <c r="K642" s="392"/>
      <c r="L642" s="392"/>
      <c r="M642" s="392"/>
      <c r="N642" s="392"/>
      <c r="O642" s="392"/>
      <c r="P642" s="392"/>
      <c r="Q642" s="392"/>
      <c r="R642" s="392"/>
      <c r="S642" s="392"/>
      <c r="T642" s="392"/>
      <c r="U642" s="392"/>
      <c r="V642" s="392"/>
      <c r="W642" s="392"/>
      <c r="X642" s="392"/>
      <c r="Y642" s="392"/>
      <c r="Z642" s="392"/>
    </row>
    <row r="643">
      <c r="A643" s="392"/>
      <c r="B643" s="392"/>
      <c r="C643" s="392"/>
      <c r="D643" s="392"/>
      <c r="E643" s="392"/>
      <c r="F643" s="392"/>
      <c r="G643" s="392"/>
      <c r="H643" s="392"/>
      <c r="I643" s="392"/>
      <c r="J643" s="392"/>
      <c r="K643" s="392"/>
      <c r="L643" s="392"/>
      <c r="M643" s="392"/>
      <c r="N643" s="392"/>
      <c r="O643" s="392"/>
      <c r="P643" s="392"/>
      <c r="Q643" s="392"/>
      <c r="R643" s="392"/>
      <c r="S643" s="392"/>
      <c r="T643" s="392"/>
      <c r="U643" s="392"/>
      <c r="V643" s="392"/>
      <c r="W643" s="392"/>
      <c r="X643" s="392"/>
      <c r="Y643" s="392"/>
      <c r="Z643" s="392"/>
    </row>
    <row r="644">
      <c r="A644" s="392"/>
      <c r="B644" s="392"/>
      <c r="C644" s="392"/>
      <c r="D644" s="392"/>
      <c r="E644" s="392"/>
      <c r="F644" s="392"/>
      <c r="G644" s="392"/>
      <c r="H644" s="392"/>
      <c r="I644" s="392"/>
      <c r="J644" s="392"/>
      <c r="K644" s="392"/>
      <c r="L644" s="392"/>
      <c r="M644" s="392"/>
      <c r="N644" s="392"/>
      <c r="O644" s="392"/>
      <c r="P644" s="392"/>
      <c r="Q644" s="392"/>
      <c r="R644" s="392"/>
      <c r="S644" s="392"/>
      <c r="T644" s="392"/>
      <c r="U644" s="392"/>
      <c r="V644" s="392"/>
      <c r="W644" s="392"/>
      <c r="X644" s="392"/>
      <c r="Y644" s="392"/>
      <c r="Z644" s="392"/>
    </row>
    <row r="645">
      <c r="A645" s="392"/>
      <c r="B645" s="392"/>
      <c r="C645" s="392"/>
      <c r="D645" s="392"/>
      <c r="E645" s="392"/>
      <c r="F645" s="392"/>
      <c r="G645" s="392"/>
      <c r="H645" s="392"/>
      <c r="I645" s="392"/>
      <c r="J645" s="392"/>
      <c r="K645" s="392"/>
      <c r="L645" s="392"/>
      <c r="M645" s="392"/>
      <c r="N645" s="392"/>
      <c r="O645" s="392"/>
      <c r="P645" s="392"/>
      <c r="Q645" s="392"/>
      <c r="R645" s="392"/>
      <c r="S645" s="392"/>
      <c r="T645" s="392"/>
      <c r="U645" s="392"/>
      <c r="V645" s="392"/>
      <c r="W645" s="392"/>
      <c r="X645" s="392"/>
      <c r="Y645" s="392"/>
      <c r="Z645" s="392"/>
    </row>
    <row r="646">
      <c r="A646" s="392"/>
      <c r="B646" s="392"/>
      <c r="C646" s="392"/>
      <c r="D646" s="392"/>
      <c r="E646" s="392"/>
      <c r="F646" s="392"/>
      <c r="G646" s="392"/>
      <c r="H646" s="392"/>
      <c r="I646" s="392"/>
      <c r="J646" s="392"/>
      <c r="K646" s="392"/>
      <c r="L646" s="392"/>
      <c r="M646" s="392"/>
      <c r="N646" s="392"/>
      <c r="O646" s="392"/>
      <c r="P646" s="392"/>
      <c r="Q646" s="392"/>
      <c r="R646" s="392"/>
      <c r="S646" s="392"/>
      <c r="T646" s="392"/>
      <c r="U646" s="392"/>
      <c r="V646" s="392"/>
      <c r="W646" s="392"/>
      <c r="X646" s="392"/>
      <c r="Y646" s="392"/>
      <c r="Z646" s="392"/>
    </row>
    <row r="647">
      <c r="A647" s="392"/>
      <c r="B647" s="392"/>
      <c r="C647" s="392"/>
      <c r="D647" s="392"/>
      <c r="E647" s="392"/>
      <c r="F647" s="392"/>
      <c r="G647" s="392"/>
      <c r="H647" s="392"/>
      <c r="I647" s="392"/>
      <c r="J647" s="392"/>
      <c r="K647" s="392"/>
      <c r="L647" s="392"/>
      <c r="M647" s="392"/>
      <c r="N647" s="392"/>
      <c r="O647" s="392"/>
      <c r="P647" s="392"/>
      <c r="Q647" s="392"/>
      <c r="R647" s="392"/>
      <c r="S647" s="392"/>
      <c r="T647" s="392"/>
      <c r="U647" s="392"/>
      <c r="V647" s="392"/>
      <c r="W647" s="392"/>
      <c r="X647" s="392"/>
      <c r="Y647" s="392"/>
      <c r="Z647" s="392"/>
    </row>
    <row r="648">
      <c r="A648" s="392"/>
      <c r="B648" s="392"/>
      <c r="C648" s="392"/>
      <c r="D648" s="392"/>
      <c r="E648" s="392"/>
      <c r="F648" s="392"/>
      <c r="G648" s="392"/>
      <c r="H648" s="392"/>
      <c r="I648" s="392"/>
      <c r="J648" s="392"/>
      <c r="K648" s="392"/>
      <c r="L648" s="392"/>
      <c r="M648" s="392"/>
      <c r="N648" s="392"/>
      <c r="O648" s="392"/>
      <c r="P648" s="392"/>
      <c r="Q648" s="392"/>
      <c r="R648" s="392"/>
      <c r="S648" s="392"/>
      <c r="T648" s="392"/>
      <c r="U648" s="392"/>
      <c r="V648" s="392"/>
      <c r="W648" s="392"/>
      <c r="X648" s="392"/>
      <c r="Y648" s="392"/>
      <c r="Z648" s="392"/>
    </row>
    <row r="649">
      <c r="A649" s="392"/>
      <c r="B649" s="392"/>
      <c r="C649" s="392"/>
      <c r="D649" s="392"/>
      <c r="E649" s="392"/>
      <c r="F649" s="392"/>
      <c r="G649" s="392"/>
      <c r="H649" s="392"/>
      <c r="I649" s="392"/>
      <c r="J649" s="392"/>
      <c r="K649" s="392"/>
      <c r="L649" s="392"/>
      <c r="M649" s="392"/>
      <c r="N649" s="392"/>
      <c r="O649" s="392"/>
      <c r="P649" s="392"/>
      <c r="Q649" s="392"/>
      <c r="R649" s="392"/>
      <c r="S649" s="392"/>
      <c r="T649" s="392"/>
      <c r="U649" s="392"/>
      <c r="V649" s="392"/>
      <c r="W649" s="392"/>
      <c r="X649" s="392"/>
      <c r="Y649" s="392"/>
      <c r="Z649" s="392"/>
    </row>
    <row r="650">
      <c r="A650" s="392"/>
      <c r="B650" s="392"/>
      <c r="C650" s="392"/>
      <c r="D650" s="392"/>
      <c r="E650" s="392"/>
      <c r="F650" s="392"/>
      <c r="G650" s="392"/>
      <c r="H650" s="392"/>
      <c r="I650" s="392"/>
      <c r="J650" s="392"/>
      <c r="K650" s="392"/>
      <c r="L650" s="392"/>
      <c r="M650" s="392"/>
      <c r="N650" s="392"/>
      <c r="O650" s="392"/>
      <c r="P650" s="392"/>
      <c r="Q650" s="392"/>
      <c r="R650" s="392"/>
      <c r="S650" s="392"/>
      <c r="T650" s="392"/>
      <c r="U650" s="392"/>
      <c r="V650" s="392"/>
      <c r="W650" s="392"/>
      <c r="X650" s="392"/>
      <c r="Y650" s="392"/>
      <c r="Z650" s="392"/>
    </row>
    <row r="651">
      <c r="A651" s="392"/>
      <c r="B651" s="392"/>
      <c r="C651" s="392"/>
      <c r="D651" s="392"/>
      <c r="E651" s="392"/>
      <c r="F651" s="392"/>
      <c r="G651" s="392"/>
      <c r="H651" s="392"/>
      <c r="I651" s="392"/>
      <c r="J651" s="392"/>
      <c r="K651" s="392"/>
      <c r="L651" s="392"/>
      <c r="M651" s="392"/>
      <c r="N651" s="392"/>
      <c r="O651" s="392"/>
      <c r="P651" s="392"/>
      <c r="Q651" s="392"/>
      <c r="R651" s="392"/>
      <c r="S651" s="392"/>
      <c r="T651" s="392"/>
      <c r="U651" s="392"/>
      <c r="V651" s="392"/>
      <c r="W651" s="392"/>
      <c r="X651" s="392"/>
      <c r="Y651" s="392"/>
      <c r="Z651" s="392"/>
    </row>
    <row r="652">
      <c r="A652" s="392"/>
      <c r="B652" s="392"/>
      <c r="C652" s="392"/>
      <c r="D652" s="392"/>
      <c r="E652" s="392"/>
      <c r="F652" s="392"/>
      <c r="G652" s="392"/>
      <c r="H652" s="392"/>
      <c r="I652" s="392"/>
      <c r="J652" s="392"/>
      <c r="K652" s="392"/>
      <c r="L652" s="392"/>
      <c r="M652" s="392"/>
      <c r="N652" s="392"/>
      <c r="O652" s="392"/>
      <c r="P652" s="392"/>
      <c r="Q652" s="392"/>
      <c r="R652" s="392"/>
      <c r="S652" s="392"/>
      <c r="T652" s="392"/>
      <c r="U652" s="392"/>
      <c r="V652" s="392"/>
      <c r="W652" s="392"/>
      <c r="X652" s="392"/>
      <c r="Y652" s="392"/>
      <c r="Z652" s="392"/>
    </row>
    <row r="653">
      <c r="A653" s="392"/>
      <c r="B653" s="392"/>
      <c r="C653" s="392"/>
      <c r="D653" s="392"/>
      <c r="E653" s="392"/>
      <c r="F653" s="392"/>
      <c r="G653" s="392"/>
      <c r="H653" s="392"/>
      <c r="I653" s="392"/>
      <c r="J653" s="392"/>
      <c r="K653" s="392"/>
      <c r="L653" s="392"/>
      <c r="M653" s="392"/>
      <c r="N653" s="392"/>
      <c r="O653" s="392"/>
      <c r="P653" s="392"/>
      <c r="Q653" s="392"/>
      <c r="R653" s="392"/>
      <c r="S653" s="392"/>
      <c r="T653" s="392"/>
      <c r="U653" s="392"/>
      <c r="V653" s="392"/>
      <c r="W653" s="392"/>
      <c r="X653" s="392"/>
      <c r="Y653" s="392"/>
      <c r="Z653" s="392"/>
    </row>
    <row r="654">
      <c r="A654" s="392"/>
      <c r="B654" s="392"/>
      <c r="C654" s="392"/>
      <c r="D654" s="392"/>
      <c r="E654" s="392"/>
      <c r="F654" s="392"/>
      <c r="G654" s="392"/>
      <c r="H654" s="392"/>
      <c r="I654" s="392"/>
      <c r="J654" s="392"/>
      <c r="K654" s="392"/>
      <c r="L654" s="392"/>
      <c r="M654" s="392"/>
      <c r="N654" s="392"/>
      <c r="O654" s="392"/>
      <c r="P654" s="392"/>
      <c r="Q654" s="392"/>
      <c r="R654" s="392"/>
      <c r="S654" s="392"/>
      <c r="T654" s="392"/>
      <c r="U654" s="392"/>
      <c r="V654" s="392"/>
      <c r="W654" s="392"/>
      <c r="X654" s="392"/>
      <c r="Y654" s="392"/>
      <c r="Z654" s="392"/>
    </row>
    <row r="655">
      <c r="A655" s="392"/>
      <c r="B655" s="392"/>
      <c r="C655" s="392"/>
      <c r="D655" s="392"/>
      <c r="E655" s="392"/>
      <c r="F655" s="392"/>
      <c r="G655" s="392"/>
      <c r="H655" s="392"/>
      <c r="I655" s="392"/>
      <c r="J655" s="392"/>
      <c r="K655" s="392"/>
      <c r="L655" s="392"/>
      <c r="M655" s="392"/>
      <c r="N655" s="392"/>
      <c r="O655" s="392"/>
      <c r="P655" s="392"/>
      <c r="Q655" s="392"/>
      <c r="R655" s="392"/>
      <c r="S655" s="392"/>
      <c r="T655" s="392"/>
      <c r="U655" s="392"/>
      <c r="V655" s="392"/>
      <c r="W655" s="392"/>
      <c r="X655" s="392"/>
      <c r="Y655" s="392"/>
      <c r="Z655" s="392"/>
    </row>
    <row r="656">
      <c r="A656" s="392"/>
      <c r="B656" s="392"/>
      <c r="C656" s="392"/>
      <c r="D656" s="392"/>
      <c r="E656" s="392"/>
      <c r="F656" s="392"/>
      <c r="G656" s="392"/>
      <c r="H656" s="392"/>
      <c r="I656" s="392"/>
      <c r="J656" s="392"/>
      <c r="K656" s="392"/>
      <c r="L656" s="392"/>
      <c r="M656" s="392"/>
      <c r="N656" s="392"/>
      <c r="O656" s="392"/>
      <c r="P656" s="392"/>
      <c r="Q656" s="392"/>
      <c r="R656" s="392"/>
      <c r="S656" s="392"/>
      <c r="T656" s="392"/>
      <c r="U656" s="392"/>
      <c r="V656" s="392"/>
      <c r="W656" s="392"/>
      <c r="X656" s="392"/>
      <c r="Y656" s="392"/>
      <c r="Z656" s="392"/>
    </row>
    <row r="657">
      <c r="A657" s="392"/>
      <c r="B657" s="392"/>
      <c r="C657" s="392"/>
      <c r="D657" s="392"/>
      <c r="E657" s="392"/>
      <c r="F657" s="392"/>
      <c r="G657" s="392"/>
      <c r="H657" s="392"/>
      <c r="I657" s="392"/>
      <c r="J657" s="392"/>
      <c r="K657" s="392"/>
      <c r="L657" s="392"/>
      <c r="M657" s="392"/>
      <c r="N657" s="392"/>
      <c r="O657" s="392"/>
      <c r="P657" s="392"/>
      <c r="Q657" s="392"/>
      <c r="R657" s="392"/>
      <c r="S657" s="392"/>
      <c r="T657" s="392"/>
      <c r="U657" s="392"/>
      <c r="V657" s="392"/>
      <c r="W657" s="392"/>
      <c r="X657" s="392"/>
      <c r="Y657" s="392"/>
      <c r="Z657" s="392"/>
    </row>
    <row r="658">
      <c r="A658" s="392"/>
      <c r="B658" s="392"/>
      <c r="C658" s="392"/>
      <c r="D658" s="392"/>
      <c r="E658" s="392"/>
      <c r="F658" s="392"/>
      <c r="G658" s="392"/>
      <c r="H658" s="392"/>
      <c r="I658" s="392"/>
      <c r="J658" s="392"/>
      <c r="K658" s="392"/>
      <c r="L658" s="392"/>
      <c r="M658" s="392"/>
      <c r="N658" s="392"/>
      <c r="O658" s="392"/>
      <c r="P658" s="392"/>
      <c r="Q658" s="392"/>
      <c r="R658" s="392"/>
      <c r="S658" s="392"/>
      <c r="T658" s="392"/>
      <c r="U658" s="392"/>
      <c r="V658" s="392"/>
      <c r="W658" s="392"/>
      <c r="X658" s="392"/>
      <c r="Y658" s="392"/>
      <c r="Z658" s="392"/>
    </row>
    <row r="659">
      <c r="A659" s="392"/>
      <c r="B659" s="392"/>
      <c r="C659" s="392"/>
      <c r="D659" s="392"/>
      <c r="E659" s="392"/>
      <c r="F659" s="392"/>
      <c r="G659" s="392"/>
      <c r="H659" s="392"/>
      <c r="I659" s="392"/>
      <c r="J659" s="392"/>
      <c r="K659" s="392"/>
      <c r="L659" s="392"/>
      <c r="M659" s="392"/>
      <c r="N659" s="392"/>
      <c r="O659" s="392"/>
      <c r="P659" s="392"/>
      <c r="Q659" s="392"/>
      <c r="R659" s="392"/>
      <c r="S659" s="392"/>
      <c r="T659" s="392"/>
      <c r="U659" s="392"/>
      <c r="V659" s="392"/>
      <c r="W659" s="392"/>
      <c r="X659" s="392"/>
      <c r="Y659" s="392"/>
      <c r="Z659" s="392"/>
    </row>
    <row r="660">
      <c r="A660" s="392"/>
      <c r="B660" s="392"/>
      <c r="C660" s="392"/>
      <c r="D660" s="392"/>
      <c r="E660" s="392"/>
      <c r="F660" s="392"/>
      <c r="G660" s="392"/>
      <c r="H660" s="392"/>
      <c r="I660" s="392"/>
      <c r="J660" s="392"/>
      <c r="K660" s="392"/>
      <c r="L660" s="392"/>
      <c r="M660" s="392"/>
      <c r="N660" s="392"/>
      <c r="O660" s="392"/>
      <c r="P660" s="392"/>
      <c r="Q660" s="392"/>
      <c r="R660" s="392"/>
      <c r="S660" s="392"/>
      <c r="T660" s="392"/>
      <c r="U660" s="392"/>
      <c r="V660" s="392"/>
      <c r="W660" s="392"/>
      <c r="X660" s="392"/>
      <c r="Y660" s="392"/>
      <c r="Z660" s="392"/>
    </row>
    <row r="661">
      <c r="A661" s="392"/>
      <c r="B661" s="392"/>
      <c r="C661" s="392"/>
      <c r="D661" s="392"/>
      <c r="E661" s="392"/>
      <c r="F661" s="392"/>
      <c r="G661" s="392"/>
      <c r="H661" s="392"/>
      <c r="I661" s="392"/>
      <c r="J661" s="392"/>
      <c r="K661" s="392"/>
      <c r="L661" s="392"/>
      <c r="M661" s="392"/>
      <c r="N661" s="392"/>
      <c r="O661" s="392"/>
      <c r="P661" s="392"/>
      <c r="Q661" s="392"/>
      <c r="R661" s="392"/>
      <c r="S661" s="392"/>
      <c r="T661" s="392"/>
      <c r="U661" s="392"/>
      <c r="V661" s="392"/>
      <c r="W661" s="392"/>
      <c r="X661" s="392"/>
      <c r="Y661" s="392"/>
      <c r="Z661" s="392"/>
    </row>
    <row r="662">
      <c r="A662" s="392"/>
      <c r="B662" s="392"/>
      <c r="C662" s="392"/>
      <c r="D662" s="392"/>
      <c r="E662" s="392"/>
      <c r="F662" s="392"/>
      <c r="G662" s="392"/>
      <c r="H662" s="392"/>
      <c r="I662" s="392"/>
      <c r="J662" s="392"/>
      <c r="K662" s="392"/>
      <c r="L662" s="392"/>
      <c r="M662" s="392"/>
      <c r="N662" s="392"/>
      <c r="O662" s="392"/>
      <c r="P662" s="392"/>
      <c r="Q662" s="392"/>
      <c r="R662" s="392"/>
      <c r="S662" s="392"/>
      <c r="T662" s="392"/>
      <c r="U662" s="392"/>
      <c r="V662" s="392"/>
      <c r="W662" s="392"/>
      <c r="X662" s="392"/>
      <c r="Y662" s="392"/>
      <c r="Z662" s="392"/>
    </row>
    <row r="663">
      <c r="A663" s="392"/>
      <c r="B663" s="392"/>
      <c r="C663" s="392"/>
      <c r="D663" s="392"/>
      <c r="E663" s="392"/>
      <c r="F663" s="392"/>
      <c r="G663" s="392"/>
      <c r="H663" s="392"/>
      <c r="I663" s="392"/>
      <c r="J663" s="392"/>
      <c r="K663" s="392"/>
      <c r="L663" s="392"/>
      <c r="M663" s="392"/>
      <c r="N663" s="392"/>
      <c r="O663" s="392"/>
      <c r="P663" s="392"/>
      <c r="Q663" s="392"/>
      <c r="R663" s="392"/>
      <c r="S663" s="392"/>
      <c r="T663" s="392"/>
      <c r="U663" s="392"/>
      <c r="V663" s="392"/>
      <c r="W663" s="392"/>
      <c r="X663" s="392"/>
      <c r="Y663" s="392"/>
      <c r="Z663" s="392"/>
    </row>
    <row r="664">
      <c r="A664" s="392"/>
      <c r="B664" s="392"/>
      <c r="C664" s="392"/>
      <c r="D664" s="392"/>
      <c r="E664" s="392"/>
      <c r="F664" s="392"/>
      <c r="G664" s="392"/>
      <c r="H664" s="392"/>
      <c r="I664" s="392"/>
      <c r="J664" s="392"/>
      <c r="K664" s="392"/>
      <c r="L664" s="392"/>
      <c r="M664" s="392"/>
      <c r="N664" s="392"/>
      <c r="O664" s="392"/>
      <c r="P664" s="392"/>
      <c r="Q664" s="392"/>
      <c r="R664" s="392"/>
      <c r="S664" s="392"/>
      <c r="T664" s="392"/>
      <c r="U664" s="392"/>
      <c r="V664" s="392"/>
      <c r="W664" s="392"/>
      <c r="X664" s="392"/>
      <c r="Y664" s="392"/>
      <c r="Z664" s="392"/>
    </row>
    <row r="665">
      <c r="A665" s="392"/>
      <c r="B665" s="392"/>
      <c r="C665" s="392"/>
      <c r="D665" s="392"/>
      <c r="E665" s="392"/>
      <c r="F665" s="392"/>
      <c r="G665" s="392"/>
      <c r="H665" s="392"/>
      <c r="I665" s="392"/>
      <c r="J665" s="392"/>
      <c r="K665" s="392"/>
      <c r="L665" s="392"/>
      <c r="M665" s="392"/>
      <c r="N665" s="392"/>
      <c r="O665" s="392"/>
      <c r="P665" s="392"/>
      <c r="Q665" s="392"/>
      <c r="R665" s="392"/>
      <c r="S665" s="392"/>
      <c r="T665" s="392"/>
      <c r="U665" s="392"/>
      <c r="V665" s="392"/>
      <c r="W665" s="392"/>
      <c r="X665" s="392"/>
      <c r="Y665" s="392"/>
      <c r="Z665" s="392"/>
    </row>
    <row r="666">
      <c r="A666" s="392"/>
      <c r="B666" s="392"/>
      <c r="C666" s="392"/>
      <c r="D666" s="392"/>
      <c r="E666" s="392"/>
      <c r="F666" s="392"/>
      <c r="G666" s="392"/>
      <c r="H666" s="392"/>
      <c r="I666" s="392"/>
      <c r="J666" s="392"/>
      <c r="K666" s="392"/>
      <c r="L666" s="392"/>
      <c r="M666" s="392"/>
      <c r="N666" s="392"/>
      <c r="O666" s="392"/>
      <c r="P666" s="392"/>
      <c r="Q666" s="392"/>
      <c r="R666" s="392"/>
      <c r="S666" s="392"/>
      <c r="T666" s="392"/>
      <c r="U666" s="392"/>
      <c r="V666" s="392"/>
      <c r="W666" s="392"/>
      <c r="X666" s="392"/>
      <c r="Y666" s="392"/>
      <c r="Z666" s="392"/>
    </row>
    <row r="667">
      <c r="A667" s="392"/>
      <c r="B667" s="392"/>
      <c r="C667" s="392"/>
      <c r="D667" s="392"/>
      <c r="E667" s="392"/>
      <c r="F667" s="392"/>
      <c r="G667" s="392"/>
      <c r="H667" s="392"/>
      <c r="I667" s="392"/>
      <c r="J667" s="392"/>
      <c r="K667" s="392"/>
      <c r="L667" s="392"/>
      <c r="M667" s="392"/>
      <c r="N667" s="392"/>
      <c r="O667" s="392"/>
      <c r="P667" s="392"/>
      <c r="Q667" s="392"/>
      <c r="R667" s="392"/>
      <c r="S667" s="392"/>
      <c r="T667" s="392"/>
      <c r="U667" s="392"/>
      <c r="V667" s="392"/>
      <c r="W667" s="392"/>
      <c r="X667" s="392"/>
      <c r="Y667" s="392"/>
      <c r="Z667" s="392"/>
    </row>
    <row r="668">
      <c r="A668" s="392"/>
      <c r="B668" s="392"/>
      <c r="C668" s="392"/>
      <c r="D668" s="392"/>
      <c r="E668" s="392"/>
      <c r="F668" s="392"/>
      <c r="G668" s="392"/>
      <c r="H668" s="392"/>
      <c r="I668" s="392"/>
      <c r="J668" s="392"/>
      <c r="K668" s="392"/>
      <c r="L668" s="392"/>
      <c r="M668" s="392"/>
      <c r="N668" s="392"/>
      <c r="O668" s="392"/>
      <c r="P668" s="392"/>
      <c r="Q668" s="392"/>
      <c r="R668" s="392"/>
      <c r="S668" s="392"/>
      <c r="T668" s="392"/>
      <c r="U668" s="392"/>
      <c r="V668" s="392"/>
      <c r="W668" s="392"/>
      <c r="X668" s="392"/>
      <c r="Y668" s="392"/>
      <c r="Z668" s="392"/>
    </row>
    <row r="669">
      <c r="A669" s="392"/>
      <c r="B669" s="392"/>
      <c r="C669" s="392"/>
      <c r="D669" s="392"/>
      <c r="E669" s="392"/>
      <c r="F669" s="392"/>
      <c r="G669" s="392"/>
      <c r="H669" s="392"/>
      <c r="I669" s="392"/>
      <c r="J669" s="392"/>
      <c r="K669" s="392"/>
      <c r="L669" s="392"/>
      <c r="M669" s="392"/>
      <c r="N669" s="392"/>
      <c r="O669" s="392"/>
      <c r="P669" s="392"/>
      <c r="Q669" s="392"/>
      <c r="R669" s="392"/>
      <c r="S669" s="392"/>
      <c r="T669" s="392"/>
      <c r="U669" s="392"/>
      <c r="V669" s="392"/>
      <c r="W669" s="392"/>
      <c r="X669" s="392"/>
      <c r="Y669" s="392"/>
      <c r="Z669" s="392"/>
    </row>
    <row r="670">
      <c r="A670" s="392"/>
      <c r="B670" s="392"/>
      <c r="C670" s="392"/>
      <c r="D670" s="392"/>
      <c r="E670" s="392"/>
      <c r="F670" s="392"/>
      <c r="G670" s="392"/>
      <c r="H670" s="392"/>
      <c r="I670" s="392"/>
      <c r="J670" s="392"/>
      <c r="K670" s="392"/>
      <c r="L670" s="392"/>
      <c r="M670" s="392"/>
      <c r="N670" s="392"/>
      <c r="O670" s="392"/>
      <c r="P670" s="392"/>
      <c r="Q670" s="392"/>
      <c r="R670" s="392"/>
      <c r="S670" s="392"/>
      <c r="T670" s="392"/>
      <c r="U670" s="392"/>
      <c r="V670" s="392"/>
      <c r="W670" s="392"/>
      <c r="X670" s="392"/>
      <c r="Y670" s="392"/>
      <c r="Z670" s="392"/>
    </row>
    <row r="671">
      <c r="A671" s="392"/>
      <c r="B671" s="392"/>
      <c r="C671" s="392"/>
      <c r="D671" s="392"/>
      <c r="E671" s="392"/>
      <c r="F671" s="392"/>
      <c r="G671" s="392"/>
      <c r="H671" s="392"/>
      <c r="I671" s="392"/>
      <c r="J671" s="392"/>
      <c r="K671" s="392"/>
      <c r="L671" s="392"/>
      <c r="M671" s="392"/>
      <c r="N671" s="392"/>
      <c r="O671" s="392"/>
      <c r="P671" s="392"/>
      <c r="Q671" s="392"/>
      <c r="R671" s="392"/>
      <c r="S671" s="392"/>
      <c r="T671" s="392"/>
      <c r="U671" s="392"/>
      <c r="V671" s="392"/>
      <c r="W671" s="392"/>
      <c r="X671" s="392"/>
      <c r="Y671" s="392"/>
      <c r="Z671" s="392"/>
    </row>
    <row r="672">
      <c r="A672" s="392"/>
      <c r="B672" s="392"/>
      <c r="C672" s="392"/>
      <c r="D672" s="392"/>
      <c r="E672" s="392"/>
      <c r="F672" s="392"/>
      <c r="G672" s="392"/>
      <c r="H672" s="392"/>
      <c r="I672" s="392"/>
      <c r="J672" s="392"/>
      <c r="K672" s="392"/>
      <c r="L672" s="392"/>
      <c r="M672" s="392"/>
      <c r="N672" s="392"/>
      <c r="O672" s="392"/>
      <c r="P672" s="392"/>
      <c r="Q672" s="392"/>
      <c r="R672" s="392"/>
      <c r="S672" s="392"/>
      <c r="T672" s="392"/>
      <c r="U672" s="392"/>
      <c r="V672" s="392"/>
      <c r="W672" s="392"/>
      <c r="X672" s="392"/>
      <c r="Y672" s="392"/>
      <c r="Z672" s="392"/>
    </row>
    <row r="673">
      <c r="A673" s="392"/>
      <c r="B673" s="392"/>
      <c r="C673" s="392"/>
      <c r="D673" s="392"/>
      <c r="E673" s="392"/>
      <c r="F673" s="392"/>
      <c r="G673" s="392"/>
      <c r="H673" s="392"/>
      <c r="I673" s="392"/>
      <c r="J673" s="392"/>
      <c r="K673" s="392"/>
      <c r="L673" s="392"/>
      <c r="M673" s="392"/>
      <c r="N673" s="392"/>
      <c r="O673" s="392"/>
      <c r="P673" s="392"/>
      <c r="Q673" s="392"/>
      <c r="R673" s="392"/>
      <c r="S673" s="392"/>
      <c r="T673" s="392"/>
      <c r="U673" s="392"/>
      <c r="V673" s="392"/>
      <c r="W673" s="392"/>
      <c r="X673" s="392"/>
      <c r="Y673" s="392"/>
      <c r="Z673" s="392"/>
    </row>
    <row r="674">
      <c r="A674" s="392"/>
      <c r="B674" s="392"/>
      <c r="C674" s="392"/>
      <c r="D674" s="392"/>
      <c r="E674" s="392"/>
      <c r="F674" s="392"/>
      <c r="G674" s="392"/>
      <c r="H674" s="392"/>
      <c r="I674" s="392"/>
      <c r="J674" s="392"/>
      <c r="K674" s="392"/>
      <c r="L674" s="392"/>
      <c r="M674" s="392"/>
      <c r="N674" s="392"/>
      <c r="O674" s="392"/>
      <c r="P674" s="392"/>
      <c r="Q674" s="392"/>
      <c r="R674" s="392"/>
      <c r="S674" s="392"/>
      <c r="T674" s="392"/>
      <c r="U674" s="392"/>
      <c r="V674" s="392"/>
      <c r="W674" s="392"/>
      <c r="X674" s="392"/>
      <c r="Y674" s="392"/>
      <c r="Z674" s="392"/>
    </row>
    <row r="675">
      <c r="A675" s="392"/>
      <c r="B675" s="392"/>
      <c r="C675" s="392"/>
      <c r="D675" s="392"/>
      <c r="E675" s="392"/>
      <c r="F675" s="392"/>
      <c r="G675" s="392"/>
      <c r="H675" s="392"/>
      <c r="I675" s="392"/>
      <c r="J675" s="392"/>
      <c r="K675" s="392"/>
      <c r="L675" s="392"/>
      <c r="M675" s="392"/>
      <c r="N675" s="392"/>
      <c r="O675" s="392"/>
      <c r="P675" s="392"/>
      <c r="Q675" s="392"/>
      <c r="R675" s="392"/>
      <c r="S675" s="392"/>
      <c r="T675" s="392"/>
      <c r="U675" s="392"/>
      <c r="V675" s="392"/>
      <c r="W675" s="392"/>
      <c r="X675" s="392"/>
      <c r="Y675" s="392"/>
      <c r="Z675" s="392"/>
    </row>
    <row r="676">
      <c r="A676" s="392"/>
      <c r="B676" s="392"/>
      <c r="C676" s="392"/>
      <c r="D676" s="392"/>
      <c r="E676" s="392"/>
      <c r="F676" s="392"/>
      <c r="G676" s="392"/>
      <c r="H676" s="392"/>
      <c r="I676" s="392"/>
      <c r="J676" s="392"/>
      <c r="K676" s="392"/>
      <c r="L676" s="392"/>
      <c r="M676" s="392"/>
      <c r="N676" s="392"/>
      <c r="O676" s="392"/>
      <c r="P676" s="392"/>
      <c r="Q676" s="392"/>
      <c r="R676" s="392"/>
      <c r="S676" s="392"/>
      <c r="T676" s="392"/>
      <c r="U676" s="392"/>
      <c r="V676" s="392"/>
      <c r="W676" s="392"/>
      <c r="X676" s="392"/>
      <c r="Y676" s="392"/>
      <c r="Z676" s="392"/>
    </row>
    <row r="677">
      <c r="A677" s="392"/>
      <c r="B677" s="392"/>
      <c r="C677" s="392"/>
      <c r="D677" s="392"/>
      <c r="E677" s="392"/>
      <c r="F677" s="392"/>
      <c r="G677" s="392"/>
      <c r="H677" s="392"/>
      <c r="I677" s="392"/>
      <c r="J677" s="392"/>
      <c r="K677" s="392"/>
      <c r="L677" s="392"/>
      <c r="M677" s="392"/>
      <c r="N677" s="392"/>
      <c r="O677" s="392"/>
      <c r="P677" s="392"/>
      <c r="Q677" s="392"/>
      <c r="R677" s="392"/>
      <c r="S677" s="392"/>
      <c r="T677" s="392"/>
      <c r="U677" s="392"/>
      <c r="V677" s="392"/>
      <c r="W677" s="392"/>
      <c r="X677" s="392"/>
      <c r="Y677" s="392"/>
      <c r="Z677" s="392"/>
    </row>
    <row r="678">
      <c r="A678" s="392"/>
      <c r="B678" s="392"/>
      <c r="C678" s="392"/>
      <c r="D678" s="392"/>
      <c r="E678" s="392"/>
      <c r="F678" s="392"/>
      <c r="G678" s="392"/>
      <c r="H678" s="392"/>
      <c r="I678" s="392"/>
      <c r="J678" s="392"/>
      <c r="K678" s="392"/>
      <c r="L678" s="392"/>
      <c r="M678" s="392"/>
      <c r="N678" s="392"/>
      <c r="O678" s="392"/>
      <c r="P678" s="392"/>
      <c r="Q678" s="392"/>
      <c r="R678" s="392"/>
      <c r="S678" s="392"/>
      <c r="T678" s="392"/>
      <c r="U678" s="392"/>
      <c r="V678" s="392"/>
      <c r="W678" s="392"/>
      <c r="X678" s="392"/>
      <c r="Y678" s="392"/>
      <c r="Z678" s="392"/>
    </row>
    <row r="679">
      <c r="A679" s="392"/>
      <c r="B679" s="392"/>
      <c r="C679" s="392"/>
      <c r="D679" s="392"/>
      <c r="E679" s="392"/>
      <c r="F679" s="392"/>
      <c r="G679" s="392"/>
      <c r="H679" s="392"/>
      <c r="I679" s="392"/>
      <c r="J679" s="392"/>
      <c r="K679" s="392"/>
      <c r="L679" s="392"/>
      <c r="M679" s="392"/>
      <c r="N679" s="392"/>
      <c r="O679" s="392"/>
      <c r="P679" s="392"/>
      <c r="Q679" s="392"/>
      <c r="R679" s="392"/>
      <c r="S679" s="392"/>
      <c r="T679" s="392"/>
      <c r="U679" s="392"/>
      <c r="V679" s="392"/>
      <c r="W679" s="392"/>
      <c r="X679" s="392"/>
      <c r="Y679" s="392"/>
      <c r="Z679" s="392"/>
    </row>
    <row r="680">
      <c r="A680" s="392"/>
      <c r="B680" s="392"/>
      <c r="C680" s="392"/>
      <c r="D680" s="392"/>
      <c r="E680" s="392"/>
      <c r="F680" s="392"/>
      <c r="G680" s="392"/>
      <c r="H680" s="392"/>
      <c r="I680" s="392"/>
      <c r="J680" s="392"/>
      <c r="K680" s="392"/>
      <c r="L680" s="392"/>
      <c r="M680" s="392"/>
      <c r="N680" s="392"/>
      <c r="O680" s="392"/>
      <c r="P680" s="392"/>
      <c r="Q680" s="392"/>
      <c r="R680" s="392"/>
      <c r="S680" s="392"/>
      <c r="T680" s="392"/>
      <c r="U680" s="392"/>
      <c r="V680" s="392"/>
      <c r="W680" s="392"/>
      <c r="X680" s="392"/>
      <c r="Y680" s="392"/>
      <c r="Z680" s="392"/>
    </row>
    <row r="681">
      <c r="A681" s="392"/>
      <c r="B681" s="392"/>
      <c r="C681" s="392"/>
      <c r="D681" s="392"/>
      <c r="E681" s="392"/>
      <c r="F681" s="392"/>
      <c r="G681" s="392"/>
      <c r="H681" s="392"/>
      <c r="I681" s="392"/>
      <c r="J681" s="392"/>
      <c r="K681" s="392"/>
      <c r="L681" s="392"/>
      <c r="M681" s="392"/>
      <c r="N681" s="392"/>
      <c r="O681" s="392"/>
      <c r="P681" s="392"/>
      <c r="Q681" s="392"/>
      <c r="R681" s="392"/>
      <c r="S681" s="392"/>
      <c r="T681" s="392"/>
      <c r="U681" s="392"/>
      <c r="V681" s="392"/>
      <c r="W681" s="392"/>
      <c r="X681" s="392"/>
      <c r="Y681" s="392"/>
      <c r="Z681" s="392"/>
    </row>
    <row r="682">
      <c r="A682" s="392"/>
      <c r="B682" s="392"/>
      <c r="C682" s="392"/>
      <c r="D682" s="392"/>
      <c r="E682" s="392"/>
      <c r="F682" s="392"/>
      <c r="G682" s="392"/>
      <c r="H682" s="392"/>
      <c r="I682" s="392"/>
      <c r="J682" s="392"/>
      <c r="K682" s="392"/>
      <c r="L682" s="392"/>
      <c r="M682" s="392"/>
      <c r="N682" s="392"/>
      <c r="O682" s="392"/>
      <c r="P682" s="392"/>
      <c r="Q682" s="392"/>
      <c r="R682" s="392"/>
      <c r="S682" s="392"/>
      <c r="T682" s="392"/>
      <c r="U682" s="392"/>
      <c r="V682" s="392"/>
      <c r="W682" s="392"/>
      <c r="X682" s="392"/>
      <c r="Y682" s="392"/>
      <c r="Z682" s="392"/>
    </row>
    <row r="683">
      <c r="A683" s="392"/>
      <c r="B683" s="392"/>
      <c r="C683" s="392"/>
      <c r="D683" s="392"/>
      <c r="E683" s="392"/>
      <c r="F683" s="392"/>
      <c r="G683" s="392"/>
      <c r="H683" s="392"/>
      <c r="I683" s="392"/>
      <c r="J683" s="392"/>
      <c r="K683" s="392"/>
      <c r="L683" s="392"/>
      <c r="M683" s="392"/>
      <c r="N683" s="392"/>
      <c r="O683" s="392"/>
      <c r="P683" s="392"/>
      <c r="Q683" s="392"/>
      <c r="R683" s="392"/>
      <c r="S683" s="392"/>
      <c r="T683" s="392"/>
      <c r="U683" s="392"/>
      <c r="V683" s="392"/>
      <c r="W683" s="392"/>
      <c r="X683" s="392"/>
      <c r="Y683" s="392"/>
      <c r="Z683" s="392"/>
    </row>
    <row r="684">
      <c r="A684" s="392"/>
      <c r="B684" s="392"/>
      <c r="C684" s="392"/>
      <c r="D684" s="392"/>
      <c r="E684" s="392"/>
      <c r="F684" s="392"/>
      <c r="G684" s="392"/>
      <c r="H684" s="392"/>
      <c r="I684" s="392"/>
      <c r="J684" s="392"/>
      <c r="K684" s="392"/>
      <c r="L684" s="392"/>
      <c r="M684" s="392"/>
      <c r="N684" s="392"/>
      <c r="O684" s="392"/>
      <c r="P684" s="392"/>
      <c r="Q684" s="392"/>
      <c r="R684" s="392"/>
      <c r="S684" s="392"/>
      <c r="T684" s="392"/>
      <c r="U684" s="392"/>
      <c r="V684" s="392"/>
      <c r="W684" s="392"/>
      <c r="X684" s="392"/>
      <c r="Y684" s="392"/>
      <c r="Z684" s="392"/>
    </row>
    <row r="685">
      <c r="A685" s="392"/>
      <c r="B685" s="392"/>
      <c r="C685" s="392"/>
      <c r="D685" s="392"/>
      <c r="E685" s="392"/>
      <c r="F685" s="392"/>
      <c r="G685" s="392"/>
      <c r="H685" s="392"/>
      <c r="I685" s="392"/>
      <c r="J685" s="392"/>
      <c r="K685" s="392"/>
      <c r="L685" s="392"/>
      <c r="M685" s="392"/>
      <c r="N685" s="392"/>
      <c r="O685" s="392"/>
      <c r="P685" s="392"/>
      <c r="Q685" s="392"/>
      <c r="R685" s="392"/>
      <c r="S685" s="392"/>
      <c r="T685" s="392"/>
      <c r="U685" s="392"/>
      <c r="V685" s="392"/>
      <c r="W685" s="392"/>
      <c r="X685" s="392"/>
      <c r="Y685" s="392"/>
      <c r="Z685" s="392"/>
    </row>
    <row r="686">
      <c r="A686" s="392"/>
      <c r="B686" s="392"/>
      <c r="C686" s="392"/>
      <c r="D686" s="392"/>
      <c r="E686" s="392"/>
      <c r="F686" s="392"/>
      <c r="G686" s="392"/>
      <c r="H686" s="392"/>
      <c r="I686" s="392"/>
      <c r="J686" s="392"/>
      <c r="K686" s="392"/>
      <c r="L686" s="392"/>
      <c r="M686" s="392"/>
      <c r="N686" s="392"/>
      <c r="O686" s="392"/>
      <c r="P686" s="392"/>
      <c r="Q686" s="392"/>
      <c r="R686" s="392"/>
      <c r="S686" s="392"/>
      <c r="T686" s="392"/>
      <c r="U686" s="392"/>
      <c r="V686" s="392"/>
      <c r="W686" s="392"/>
      <c r="X686" s="392"/>
      <c r="Y686" s="392"/>
      <c r="Z686" s="392"/>
    </row>
    <row r="687">
      <c r="A687" s="392"/>
      <c r="B687" s="392"/>
      <c r="C687" s="392"/>
      <c r="D687" s="392"/>
      <c r="E687" s="392"/>
      <c r="F687" s="392"/>
      <c r="G687" s="392"/>
      <c r="H687" s="392"/>
      <c r="I687" s="392"/>
      <c r="J687" s="392"/>
      <c r="K687" s="392"/>
      <c r="L687" s="392"/>
      <c r="M687" s="392"/>
      <c r="N687" s="392"/>
      <c r="O687" s="392"/>
      <c r="P687" s="392"/>
      <c r="Q687" s="392"/>
      <c r="R687" s="392"/>
      <c r="S687" s="392"/>
      <c r="T687" s="392"/>
      <c r="U687" s="392"/>
      <c r="V687" s="392"/>
      <c r="W687" s="392"/>
      <c r="X687" s="392"/>
      <c r="Y687" s="392"/>
      <c r="Z687" s="392"/>
    </row>
    <row r="688">
      <c r="A688" s="392"/>
      <c r="B688" s="392"/>
      <c r="C688" s="392"/>
      <c r="D688" s="392"/>
      <c r="E688" s="392"/>
      <c r="F688" s="392"/>
      <c r="G688" s="392"/>
      <c r="H688" s="392"/>
      <c r="I688" s="392"/>
      <c r="J688" s="392"/>
      <c r="K688" s="392"/>
      <c r="L688" s="392"/>
      <c r="M688" s="392"/>
      <c r="N688" s="392"/>
      <c r="O688" s="392"/>
      <c r="P688" s="392"/>
      <c r="Q688" s="392"/>
      <c r="R688" s="392"/>
      <c r="S688" s="392"/>
      <c r="T688" s="392"/>
      <c r="U688" s="392"/>
      <c r="V688" s="392"/>
      <c r="W688" s="392"/>
      <c r="X688" s="392"/>
      <c r="Y688" s="392"/>
      <c r="Z688" s="392"/>
    </row>
    <row r="689">
      <c r="A689" s="392"/>
      <c r="B689" s="392"/>
      <c r="C689" s="392"/>
      <c r="D689" s="392"/>
      <c r="E689" s="392"/>
      <c r="F689" s="392"/>
      <c r="G689" s="392"/>
      <c r="H689" s="392"/>
      <c r="I689" s="392"/>
      <c r="J689" s="392"/>
      <c r="K689" s="392"/>
      <c r="L689" s="392"/>
      <c r="M689" s="392"/>
      <c r="N689" s="392"/>
      <c r="O689" s="392"/>
      <c r="P689" s="392"/>
      <c r="Q689" s="392"/>
      <c r="R689" s="392"/>
      <c r="S689" s="392"/>
      <c r="T689" s="392"/>
      <c r="U689" s="392"/>
      <c r="V689" s="392"/>
      <c r="W689" s="392"/>
      <c r="X689" s="392"/>
      <c r="Y689" s="392"/>
      <c r="Z689" s="392"/>
    </row>
    <row r="690">
      <c r="A690" s="392"/>
      <c r="B690" s="392"/>
      <c r="C690" s="392"/>
      <c r="D690" s="392"/>
      <c r="E690" s="392"/>
      <c r="F690" s="392"/>
      <c r="G690" s="392"/>
      <c r="H690" s="392"/>
      <c r="I690" s="392"/>
      <c r="J690" s="392"/>
      <c r="K690" s="392"/>
      <c r="L690" s="392"/>
      <c r="M690" s="392"/>
      <c r="N690" s="392"/>
      <c r="O690" s="392"/>
      <c r="P690" s="392"/>
      <c r="Q690" s="392"/>
      <c r="R690" s="392"/>
      <c r="S690" s="392"/>
      <c r="T690" s="392"/>
      <c r="U690" s="392"/>
      <c r="V690" s="392"/>
      <c r="W690" s="392"/>
      <c r="X690" s="392"/>
      <c r="Y690" s="392"/>
      <c r="Z690" s="392"/>
    </row>
    <row r="691">
      <c r="A691" s="392"/>
      <c r="B691" s="392"/>
      <c r="C691" s="392"/>
      <c r="D691" s="392"/>
      <c r="E691" s="392"/>
      <c r="F691" s="392"/>
      <c r="G691" s="392"/>
      <c r="H691" s="392"/>
      <c r="I691" s="392"/>
      <c r="J691" s="392"/>
      <c r="K691" s="392"/>
      <c r="L691" s="392"/>
      <c r="M691" s="392"/>
      <c r="N691" s="392"/>
      <c r="O691" s="392"/>
      <c r="P691" s="392"/>
      <c r="Q691" s="392"/>
      <c r="R691" s="392"/>
      <c r="S691" s="392"/>
      <c r="T691" s="392"/>
      <c r="U691" s="392"/>
      <c r="V691" s="392"/>
      <c r="W691" s="392"/>
      <c r="X691" s="392"/>
      <c r="Y691" s="392"/>
      <c r="Z691" s="392"/>
    </row>
    <row r="692">
      <c r="A692" s="392"/>
      <c r="B692" s="392"/>
      <c r="C692" s="392"/>
      <c r="D692" s="392"/>
      <c r="E692" s="392"/>
      <c r="F692" s="392"/>
      <c r="G692" s="392"/>
      <c r="H692" s="392"/>
      <c r="I692" s="392"/>
      <c r="J692" s="392"/>
      <c r="K692" s="392"/>
      <c r="L692" s="392"/>
      <c r="M692" s="392"/>
      <c r="N692" s="392"/>
      <c r="O692" s="392"/>
      <c r="P692" s="392"/>
      <c r="Q692" s="392"/>
      <c r="R692" s="392"/>
      <c r="S692" s="392"/>
      <c r="T692" s="392"/>
      <c r="U692" s="392"/>
      <c r="V692" s="392"/>
      <c r="W692" s="392"/>
      <c r="X692" s="392"/>
      <c r="Y692" s="392"/>
      <c r="Z692" s="392"/>
    </row>
    <row r="693">
      <c r="A693" s="392"/>
      <c r="B693" s="392"/>
      <c r="C693" s="392"/>
      <c r="D693" s="392"/>
      <c r="E693" s="392"/>
      <c r="F693" s="392"/>
      <c r="G693" s="392"/>
      <c r="H693" s="392"/>
      <c r="I693" s="392"/>
      <c r="J693" s="392"/>
      <c r="K693" s="392"/>
      <c r="L693" s="392"/>
      <c r="M693" s="392"/>
      <c r="N693" s="392"/>
      <c r="O693" s="392"/>
      <c r="P693" s="392"/>
      <c r="Q693" s="392"/>
      <c r="R693" s="392"/>
      <c r="S693" s="392"/>
      <c r="T693" s="392"/>
      <c r="U693" s="392"/>
      <c r="V693" s="392"/>
      <c r="W693" s="392"/>
      <c r="X693" s="392"/>
      <c r="Y693" s="392"/>
      <c r="Z693" s="392"/>
    </row>
    <row r="694">
      <c r="A694" s="392"/>
      <c r="B694" s="392"/>
      <c r="C694" s="392"/>
      <c r="D694" s="392"/>
      <c r="E694" s="392"/>
      <c r="F694" s="392"/>
      <c r="G694" s="392"/>
      <c r="H694" s="392"/>
      <c r="I694" s="392"/>
      <c r="J694" s="392"/>
      <c r="K694" s="392"/>
      <c r="L694" s="392"/>
      <c r="M694" s="392"/>
      <c r="N694" s="392"/>
      <c r="O694" s="392"/>
      <c r="P694" s="392"/>
      <c r="Q694" s="392"/>
      <c r="R694" s="392"/>
      <c r="S694" s="392"/>
      <c r="T694" s="392"/>
      <c r="U694" s="392"/>
      <c r="V694" s="392"/>
      <c r="W694" s="392"/>
      <c r="X694" s="392"/>
      <c r="Y694" s="392"/>
      <c r="Z694" s="392"/>
    </row>
    <row r="695">
      <c r="A695" s="392"/>
      <c r="B695" s="392"/>
      <c r="C695" s="392"/>
      <c r="D695" s="392"/>
      <c r="E695" s="392"/>
      <c r="F695" s="392"/>
      <c r="G695" s="392"/>
      <c r="H695" s="392"/>
      <c r="I695" s="392"/>
      <c r="J695" s="392"/>
      <c r="K695" s="392"/>
      <c r="L695" s="392"/>
      <c r="M695" s="392"/>
      <c r="N695" s="392"/>
      <c r="O695" s="392"/>
      <c r="P695" s="392"/>
      <c r="Q695" s="392"/>
      <c r="R695" s="392"/>
      <c r="S695" s="392"/>
      <c r="T695" s="392"/>
      <c r="U695" s="392"/>
      <c r="V695" s="392"/>
      <c r="W695" s="392"/>
      <c r="X695" s="392"/>
      <c r="Y695" s="392"/>
      <c r="Z695" s="392"/>
    </row>
    <row r="696">
      <c r="A696" s="392"/>
      <c r="B696" s="392"/>
      <c r="C696" s="392"/>
      <c r="D696" s="392"/>
      <c r="E696" s="392"/>
      <c r="F696" s="392"/>
      <c r="G696" s="392"/>
      <c r="H696" s="392"/>
      <c r="I696" s="392"/>
      <c r="J696" s="392"/>
      <c r="K696" s="392"/>
      <c r="L696" s="392"/>
      <c r="M696" s="392"/>
      <c r="N696" s="392"/>
      <c r="O696" s="392"/>
      <c r="P696" s="392"/>
      <c r="Q696" s="392"/>
      <c r="R696" s="392"/>
      <c r="S696" s="392"/>
      <c r="T696" s="392"/>
      <c r="U696" s="392"/>
      <c r="V696" s="392"/>
      <c r="W696" s="392"/>
      <c r="X696" s="392"/>
      <c r="Y696" s="392"/>
      <c r="Z696" s="392"/>
    </row>
    <row r="697">
      <c r="A697" s="392"/>
      <c r="B697" s="392"/>
      <c r="C697" s="392"/>
      <c r="D697" s="392"/>
      <c r="E697" s="392"/>
      <c r="F697" s="392"/>
      <c r="G697" s="392"/>
      <c r="H697" s="392"/>
      <c r="I697" s="392"/>
      <c r="J697" s="392"/>
      <c r="K697" s="392"/>
      <c r="L697" s="392"/>
      <c r="M697" s="392"/>
      <c r="N697" s="392"/>
      <c r="O697" s="392"/>
      <c r="P697" s="392"/>
      <c r="Q697" s="392"/>
      <c r="R697" s="392"/>
      <c r="S697" s="392"/>
      <c r="T697" s="392"/>
      <c r="U697" s="392"/>
      <c r="V697" s="392"/>
      <c r="W697" s="392"/>
      <c r="X697" s="392"/>
      <c r="Y697" s="392"/>
      <c r="Z697" s="392"/>
    </row>
    <row r="698">
      <c r="A698" s="392"/>
      <c r="B698" s="392"/>
      <c r="C698" s="392"/>
      <c r="D698" s="392"/>
      <c r="E698" s="392"/>
      <c r="F698" s="392"/>
      <c r="G698" s="392"/>
      <c r="H698" s="392"/>
      <c r="I698" s="392"/>
      <c r="J698" s="392"/>
      <c r="K698" s="392"/>
      <c r="L698" s="392"/>
      <c r="M698" s="392"/>
      <c r="N698" s="392"/>
      <c r="O698" s="392"/>
      <c r="P698" s="392"/>
      <c r="Q698" s="392"/>
      <c r="R698" s="392"/>
      <c r="S698" s="392"/>
      <c r="T698" s="392"/>
      <c r="U698" s="392"/>
      <c r="V698" s="392"/>
      <c r="W698" s="392"/>
      <c r="X698" s="392"/>
      <c r="Y698" s="392"/>
      <c r="Z698" s="392"/>
    </row>
    <row r="699">
      <c r="A699" s="392"/>
      <c r="B699" s="392"/>
      <c r="C699" s="392"/>
      <c r="D699" s="392"/>
      <c r="E699" s="392"/>
      <c r="F699" s="392"/>
      <c r="G699" s="392"/>
      <c r="H699" s="392"/>
      <c r="I699" s="392"/>
      <c r="J699" s="392"/>
      <c r="K699" s="392"/>
      <c r="L699" s="392"/>
      <c r="M699" s="392"/>
      <c r="N699" s="392"/>
      <c r="O699" s="392"/>
      <c r="P699" s="392"/>
      <c r="Q699" s="392"/>
      <c r="R699" s="392"/>
      <c r="S699" s="392"/>
      <c r="T699" s="392"/>
      <c r="U699" s="392"/>
      <c r="V699" s="392"/>
      <c r="W699" s="392"/>
      <c r="X699" s="392"/>
      <c r="Y699" s="392"/>
      <c r="Z699" s="392"/>
    </row>
    <row r="700">
      <c r="A700" s="392"/>
      <c r="B700" s="392"/>
      <c r="C700" s="392"/>
      <c r="D700" s="392"/>
      <c r="E700" s="392"/>
      <c r="F700" s="392"/>
      <c r="G700" s="392"/>
      <c r="H700" s="392"/>
      <c r="I700" s="392"/>
      <c r="J700" s="392"/>
      <c r="K700" s="392"/>
      <c r="L700" s="392"/>
      <c r="M700" s="392"/>
      <c r="N700" s="392"/>
      <c r="O700" s="392"/>
      <c r="P700" s="392"/>
      <c r="Q700" s="392"/>
      <c r="R700" s="392"/>
      <c r="S700" s="392"/>
      <c r="T700" s="392"/>
      <c r="U700" s="392"/>
      <c r="V700" s="392"/>
      <c r="W700" s="392"/>
      <c r="X700" s="392"/>
      <c r="Y700" s="392"/>
      <c r="Z700" s="392"/>
    </row>
    <row r="701">
      <c r="A701" s="392"/>
      <c r="B701" s="392"/>
      <c r="C701" s="392"/>
      <c r="D701" s="392"/>
      <c r="E701" s="392"/>
      <c r="F701" s="392"/>
      <c r="G701" s="392"/>
      <c r="H701" s="392"/>
      <c r="I701" s="392"/>
      <c r="J701" s="392"/>
      <c r="K701" s="392"/>
      <c r="L701" s="392"/>
      <c r="M701" s="392"/>
      <c r="N701" s="392"/>
      <c r="O701" s="392"/>
      <c r="P701" s="392"/>
      <c r="Q701" s="392"/>
      <c r="R701" s="392"/>
      <c r="S701" s="392"/>
      <c r="T701" s="392"/>
      <c r="U701" s="392"/>
      <c r="V701" s="392"/>
      <c r="W701" s="392"/>
      <c r="X701" s="392"/>
      <c r="Y701" s="392"/>
      <c r="Z701" s="392"/>
    </row>
    <row r="702">
      <c r="A702" s="392"/>
      <c r="B702" s="392"/>
      <c r="C702" s="392"/>
      <c r="D702" s="392"/>
      <c r="E702" s="392"/>
      <c r="F702" s="392"/>
      <c r="G702" s="392"/>
      <c r="H702" s="392"/>
      <c r="I702" s="392"/>
      <c r="J702" s="392"/>
      <c r="K702" s="392"/>
      <c r="L702" s="392"/>
      <c r="M702" s="392"/>
      <c r="N702" s="392"/>
      <c r="O702" s="392"/>
      <c r="P702" s="392"/>
      <c r="Q702" s="392"/>
      <c r="R702" s="392"/>
      <c r="S702" s="392"/>
      <c r="T702" s="392"/>
      <c r="U702" s="392"/>
      <c r="V702" s="392"/>
      <c r="W702" s="392"/>
      <c r="X702" s="392"/>
      <c r="Y702" s="392"/>
      <c r="Z702" s="392"/>
    </row>
    <row r="703">
      <c r="A703" s="392"/>
      <c r="B703" s="392"/>
      <c r="C703" s="392"/>
      <c r="D703" s="392"/>
      <c r="E703" s="392"/>
      <c r="F703" s="392"/>
      <c r="G703" s="392"/>
      <c r="H703" s="392"/>
      <c r="I703" s="392"/>
      <c r="J703" s="392"/>
      <c r="K703" s="392"/>
      <c r="L703" s="392"/>
      <c r="M703" s="392"/>
      <c r="N703" s="392"/>
      <c r="O703" s="392"/>
      <c r="P703" s="392"/>
      <c r="Q703" s="392"/>
      <c r="R703" s="392"/>
      <c r="S703" s="392"/>
      <c r="T703" s="392"/>
      <c r="U703" s="392"/>
      <c r="V703" s="392"/>
      <c r="W703" s="392"/>
      <c r="X703" s="392"/>
      <c r="Y703" s="392"/>
      <c r="Z703" s="392"/>
    </row>
    <row r="704">
      <c r="A704" s="392"/>
      <c r="B704" s="392"/>
      <c r="C704" s="392"/>
      <c r="D704" s="392"/>
      <c r="E704" s="392"/>
      <c r="F704" s="392"/>
      <c r="G704" s="392"/>
      <c r="H704" s="392"/>
      <c r="I704" s="392"/>
      <c r="J704" s="392"/>
      <c r="K704" s="392"/>
      <c r="L704" s="392"/>
      <c r="M704" s="392"/>
      <c r="N704" s="392"/>
      <c r="O704" s="392"/>
      <c r="P704" s="392"/>
      <c r="Q704" s="392"/>
      <c r="R704" s="392"/>
      <c r="S704" s="392"/>
      <c r="T704" s="392"/>
      <c r="U704" s="392"/>
      <c r="V704" s="392"/>
      <c r="W704" s="392"/>
      <c r="X704" s="392"/>
      <c r="Y704" s="392"/>
      <c r="Z704" s="392"/>
    </row>
    <row r="705">
      <c r="A705" s="392"/>
      <c r="B705" s="392"/>
      <c r="C705" s="392"/>
      <c r="D705" s="392"/>
      <c r="E705" s="392"/>
      <c r="F705" s="392"/>
      <c r="G705" s="392"/>
      <c r="H705" s="392"/>
      <c r="I705" s="392"/>
      <c r="J705" s="392"/>
      <c r="K705" s="392"/>
      <c r="L705" s="392"/>
      <c r="M705" s="392"/>
      <c r="N705" s="392"/>
      <c r="O705" s="392"/>
      <c r="P705" s="392"/>
      <c r="Q705" s="392"/>
      <c r="R705" s="392"/>
      <c r="S705" s="392"/>
      <c r="T705" s="392"/>
      <c r="U705" s="392"/>
      <c r="V705" s="392"/>
      <c r="W705" s="392"/>
      <c r="X705" s="392"/>
      <c r="Y705" s="392"/>
      <c r="Z705" s="392"/>
    </row>
    <row r="706">
      <c r="A706" s="392"/>
      <c r="B706" s="392"/>
      <c r="C706" s="392"/>
      <c r="D706" s="392"/>
      <c r="E706" s="392"/>
      <c r="F706" s="392"/>
      <c r="G706" s="392"/>
      <c r="H706" s="392"/>
      <c r="I706" s="392"/>
      <c r="J706" s="392"/>
      <c r="K706" s="392"/>
      <c r="L706" s="392"/>
      <c r="M706" s="392"/>
      <c r="N706" s="392"/>
      <c r="O706" s="392"/>
      <c r="P706" s="392"/>
      <c r="Q706" s="392"/>
      <c r="R706" s="392"/>
      <c r="S706" s="392"/>
      <c r="T706" s="392"/>
      <c r="U706" s="392"/>
      <c r="V706" s="392"/>
      <c r="W706" s="392"/>
      <c r="X706" s="392"/>
      <c r="Y706" s="392"/>
      <c r="Z706" s="392"/>
    </row>
    <row r="707">
      <c r="A707" s="392"/>
      <c r="B707" s="392"/>
      <c r="C707" s="392"/>
      <c r="D707" s="392"/>
      <c r="E707" s="392"/>
      <c r="F707" s="392"/>
      <c r="G707" s="392"/>
      <c r="H707" s="392"/>
      <c r="I707" s="392"/>
      <c r="J707" s="392"/>
      <c r="K707" s="392"/>
      <c r="L707" s="392"/>
      <c r="M707" s="392"/>
      <c r="N707" s="392"/>
      <c r="O707" s="392"/>
      <c r="P707" s="392"/>
      <c r="Q707" s="392"/>
      <c r="R707" s="392"/>
      <c r="S707" s="392"/>
      <c r="T707" s="392"/>
      <c r="U707" s="392"/>
      <c r="V707" s="392"/>
      <c r="W707" s="392"/>
      <c r="X707" s="392"/>
      <c r="Y707" s="392"/>
      <c r="Z707" s="392"/>
    </row>
    <row r="708">
      <c r="A708" s="392"/>
      <c r="B708" s="392"/>
      <c r="C708" s="392"/>
      <c r="D708" s="392"/>
      <c r="E708" s="392"/>
      <c r="F708" s="392"/>
      <c r="G708" s="392"/>
      <c r="H708" s="392"/>
      <c r="I708" s="392"/>
      <c r="J708" s="392"/>
      <c r="K708" s="392"/>
      <c r="L708" s="392"/>
      <c r="M708" s="392"/>
      <c r="N708" s="392"/>
      <c r="O708" s="392"/>
      <c r="P708" s="392"/>
      <c r="Q708" s="392"/>
      <c r="R708" s="392"/>
      <c r="S708" s="392"/>
      <c r="T708" s="392"/>
      <c r="U708" s="392"/>
      <c r="V708" s="392"/>
      <c r="W708" s="392"/>
      <c r="X708" s="392"/>
      <c r="Y708" s="392"/>
      <c r="Z708" s="392"/>
    </row>
    <row r="709">
      <c r="A709" s="392"/>
      <c r="B709" s="392"/>
      <c r="C709" s="392"/>
      <c r="D709" s="392"/>
      <c r="E709" s="392"/>
      <c r="F709" s="392"/>
      <c r="G709" s="392"/>
      <c r="H709" s="392"/>
      <c r="I709" s="392"/>
      <c r="J709" s="392"/>
      <c r="K709" s="392"/>
      <c r="L709" s="392"/>
      <c r="M709" s="392"/>
      <c r="N709" s="392"/>
      <c r="O709" s="392"/>
      <c r="P709" s="392"/>
      <c r="Q709" s="392"/>
      <c r="R709" s="392"/>
      <c r="S709" s="392"/>
      <c r="T709" s="392"/>
      <c r="U709" s="392"/>
      <c r="V709" s="392"/>
      <c r="W709" s="392"/>
      <c r="X709" s="392"/>
      <c r="Y709" s="392"/>
      <c r="Z709" s="392"/>
    </row>
    <row r="710">
      <c r="A710" s="392"/>
      <c r="B710" s="392"/>
      <c r="C710" s="392"/>
      <c r="D710" s="392"/>
      <c r="E710" s="392"/>
      <c r="F710" s="392"/>
      <c r="G710" s="392"/>
      <c r="H710" s="392"/>
      <c r="I710" s="392"/>
      <c r="J710" s="392"/>
      <c r="K710" s="392"/>
      <c r="L710" s="392"/>
      <c r="M710" s="392"/>
      <c r="N710" s="392"/>
      <c r="O710" s="392"/>
      <c r="P710" s="392"/>
      <c r="Q710" s="392"/>
      <c r="R710" s="392"/>
      <c r="S710" s="392"/>
      <c r="T710" s="392"/>
      <c r="U710" s="392"/>
      <c r="V710" s="392"/>
      <c r="W710" s="392"/>
      <c r="X710" s="392"/>
      <c r="Y710" s="392"/>
      <c r="Z710" s="392"/>
    </row>
    <row r="711">
      <c r="A711" s="392"/>
      <c r="B711" s="392"/>
      <c r="C711" s="392"/>
      <c r="D711" s="392"/>
      <c r="E711" s="392"/>
      <c r="F711" s="392"/>
      <c r="G711" s="392"/>
      <c r="H711" s="392"/>
      <c r="I711" s="392"/>
      <c r="J711" s="392"/>
      <c r="K711" s="392"/>
      <c r="L711" s="392"/>
      <c r="M711" s="392"/>
      <c r="N711" s="392"/>
      <c r="O711" s="392"/>
      <c r="P711" s="392"/>
      <c r="Q711" s="392"/>
      <c r="R711" s="392"/>
      <c r="S711" s="392"/>
      <c r="T711" s="392"/>
      <c r="U711" s="392"/>
      <c r="V711" s="392"/>
      <c r="W711" s="392"/>
      <c r="X711" s="392"/>
      <c r="Y711" s="392"/>
      <c r="Z711" s="392"/>
    </row>
    <row r="712">
      <c r="A712" s="392"/>
      <c r="B712" s="392"/>
      <c r="C712" s="392"/>
      <c r="D712" s="392"/>
      <c r="E712" s="392"/>
      <c r="F712" s="392"/>
      <c r="G712" s="392"/>
      <c r="H712" s="392"/>
      <c r="I712" s="392"/>
      <c r="J712" s="392"/>
      <c r="K712" s="392"/>
      <c r="L712" s="392"/>
      <c r="M712" s="392"/>
      <c r="N712" s="392"/>
      <c r="O712" s="392"/>
      <c r="P712" s="392"/>
      <c r="Q712" s="392"/>
      <c r="R712" s="392"/>
      <c r="S712" s="392"/>
      <c r="T712" s="392"/>
      <c r="U712" s="392"/>
      <c r="V712" s="392"/>
      <c r="W712" s="392"/>
      <c r="X712" s="392"/>
      <c r="Y712" s="392"/>
      <c r="Z712" s="392"/>
    </row>
    <row r="713">
      <c r="A713" s="392"/>
      <c r="B713" s="392"/>
      <c r="C713" s="392"/>
      <c r="D713" s="392"/>
      <c r="E713" s="392"/>
      <c r="F713" s="392"/>
      <c r="G713" s="392"/>
      <c r="H713" s="392"/>
      <c r="I713" s="392"/>
      <c r="J713" s="392"/>
      <c r="K713" s="392"/>
      <c r="L713" s="392"/>
      <c r="M713" s="392"/>
      <c r="N713" s="392"/>
      <c r="O713" s="392"/>
      <c r="P713" s="392"/>
      <c r="Q713" s="392"/>
      <c r="R713" s="392"/>
      <c r="S713" s="392"/>
      <c r="T713" s="392"/>
      <c r="U713" s="392"/>
      <c r="V713" s="392"/>
      <c r="W713" s="392"/>
      <c r="X713" s="392"/>
      <c r="Y713" s="392"/>
      <c r="Z713" s="392"/>
    </row>
    <row r="714">
      <c r="A714" s="392"/>
      <c r="B714" s="392"/>
      <c r="C714" s="392"/>
      <c r="D714" s="392"/>
      <c r="E714" s="392"/>
      <c r="F714" s="392"/>
      <c r="G714" s="392"/>
      <c r="H714" s="392"/>
      <c r="I714" s="392"/>
      <c r="J714" s="392"/>
      <c r="K714" s="392"/>
      <c r="L714" s="392"/>
      <c r="M714" s="392"/>
      <c r="N714" s="392"/>
      <c r="O714" s="392"/>
      <c r="P714" s="392"/>
      <c r="Q714" s="392"/>
      <c r="R714" s="392"/>
      <c r="S714" s="392"/>
      <c r="T714" s="392"/>
      <c r="U714" s="392"/>
      <c r="V714" s="392"/>
      <c r="W714" s="392"/>
      <c r="X714" s="392"/>
      <c r="Y714" s="392"/>
      <c r="Z714" s="392"/>
    </row>
    <row r="715">
      <c r="A715" s="392"/>
      <c r="B715" s="392"/>
      <c r="C715" s="392"/>
      <c r="D715" s="392"/>
      <c r="E715" s="392"/>
      <c r="F715" s="392"/>
      <c r="G715" s="392"/>
      <c r="H715" s="392"/>
      <c r="I715" s="392"/>
      <c r="J715" s="392"/>
      <c r="K715" s="392"/>
      <c r="L715" s="392"/>
      <c r="M715" s="392"/>
      <c r="N715" s="392"/>
      <c r="O715" s="392"/>
      <c r="P715" s="392"/>
      <c r="Q715" s="392"/>
      <c r="R715" s="392"/>
      <c r="S715" s="392"/>
      <c r="T715" s="392"/>
      <c r="U715" s="392"/>
      <c r="V715" s="392"/>
      <c r="W715" s="392"/>
      <c r="X715" s="392"/>
      <c r="Y715" s="392"/>
      <c r="Z715" s="392"/>
    </row>
    <row r="716">
      <c r="A716" s="392"/>
      <c r="B716" s="392"/>
      <c r="C716" s="392"/>
      <c r="D716" s="392"/>
      <c r="E716" s="392"/>
      <c r="F716" s="392"/>
      <c r="G716" s="392"/>
      <c r="H716" s="392"/>
      <c r="I716" s="392"/>
      <c r="J716" s="392"/>
      <c r="K716" s="392"/>
      <c r="L716" s="392"/>
      <c r="M716" s="392"/>
      <c r="N716" s="392"/>
      <c r="O716" s="392"/>
      <c r="P716" s="392"/>
      <c r="Q716" s="392"/>
      <c r="R716" s="392"/>
      <c r="S716" s="392"/>
      <c r="T716" s="392"/>
      <c r="U716" s="392"/>
      <c r="V716" s="392"/>
      <c r="W716" s="392"/>
      <c r="X716" s="392"/>
      <c r="Y716" s="392"/>
      <c r="Z716" s="392"/>
    </row>
    <row r="717">
      <c r="A717" s="392"/>
      <c r="B717" s="392"/>
      <c r="C717" s="392"/>
      <c r="D717" s="392"/>
      <c r="E717" s="392"/>
      <c r="F717" s="392"/>
      <c r="G717" s="392"/>
      <c r="H717" s="392"/>
      <c r="I717" s="392"/>
      <c r="J717" s="392"/>
      <c r="K717" s="392"/>
      <c r="L717" s="392"/>
      <c r="M717" s="392"/>
      <c r="N717" s="392"/>
      <c r="O717" s="392"/>
      <c r="P717" s="392"/>
      <c r="Q717" s="392"/>
      <c r="R717" s="392"/>
      <c r="S717" s="392"/>
      <c r="T717" s="392"/>
      <c r="U717" s="392"/>
      <c r="V717" s="392"/>
      <c r="W717" s="392"/>
      <c r="X717" s="392"/>
      <c r="Y717" s="392"/>
      <c r="Z717" s="392"/>
    </row>
    <row r="718">
      <c r="A718" s="392"/>
      <c r="B718" s="392"/>
      <c r="C718" s="392"/>
      <c r="D718" s="392"/>
      <c r="E718" s="392"/>
      <c r="F718" s="392"/>
      <c r="G718" s="392"/>
      <c r="H718" s="392"/>
      <c r="I718" s="392"/>
      <c r="J718" s="392"/>
      <c r="K718" s="392"/>
      <c r="L718" s="392"/>
      <c r="M718" s="392"/>
      <c r="N718" s="392"/>
      <c r="O718" s="392"/>
      <c r="P718" s="392"/>
      <c r="Q718" s="392"/>
      <c r="R718" s="392"/>
      <c r="S718" s="392"/>
      <c r="T718" s="392"/>
      <c r="U718" s="392"/>
      <c r="V718" s="392"/>
      <c r="W718" s="392"/>
      <c r="X718" s="392"/>
      <c r="Y718" s="392"/>
      <c r="Z718" s="392"/>
    </row>
    <row r="719">
      <c r="A719" s="392"/>
      <c r="B719" s="392"/>
      <c r="C719" s="392"/>
      <c r="D719" s="392"/>
      <c r="E719" s="392"/>
      <c r="F719" s="392"/>
      <c r="G719" s="392"/>
      <c r="H719" s="392"/>
      <c r="I719" s="392"/>
      <c r="J719" s="392"/>
      <c r="K719" s="392"/>
      <c r="L719" s="392"/>
      <c r="M719" s="392"/>
      <c r="N719" s="392"/>
      <c r="O719" s="392"/>
      <c r="P719" s="392"/>
      <c r="Q719" s="392"/>
      <c r="R719" s="392"/>
      <c r="S719" s="392"/>
      <c r="T719" s="392"/>
      <c r="U719" s="392"/>
      <c r="V719" s="392"/>
      <c r="W719" s="392"/>
      <c r="X719" s="392"/>
      <c r="Y719" s="392"/>
      <c r="Z719" s="392"/>
    </row>
    <row r="720">
      <c r="A720" s="392"/>
      <c r="B720" s="392"/>
      <c r="C720" s="392"/>
      <c r="D720" s="392"/>
      <c r="E720" s="392"/>
      <c r="F720" s="392"/>
      <c r="G720" s="392"/>
      <c r="H720" s="392"/>
      <c r="I720" s="392"/>
      <c r="J720" s="392"/>
      <c r="K720" s="392"/>
      <c r="L720" s="392"/>
      <c r="M720" s="392"/>
      <c r="N720" s="392"/>
      <c r="O720" s="392"/>
      <c r="P720" s="392"/>
      <c r="Q720" s="392"/>
      <c r="R720" s="392"/>
      <c r="S720" s="392"/>
      <c r="T720" s="392"/>
      <c r="U720" s="392"/>
      <c r="V720" s="392"/>
      <c r="W720" s="392"/>
      <c r="X720" s="392"/>
      <c r="Y720" s="392"/>
      <c r="Z720" s="392"/>
    </row>
    <row r="721">
      <c r="A721" s="392"/>
      <c r="B721" s="392"/>
      <c r="C721" s="392"/>
      <c r="D721" s="392"/>
      <c r="E721" s="392"/>
      <c r="F721" s="392"/>
      <c r="G721" s="392"/>
      <c r="H721" s="392"/>
      <c r="I721" s="392"/>
      <c r="J721" s="392"/>
      <c r="K721" s="392"/>
      <c r="L721" s="392"/>
      <c r="M721" s="392"/>
      <c r="N721" s="392"/>
      <c r="O721" s="392"/>
      <c r="P721" s="392"/>
      <c r="Q721" s="392"/>
      <c r="R721" s="392"/>
      <c r="S721" s="392"/>
      <c r="T721" s="392"/>
      <c r="U721" s="392"/>
      <c r="V721" s="392"/>
      <c r="W721" s="392"/>
      <c r="X721" s="392"/>
      <c r="Y721" s="392"/>
      <c r="Z721" s="392"/>
    </row>
    <row r="722">
      <c r="A722" s="392"/>
      <c r="B722" s="392"/>
      <c r="C722" s="392"/>
      <c r="D722" s="392"/>
      <c r="E722" s="392"/>
      <c r="F722" s="392"/>
      <c r="G722" s="392"/>
      <c r="H722" s="392"/>
      <c r="I722" s="392"/>
      <c r="J722" s="392"/>
      <c r="K722" s="392"/>
      <c r="L722" s="392"/>
      <c r="M722" s="392"/>
      <c r="N722" s="392"/>
      <c r="O722" s="392"/>
      <c r="P722" s="392"/>
      <c r="Q722" s="392"/>
      <c r="R722" s="392"/>
      <c r="S722" s="392"/>
      <c r="T722" s="392"/>
      <c r="U722" s="392"/>
      <c r="V722" s="392"/>
      <c r="W722" s="392"/>
      <c r="X722" s="392"/>
      <c r="Y722" s="392"/>
      <c r="Z722" s="392"/>
    </row>
    <row r="723">
      <c r="A723" s="392"/>
      <c r="B723" s="392"/>
      <c r="C723" s="392"/>
      <c r="D723" s="392"/>
      <c r="E723" s="392"/>
      <c r="F723" s="392"/>
      <c r="G723" s="392"/>
      <c r="H723" s="392"/>
      <c r="I723" s="392"/>
      <c r="J723" s="392"/>
      <c r="K723" s="392"/>
      <c r="L723" s="392"/>
      <c r="M723" s="392"/>
      <c r="N723" s="392"/>
      <c r="O723" s="392"/>
      <c r="P723" s="392"/>
      <c r="Q723" s="392"/>
      <c r="R723" s="392"/>
      <c r="S723" s="392"/>
      <c r="T723" s="392"/>
      <c r="U723" s="392"/>
      <c r="V723" s="392"/>
      <c r="W723" s="392"/>
      <c r="X723" s="392"/>
      <c r="Y723" s="392"/>
      <c r="Z723" s="392"/>
    </row>
    <row r="724">
      <c r="A724" s="392"/>
      <c r="B724" s="392"/>
      <c r="C724" s="392"/>
      <c r="D724" s="392"/>
      <c r="E724" s="392"/>
      <c r="F724" s="392"/>
      <c r="G724" s="392"/>
      <c r="H724" s="392"/>
      <c r="I724" s="392"/>
      <c r="J724" s="392"/>
      <c r="K724" s="392"/>
      <c r="L724" s="392"/>
      <c r="M724" s="392"/>
      <c r="N724" s="392"/>
      <c r="O724" s="392"/>
      <c r="P724" s="392"/>
      <c r="Q724" s="392"/>
      <c r="R724" s="392"/>
      <c r="S724" s="392"/>
      <c r="T724" s="392"/>
      <c r="U724" s="392"/>
      <c r="V724" s="392"/>
      <c r="W724" s="392"/>
      <c r="X724" s="392"/>
      <c r="Y724" s="392"/>
      <c r="Z724" s="392"/>
    </row>
    <row r="725">
      <c r="A725" s="392"/>
      <c r="B725" s="392"/>
      <c r="C725" s="392"/>
      <c r="D725" s="392"/>
      <c r="E725" s="392"/>
      <c r="F725" s="392"/>
      <c r="G725" s="392"/>
      <c r="H725" s="392"/>
      <c r="I725" s="392"/>
      <c r="J725" s="392"/>
      <c r="K725" s="392"/>
      <c r="L725" s="392"/>
      <c r="M725" s="392"/>
      <c r="N725" s="392"/>
      <c r="O725" s="392"/>
      <c r="P725" s="392"/>
      <c r="Q725" s="392"/>
      <c r="R725" s="392"/>
      <c r="S725" s="392"/>
      <c r="T725" s="392"/>
      <c r="U725" s="392"/>
      <c r="V725" s="392"/>
      <c r="W725" s="392"/>
      <c r="X725" s="392"/>
      <c r="Y725" s="392"/>
      <c r="Z725" s="392"/>
    </row>
    <row r="726">
      <c r="A726" s="392"/>
      <c r="B726" s="392"/>
      <c r="C726" s="392"/>
      <c r="D726" s="392"/>
      <c r="E726" s="392"/>
      <c r="F726" s="392"/>
      <c r="G726" s="392"/>
      <c r="H726" s="392"/>
      <c r="I726" s="392"/>
      <c r="J726" s="392"/>
      <c r="K726" s="392"/>
      <c r="L726" s="392"/>
      <c r="M726" s="392"/>
      <c r="N726" s="392"/>
      <c r="O726" s="392"/>
      <c r="P726" s="392"/>
      <c r="Q726" s="392"/>
      <c r="R726" s="392"/>
      <c r="S726" s="392"/>
      <c r="T726" s="392"/>
      <c r="U726" s="392"/>
      <c r="V726" s="392"/>
      <c r="W726" s="392"/>
      <c r="X726" s="392"/>
      <c r="Y726" s="392"/>
      <c r="Z726" s="392"/>
    </row>
    <row r="727">
      <c r="A727" s="392"/>
      <c r="B727" s="392"/>
      <c r="C727" s="392"/>
      <c r="D727" s="392"/>
      <c r="E727" s="392"/>
      <c r="F727" s="392"/>
      <c r="G727" s="392"/>
      <c r="H727" s="392"/>
      <c r="I727" s="392"/>
      <c r="J727" s="392"/>
      <c r="K727" s="392"/>
      <c r="L727" s="392"/>
      <c r="M727" s="392"/>
      <c r="N727" s="392"/>
      <c r="O727" s="392"/>
      <c r="P727" s="392"/>
      <c r="Q727" s="392"/>
      <c r="R727" s="392"/>
      <c r="S727" s="392"/>
      <c r="T727" s="392"/>
      <c r="U727" s="392"/>
      <c r="V727" s="392"/>
      <c r="W727" s="392"/>
      <c r="X727" s="392"/>
      <c r="Y727" s="392"/>
      <c r="Z727" s="392"/>
    </row>
    <row r="728">
      <c r="A728" s="392"/>
      <c r="B728" s="392"/>
      <c r="C728" s="392"/>
      <c r="D728" s="392"/>
      <c r="E728" s="392"/>
      <c r="F728" s="392"/>
      <c r="G728" s="392"/>
      <c r="H728" s="392"/>
      <c r="I728" s="392"/>
      <c r="J728" s="392"/>
      <c r="K728" s="392"/>
      <c r="L728" s="392"/>
      <c r="M728" s="392"/>
      <c r="N728" s="392"/>
      <c r="O728" s="392"/>
      <c r="P728" s="392"/>
      <c r="Q728" s="392"/>
      <c r="R728" s="392"/>
      <c r="S728" s="392"/>
      <c r="T728" s="392"/>
      <c r="U728" s="392"/>
      <c r="V728" s="392"/>
      <c r="W728" s="392"/>
      <c r="X728" s="392"/>
      <c r="Y728" s="392"/>
      <c r="Z728" s="392"/>
    </row>
    <row r="729">
      <c r="A729" s="392"/>
      <c r="B729" s="392"/>
      <c r="C729" s="392"/>
      <c r="D729" s="392"/>
      <c r="E729" s="392"/>
      <c r="F729" s="392"/>
      <c r="G729" s="392"/>
      <c r="H729" s="392"/>
      <c r="I729" s="392"/>
      <c r="J729" s="392"/>
      <c r="K729" s="392"/>
      <c r="L729" s="392"/>
      <c r="M729" s="392"/>
      <c r="N729" s="392"/>
      <c r="O729" s="392"/>
      <c r="P729" s="392"/>
      <c r="Q729" s="392"/>
      <c r="R729" s="392"/>
      <c r="S729" s="392"/>
      <c r="T729" s="392"/>
      <c r="U729" s="392"/>
      <c r="V729" s="392"/>
      <c r="W729" s="392"/>
      <c r="X729" s="392"/>
      <c r="Y729" s="392"/>
      <c r="Z729" s="392"/>
    </row>
    <row r="730">
      <c r="A730" s="392"/>
      <c r="B730" s="392"/>
      <c r="C730" s="392"/>
      <c r="D730" s="392"/>
      <c r="E730" s="392"/>
      <c r="F730" s="392"/>
      <c r="G730" s="392"/>
      <c r="H730" s="392"/>
      <c r="I730" s="392"/>
      <c r="J730" s="392"/>
      <c r="K730" s="392"/>
      <c r="L730" s="392"/>
      <c r="M730" s="392"/>
      <c r="N730" s="392"/>
      <c r="O730" s="392"/>
      <c r="P730" s="392"/>
      <c r="Q730" s="392"/>
      <c r="R730" s="392"/>
      <c r="S730" s="392"/>
      <c r="T730" s="392"/>
      <c r="U730" s="392"/>
      <c r="V730" s="392"/>
      <c r="W730" s="392"/>
      <c r="X730" s="392"/>
      <c r="Y730" s="392"/>
      <c r="Z730" s="392"/>
    </row>
    <row r="731">
      <c r="A731" s="392"/>
      <c r="B731" s="392"/>
      <c r="C731" s="392"/>
      <c r="D731" s="392"/>
      <c r="E731" s="392"/>
      <c r="F731" s="392"/>
      <c r="G731" s="392"/>
      <c r="H731" s="392"/>
      <c r="I731" s="392"/>
      <c r="J731" s="392"/>
      <c r="K731" s="392"/>
      <c r="L731" s="392"/>
      <c r="M731" s="392"/>
      <c r="N731" s="392"/>
      <c r="O731" s="392"/>
      <c r="P731" s="392"/>
      <c r="Q731" s="392"/>
      <c r="R731" s="392"/>
      <c r="S731" s="392"/>
      <c r="T731" s="392"/>
      <c r="U731" s="392"/>
      <c r="V731" s="392"/>
      <c r="W731" s="392"/>
      <c r="X731" s="392"/>
      <c r="Y731" s="392"/>
      <c r="Z731" s="392"/>
    </row>
    <row r="732">
      <c r="A732" s="392"/>
      <c r="B732" s="392"/>
      <c r="C732" s="392"/>
      <c r="D732" s="392"/>
      <c r="E732" s="392"/>
      <c r="F732" s="392"/>
      <c r="G732" s="392"/>
      <c r="H732" s="392"/>
      <c r="I732" s="392"/>
      <c r="J732" s="392"/>
      <c r="K732" s="392"/>
      <c r="L732" s="392"/>
      <c r="M732" s="392"/>
      <c r="N732" s="392"/>
      <c r="O732" s="392"/>
      <c r="P732" s="392"/>
      <c r="Q732" s="392"/>
      <c r="R732" s="392"/>
      <c r="S732" s="392"/>
      <c r="T732" s="392"/>
      <c r="U732" s="392"/>
      <c r="V732" s="392"/>
      <c r="W732" s="392"/>
      <c r="X732" s="392"/>
      <c r="Y732" s="392"/>
      <c r="Z732" s="392"/>
    </row>
    <row r="733">
      <c r="A733" s="392"/>
      <c r="B733" s="392"/>
      <c r="C733" s="392"/>
      <c r="D733" s="392"/>
      <c r="E733" s="392"/>
      <c r="F733" s="392"/>
      <c r="G733" s="392"/>
      <c r="H733" s="392"/>
      <c r="I733" s="392"/>
      <c r="J733" s="392"/>
      <c r="K733" s="392"/>
      <c r="L733" s="392"/>
      <c r="M733" s="392"/>
      <c r="N733" s="392"/>
      <c r="O733" s="392"/>
      <c r="P733" s="392"/>
      <c r="Q733" s="392"/>
      <c r="R733" s="392"/>
      <c r="S733" s="392"/>
      <c r="T733" s="392"/>
      <c r="U733" s="392"/>
      <c r="V733" s="392"/>
      <c r="W733" s="392"/>
      <c r="X733" s="392"/>
      <c r="Y733" s="392"/>
      <c r="Z733" s="392"/>
    </row>
    <row r="734">
      <c r="A734" s="392"/>
      <c r="B734" s="392"/>
      <c r="C734" s="392"/>
      <c r="D734" s="392"/>
      <c r="E734" s="392"/>
      <c r="F734" s="392"/>
      <c r="G734" s="392"/>
      <c r="H734" s="392"/>
      <c r="I734" s="392"/>
      <c r="J734" s="392"/>
      <c r="K734" s="392"/>
      <c r="L734" s="392"/>
      <c r="M734" s="392"/>
      <c r="N734" s="392"/>
      <c r="O734" s="392"/>
      <c r="P734" s="392"/>
      <c r="Q734" s="392"/>
      <c r="R734" s="392"/>
      <c r="S734" s="392"/>
      <c r="T734" s="392"/>
      <c r="U734" s="392"/>
      <c r="V734" s="392"/>
      <c r="W734" s="392"/>
      <c r="X734" s="392"/>
      <c r="Y734" s="392"/>
      <c r="Z734" s="392"/>
    </row>
    <row r="735">
      <c r="A735" s="392"/>
      <c r="B735" s="392"/>
      <c r="C735" s="392"/>
      <c r="D735" s="392"/>
      <c r="E735" s="392"/>
      <c r="F735" s="392"/>
      <c r="G735" s="392"/>
      <c r="H735" s="392"/>
      <c r="I735" s="392"/>
      <c r="J735" s="392"/>
      <c r="K735" s="392"/>
      <c r="L735" s="392"/>
      <c r="M735" s="392"/>
      <c r="N735" s="392"/>
      <c r="O735" s="392"/>
      <c r="P735" s="392"/>
      <c r="Q735" s="392"/>
      <c r="R735" s="392"/>
      <c r="S735" s="392"/>
      <c r="T735" s="392"/>
      <c r="U735" s="392"/>
      <c r="V735" s="392"/>
      <c r="W735" s="392"/>
      <c r="X735" s="392"/>
      <c r="Y735" s="392"/>
      <c r="Z735" s="392"/>
    </row>
    <row r="736">
      <c r="A736" s="392"/>
      <c r="B736" s="392"/>
      <c r="C736" s="392"/>
      <c r="D736" s="392"/>
      <c r="E736" s="392"/>
      <c r="F736" s="392"/>
      <c r="G736" s="392"/>
      <c r="H736" s="392"/>
      <c r="I736" s="392"/>
      <c r="J736" s="392"/>
      <c r="K736" s="392"/>
      <c r="L736" s="392"/>
      <c r="M736" s="392"/>
      <c r="N736" s="392"/>
      <c r="O736" s="392"/>
      <c r="P736" s="392"/>
      <c r="Q736" s="392"/>
      <c r="R736" s="392"/>
      <c r="S736" s="392"/>
      <c r="T736" s="392"/>
      <c r="U736" s="392"/>
      <c r="V736" s="392"/>
      <c r="W736" s="392"/>
      <c r="X736" s="392"/>
      <c r="Y736" s="392"/>
      <c r="Z736" s="392"/>
    </row>
    <row r="737">
      <c r="A737" s="392"/>
      <c r="B737" s="392"/>
      <c r="C737" s="392"/>
      <c r="D737" s="392"/>
      <c r="E737" s="392"/>
      <c r="F737" s="392"/>
      <c r="G737" s="392"/>
      <c r="H737" s="392"/>
      <c r="I737" s="392"/>
      <c r="J737" s="392"/>
      <c r="K737" s="392"/>
      <c r="L737" s="392"/>
      <c r="M737" s="392"/>
      <c r="N737" s="392"/>
      <c r="O737" s="392"/>
      <c r="P737" s="392"/>
      <c r="Q737" s="392"/>
      <c r="R737" s="392"/>
      <c r="S737" s="392"/>
      <c r="T737" s="392"/>
      <c r="U737" s="392"/>
      <c r="V737" s="392"/>
      <c r="W737" s="392"/>
      <c r="X737" s="392"/>
      <c r="Y737" s="392"/>
      <c r="Z737" s="392"/>
    </row>
    <row r="738">
      <c r="A738" s="392"/>
      <c r="B738" s="392"/>
      <c r="C738" s="392"/>
      <c r="D738" s="392"/>
      <c r="E738" s="392"/>
      <c r="F738" s="392"/>
      <c r="G738" s="392"/>
      <c r="H738" s="392"/>
      <c r="I738" s="392"/>
      <c r="J738" s="392"/>
      <c r="K738" s="392"/>
      <c r="L738" s="392"/>
      <c r="M738" s="392"/>
      <c r="N738" s="392"/>
      <c r="O738" s="392"/>
      <c r="P738" s="392"/>
      <c r="Q738" s="392"/>
      <c r="R738" s="392"/>
      <c r="S738" s="392"/>
      <c r="T738" s="392"/>
      <c r="U738" s="392"/>
      <c r="V738" s="392"/>
      <c r="W738" s="392"/>
      <c r="X738" s="392"/>
      <c r="Y738" s="392"/>
      <c r="Z738" s="392"/>
    </row>
    <row r="739">
      <c r="A739" s="392"/>
      <c r="B739" s="392"/>
      <c r="C739" s="392"/>
      <c r="D739" s="392"/>
      <c r="E739" s="392"/>
      <c r="F739" s="392"/>
      <c r="G739" s="392"/>
      <c r="H739" s="392"/>
      <c r="I739" s="392"/>
      <c r="J739" s="392"/>
      <c r="K739" s="392"/>
      <c r="L739" s="392"/>
      <c r="M739" s="392"/>
      <c r="N739" s="392"/>
      <c r="O739" s="392"/>
      <c r="P739" s="392"/>
      <c r="Q739" s="392"/>
      <c r="R739" s="392"/>
      <c r="S739" s="392"/>
      <c r="T739" s="392"/>
      <c r="U739" s="392"/>
      <c r="V739" s="392"/>
      <c r="W739" s="392"/>
      <c r="X739" s="392"/>
      <c r="Y739" s="392"/>
      <c r="Z739" s="392"/>
    </row>
    <row r="740">
      <c r="A740" s="392"/>
      <c r="B740" s="392"/>
      <c r="C740" s="392"/>
      <c r="D740" s="392"/>
      <c r="E740" s="392"/>
      <c r="F740" s="392"/>
      <c r="G740" s="392"/>
      <c r="H740" s="392"/>
      <c r="I740" s="392"/>
      <c r="J740" s="392"/>
      <c r="K740" s="392"/>
      <c r="L740" s="392"/>
      <c r="M740" s="392"/>
      <c r="N740" s="392"/>
      <c r="O740" s="392"/>
      <c r="P740" s="392"/>
      <c r="Q740" s="392"/>
      <c r="R740" s="392"/>
      <c r="S740" s="392"/>
      <c r="T740" s="392"/>
      <c r="U740" s="392"/>
      <c r="V740" s="392"/>
      <c r="W740" s="392"/>
      <c r="X740" s="392"/>
      <c r="Y740" s="392"/>
      <c r="Z740" s="392"/>
    </row>
    <row r="741">
      <c r="A741" s="392"/>
      <c r="B741" s="392"/>
      <c r="C741" s="392"/>
      <c r="D741" s="392"/>
      <c r="E741" s="392"/>
      <c r="F741" s="392"/>
      <c r="G741" s="392"/>
      <c r="H741" s="392"/>
      <c r="I741" s="392"/>
      <c r="J741" s="392"/>
      <c r="K741" s="392"/>
      <c r="L741" s="392"/>
      <c r="M741" s="392"/>
      <c r="N741" s="392"/>
      <c r="O741" s="392"/>
      <c r="P741" s="392"/>
      <c r="Q741" s="392"/>
      <c r="R741" s="392"/>
      <c r="S741" s="392"/>
      <c r="T741" s="392"/>
      <c r="U741" s="392"/>
      <c r="V741" s="392"/>
      <c r="W741" s="392"/>
      <c r="X741" s="392"/>
      <c r="Y741" s="392"/>
      <c r="Z741" s="392"/>
    </row>
    <row r="742">
      <c r="A742" s="392"/>
      <c r="B742" s="392"/>
      <c r="C742" s="392"/>
      <c r="D742" s="392"/>
      <c r="E742" s="392"/>
      <c r="F742" s="392"/>
      <c r="G742" s="392"/>
      <c r="H742" s="392"/>
      <c r="I742" s="392"/>
      <c r="J742" s="392"/>
      <c r="K742" s="392"/>
      <c r="L742" s="392"/>
      <c r="M742" s="392"/>
      <c r="N742" s="392"/>
      <c r="O742" s="392"/>
      <c r="P742" s="392"/>
      <c r="Q742" s="392"/>
      <c r="R742" s="392"/>
      <c r="S742" s="392"/>
      <c r="T742" s="392"/>
      <c r="U742" s="392"/>
      <c r="V742" s="392"/>
      <c r="W742" s="392"/>
      <c r="X742" s="392"/>
      <c r="Y742" s="392"/>
      <c r="Z742" s="392"/>
    </row>
    <row r="743">
      <c r="A743" s="392"/>
      <c r="B743" s="392"/>
      <c r="C743" s="392"/>
      <c r="D743" s="392"/>
      <c r="E743" s="392"/>
      <c r="F743" s="392"/>
      <c r="G743" s="392"/>
      <c r="H743" s="392"/>
      <c r="I743" s="392"/>
      <c r="J743" s="392"/>
      <c r="K743" s="392"/>
      <c r="L743" s="392"/>
      <c r="M743" s="392"/>
      <c r="N743" s="392"/>
      <c r="O743" s="392"/>
      <c r="P743" s="392"/>
      <c r="Q743" s="392"/>
      <c r="R743" s="392"/>
      <c r="S743" s="392"/>
      <c r="T743" s="392"/>
      <c r="U743" s="392"/>
      <c r="V743" s="392"/>
      <c r="W743" s="392"/>
      <c r="X743" s="392"/>
      <c r="Y743" s="392"/>
      <c r="Z743" s="392"/>
    </row>
    <row r="744">
      <c r="A744" s="392"/>
      <c r="B744" s="392"/>
      <c r="C744" s="392"/>
      <c r="D744" s="392"/>
      <c r="E744" s="392"/>
      <c r="F744" s="392"/>
      <c r="G744" s="392"/>
      <c r="H744" s="392"/>
      <c r="I744" s="392"/>
      <c r="J744" s="392"/>
      <c r="K744" s="392"/>
      <c r="L744" s="392"/>
      <c r="M744" s="392"/>
      <c r="N744" s="392"/>
      <c r="O744" s="392"/>
      <c r="P744" s="392"/>
      <c r="Q744" s="392"/>
      <c r="R744" s="392"/>
      <c r="S744" s="392"/>
      <c r="T744" s="392"/>
      <c r="U744" s="392"/>
      <c r="V744" s="392"/>
      <c r="W744" s="392"/>
      <c r="X744" s="392"/>
      <c r="Y744" s="392"/>
      <c r="Z744" s="392"/>
    </row>
    <row r="745">
      <c r="A745" s="392"/>
      <c r="B745" s="392"/>
      <c r="C745" s="392"/>
      <c r="D745" s="392"/>
      <c r="E745" s="392"/>
      <c r="F745" s="392"/>
      <c r="G745" s="392"/>
      <c r="H745" s="392"/>
      <c r="I745" s="392"/>
      <c r="J745" s="392"/>
      <c r="K745" s="392"/>
      <c r="L745" s="392"/>
      <c r="M745" s="392"/>
      <c r="N745" s="392"/>
      <c r="O745" s="392"/>
      <c r="P745" s="392"/>
      <c r="Q745" s="392"/>
      <c r="R745" s="392"/>
      <c r="S745" s="392"/>
      <c r="T745" s="392"/>
      <c r="U745" s="392"/>
      <c r="V745" s="392"/>
      <c r="W745" s="392"/>
      <c r="X745" s="392"/>
      <c r="Y745" s="392"/>
      <c r="Z745" s="392"/>
    </row>
    <row r="746">
      <c r="A746" s="392"/>
      <c r="B746" s="392"/>
      <c r="C746" s="392"/>
      <c r="D746" s="392"/>
      <c r="E746" s="392"/>
      <c r="F746" s="392"/>
      <c r="G746" s="392"/>
      <c r="H746" s="392"/>
      <c r="I746" s="392"/>
      <c r="J746" s="392"/>
      <c r="K746" s="392"/>
      <c r="L746" s="392"/>
      <c r="M746" s="392"/>
      <c r="N746" s="392"/>
      <c r="O746" s="392"/>
      <c r="P746" s="392"/>
      <c r="Q746" s="392"/>
      <c r="R746" s="392"/>
      <c r="S746" s="392"/>
      <c r="T746" s="392"/>
      <c r="U746" s="392"/>
      <c r="V746" s="392"/>
      <c r="W746" s="392"/>
      <c r="X746" s="392"/>
      <c r="Y746" s="392"/>
      <c r="Z746" s="392"/>
    </row>
    <row r="747">
      <c r="A747" s="392"/>
      <c r="B747" s="392"/>
      <c r="C747" s="392"/>
      <c r="D747" s="392"/>
      <c r="E747" s="392"/>
      <c r="F747" s="392"/>
      <c r="G747" s="392"/>
      <c r="H747" s="392"/>
      <c r="I747" s="392"/>
      <c r="J747" s="392"/>
      <c r="K747" s="392"/>
      <c r="L747" s="392"/>
      <c r="M747" s="392"/>
      <c r="N747" s="392"/>
      <c r="O747" s="392"/>
      <c r="P747" s="392"/>
      <c r="Q747" s="392"/>
      <c r="R747" s="392"/>
      <c r="S747" s="392"/>
      <c r="T747" s="392"/>
      <c r="U747" s="392"/>
      <c r="V747" s="392"/>
      <c r="W747" s="392"/>
      <c r="X747" s="392"/>
      <c r="Y747" s="392"/>
      <c r="Z747" s="392"/>
    </row>
    <row r="748">
      <c r="A748" s="392"/>
      <c r="B748" s="392"/>
      <c r="C748" s="392"/>
      <c r="D748" s="392"/>
      <c r="E748" s="392"/>
      <c r="F748" s="392"/>
      <c r="G748" s="392"/>
      <c r="H748" s="392"/>
      <c r="I748" s="392"/>
      <c r="J748" s="392"/>
      <c r="K748" s="392"/>
      <c r="L748" s="392"/>
      <c r="M748" s="392"/>
      <c r="N748" s="392"/>
      <c r="O748" s="392"/>
      <c r="P748" s="392"/>
      <c r="Q748" s="392"/>
      <c r="R748" s="392"/>
      <c r="S748" s="392"/>
      <c r="T748" s="392"/>
      <c r="U748" s="392"/>
      <c r="V748" s="392"/>
      <c r="W748" s="392"/>
      <c r="X748" s="392"/>
      <c r="Y748" s="392"/>
      <c r="Z748" s="392"/>
    </row>
    <row r="749">
      <c r="A749" s="392"/>
      <c r="B749" s="392"/>
      <c r="C749" s="392"/>
      <c r="D749" s="392"/>
      <c r="E749" s="392"/>
      <c r="F749" s="392"/>
      <c r="G749" s="392"/>
      <c r="H749" s="392"/>
      <c r="I749" s="392"/>
      <c r="J749" s="392"/>
      <c r="K749" s="392"/>
      <c r="L749" s="392"/>
      <c r="M749" s="392"/>
      <c r="N749" s="392"/>
      <c r="O749" s="392"/>
      <c r="P749" s="392"/>
      <c r="Q749" s="392"/>
      <c r="R749" s="392"/>
      <c r="S749" s="392"/>
      <c r="T749" s="392"/>
      <c r="U749" s="392"/>
      <c r="V749" s="392"/>
      <c r="W749" s="392"/>
      <c r="X749" s="392"/>
      <c r="Y749" s="392"/>
      <c r="Z749" s="392"/>
    </row>
    <row r="750">
      <c r="A750" s="392"/>
      <c r="B750" s="392"/>
      <c r="C750" s="392"/>
      <c r="D750" s="392"/>
      <c r="E750" s="392"/>
      <c r="F750" s="392"/>
      <c r="G750" s="392"/>
      <c r="H750" s="392"/>
      <c r="I750" s="392"/>
      <c r="J750" s="392"/>
      <c r="K750" s="392"/>
      <c r="L750" s="392"/>
      <c r="M750" s="392"/>
      <c r="N750" s="392"/>
      <c r="O750" s="392"/>
      <c r="P750" s="392"/>
      <c r="Q750" s="392"/>
      <c r="R750" s="392"/>
      <c r="S750" s="392"/>
      <c r="T750" s="392"/>
      <c r="U750" s="392"/>
      <c r="V750" s="392"/>
      <c r="W750" s="392"/>
      <c r="X750" s="392"/>
      <c r="Y750" s="392"/>
      <c r="Z750" s="392"/>
    </row>
    <row r="751">
      <c r="A751" s="392"/>
      <c r="B751" s="392"/>
      <c r="C751" s="392"/>
      <c r="D751" s="392"/>
      <c r="E751" s="392"/>
      <c r="F751" s="392"/>
      <c r="G751" s="392"/>
      <c r="H751" s="392"/>
      <c r="I751" s="392"/>
      <c r="J751" s="392"/>
      <c r="K751" s="392"/>
      <c r="L751" s="392"/>
      <c r="M751" s="392"/>
      <c r="N751" s="392"/>
      <c r="O751" s="392"/>
      <c r="P751" s="392"/>
      <c r="Q751" s="392"/>
      <c r="R751" s="392"/>
      <c r="S751" s="392"/>
      <c r="T751" s="392"/>
      <c r="U751" s="392"/>
      <c r="V751" s="392"/>
      <c r="W751" s="392"/>
      <c r="X751" s="392"/>
      <c r="Y751" s="392"/>
      <c r="Z751" s="392"/>
    </row>
    <row r="752">
      <c r="A752" s="392"/>
      <c r="B752" s="392"/>
      <c r="C752" s="392"/>
      <c r="D752" s="392"/>
      <c r="E752" s="392"/>
      <c r="F752" s="392"/>
      <c r="G752" s="392"/>
      <c r="H752" s="392"/>
      <c r="I752" s="392"/>
      <c r="J752" s="392"/>
      <c r="K752" s="392"/>
      <c r="L752" s="392"/>
      <c r="M752" s="392"/>
      <c r="N752" s="392"/>
      <c r="O752" s="392"/>
      <c r="P752" s="392"/>
      <c r="Q752" s="392"/>
      <c r="R752" s="392"/>
      <c r="S752" s="392"/>
      <c r="T752" s="392"/>
      <c r="U752" s="392"/>
      <c r="V752" s="392"/>
      <c r="W752" s="392"/>
      <c r="X752" s="392"/>
      <c r="Y752" s="392"/>
      <c r="Z752" s="392"/>
    </row>
    <row r="753">
      <c r="A753" s="392"/>
      <c r="B753" s="392"/>
      <c r="C753" s="392"/>
      <c r="D753" s="392"/>
      <c r="E753" s="392"/>
      <c r="F753" s="392"/>
      <c r="G753" s="392"/>
      <c r="H753" s="392"/>
      <c r="I753" s="392"/>
      <c r="J753" s="392"/>
      <c r="K753" s="392"/>
      <c r="L753" s="392"/>
      <c r="M753" s="392"/>
      <c r="N753" s="392"/>
      <c r="O753" s="392"/>
      <c r="P753" s="392"/>
      <c r="Q753" s="392"/>
      <c r="R753" s="392"/>
      <c r="S753" s="392"/>
      <c r="T753" s="392"/>
      <c r="U753" s="392"/>
      <c r="V753" s="392"/>
      <c r="W753" s="392"/>
      <c r="X753" s="392"/>
      <c r="Y753" s="392"/>
      <c r="Z753" s="392"/>
    </row>
    <row r="754">
      <c r="A754" s="392"/>
      <c r="B754" s="392"/>
      <c r="C754" s="392"/>
      <c r="D754" s="392"/>
      <c r="E754" s="392"/>
      <c r="F754" s="392"/>
      <c r="G754" s="392"/>
      <c r="H754" s="392"/>
      <c r="I754" s="392"/>
      <c r="J754" s="392"/>
      <c r="K754" s="392"/>
      <c r="L754" s="392"/>
      <c r="M754" s="392"/>
      <c r="N754" s="392"/>
      <c r="O754" s="392"/>
      <c r="P754" s="392"/>
      <c r="Q754" s="392"/>
      <c r="R754" s="392"/>
      <c r="S754" s="392"/>
      <c r="T754" s="392"/>
      <c r="U754" s="392"/>
      <c r="V754" s="392"/>
      <c r="W754" s="392"/>
      <c r="X754" s="392"/>
      <c r="Y754" s="392"/>
      <c r="Z754" s="392"/>
    </row>
    <row r="755">
      <c r="A755" s="392"/>
      <c r="B755" s="392"/>
      <c r="C755" s="392"/>
      <c r="D755" s="392"/>
      <c r="E755" s="392"/>
      <c r="F755" s="392"/>
      <c r="G755" s="392"/>
      <c r="H755" s="392"/>
      <c r="I755" s="392"/>
      <c r="J755" s="392"/>
      <c r="K755" s="392"/>
      <c r="L755" s="392"/>
      <c r="M755" s="392"/>
      <c r="N755" s="392"/>
      <c r="O755" s="392"/>
      <c r="P755" s="392"/>
      <c r="Q755" s="392"/>
      <c r="R755" s="392"/>
      <c r="S755" s="392"/>
      <c r="T755" s="392"/>
      <c r="U755" s="392"/>
      <c r="V755" s="392"/>
      <c r="W755" s="392"/>
      <c r="X755" s="392"/>
      <c r="Y755" s="392"/>
      <c r="Z755" s="392"/>
    </row>
    <row r="756">
      <c r="A756" s="392"/>
      <c r="B756" s="392"/>
      <c r="C756" s="392"/>
      <c r="D756" s="392"/>
      <c r="E756" s="392"/>
      <c r="F756" s="392"/>
      <c r="G756" s="392"/>
      <c r="H756" s="392"/>
      <c r="I756" s="392"/>
      <c r="J756" s="392"/>
      <c r="K756" s="392"/>
      <c r="L756" s="392"/>
      <c r="M756" s="392"/>
      <c r="N756" s="392"/>
      <c r="O756" s="392"/>
      <c r="P756" s="392"/>
      <c r="Q756" s="392"/>
      <c r="R756" s="392"/>
      <c r="S756" s="392"/>
      <c r="T756" s="392"/>
      <c r="U756" s="392"/>
      <c r="V756" s="392"/>
      <c r="W756" s="392"/>
      <c r="X756" s="392"/>
      <c r="Y756" s="392"/>
      <c r="Z756" s="392"/>
    </row>
    <row r="757">
      <c r="A757" s="392"/>
      <c r="B757" s="392"/>
      <c r="C757" s="392"/>
      <c r="D757" s="392"/>
      <c r="E757" s="392"/>
      <c r="F757" s="392"/>
      <c r="G757" s="392"/>
      <c r="H757" s="392"/>
      <c r="I757" s="392"/>
      <c r="J757" s="392"/>
      <c r="K757" s="392"/>
      <c r="L757" s="392"/>
      <c r="M757" s="392"/>
      <c r="N757" s="392"/>
      <c r="O757" s="392"/>
      <c r="P757" s="392"/>
      <c r="Q757" s="392"/>
      <c r="R757" s="392"/>
      <c r="S757" s="392"/>
      <c r="T757" s="392"/>
      <c r="U757" s="392"/>
      <c r="V757" s="392"/>
      <c r="W757" s="392"/>
      <c r="X757" s="392"/>
      <c r="Y757" s="392"/>
      <c r="Z757" s="392"/>
    </row>
    <row r="758">
      <c r="A758" s="392"/>
      <c r="B758" s="392"/>
      <c r="C758" s="392"/>
      <c r="D758" s="392"/>
      <c r="E758" s="392"/>
      <c r="F758" s="392"/>
      <c r="G758" s="392"/>
      <c r="H758" s="392"/>
      <c r="I758" s="392"/>
      <c r="J758" s="392"/>
      <c r="K758" s="392"/>
      <c r="L758" s="392"/>
      <c r="M758" s="392"/>
      <c r="N758" s="392"/>
      <c r="O758" s="392"/>
      <c r="P758" s="392"/>
      <c r="Q758" s="392"/>
      <c r="R758" s="392"/>
      <c r="S758" s="392"/>
      <c r="T758" s="392"/>
      <c r="U758" s="392"/>
      <c r="V758" s="392"/>
      <c r="W758" s="392"/>
      <c r="X758" s="392"/>
      <c r="Y758" s="392"/>
      <c r="Z758" s="392"/>
    </row>
    <row r="759">
      <c r="A759" s="392"/>
      <c r="B759" s="392"/>
      <c r="C759" s="392"/>
      <c r="D759" s="392"/>
      <c r="E759" s="392"/>
      <c r="F759" s="392"/>
      <c r="G759" s="392"/>
      <c r="H759" s="392"/>
      <c r="I759" s="392"/>
      <c r="J759" s="392"/>
      <c r="K759" s="392"/>
      <c r="L759" s="392"/>
      <c r="M759" s="392"/>
      <c r="N759" s="392"/>
      <c r="O759" s="392"/>
      <c r="P759" s="392"/>
      <c r="Q759" s="392"/>
      <c r="R759" s="392"/>
      <c r="S759" s="392"/>
      <c r="T759" s="392"/>
      <c r="U759" s="392"/>
      <c r="V759" s="392"/>
      <c r="W759" s="392"/>
      <c r="X759" s="392"/>
      <c r="Y759" s="392"/>
      <c r="Z759" s="392"/>
    </row>
    <row r="760">
      <c r="A760" s="392"/>
      <c r="B760" s="392"/>
      <c r="C760" s="392"/>
      <c r="D760" s="392"/>
      <c r="E760" s="392"/>
      <c r="F760" s="392"/>
      <c r="G760" s="392"/>
      <c r="H760" s="392"/>
      <c r="I760" s="392"/>
      <c r="J760" s="392"/>
      <c r="K760" s="392"/>
      <c r="L760" s="392"/>
      <c r="M760" s="392"/>
      <c r="N760" s="392"/>
      <c r="O760" s="392"/>
      <c r="P760" s="392"/>
      <c r="Q760" s="392"/>
      <c r="R760" s="392"/>
      <c r="S760" s="392"/>
      <c r="T760" s="392"/>
      <c r="U760" s="392"/>
      <c r="V760" s="392"/>
      <c r="W760" s="392"/>
      <c r="X760" s="392"/>
      <c r="Y760" s="392"/>
      <c r="Z760" s="392"/>
    </row>
    <row r="761">
      <c r="A761" s="392"/>
      <c r="B761" s="392"/>
      <c r="C761" s="392"/>
      <c r="D761" s="392"/>
      <c r="E761" s="392"/>
      <c r="F761" s="392"/>
      <c r="G761" s="392"/>
      <c r="H761" s="392"/>
      <c r="I761" s="392"/>
      <c r="J761" s="392"/>
      <c r="K761" s="392"/>
      <c r="L761" s="392"/>
      <c r="M761" s="392"/>
      <c r="N761" s="392"/>
      <c r="O761" s="392"/>
      <c r="P761" s="392"/>
      <c r="Q761" s="392"/>
      <c r="R761" s="392"/>
      <c r="S761" s="392"/>
      <c r="T761" s="392"/>
      <c r="U761" s="392"/>
      <c r="V761" s="392"/>
      <c r="W761" s="392"/>
      <c r="X761" s="392"/>
      <c r="Y761" s="392"/>
      <c r="Z761" s="392"/>
    </row>
    <row r="762">
      <c r="A762" s="392"/>
      <c r="B762" s="392"/>
      <c r="C762" s="392"/>
      <c r="D762" s="392"/>
      <c r="E762" s="392"/>
      <c r="F762" s="392"/>
      <c r="G762" s="392"/>
      <c r="H762" s="392"/>
      <c r="I762" s="392"/>
      <c r="J762" s="392"/>
      <c r="K762" s="392"/>
      <c r="L762" s="392"/>
      <c r="M762" s="392"/>
      <c r="N762" s="392"/>
      <c r="O762" s="392"/>
      <c r="P762" s="392"/>
      <c r="Q762" s="392"/>
      <c r="R762" s="392"/>
      <c r="S762" s="392"/>
      <c r="T762" s="392"/>
      <c r="U762" s="392"/>
      <c r="V762" s="392"/>
      <c r="W762" s="392"/>
      <c r="X762" s="392"/>
      <c r="Y762" s="392"/>
      <c r="Z762" s="392"/>
    </row>
    <row r="763">
      <c r="A763" s="392"/>
      <c r="B763" s="392"/>
      <c r="C763" s="392"/>
      <c r="D763" s="392"/>
      <c r="E763" s="392"/>
      <c r="F763" s="392"/>
      <c r="G763" s="392"/>
      <c r="H763" s="392"/>
      <c r="I763" s="392"/>
      <c r="J763" s="392"/>
      <c r="K763" s="392"/>
      <c r="L763" s="392"/>
      <c r="M763" s="392"/>
      <c r="N763" s="392"/>
      <c r="O763" s="392"/>
      <c r="P763" s="392"/>
      <c r="Q763" s="392"/>
      <c r="R763" s="392"/>
      <c r="S763" s="392"/>
      <c r="T763" s="392"/>
      <c r="U763" s="392"/>
      <c r="V763" s="392"/>
      <c r="W763" s="392"/>
      <c r="X763" s="392"/>
      <c r="Y763" s="392"/>
      <c r="Z763" s="392"/>
    </row>
    <row r="764">
      <c r="A764" s="392"/>
      <c r="B764" s="392"/>
      <c r="C764" s="392"/>
      <c r="D764" s="392"/>
      <c r="E764" s="392"/>
      <c r="F764" s="392"/>
      <c r="G764" s="392"/>
      <c r="H764" s="392"/>
      <c r="I764" s="392"/>
      <c r="J764" s="392"/>
      <c r="K764" s="392"/>
      <c r="L764" s="392"/>
      <c r="M764" s="392"/>
      <c r="N764" s="392"/>
      <c r="O764" s="392"/>
      <c r="P764" s="392"/>
      <c r="Q764" s="392"/>
      <c r="R764" s="392"/>
      <c r="S764" s="392"/>
      <c r="T764" s="392"/>
      <c r="U764" s="392"/>
      <c r="V764" s="392"/>
      <c r="W764" s="392"/>
      <c r="X764" s="392"/>
      <c r="Y764" s="392"/>
      <c r="Z764" s="392"/>
    </row>
    <row r="765">
      <c r="A765" s="392"/>
      <c r="B765" s="392"/>
      <c r="C765" s="392"/>
      <c r="D765" s="392"/>
      <c r="E765" s="392"/>
      <c r="F765" s="392"/>
      <c r="G765" s="392"/>
      <c r="H765" s="392"/>
      <c r="I765" s="392"/>
      <c r="J765" s="392"/>
      <c r="K765" s="392"/>
      <c r="L765" s="392"/>
      <c r="M765" s="392"/>
      <c r="N765" s="392"/>
      <c r="O765" s="392"/>
      <c r="P765" s="392"/>
      <c r="Q765" s="392"/>
      <c r="R765" s="392"/>
      <c r="S765" s="392"/>
      <c r="T765" s="392"/>
      <c r="U765" s="392"/>
      <c r="V765" s="392"/>
      <c r="W765" s="392"/>
      <c r="X765" s="392"/>
      <c r="Y765" s="392"/>
      <c r="Z765" s="392"/>
    </row>
    <row r="766">
      <c r="A766" s="392"/>
      <c r="B766" s="392"/>
      <c r="C766" s="392"/>
      <c r="D766" s="392"/>
      <c r="E766" s="392"/>
      <c r="F766" s="392"/>
      <c r="G766" s="392"/>
      <c r="H766" s="392"/>
      <c r="I766" s="392"/>
      <c r="J766" s="392"/>
      <c r="K766" s="392"/>
      <c r="L766" s="392"/>
      <c r="M766" s="392"/>
      <c r="N766" s="392"/>
      <c r="O766" s="392"/>
      <c r="P766" s="392"/>
      <c r="Q766" s="392"/>
      <c r="R766" s="392"/>
      <c r="S766" s="392"/>
      <c r="T766" s="392"/>
      <c r="U766" s="392"/>
      <c r="V766" s="392"/>
      <c r="W766" s="392"/>
      <c r="X766" s="392"/>
      <c r="Y766" s="392"/>
      <c r="Z766" s="392"/>
    </row>
    <row r="767">
      <c r="A767" s="392"/>
      <c r="B767" s="392"/>
      <c r="C767" s="392"/>
      <c r="D767" s="392"/>
      <c r="E767" s="392"/>
      <c r="F767" s="392"/>
      <c r="G767" s="392"/>
      <c r="H767" s="392"/>
      <c r="I767" s="392"/>
      <c r="J767" s="392"/>
      <c r="K767" s="392"/>
      <c r="L767" s="392"/>
      <c r="M767" s="392"/>
      <c r="N767" s="392"/>
      <c r="O767" s="392"/>
      <c r="P767" s="392"/>
      <c r="Q767" s="392"/>
      <c r="R767" s="392"/>
      <c r="S767" s="392"/>
      <c r="T767" s="392"/>
      <c r="U767" s="392"/>
      <c r="V767" s="392"/>
      <c r="W767" s="392"/>
      <c r="X767" s="392"/>
      <c r="Y767" s="392"/>
      <c r="Z767" s="392"/>
    </row>
    <row r="768">
      <c r="A768" s="392"/>
      <c r="B768" s="392"/>
      <c r="C768" s="392"/>
      <c r="D768" s="392"/>
      <c r="E768" s="392"/>
      <c r="F768" s="392"/>
      <c r="G768" s="392"/>
      <c r="H768" s="392"/>
      <c r="I768" s="392"/>
      <c r="J768" s="392"/>
      <c r="K768" s="392"/>
      <c r="L768" s="392"/>
      <c r="M768" s="392"/>
      <c r="N768" s="392"/>
      <c r="O768" s="392"/>
      <c r="P768" s="392"/>
      <c r="Q768" s="392"/>
      <c r="R768" s="392"/>
      <c r="S768" s="392"/>
      <c r="T768" s="392"/>
      <c r="U768" s="392"/>
      <c r="V768" s="392"/>
      <c r="W768" s="392"/>
      <c r="X768" s="392"/>
      <c r="Y768" s="392"/>
      <c r="Z768" s="392"/>
    </row>
    <row r="769">
      <c r="A769" s="392"/>
      <c r="B769" s="392"/>
      <c r="C769" s="392"/>
      <c r="D769" s="392"/>
      <c r="E769" s="392"/>
      <c r="F769" s="392"/>
      <c r="G769" s="392"/>
      <c r="H769" s="392"/>
      <c r="I769" s="392"/>
      <c r="J769" s="392"/>
      <c r="K769" s="392"/>
      <c r="L769" s="392"/>
      <c r="M769" s="392"/>
      <c r="N769" s="392"/>
      <c r="O769" s="392"/>
      <c r="P769" s="392"/>
      <c r="Q769" s="392"/>
      <c r="R769" s="392"/>
      <c r="S769" s="392"/>
      <c r="T769" s="392"/>
      <c r="U769" s="392"/>
      <c r="V769" s="392"/>
      <c r="W769" s="392"/>
      <c r="X769" s="392"/>
      <c r="Y769" s="392"/>
      <c r="Z769" s="392"/>
    </row>
    <row r="770">
      <c r="A770" s="392"/>
      <c r="B770" s="392"/>
      <c r="C770" s="392"/>
      <c r="D770" s="392"/>
      <c r="E770" s="392"/>
      <c r="F770" s="392"/>
      <c r="G770" s="392"/>
      <c r="H770" s="392"/>
      <c r="I770" s="392"/>
      <c r="J770" s="392"/>
      <c r="K770" s="392"/>
      <c r="L770" s="392"/>
      <c r="M770" s="392"/>
      <c r="N770" s="392"/>
      <c r="O770" s="392"/>
      <c r="P770" s="392"/>
      <c r="Q770" s="392"/>
      <c r="R770" s="392"/>
      <c r="S770" s="392"/>
      <c r="T770" s="392"/>
      <c r="U770" s="392"/>
      <c r="V770" s="392"/>
      <c r="W770" s="392"/>
      <c r="X770" s="392"/>
      <c r="Y770" s="392"/>
      <c r="Z770" s="392"/>
    </row>
    <row r="771">
      <c r="A771" s="392"/>
      <c r="B771" s="392"/>
      <c r="C771" s="392"/>
      <c r="D771" s="392"/>
      <c r="E771" s="392"/>
      <c r="F771" s="392"/>
      <c r="G771" s="392"/>
      <c r="H771" s="392"/>
      <c r="I771" s="392"/>
      <c r="J771" s="392"/>
      <c r="K771" s="392"/>
      <c r="L771" s="392"/>
      <c r="M771" s="392"/>
      <c r="N771" s="392"/>
      <c r="O771" s="392"/>
      <c r="P771" s="392"/>
      <c r="Q771" s="392"/>
      <c r="R771" s="392"/>
      <c r="S771" s="392"/>
      <c r="T771" s="392"/>
      <c r="U771" s="392"/>
      <c r="V771" s="392"/>
      <c r="W771" s="392"/>
      <c r="X771" s="392"/>
      <c r="Y771" s="392"/>
      <c r="Z771" s="392"/>
    </row>
    <row r="772">
      <c r="A772" s="392"/>
      <c r="B772" s="392"/>
      <c r="C772" s="392"/>
      <c r="D772" s="392"/>
      <c r="E772" s="392"/>
      <c r="F772" s="392"/>
      <c r="G772" s="392"/>
      <c r="H772" s="392"/>
      <c r="I772" s="392"/>
      <c r="J772" s="392"/>
      <c r="K772" s="392"/>
      <c r="L772" s="392"/>
      <c r="M772" s="392"/>
      <c r="N772" s="392"/>
      <c r="O772" s="392"/>
      <c r="P772" s="392"/>
      <c r="Q772" s="392"/>
      <c r="R772" s="392"/>
      <c r="S772" s="392"/>
      <c r="T772" s="392"/>
      <c r="U772" s="392"/>
      <c r="V772" s="392"/>
      <c r="W772" s="392"/>
      <c r="X772" s="392"/>
      <c r="Y772" s="392"/>
      <c r="Z772" s="392"/>
    </row>
    <row r="773">
      <c r="A773" s="392"/>
      <c r="B773" s="392"/>
      <c r="C773" s="392"/>
      <c r="D773" s="392"/>
      <c r="E773" s="392"/>
      <c r="F773" s="392"/>
      <c r="G773" s="392"/>
      <c r="H773" s="392"/>
      <c r="I773" s="392"/>
      <c r="J773" s="392"/>
      <c r="K773" s="392"/>
      <c r="L773" s="392"/>
      <c r="M773" s="392"/>
      <c r="N773" s="392"/>
      <c r="O773" s="392"/>
      <c r="P773" s="392"/>
      <c r="Q773" s="392"/>
      <c r="R773" s="392"/>
      <c r="S773" s="392"/>
      <c r="T773" s="392"/>
      <c r="U773" s="392"/>
      <c r="V773" s="392"/>
      <c r="W773" s="392"/>
      <c r="X773" s="392"/>
      <c r="Y773" s="392"/>
      <c r="Z773" s="392"/>
    </row>
    <row r="774">
      <c r="A774" s="392"/>
      <c r="B774" s="392"/>
      <c r="C774" s="392"/>
      <c r="D774" s="392"/>
      <c r="E774" s="392"/>
      <c r="F774" s="392"/>
      <c r="G774" s="392"/>
      <c r="H774" s="392"/>
      <c r="I774" s="392"/>
      <c r="J774" s="392"/>
      <c r="K774" s="392"/>
      <c r="L774" s="392"/>
      <c r="M774" s="392"/>
      <c r="N774" s="392"/>
      <c r="O774" s="392"/>
      <c r="P774" s="392"/>
      <c r="Q774" s="392"/>
      <c r="R774" s="392"/>
      <c r="S774" s="392"/>
      <c r="T774" s="392"/>
      <c r="U774" s="392"/>
      <c r="V774" s="392"/>
      <c r="W774" s="392"/>
      <c r="X774" s="392"/>
      <c r="Y774" s="392"/>
      <c r="Z774" s="392"/>
    </row>
    <row r="775">
      <c r="A775" s="392"/>
      <c r="B775" s="392"/>
      <c r="C775" s="392"/>
      <c r="D775" s="392"/>
      <c r="E775" s="392"/>
      <c r="F775" s="392"/>
      <c r="G775" s="392"/>
      <c r="H775" s="392"/>
      <c r="I775" s="392"/>
      <c r="J775" s="392"/>
      <c r="K775" s="392"/>
      <c r="L775" s="392"/>
      <c r="M775" s="392"/>
      <c r="N775" s="392"/>
      <c r="O775" s="392"/>
      <c r="P775" s="392"/>
      <c r="Q775" s="392"/>
      <c r="R775" s="392"/>
      <c r="S775" s="392"/>
      <c r="T775" s="392"/>
      <c r="U775" s="392"/>
      <c r="V775" s="392"/>
      <c r="W775" s="392"/>
      <c r="X775" s="392"/>
      <c r="Y775" s="392"/>
      <c r="Z775" s="392"/>
    </row>
    <row r="776">
      <c r="A776" s="392"/>
      <c r="B776" s="392"/>
      <c r="C776" s="392"/>
      <c r="D776" s="392"/>
      <c r="E776" s="392"/>
      <c r="F776" s="392"/>
      <c r="G776" s="392"/>
      <c r="H776" s="392"/>
      <c r="I776" s="392"/>
      <c r="J776" s="392"/>
      <c r="K776" s="392"/>
      <c r="L776" s="392"/>
      <c r="M776" s="392"/>
      <c r="N776" s="392"/>
      <c r="O776" s="392"/>
      <c r="P776" s="392"/>
      <c r="Q776" s="392"/>
      <c r="R776" s="392"/>
      <c r="S776" s="392"/>
      <c r="T776" s="392"/>
      <c r="U776" s="392"/>
      <c r="V776" s="392"/>
      <c r="W776" s="392"/>
      <c r="X776" s="392"/>
      <c r="Y776" s="392"/>
      <c r="Z776" s="392"/>
    </row>
    <row r="777">
      <c r="A777" s="392"/>
      <c r="B777" s="392"/>
      <c r="C777" s="392"/>
      <c r="D777" s="392"/>
      <c r="E777" s="392"/>
      <c r="F777" s="392"/>
      <c r="G777" s="392"/>
      <c r="H777" s="392"/>
      <c r="I777" s="392"/>
      <c r="J777" s="392"/>
      <c r="K777" s="392"/>
      <c r="L777" s="392"/>
      <c r="M777" s="392"/>
      <c r="N777" s="392"/>
      <c r="O777" s="392"/>
      <c r="P777" s="392"/>
      <c r="Q777" s="392"/>
      <c r="R777" s="392"/>
      <c r="S777" s="392"/>
      <c r="T777" s="392"/>
      <c r="U777" s="392"/>
      <c r="V777" s="392"/>
      <c r="W777" s="392"/>
      <c r="X777" s="392"/>
      <c r="Y777" s="392"/>
      <c r="Z777" s="392"/>
    </row>
    <row r="778">
      <c r="A778" s="392"/>
      <c r="B778" s="392"/>
      <c r="C778" s="392"/>
      <c r="D778" s="392"/>
      <c r="E778" s="392"/>
      <c r="F778" s="392"/>
      <c r="G778" s="392"/>
      <c r="H778" s="392"/>
      <c r="I778" s="392"/>
      <c r="J778" s="392"/>
      <c r="K778" s="392"/>
      <c r="L778" s="392"/>
      <c r="M778" s="392"/>
      <c r="N778" s="392"/>
      <c r="O778" s="392"/>
      <c r="P778" s="392"/>
      <c r="Q778" s="392"/>
      <c r="R778" s="392"/>
      <c r="S778" s="392"/>
      <c r="T778" s="392"/>
      <c r="U778" s="392"/>
      <c r="V778" s="392"/>
      <c r="W778" s="392"/>
      <c r="X778" s="392"/>
      <c r="Y778" s="392"/>
      <c r="Z778" s="392"/>
    </row>
    <row r="779">
      <c r="A779" s="392"/>
      <c r="B779" s="392"/>
      <c r="C779" s="392"/>
      <c r="D779" s="392"/>
      <c r="E779" s="392"/>
      <c r="F779" s="392"/>
      <c r="G779" s="392"/>
      <c r="H779" s="392"/>
      <c r="I779" s="392"/>
      <c r="J779" s="392"/>
      <c r="K779" s="392"/>
      <c r="L779" s="392"/>
      <c r="M779" s="392"/>
      <c r="N779" s="392"/>
      <c r="O779" s="392"/>
      <c r="P779" s="392"/>
      <c r="Q779" s="392"/>
      <c r="R779" s="392"/>
      <c r="S779" s="392"/>
      <c r="T779" s="392"/>
      <c r="U779" s="392"/>
      <c r="V779" s="392"/>
      <c r="W779" s="392"/>
      <c r="X779" s="392"/>
      <c r="Y779" s="392"/>
      <c r="Z779" s="392"/>
    </row>
    <row r="780">
      <c r="A780" s="392"/>
      <c r="B780" s="392"/>
      <c r="C780" s="392"/>
      <c r="D780" s="392"/>
      <c r="E780" s="392"/>
      <c r="F780" s="392"/>
      <c r="G780" s="392"/>
      <c r="H780" s="392"/>
      <c r="I780" s="392"/>
      <c r="J780" s="392"/>
      <c r="K780" s="392"/>
      <c r="L780" s="392"/>
      <c r="M780" s="392"/>
      <c r="N780" s="392"/>
      <c r="O780" s="392"/>
      <c r="P780" s="392"/>
      <c r="Q780" s="392"/>
      <c r="R780" s="392"/>
      <c r="S780" s="392"/>
      <c r="T780" s="392"/>
      <c r="U780" s="392"/>
      <c r="V780" s="392"/>
      <c r="W780" s="392"/>
      <c r="X780" s="392"/>
      <c r="Y780" s="392"/>
      <c r="Z780" s="392"/>
    </row>
    <row r="781">
      <c r="A781" s="392"/>
      <c r="B781" s="392"/>
      <c r="C781" s="392"/>
      <c r="D781" s="392"/>
      <c r="E781" s="392"/>
      <c r="F781" s="392"/>
      <c r="G781" s="392"/>
      <c r="H781" s="392"/>
      <c r="I781" s="392"/>
      <c r="J781" s="392"/>
      <c r="K781" s="392"/>
      <c r="L781" s="392"/>
      <c r="M781" s="392"/>
      <c r="N781" s="392"/>
      <c r="O781" s="392"/>
      <c r="P781" s="392"/>
      <c r="Q781" s="392"/>
      <c r="R781" s="392"/>
      <c r="S781" s="392"/>
      <c r="T781" s="392"/>
      <c r="U781" s="392"/>
      <c r="V781" s="392"/>
      <c r="W781" s="392"/>
      <c r="X781" s="392"/>
      <c r="Y781" s="392"/>
      <c r="Z781" s="392"/>
    </row>
    <row r="782">
      <c r="A782" s="392"/>
      <c r="B782" s="392"/>
      <c r="C782" s="392"/>
      <c r="D782" s="392"/>
      <c r="E782" s="392"/>
      <c r="F782" s="392"/>
      <c r="G782" s="392"/>
      <c r="H782" s="392"/>
      <c r="I782" s="392"/>
      <c r="J782" s="392"/>
      <c r="K782" s="392"/>
      <c r="L782" s="392"/>
      <c r="M782" s="392"/>
      <c r="N782" s="392"/>
      <c r="O782" s="392"/>
      <c r="P782" s="392"/>
      <c r="Q782" s="392"/>
      <c r="R782" s="392"/>
      <c r="S782" s="392"/>
      <c r="T782" s="392"/>
      <c r="U782" s="392"/>
      <c r="V782" s="392"/>
      <c r="W782" s="392"/>
      <c r="X782" s="392"/>
      <c r="Y782" s="392"/>
      <c r="Z782" s="392"/>
    </row>
    <row r="783">
      <c r="A783" s="392"/>
      <c r="B783" s="392"/>
      <c r="C783" s="392"/>
      <c r="D783" s="392"/>
      <c r="E783" s="392"/>
      <c r="F783" s="392"/>
      <c r="G783" s="392"/>
      <c r="H783" s="392"/>
      <c r="I783" s="392"/>
      <c r="J783" s="392"/>
      <c r="K783" s="392"/>
      <c r="L783" s="392"/>
      <c r="M783" s="392"/>
      <c r="N783" s="392"/>
      <c r="O783" s="392"/>
      <c r="P783" s="392"/>
      <c r="Q783" s="392"/>
      <c r="R783" s="392"/>
      <c r="S783" s="392"/>
      <c r="T783" s="392"/>
      <c r="U783" s="392"/>
      <c r="V783" s="392"/>
      <c r="W783" s="392"/>
      <c r="X783" s="392"/>
      <c r="Y783" s="392"/>
      <c r="Z783" s="392"/>
    </row>
    <row r="784">
      <c r="A784" s="392"/>
      <c r="B784" s="392"/>
      <c r="C784" s="392"/>
      <c r="D784" s="392"/>
      <c r="E784" s="392"/>
      <c r="F784" s="392"/>
      <c r="G784" s="392"/>
      <c r="H784" s="392"/>
      <c r="I784" s="392"/>
      <c r="J784" s="392"/>
      <c r="K784" s="392"/>
      <c r="L784" s="392"/>
      <c r="M784" s="392"/>
      <c r="N784" s="392"/>
      <c r="O784" s="392"/>
      <c r="P784" s="392"/>
      <c r="Q784" s="392"/>
      <c r="R784" s="392"/>
      <c r="S784" s="392"/>
      <c r="T784" s="392"/>
      <c r="U784" s="392"/>
      <c r="V784" s="392"/>
      <c r="W784" s="392"/>
      <c r="X784" s="392"/>
      <c r="Y784" s="392"/>
      <c r="Z784" s="392"/>
    </row>
    <row r="785">
      <c r="A785" s="392"/>
      <c r="B785" s="392"/>
      <c r="C785" s="392"/>
      <c r="D785" s="392"/>
      <c r="E785" s="392"/>
      <c r="F785" s="392"/>
      <c r="G785" s="392"/>
      <c r="H785" s="392"/>
      <c r="I785" s="392"/>
      <c r="J785" s="392"/>
      <c r="K785" s="392"/>
      <c r="L785" s="392"/>
      <c r="M785" s="392"/>
      <c r="N785" s="392"/>
      <c r="O785" s="392"/>
      <c r="P785" s="392"/>
      <c r="Q785" s="392"/>
      <c r="R785" s="392"/>
      <c r="S785" s="392"/>
      <c r="T785" s="392"/>
      <c r="U785" s="392"/>
      <c r="V785" s="392"/>
      <c r="W785" s="392"/>
      <c r="X785" s="392"/>
      <c r="Y785" s="392"/>
      <c r="Z785" s="392"/>
    </row>
    <row r="786">
      <c r="A786" s="392"/>
      <c r="B786" s="392"/>
      <c r="C786" s="392"/>
      <c r="D786" s="392"/>
      <c r="E786" s="392"/>
      <c r="F786" s="392"/>
      <c r="G786" s="392"/>
      <c r="H786" s="392"/>
      <c r="I786" s="392"/>
      <c r="J786" s="392"/>
      <c r="K786" s="392"/>
      <c r="L786" s="392"/>
      <c r="M786" s="392"/>
      <c r="N786" s="392"/>
      <c r="O786" s="392"/>
      <c r="P786" s="392"/>
      <c r="Q786" s="392"/>
      <c r="R786" s="392"/>
      <c r="S786" s="392"/>
      <c r="T786" s="392"/>
      <c r="U786" s="392"/>
      <c r="V786" s="392"/>
      <c r="W786" s="392"/>
      <c r="X786" s="392"/>
      <c r="Y786" s="392"/>
      <c r="Z786" s="392"/>
    </row>
    <row r="787">
      <c r="A787" s="392"/>
      <c r="B787" s="392"/>
      <c r="C787" s="392"/>
      <c r="D787" s="392"/>
      <c r="E787" s="392"/>
      <c r="F787" s="392"/>
      <c r="G787" s="392"/>
      <c r="H787" s="392"/>
      <c r="I787" s="392"/>
      <c r="J787" s="392"/>
      <c r="K787" s="392"/>
      <c r="L787" s="392"/>
      <c r="M787" s="392"/>
      <c r="N787" s="392"/>
      <c r="O787" s="392"/>
      <c r="P787" s="392"/>
      <c r="Q787" s="392"/>
      <c r="R787" s="392"/>
      <c r="S787" s="392"/>
      <c r="T787" s="392"/>
      <c r="U787" s="392"/>
      <c r="V787" s="392"/>
      <c r="W787" s="392"/>
      <c r="X787" s="392"/>
      <c r="Y787" s="392"/>
      <c r="Z787" s="392"/>
    </row>
    <row r="788">
      <c r="A788" s="392"/>
      <c r="B788" s="392"/>
      <c r="C788" s="392"/>
      <c r="D788" s="392"/>
      <c r="E788" s="392"/>
      <c r="F788" s="392"/>
      <c r="G788" s="392"/>
      <c r="H788" s="392"/>
      <c r="I788" s="392"/>
      <c r="J788" s="392"/>
      <c r="K788" s="392"/>
      <c r="L788" s="392"/>
      <c r="M788" s="392"/>
      <c r="N788" s="392"/>
      <c r="O788" s="392"/>
      <c r="P788" s="392"/>
      <c r="Q788" s="392"/>
      <c r="R788" s="392"/>
      <c r="S788" s="392"/>
      <c r="T788" s="392"/>
      <c r="U788" s="392"/>
      <c r="V788" s="392"/>
      <c r="W788" s="392"/>
      <c r="X788" s="392"/>
      <c r="Y788" s="392"/>
      <c r="Z788" s="392"/>
    </row>
    <row r="789">
      <c r="A789" s="392"/>
      <c r="B789" s="392"/>
      <c r="C789" s="392"/>
      <c r="D789" s="392"/>
      <c r="E789" s="392"/>
      <c r="F789" s="392"/>
      <c r="G789" s="392"/>
      <c r="H789" s="392"/>
      <c r="I789" s="392"/>
      <c r="J789" s="392"/>
      <c r="K789" s="392"/>
      <c r="L789" s="392"/>
      <c r="M789" s="392"/>
      <c r="N789" s="392"/>
      <c r="O789" s="392"/>
      <c r="P789" s="392"/>
      <c r="Q789" s="392"/>
      <c r="R789" s="392"/>
      <c r="S789" s="392"/>
      <c r="T789" s="392"/>
      <c r="U789" s="392"/>
      <c r="V789" s="392"/>
      <c r="W789" s="392"/>
      <c r="X789" s="392"/>
      <c r="Y789" s="392"/>
      <c r="Z789" s="392"/>
    </row>
    <row r="790">
      <c r="A790" s="392"/>
      <c r="B790" s="392"/>
      <c r="C790" s="392"/>
      <c r="D790" s="392"/>
      <c r="E790" s="392"/>
      <c r="F790" s="392"/>
      <c r="G790" s="392"/>
      <c r="H790" s="392"/>
      <c r="I790" s="392"/>
      <c r="J790" s="392"/>
      <c r="K790" s="392"/>
      <c r="L790" s="392"/>
      <c r="M790" s="392"/>
      <c r="N790" s="392"/>
      <c r="O790" s="392"/>
      <c r="P790" s="392"/>
      <c r="Q790" s="392"/>
      <c r="R790" s="392"/>
      <c r="S790" s="392"/>
      <c r="T790" s="392"/>
      <c r="U790" s="392"/>
      <c r="V790" s="392"/>
      <c r="W790" s="392"/>
      <c r="X790" s="392"/>
      <c r="Y790" s="392"/>
      <c r="Z790" s="392"/>
    </row>
    <row r="791">
      <c r="A791" s="392"/>
      <c r="B791" s="392"/>
      <c r="C791" s="392"/>
      <c r="D791" s="392"/>
      <c r="E791" s="392"/>
      <c r="F791" s="392"/>
      <c r="G791" s="392"/>
      <c r="H791" s="392"/>
      <c r="I791" s="392"/>
      <c r="J791" s="392"/>
      <c r="K791" s="392"/>
      <c r="L791" s="392"/>
      <c r="M791" s="392"/>
      <c r="N791" s="392"/>
      <c r="O791" s="392"/>
      <c r="P791" s="392"/>
      <c r="Q791" s="392"/>
      <c r="R791" s="392"/>
      <c r="S791" s="392"/>
      <c r="T791" s="392"/>
      <c r="U791" s="392"/>
      <c r="V791" s="392"/>
      <c r="W791" s="392"/>
      <c r="X791" s="392"/>
      <c r="Y791" s="392"/>
      <c r="Z791" s="392"/>
    </row>
    <row r="792">
      <c r="A792" s="392"/>
      <c r="B792" s="392"/>
      <c r="C792" s="392"/>
      <c r="D792" s="392"/>
      <c r="E792" s="392"/>
      <c r="F792" s="392"/>
      <c r="G792" s="392"/>
      <c r="H792" s="392"/>
      <c r="I792" s="392"/>
      <c r="J792" s="392"/>
      <c r="K792" s="392"/>
      <c r="L792" s="392"/>
      <c r="M792" s="392"/>
      <c r="N792" s="392"/>
      <c r="O792" s="392"/>
      <c r="P792" s="392"/>
      <c r="Q792" s="392"/>
      <c r="R792" s="392"/>
      <c r="S792" s="392"/>
      <c r="T792" s="392"/>
      <c r="U792" s="392"/>
      <c r="V792" s="392"/>
      <c r="W792" s="392"/>
      <c r="X792" s="392"/>
      <c r="Y792" s="392"/>
      <c r="Z792" s="392"/>
    </row>
    <row r="793">
      <c r="A793" s="392"/>
      <c r="B793" s="392"/>
      <c r="C793" s="392"/>
      <c r="D793" s="392"/>
      <c r="E793" s="392"/>
      <c r="F793" s="392"/>
      <c r="G793" s="392"/>
      <c r="H793" s="392"/>
      <c r="I793" s="392"/>
      <c r="J793" s="392"/>
      <c r="K793" s="392"/>
      <c r="L793" s="392"/>
      <c r="M793" s="392"/>
      <c r="N793" s="392"/>
      <c r="O793" s="392"/>
      <c r="P793" s="392"/>
      <c r="Q793" s="392"/>
      <c r="R793" s="392"/>
      <c r="S793" s="392"/>
      <c r="T793" s="392"/>
      <c r="U793" s="392"/>
      <c r="V793" s="392"/>
      <c r="W793" s="392"/>
      <c r="X793" s="392"/>
      <c r="Y793" s="392"/>
      <c r="Z793" s="392"/>
    </row>
    <row r="794">
      <c r="A794" s="392"/>
      <c r="B794" s="392"/>
      <c r="C794" s="392"/>
      <c r="D794" s="392"/>
      <c r="E794" s="392"/>
      <c r="F794" s="392"/>
      <c r="G794" s="392"/>
      <c r="H794" s="392"/>
      <c r="I794" s="392"/>
      <c r="J794" s="392"/>
      <c r="K794" s="392"/>
      <c r="L794" s="392"/>
      <c r="M794" s="392"/>
      <c r="N794" s="392"/>
      <c r="O794" s="392"/>
      <c r="P794" s="392"/>
      <c r="Q794" s="392"/>
      <c r="R794" s="392"/>
      <c r="S794" s="392"/>
      <c r="T794" s="392"/>
      <c r="U794" s="392"/>
      <c r="V794" s="392"/>
      <c r="W794" s="392"/>
      <c r="X794" s="392"/>
      <c r="Y794" s="392"/>
      <c r="Z794" s="392"/>
    </row>
    <row r="795">
      <c r="A795" s="392"/>
      <c r="B795" s="392"/>
      <c r="C795" s="392"/>
      <c r="D795" s="392"/>
      <c r="E795" s="392"/>
      <c r="F795" s="392"/>
      <c r="G795" s="392"/>
      <c r="H795" s="392"/>
      <c r="I795" s="392"/>
      <c r="J795" s="392"/>
      <c r="K795" s="392"/>
      <c r="L795" s="392"/>
      <c r="M795" s="392"/>
      <c r="N795" s="392"/>
      <c r="O795" s="392"/>
      <c r="P795" s="392"/>
      <c r="Q795" s="392"/>
      <c r="R795" s="392"/>
      <c r="S795" s="392"/>
      <c r="T795" s="392"/>
      <c r="U795" s="392"/>
      <c r="V795" s="392"/>
      <c r="W795" s="392"/>
      <c r="X795" s="392"/>
      <c r="Y795" s="392"/>
      <c r="Z795" s="392"/>
    </row>
    <row r="796">
      <c r="A796" s="392"/>
      <c r="B796" s="392"/>
      <c r="C796" s="392"/>
      <c r="D796" s="392"/>
      <c r="E796" s="392"/>
      <c r="F796" s="392"/>
      <c r="G796" s="392"/>
      <c r="H796" s="392"/>
      <c r="I796" s="392"/>
      <c r="J796" s="392"/>
      <c r="K796" s="392"/>
      <c r="L796" s="392"/>
      <c r="M796" s="392"/>
      <c r="N796" s="392"/>
      <c r="O796" s="392"/>
      <c r="P796" s="392"/>
      <c r="Q796" s="392"/>
      <c r="R796" s="392"/>
      <c r="S796" s="392"/>
      <c r="T796" s="392"/>
      <c r="U796" s="392"/>
      <c r="V796" s="392"/>
      <c r="W796" s="392"/>
      <c r="X796" s="392"/>
      <c r="Y796" s="392"/>
      <c r="Z796" s="392"/>
    </row>
    <row r="797">
      <c r="A797" s="392"/>
      <c r="B797" s="392"/>
      <c r="C797" s="392"/>
      <c r="D797" s="392"/>
      <c r="E797" s="392"/>
      <c r="F797" s="392"/>
      <c r="G797" s="392"/>
      <c r="H797" s="392"/>
      <c r="I797" s="392"/>
      <c r="J797" s="392"/>
      <c r="K797" s="392"/>
      <c r="L797" s="392"/>
      <c r="M797" s="392"/>
      <c r="N797" s="392"/>
      <c r="O797" s="392"/>
      <c r="P797" s="392"/>
      <c r="Q797" s="392"/>
      <c r="R797" s="392"/>
      <c r="S797" s="392"/>
      <c r="T797" s="392"/>
      <c r="U797" s="392"/>
      <c r="V797" s="392"/>
      <c r="W797" s="392"/>
      <c r="X797" s="392"/>
      <c r="Y797" s="392"/>
      <c r="Z797" s="392"/>
    </row>
    <row r="798">
      <c r="A798" s="392"/>
      <c r="B798" s="392"/>
      <c r="C798" s="392"/>
      <c r="D798" s="392"/>
      <c r="E798" s="392"/>
      <c r="F798" s="392"/>
      <c r="G798" s="392"/>
      <c r="H798" s="392"/>
      <c r="I798" s="392"/>
      <c r="J798" s="392"/>
      <c r="K798" s="392"/>
      <c r="L798" s="392"/>
      <c r="M798" s="392"/>
      <c r="N798" s="392"/>
      <c r="O798" s="392"/>
      <c r="P798" s="392"/>
      <c r="Q798" s="392"/>
      <c r="R798" s="392"/>
      <c r="S798" s="392"/>
      <c r="T798" s="392"/>
      <c r="U798" s="392"/>
      <c r="V798" s="392"/>
      <c r="W798" s="392"/>
      <c r="X798" s="392"/>
      <c r="Y798" s="392"/>
      <c r="Z798" s="392"/>
    </row>
    <row r="799">
      <c r="A799" s="392"/>
      <c r="B799" s="392"/>
      <c r="C799" s="392"/>
      <c r="D799" s="392"/>
      <c r="E799" s="392"/>
      <c r="F799" s="392"/>
      <c r="G799" s="392"/>
      <c r="H799" s="392"/>
      <c r="I799" s="392"/>
      <c r="J799" s="392"/>
      <c r="K799" s="392"/>
      <c r="L799" s="392"/>
      <c r="M799" s="392"/>
      <c r="N799" s="392"/>
      <c r="O799" s="392"/>
      <c r="P799" s="392"/>
      <c r="Q799" s="392"/>
      <c r="R799" s="392"/>
      <c r="S799" s="392"/>
      <c r="T799" s="392"/>
      <c r="U799" s="392"/>
      <c r="V799" s="392"/>
      <c r="W799" s="392"/>
      <c r="X799" s="392"/>
      <c r="Y799" s="392"/>
      <c r="Z799" s="392"/>
    </row>
    <row r="800">
      <c r="A800" s="392"/>
      <c r="B800" s="392"/>
      <c r="C800" s="392"/>
      <c r="D800" s="392"/>
      <c r="E800" s="392"/>
      <c r="F800" s="392"/>
      <c r="G800" s="392"/>
      <c r="H800" s="392"/>
      <c r="I800" s="392"/>
      <c r="J800" s="392"/>
      <c r="K800" s="392"/>
      <c r="L800" s="392"/>
      <c r="M800" s="392"/>
      <c r="N800" s="392"/>
      <c r="O800" s="392"/>
      <c r="P800" s="392"/>
      <c r="Q800" s="392"/>
      <c r="R800" s="392"/>
      <c r="S800" s="392"/>
      <c r="T800" s="392"/>
      <c r="U800" s="392"/>
      <c r="V800" s="392"/>
      <c r="W800" s="392"/>
      <c r="X800" s="392"/>
      <c r="Y800" s="392"/>
      <c r="Z800" s="392"/>
    </row>
    <row r="801">
      <c r="A801" s="392"/>
      <c r="B801" s="392"/>
      <c r="C801" s="392"/>
      <c r="D801" s="392"/>
      <c r="E801" s="392"/>
      <c r="F801" s="392"/>
      <c r="G801" s="392"/>
      <c r="H801" s="392"/>
      <c r="I801" s="392"/>
      <c r="J801" s="392"/>
      <c r="K801" s="392"/>
      <c r="L801" s="392"/>
      <c r="M801" s="392"/>
      <c r="N801" s="392"/>
      <c r="O801" s="392"/>
      <c r="P801" s="392"/>
      <c r="Q801" s="392"/>
      <c r="R801" s="392"/>
      <c r="S801" s="392"/>
      <c r="T801" s="392"/>
      <c r="U801" s="392"/>
      <c r="V801" s="392"/>
      <c r="W801" s="392"/>
      <c r="X801" s="392"/>
      <c r="Y801" s="392"/>
      <c r="Z801" s="392"/>
    </row>
    <row r="802">
      <c r="A802" s="392"/>
      <c r="B802" s="392"/>
      <c r="C802" s="392"/>
      <c r="D802" s="392"/>
      <c r="E802" s="392"/>
      <c r="F802" s="392"/>
      <c r="G802" s="392"/>
      <c r="H802" s="392"/>
      <c r="I802" s="392"/>
      <c r="J802" s="392"/>
      <c r="K802" s="392"/>
      <c r="L802" s="392"/>
      <c r="M802" s="392"/>
      <c r="N802" s="392"/>
      <c r="O802" s="392"/>
      <c r="P802" s="392"/>
      <c r="Q802" s="392"/>
      <c r="R802" s="392"/>
      <c r="S802" s="392"/>
      <c r="T802" s="392"/>
      <c r="U802" s="392"/>
      <c r="V802" s="392"/>
      <c r="W802" s="392"/>
      <c r="X802" s="392"/>
      <c r="Y802" s="392"/>
      <c r="Z802" s="392"/>
    </row>
    <row r="803">
      <c r="A803" s="392"/>
      <c r="B803" s="392"/>
      <c r="C803" s="392"/>
      <c r="D803" s="392"/>
      <c r="E803" s="392"/>
      <c r="F803" s="392"/>
      <c r="G803" s="392"/>
      <c r="H803" s="392"/>
      <c r="I803" s="392"/>
      <c r="J803" s="392"/>
      <c r="K803" s="392"/>
      <c r="L803" s="392"/>
      <c r="M803" s="392"/>
      <c r="N803" s="392"/>
      <c r="O803" s="392"/>
      <c r="P803" s="392"/>
      <c r="Q803" s="392"/>
      <c r="R803" s="392"/>
      <c r="S803" s="392"/>
      <c r="T803" s="392"/>
      <c r="U803" s="392"/>
      <c r="V803" s="392"/>
      <c r="W803" s="392"/>
      <c r="X803" s="392"/>
      <c r="Y803" s="392"/>
      <c r="Z803" s="392"/>
    </row>
    <row r="804">
      <c r="A804" s="392"/>
      <c r="B804" s="392"/>
      <c r="C804" s="392"/>
      <c r="D804" s="392"/>
      <c r="E804" s="392"/>
      <c r="F804" s="392"/>
      <c r="G804" s="392"/>
      <c r="H804" s="392"/>
      <c r="I804" s="392"/>
      <c r="J804" s="392"/>
      <c r="K804" s="392"/>
      <c r="L804" s="392"/>
      <c r="M804" s="392"/>
      <c r="N804" s="392"/>
      <c r="O804" s="392"/>
      <c r="P804" s="392"/>
      <c r="Q804" s="392"/>
      <c r="R804" s="392"/>
      <c r="S804" s="392"/>
      <c r="T804" s="392"/>
      <c r="U804" s="392"/>
      <c r="V804" s="392"/>
      <c r="W804" s="392"/>
      <c r="X804" s="392"/>
      <c r="Y804" s="392"/>
      <c r="Z804" s="392"/>
    </row>
    <row r="805">
      <c r="A805" s="392"/>
      <c r="B805" s="392"/>
      <c r="C805" s="392"/>
      <c r="D805" s="392"/>
      <c r="E805" s="392"/>
      <c r="F805" s="392"/>
      <c r="G805" s="392"/>
      <c r="H805" s="392"/>
      <c r="I805" s="392"/>
      <c r="J805" s="392"/>
      <c r="K805" s="392"/>
      <c r="L805" s="392"/>
      <c r="M805" s="392"/>
      <c r="N805" s="392"/>
      <c r="O805" s="392"/>
      <c r="P805" s="392"/>
      <c r="Q805" s="392"/>
      <c r="R805" s="392"/>
      <c r="S805" s="392"/>
      <c r="T805" s="392"/>
      <c r="U805" s="392"/>
      <c r="V805" s="392"/>
      <c r="W805" s="392"/>
      <c r="X805" s="392"/>
      <c r="Y805" s="392"/>
      <c r="Z805" s="392"/>
    </row>
    <row r="806">
      <c r="A806" s="392"/>
      <c r="B806" s="392"/>
      <c r="C806" s="392"/>
      <c r="D806" s="392"/>
      <c r="E806" s="392"/>
      <c r="F806" s="392"/>
      <c r="G806" s="392"/>
      <c r="H806" s="392"/>
      <c r="I806" s="392"/>
      <c r="J806" s="392"/>
      <c r="K806" s="392"/>
      <c r="L806" s="392"/>
      <c r="M806" s="392"/>
      <c r="N806" s="392"/>
      <c r="O806" s="392"/>
      <c r="P806" s="392"/>
      <c r="Q806" s="392"/>
      <c r="R806" s="392"/>
      <c r="S806" s="392"/>
      <c r="T806" s="392"/>
      <c r="U806" s="392"/>
      <c r="V806" s="392"/>
      <c r="W806" s="392"/>
      <c r="X806" s="392"/>
      <c r="Y806" s="392"/>
      <c r="Z806" s="392"/>
    </row>
    <row r="807">
      <c r="A807" s="392"/>
      <c r="B807" s="392"/>
      <c r="C807" s="392"/>
      <c r="D807" s="392"/>
      <c r="E807" s="392"/>
      <c r="F807" s="392"/>
      <c r="G807" s="392"/>
      <c r="H807" s="392"/>
      <c r="I807" s="392"/>
      <c r="J807" s="392"/>
      <c r="K807" s="392"/>
      <c r="L807" s="392"/>
      <c r="M807" s="392"/>
      <c r="N807" s="392"/>
      <c r="O807" s="392"/>
      <c r="P807" s="392"/>
      <c r="Q807" s="392"/>
      <c r="R807" s="392"/>
      <c r="S807" s="392"/>
      <c r="T807" s="392"/>
      <c r="U807" s="392"/>
      <c r="V807" s="392"/>
      <c r="W807" s="392"/>
      <c r="X807" s="392"/>
      <c r="Y807" s="392"/>
      <c r="Z807" s="392"/>
    </row>
    <row r="808">
      <c r="A808" s="392"/>
      <c r="B808" s="392"/>
      <c r="C808" s="392"/>
      <c r="D808" s="392"/>
      <c r="E808" s="392"/>
      <c r="F808" s="392"/>
      <c r="G808" s="392"/>
      <c r="H808" s="392"/>
      <c r="I808" s="392"/>
      <c r="J808" s="392"/>
      <c r="K808" s="392"/>
      <c r="L808" s="392"/>
      <c r="M808" s="392"/>
      <c r="N808" s="392"/>
      <c r="O808" s="392"/>
      <c r="P808" s="392"/>
      <c r="Q808" s="392"/>
      <c r="R808" s="392"/>
      <c r="S808" s="392"/>
      <c r="T808" s="392"/>
      <c r="U808" s="392"/>
      <c r="V808" s="392"/>
      <c r="W808" s="392"/>
      <c r="X808" s="392"/>
      <c r="Y808" s="392"/>
      <c r="Z808" s="392"/>
    </row>
    <row r="809">
      <c r="A809" s="392"/>
      <c r="B809" s="392"/>
      <c r="C809" s="392"/>
      <c r="D809" s="392"/>
      <c r="E809" s="392"/>
      <c r="F809" s="392"/>
      <c r="G809" s="392"/>
      <c r="H809" s="392"/>
      <c r="I809" s="392"/>
      <c r="J809" s="392"/>
      <c r="K809" s="392"/>
      <c r="L809" s="392"/>
      <c r="M809" s="392"/>
      <c r="N809" s="392"/>
      <c r="O809" s="392"/>
      <c r="P809" s="392"/>
      <c r="Q809" s="392"/>
      <c r="R809" s="392"/>
      <c r="S809" s="392"/>
      <c r="T809" s="392"/>
      <c r="U809" s="392"/>
      <c r="V809" s="392"/>
      <c r="W809" s="392"/>
      <c r="X809" s="392"/>
      <c r="Y809" s="392"/>
      <c r="Z809" s="392"/>
    </row>
    <row r="810">
      <c r="A810" s="392"/>
      <c r="B810" s="392"/>
      <c r="C810" s="392"/>
      <c r="D810" s="392"/>
      <c r="E810" s="392"/>
      <c r="F810" s="392"/>
      <c r="G810" s="392"/>
      <c r="H810" s="392"/>
      <c r="I810" s="392"/>
      <c r="J810" s="392"/>
      <c r="K810" s="392"/>
      <c r="L810" s="392"/>
      <c r="M810" s="392"/>
      <c r="N810" s="392"/>
      <c r="O810" s="392"/>
      <c r="P810" s="392"/>
      <c r="Q810" s="392"/>
      <c r="R810" s="392"/>
      <c r="S810" s="392"/>
      <c r="T810" s="392"/>
      <c r="U810" s="392"/>
      <c r="V810" s="392"/>
      <c r="W810" s="392"/>
      <c r="X810" s="392"/>
      <c r="Y810" s="392"/>
      <c r="Z810" s="392"/>
    </row>
    <row r="811">
      <c r="A811" s="392"/>
      <c r="B811" s="392"/>
      <c r="C811" s="392"/>
      <c r="D811" s="392"/>
      <c r="E811" s="392"/>
      <c r="F811" s="392"/>
      <c r="G811" s="392"/>
      <c r="H811" s="392"/>
      <c r="I811" s="392"/>
      <c r="J811" s="392"/>
      <c r="K811" s="392"/>
      <c r="L811" s="392"/>
      <c r="M811" s="392"/>
      <c r="N811" s="392"/>
      <c r="O811" s="392"/>
      <c r="P811" s="392"/>
      <c r="Q811" s="392"/>
      <c r="R811" s="392"/>
      <c r="S811" s="392"/>
      <c r="T811" s="392"/>
      <c r="U811" s="392"/>
      <c r="V811" s="392"/>
      <c r="W811" s="392"/>
      <c r="X811" s="392"/>
      <c r="Y811" s="392"/>
      <c r="Z811" s="392"/>
    </row>
    <row r="812">
      <c r="A812" s="392"/>
      <c r="B812" s="392"/>
      <c r="C812" s="392"/>
      <c r="D812" s="392"/>
      <c r="E812" s="392"/>
      <c r="F812" s="392"/>
      <c r="G812" s="392"/>
      <c r="H812" s="392"/>
      <c r="I812" s="392"/>
      <c r="J812" s="392"/>
      <c r="K812" s="392"/>
      <c r="L812" s="392"/>
      <c r="M812" s="392"/>
      <c r="N812" s="392"/>
      <c r="O812" s="392"/>
      <c r="P812" s="392"/>
      <c r="Q812" s="392"/>
      <c r="R812" s="392"/>
      <c r="S812" s="392"/>
      <c r="T812" s="392"/>
      <c r="U812" s="392"/>
      <c r="V812" s="392"/>
      <c r="W812" s="392"/>
      <c r="X812" s="392"/>
      <c r="Y812" s="392"/>
      <c r="Z812" s="392"/>
    </row>
    <row r="813">
      <c r="A813" s="392"/>
      <c r="B813" s="392"/>
      <c r="C813" s="392"/>
      <c r="D813" s="392"/>
      <c r="E813" s="392"/>
      <c r="F813" s="392"/>
      <c r="G813" s="392"/>
      <c r="H813" s="392"/>
      <c r="I813" s="392"/>
      <c r="J813" s="392"/>
      <c r="K813" s="392"/>
      <c r="L813" s="392"/>
      <c r="M813" s="392"/>
      <c r="N813" s="392"/>
      <c r="O813" s="392"/>
      <c r="P813" s="392"/>
      <c r="Q813" s="392"/>
      <c r="R813" s="392"/>
      <c r="S813" s="392"/>
      <c r="T813" s="392"/>
      <c r="U813" s="392"/>
      <c r="V813" s="392"/>
      <c r="W813" s="392"/>
      <c r="X813" s="392"/>
      <c r="Y813" s="392"/>
      <c r="Z813" s="392"/>
    </row>
    <row r="814">
      <c r="A814" s="392"/>
      <c r="B814" s="392"/>
      <c r="C814" s="392"/>
      <c r="D814" s="392"/>
      <c r="E814" s="392"/>
      <c r="F814" s="392"/>
      <c r="G814" s="392"/>
      <c r="H814" s="392"/>
      <c r="I814" s="392"/>
      <c r="J814" s="392"/>
      <c r="K814" s="392"/>
      <c r="L814" s="392"/>
      <c r="M814" s="392"/>
      <c r="N814" s="392"/>
      <c r="O814" s="392"/>
      <c r="P814" s="392"/>
      <c r="Q814" s="392"/>
      <c r="R814" s="392"/>
      <c r="S814" s="392"/>
      <c r="T814" s="392"/>
      <c r="U814" s="392"/>
      <c r="V814" s="392"/>
      <c r="W814" s="392"/>
      <c r="X814" s="392"/>
      <c r="Y814" s="392"/>
      <c r="Z814" s="392"/>
    </row>
    <row r="815">
      <c r="A815" s="392"/>
      <c r="B815" s="392"/>
      <c r="C815" s="392"/>
      <c r="D815" s="392"/>
      <c r="E815" s="392"/>
      <c r="F815" s="392"/>
      <c r="G815" s="392"/>
      <c r="H815" s="392"/>
      <c r="I815" s="392"/>
      <c r="J815" s="392"/>
      <c r="K815" s="392"/>
      <c r="L815" s="392"/>
      <c r="M815" s="392"/>
      <c r="N815" s="392"/>
      <c r="O815" s="392"/>
      <c r="P815" s="392"/>
      <c r="Q815" s="392"/>
      <c r="R815" s="392"/>
      <c r="S815" s="392"/>
      <c r="T815" s="392"/>
      <c r="U815" s="392"/>
      <c r="V815" s="392"/>
      <c r="W815" s="392"/>
      <c r="X815" s="392"/>
      <c r="Y815" s="392"/>
      <c r="Z815" s="392"/>
    </row>
    <row r="816">
      <c r="A816" s="392"/>
      <c r="B816" s="392"/>
      <c r="C816" s="392"/>
      <c r="D816" s="392"/>
      <c r="E816" s="392"/>
      <c r="F816" s="392"/>
      <c r="G816" s="392"/>
      <c r="H816" s="392"/>
      <c r="I816" s="392"/>
      <c r="J816" s="392"/>
      <c r="K816" s="392"/>
      <c r="L816" s="392"/>
      <c r="M816" s="392"/>
      <c r="N816" s="392"/>
      <c r="O816" s="392"/>
      <c r="P816" s="392"/>
      <c r="Q816" s="392"/>
      <c r="R816" s="392"/>
      <c r="S816" s="392"/>
      <c r="T816" s="392"/>
      <c r="U816" s="392"/>
      <c r="V816" s="392"/>
      <c r="W816" s="392"/>
      <c r="X816" s="392"/>
      <c r="Y816" s="392"/>
      <c r="Z816" s="392"/>
    </row>
    <row r="817">
      <c r="A817" s="392"/>
      <c r="B817" s="392"/>
      <c r="C817" s="392"/>
      <c r="D817" s="392"/>
      <c r="E817" s="392"/>
      <c r="F817" s="392"/>
      <c r="G817" s="392"/>
      <c r="H817" s="392"/>
      <c r="I817" s="392"/>
      <c r="J817" s="392"/>
      <c r="K817" s="392"/>
      <c r="L817" s="392"/>
      <c r="M817" s="392"/>
      <c r="N817" s="392"/>
      <c r="O817" s="392"/>
      <c r="P817" s="392"/>
      <c r="Q817" s="392"/>
      <c r="R817" s="392"/>
      <c r="S817" s="392"/>
      <c r="T817" s="392"/>
      <c r="U817" s="392"/>
      <c r="V817" s="392"/>
      <c r="W817" s="392"/>
      <c r="X817" s="392"/>
      <c r="Y817" s="392"/>
      <c r="Z817" s="392"/>
    </row>
    <row r="818">
      <c r="A818" s="392"/>
      <c r="B818" s="392"/>
      <c r="C818" s="392"/>
      <c r="D818" s="392"/>
      <c r="E818" s="392"/>
      <c r="F818" s="392"/>
      <c r="G818" s="392"/>
      <c r="H818" s="392"/>
      <c r="I818" s="392"/>
      <c r="J818" s="392"/>
      <c r="K818" s="392"/>
      <c r="L818" s="392"/>
      <c r="M818" s="392"/>
      <c r="N818" s="392"/>
      <c r="O818" s="392"/>
      <c r="P818" s="392"/>
      <c r="Q818" s="392"/>
      <c r="R818" s="392"/>
      <c r="S818" s="392"/>
      <c r="T818" s="392"/>
      <c r="U818" s="392"/>
      <c r="V818" s="392"/>
      <c r="W818" s="392"/>
      <c r="X818" s="392"/>
      <c r="Y818" s="392"/>
      <c r="Z818" s="392"/>
    </row>
    <row r="819">
      <c r="A819" s="392"/>
      <c r="B819" s="392"/>
      <c r="C819" s="392"/>
      <c r="D819" s="392"/>
      <c r="E819" s="392"/>
      <c r="F819" s="392"/>
      <c r="G819" s="392"/>
      <c r="H819" s="392"/>
      <c r="I819" s="392"/>
      <c r="J819" s="392"/>
      <c r="K819" s="392"/>
      <c r="L819" s="392"/>
      <c r="M819" s="392"/>
      <c r="N819" s="392"/>
      <c r="O819" s="392"/>
      <c r="P819" s="392"/>
      <c r="Q819" s="392"/>
      <c r="R819" s="392"/>
      <c r="S819" s="392"/>
      <c r="T819" s="392"/>
      <c r="U819" s="392"/>
      <c r="V819" s="392"/>
      <c r="W819" s="392"/>
      <c r="X819" s="392"/>
      <c r="Y819" s="392"/>
      <c r="Z819" s="392"/>
    </row>
    <row r="820">
      <c r="A820" s="392"/>
      <c r="B820" s="392"/>
      <c r="C820" s="392"/>
      <c r="D820" s="392"/>
      <c r="E820" s="392"/>
      <c r="F820" s="392"/>
      <c r="G820" s="392"/>
      <c r="H820" s="392"/>
      <c r="I820" s="392"/>
      <c r="J820" s="392"/>
      <c r="K820" s="392"/>
      <c r="L820" s="392"/>
      <c r="M820" s="392"/>
      <c r="N820" s="392"/>
      <c r="O820" s="392"/>
      <c r="P820" s="392"/>
      <c r="Q820" s="392"/>
      <c r="R820" s="392"/>
      <c r="S820" s="392"/>
      <c r="T820" s="392"/>
      <c r="U820" s="392"/>
      <c r="V820" s="392"/>
      <c r="W820" s="392"/>
      <c r="X820" s="392"/>
      <c r="Y820" s="392"/>
      <c r="Z820" s="392"/>
    </row>
    <row r="821">
      <c r="A821" s="392"/>
      <c r="B821" s="392"/>
      <c r="C821" s="392"/>
      <c r="D821" s="392"/>
      <c r="E821" s="392"/>
      <c r="F821" s="392"/>
      <c r="G821" s="392"/>
      <c r="H821" s="392"/>
      <c r="I821" s="392"/>
      <c r="J821" s="392"/>
      <c r="K821" s="392"/>
      <c r="L821" s="392"/>
      <c r="M821" s="392"/>
      <c r="N821" s="392"/>
      <c r="O821" s="392"/>
      <c r="P821" s="392"/>
      <c r="Q821" s="392"/>
      <c r="R821" s="392"/>
      <c r="S821" s="392"/>
      <c r="T821" s="392"/>
      <c r="U821" s="392"/>
      <c r="V821" s="392"/>
      <c r="W821" s="392"/>
      <c r="X821" s="392"/>
      <c r="Y821" s="392"/>
      <c r="Z821" s="392"/>
    </row>
    <row r="822">
      <c r="A822" s="392"/>
      <c r="B822" s="392"/>
      <c r="C822" s="392"/>
      <c r="D822" s="392"/>
      <c r="E822" s="392"/>
      <c r="F822" s="392"/>
      <c r="G822" s="392"/>
      <c r="H822" s="392"/>
      <c r="I822" s="392"/>
      <c r="J822" s="392"/>
      <c r="K822" s="392"/>
      <c r="L822" s="392"/>
      <c r="M822" s="392"/>
      <c r="N822" s="392"/>
      <c r="O822" s="392"/>
      <c r="P822" s="392"/>
      <c r="Q822" s="392"/>
      <c r="R822" s="392"/>
      <c r="S822" s="392"/>
      <c r="T822" s="392"/>
      <c r="U822" s="392"/>
      <c r="V822" s="392"/>
      <c r="W822" s="392"/>
      <c r="X822" s="392"/>
      <c r="Y822" s="392"/>
      <c r="Z822" s="392"/>
    </row>
    <row r="823">
      <c r="A823" s="392"/>
      <c r="B823" s="392"/>
      <c r="C823" s="392"/>
      <c r="D823" s="392"/>
      <c r="E823" s="392"/>
      <c r="F823" s="392"/>
      <c r="G823" s="392"/>
      <c r="H823" s="392"/>
      <c r="I823" s="392"/>
      <c r="J823" s="392"/>
      <c r="K823" s="392"/>
      <c r="L823" s="392"/>
      <c r="M823" s="392"/>
      <c r="N823" s="392"/>
      <c r="O823" s="392"/>
      <c r="P823" s="392"/>
      <c r="Q823" s="392"/>
      <c r="R823" s="392"/>
      <c r="S823" s="392"/>
      <c r="T823" s="392"/>
      <c r="U823" s="392"/>
      <c r="V823" s="392"/>
      <c r="W823" s="392"/>
      <c r="X823" s="392"/>
      <c r="Y823" s="392"/>
      <c r="Z823" s="392"/>
    </row>
    <row r="824">
      <c r="A824" s="392"/>
      <c r="B824" s="392"/>
      <c r="C824" s="392"/>
      <c r="D824" s="392"/>
      <c r="E824" s="392"/>
      <c r="F824" s="392"/>
      <c r="G824" s="392"/>
      <c r="H824" s="392"/>
      <c r="I824" s="392"/>
      <c r="J824" s="392"/>
      <c r="K824" s="392"/>
      <c r="L824" s="392"/>
      <c r="M824" s="392"/>
      <c r="N824" s="392"/>
      <c r="O824" s="392"/>
      <c r="P824" s="392"/>
      <c r="Q824" s="392"/>
      <c r="R824" s="392"/>
      <c r="S824" s="392"/>
      <c r="T824" s="392"/>
      <c r="U824" s="392"/>
      <c r="V824" s="392"/>
      <c r="W824" s="392"/>
      <c r="X824" s="392"/>
      <c r="Y824" s="392"/>
      <c r="Z824" s="392"/>
    </row>
    <row r="825">
      <c r="A825" s="392"/>
      <c r="B825" s="392"/>
      <c r="C825" s="392"/>
      <c r="D825" s="392"/>
      <c r="E825" s="392"/>
      <c r="F825" s="392"/>
      <c r="G825" s="392"/>
      <c r="H825" s="392"/>
      <c r="I825" s="392"/>
      <c r="J825" s="392"/>
      <c r="K825" s="392"/>
      <c r="L825" s="392"/>
      <c r="M825" s="392"/>
      <c r="N825" s="392"/>
      <c r="O825" s="392"/>
      <c r="P825" s="392"/>
      <c r="Q825" s="392"/>
      <c r="R825" s="392"/>
      <c r="S825" s="392"/>
      <c r="T825" s="392"/>
      <c r="U825" s="392"/>
      <c r="V825" s="392"/>
      <c r="W825" s="392"/>
      <c r="X825" s="392"/>
      <c r="Y825" s="392"/>
      <c r="Z825" s="392"/>
    </row>
    <row r="826">
      <c r="A826" s="392"/>
      <c r="B826" s="392"/>
      <c r="C826" s="392"/>
      <c r="D826" s="392"/>
      <c r="E826" s="392"/>
      <c r="F826" s="392"/>
      <c r="G826" s="392"/>
      <c r="H826" s="392"/>
      <c r="I826" s="392"/>
      <c r="J826" s="392"/>
      <c r="K826" s="392"/>
      <c r="L826" s="392"/>
      <c r="M826" s="392"/>
      <c r="N826" s="392"/>
      <c r="O826" s="392"/>
      <c r="P826" s="392"/>
      <c r="Q826" s="392"/>
      <c r="R826" s="392"/>
      <c r="S826" s="392"/>
      <c r="T826" s="392"/>
      <c r="U826" s="392"/>
      <c r="V826" s="392"/>
      <c r="W826" s="392"/>
      <c r="X826" s="392"/>
      <c r="Y826" s="392"/>
      <c r="Z826" s="392"/>
    </row>
    <row r="827">
      <c r="A827" s="392"/>
      <c r="B827" s="392"/>
      <c r="C827" s="392"/>
      <c r="D827" s="392"/>
      <c r="E827" s="392"/>
      <c r="F827" s="392"/>
      <c r="G827" s="392"/>
      <c r="H827" s="392"/>
      <c r="I827" s="392"/>
      <c r="J827" s="392"/>
      <c r="K827" s="392"/>
      <c r="L827" s="392"/>
      <c r="M827" s="392"/>
      <c r="N827" s="392"/>
      <c r="O827" s="392"/>
      <c r="P827" s="392"/>
      <c r="Q827" s="392"/>
      <c r="R827" s="392"/>
      <c r="S827" s="392"/>
      <c r="T827" s="392"/>
      <c r="U827" s="392"/>
      <c r="V827" s="392"/>
      <c r="W827" s="392"/>
      <c r="X827" s="392"/>
      <c r="Y827" s="392"/>
      <c r="Z827" s="392"/>
    </row>
    <row r="828">
      <c r="A828" s="392"/>
      <c r="B828" s="392"/>
      <c r="C828" s="392"/>
      <c r="D828" s="392"/>
      <c r="E828" s="392"/>
      <c r="F828" s="392"/>
      <c r="G828" s="392"/>
      <c r="H828" s="392"/>
      <c r="I828" s="392"/>
      <c r="J828" s="392"/>
      <c r="K828" s="392"/>
      <c r="L828" s="392"/>
      <c r="M828" s="392"/>
      <c r="N828" s="392"/>
      <c r="O828" s="392"/>
      <c r="P828" s="392"/>
      <c r="Q828" s="392"/>
      <c r="R828" s="392"/>
      <c r="S828" s="392"/>
      <c r="T828" s="392"/>
      <c r="U828" s="392"/>
      <c r="V828" s="392"/>
      <c r="W828" s="392"/>
      <c r="X828" s="392"/>
      <c r="Y828" s="392"/>
      <c r="Z828" s="392"/>
    </row>
    <row r="829">
      <c r="A829" s="392"/>
      <c r="B829" s="392"/>
      <c r="C829" s="392"/>
      <c r="D829" s="392"/>
      <c r="E829" s="392"/>
      <c r="F829" s="392"/>
      <c r="G829" s="392"/>
      <c r="H829" s="392"/>
      <c r="I829" s="392"/>
      <c r="J829" s="392"/>
      <c r="K829" s="392"/>
      <c r="L829" s="392"/>
      <c r="M829" s="392"/>
      <c r="N829" s="392"/>
      <c r="O829" s="392"/>
      <c r="P829" s="392"/>
      <c r="Q829" s="392"/>
      <c r="R829" s="392"/>
      <c r="S829" s="392"/>
      <c r="T829" s="392"/>
      <c r="U829" s="392"/>
      <c r="V829" s="392"/>
      <c r="W829" s="392"/>
      <c r="X829" s="392"/>
      <c r="Y829" s="392"/>
      <c r="Z829" s="392"/>
    </row>
    <row r="830">
      <c r="A830" s="392"/>
      <c r="B830" s="392"/>
      <c r="C830" s="392"/>
      <c r="D830" s="392"/>
      <c r="E830" s="392"/>
      <c r="F830" s="392"/>
      <c r="G830" s="392"/>
      <c r="H830" s="392"/>
      <c r="I830" s="392"/>
      <c r="J830" s="392"/>
      <c r="K830" s="392"/>
      <c r="L830" s="392"/>
      <c r="M830" s="392"/>
      <c r="N830" s="392"/>
      <c r="O830" s="392"/>
      <c r="P830" s="392"/>
      <c r="Q830" s="392"/>
      <c r="R830" s="392"/>
      <c r="S830" s="392"/>
      <c r="T830" s="392"/>
      <c r="U830" s="392"/>
      <c r="V830" s="392"/>
      <c r="W830" s="392"/>
      <c r="X830" s="392"/>
      <c r="Y830" s="392"/>
      <c r="Z830" s="392"/>
    </row>
    <row r="831">
      <c r="A831" s="392"/>
      <c r="B831" s="392"/>
      <c r="C831" s="392"/>
      <c r="D831" s="392"/>
      <c r="E831" s="392"/>
      <c r="F831" s="392"/>
      <c r="G831" s="392"/>
      <c r="H831" s="392"/>
      <c r="I831" s="392"/>
      <c r="J831" s="392"/>
      <c r="K831" s="392"/>
      <c r="L831" s="392"/>
      <c r="M831" s="392"/>
      <c r="N831" s="392"/>
      <c r="O831" s="392"/>
      <c r="P831" s="392"/>
      <c r="Q831" s="392"/>
      <c r="R831" s="392"/>
      <c r="S831" s="392"/>
      <c r="T831" s="392"/>
      <c r="U831" s="392"/>
      <c r="V831" s="392"/>
      <c r="W831" s="392"/>
      <c r="X831" s="392"/>
      <c r="Y831" s="392"/>
      <c r="Z831" s="392"/>
    </row>
    <row r="832">
      <c r="A832" s="392"/>
      <c r="B832" s="392"/>
      <c r="C832" s="392"/>
      <c r="D832" s="392"/>
      <c r="E832" s="392"/>
      <c r="F832" s="392"/>
      <c r="G832" s="392"/>
      <c r="H832" s="392"/>
      <c r="I832" s="392"/>
      <c r="J832" s="392"/>
      <c r="K832" s="392"/>
      <c r="L832" s="392"/>
      <c r="M832" s="392"/>
      <c r="N832" s="392"/>
      <c r="O832" s="392"/>
      <c r="P832" s="392"/>
      <c r="Q832" s="392"/>
      <c r="R832" s="392"/>
      <c r="S832" s="392"/>
      <c r="T832" s="392"/>
      <c r="U832" s="392"/>
      <c r="V832" s="392"/>
      <c r="W832" s="392"/>
      <c r="X832" s="392"/>
      <c r="Y832" s="392"/>
      <c r="Z832" s="392"/>
    </row>
    <row r="833">
      <c r="A833" s="392"/>
      <c r="B833" s="392"/>
      <c r="C833" s="392"/>
      <c r="D833" s="392"/>
      <c r="E833" s="392"/>
      <c r="F833" s="392"/>
      <c r="G833" s="392"/>
      <c r="H833" s="392"/>
      <c r="I833" s="392"/>
      <c r="J833" s="392"/>
      <c r="K833" s="392"/>
      <c r="L833" s="392"/>
      <c r="M833" s="392"/>
      <c r="N833" s="392"/>
      <c r="O833" s="392"/>
      <c r="P833" s="392"/>
      <c r="Q833" s="392"/>
      <c r="R833" s="392"/>
      <c r="S833" s="392"/>
      <c r="T833" s="392"/>
      <c r="U833" s="392"/>
      <c r="V833" s="392"/>
      <c r="W833" s="392"/>
      <c r="X833" s="392"/>
      <c r="Y833" s="392"/>
      <c r="Z833" s="392"/>
    </row>
    <row r="834">
      <c r="A834" s="392"/>
      <c r="B834" s="392"/>
      <c r="C834" s="392"/>
      <c r="D834" s="392"/>
      <c r="E834" s="392"/>
      <c r="F834" s="392"/>
      <c r="G834" s="392"/>
      <c r="H834" s="392"/>
      <c r="I834" s="392"/>
      <c r="J834" s="392"/>
      <c r="K834" s="392"/>
      <c r="L834" s="392"/>
      <c r="M834" s="392"/>
      <c r="N834" s="392"/>
      <c r="O834" s="392"/>
      <c r="P834" s="392"/>
      <c r="Q834" s="392"/>
      <c r="R834" s="392"/>
      <c r="S834" s="392"/>
      <c r="T834" s="392"/>
      <c r="U834" s="392"/>
      <c r="V834" s="392"/>
      <c r="W834" s="392"/>
      <c r="X834" s="392"/>
      <c r="Y834" s="392"/>
      <c r="Z834" s="392"/>
    </row>
    <row r="835">
      <c r="A835" s="392"/>
      <c r="B835" s="392"/>
      <c r="C835" s="392"/>
      <c r="D835" s="392"/>
      <c r="E835" s="392"/>
      <c r="F835" s="392"/>
      <c r="G835" s="392"/>
      <c r="H835" s="392"/>
      <c r="I835" s="392"/>
      <c r="J835" s="392"/>
      <c r="K835" s="392"/>
      <c r="L835" s="392"/>
      <c r="M835" s="392"/>
      <c r="N835" s="392"/>
      <c r="O835" s="392"/>
      <c r="P835" s="392"/>
      <c r="Q835" s="392"/>
      <c r="R835" s="392"/>
      <c r="S835" s="392"/>
      <c r="T835" s="392"/>
      <c r="U835" s="392"/>
      <c r="V835" s="392"/>
      <c r="W835" s="392"/>
      <c r="X835" s="392"/>
      <c r="Y835" s="392"/>
      <c r="Z835" s="392"/>
    </row>
    <row r="836">
      <c r="A836" s="392"/>
      <c r="B836" s="392"/>
      <c r="C836" s="392"/>
      <c r="D836" s="392"/>
      <c r="E836" s="392"/>
      <c r="F836" s="392"/>
      <c r="G836" s="392"/>
      <c r="H836" s="392"/>
      <c r="I836" s="392"/>
      <c r="J836" s="392"/>
      <c r="K836" s="392"/>
      <c r="L836" s="392"/>
      <c r="M836" s="392"/>
      <c r="N836" s="392"/>
      <c r="O836" s="392"/>
      <c r="P836" s="392"/>
      <c r="Q836" s="392"/>
      <c r="R836" s="392"/>
      <c r="S836" s="392"/>
      <c r="T836" s="392"/>
      <c r="U836" s="392"/>
      <c r="V836" s="392"/>
      <c r="W836" s="392"/>
      <c r="X836" s="392"/>
      <c r="Y836" s="392"/>
      <c r="Z836" s="392"/>
    </row>
    <row r="837">
      <c r="A837" s="392"/>
      <c r="B837" s="392"/>
      <c r="C837" s="392"/>
      <c r="D837" s="392"/>
      <c r="E837" s="392"/>
      <c r="F837" s="392"/>
      <c r="G837" s="392"/>
      <c r="H837" s="392"/>
      <c r="I837" s="392"/>
      <c r="J837" s="392"/>
      <c r="K837" s="392"/>
      <c r="L837" s="392"/>
      <c r="M837" s="392"/>
      <c r="N837" s="392"/>
      <c r="O837" s="392"/>
      <c r="P837" s="392"/>
      <c r="Q837" s="392"/>
      <c r="R837" s="392"/>
      <c r="S837" s="392"/>
      <c r="T837" s="392"/>
      <c r="U837" s="392"/>
      <c r="V837" s="392"/>
      <c r="W837" s="392"/>
      <c r="X837" s="392"/>
      <c r="Y837" s="392"/>
      <c r="Z837" s="392"/>
    </row>
    <row r="838">
      <c r="A838" s="392"/>
      <c r="B838" s="392"/>
      <c r="C838" s="392"/>
      <c r="D838" s="392"/>
      <c r="E838" s="392"/>
      <c r="F838" s="392"/>
      <c r="G838" s="392"/>
      <c r="H838" s="392"/>
      <c r="I838" s="392"/>
      <c r="J838" s="392"/>
      <c r="K838" s="392"/>
      <c r="L838" s="392"/>
      <c r="M838" s="392"/>
      <c r="N838" s="392"/>
      <c r="O838" s="392"/>
      <c r="P838" s="392"/>
      <c r="Q838" s="392"/>
      <c r="R838" s="392"/>
      <c r="S838" s="392"/>
      <c r="T838" s="392"/>
      <c r="U838" s="392"/>
      <c r="V838" s="392"/>
      <c r="W838" s="392"/>
      <c r="X838" s="392"/>
      <c r="Y838" s="392"/>
      <c r="Z838" s="392"/>
    </row>
    <row r="839">
      <c r="A839" s="392"/>
      <c r="B839" s="392"/>
      <c r="C839" s="392"/>
      <c r="D839" s="392"/>
      <c r="E839" s="392"/>
      <c r="F839" s="392"/>
      <c r="G839" s="392"/>
      <c r="H839" s="392"/>
      <c r="I839" s="392"/>
      <c r="J839" s="392"/>
      <c r="K839" s="392"/>
      <c r="L839" s="392"/>
      <c r="M839" s="392"/>
      <c r="N839" s="392"/>
      <c r="O839" s="392"/>
      <c r="P839" s="392"/>
      <c r="Q839" s="392"/>
      <c r="R839" s="392"/>
      <c r="S839" s="392"/>
      <c r="T839" s="392"/>
      <c r="U839" s="392"/>
      <c r="V839" s="392"/>
      <c r="W839" s="392"/>
      <c r="X839" s="392"/>
      <c r="Y839" s="392"/>
      <c r="Z839" s="392"/>
    </row>
    <row r="840">
      <c r="A840" s="392"/>
      <c r="B840" s="392"/>
      <c r="C840" s="392"/>
      <c r="D840" s="392"/>
      <c r="E840" s="392"/>
      <c r="F840" s="392"/>
      <c r="G840" s="392"/>
      <c r="H840" s="392"/>
      <c r="I840" s="392"/>
      <c r="J840" s="392"/>
      <c r="K840" s="392"/>
      <c r="L840" s="392"/>
      <c r="M840" s="392"/>
      <c r="N840" s="392"/>
      <c r="O840" s="392"/>
      <c r="P840" s="392"/>
      <c r="Q840" s="392"/>
      <c r="R840" s="392"/>
      <c r="S840" s="392"/>
      <c r="T840" s="392"/>
      <c r="U840" s="392"/>
      <c r="V840" s="392"/>
      <c r="W840" s="392"/>
      <c r="X840" s="392"/>
      <c r="Y840" s="392"/>
      <c r="Z840" s="392"/>
    </row>
    <row r="841">
      <c r="A841" s="392"/>
      <c r="B841" s="392"/>
      <c r="C841" s="392"/>
      <c r="D841" s="392"/>
      <c r="E841" s="392"/>
      <c r="F841" s="392"/>
      <c r="G841" s="392"/>
      <c r="H841" s="392"/>
      <c r="I841" s="392"/>
      <c r="J841" s="392"/>
      <c r="K841" s="392"/>
      <c r="L841" s="392"/>
      <c r="M841" s="392"/>
      <c r="N841" s="392"/>
      <c r="O841" s="392"/>
      <c r="P841" s="392"/>
      <c r="Q841" s="392"/>
      <c r="R841" s="392"/>
      <c r="S841" s="392"/>
      <c r="T841" s="392"/>
      <c r="U841" s="392"/>
      <c r="V841" s="392"/>
      <c r="W841" s="392"/>
      <c r="X841" s="392"/>
      <c r="Y841" s="392"/>
      <c r="Z841" s="392"/>
    </row>
    <row r="842">
      <c r="A842" s="392"/>
      <c r="B842" s="392"/>
      <c r="C842" s="392"/>
      <c r="D842" s="392"/>
      <c r="E842" s="392"/>
      <c r="F842" s="392"/>
      <c r="G842" s="392"/>
      <c r="H842" s="392"/>
      <c r="I842" s="392"/>
      <c r="J842" s="392"/>
      <c r="K842" s="392"/>
      <c r="L842" s="392"/>
      <c r="M842" s="392"/>
      <c r="N842" s="392"/>
      <c r="O842" s="392"/>
      <c r="P842" s="392"/>
      <c r="Q842" s="392"/>
      <c r="R842" s="392"/>
      <c r="S842" s="392"/>
      <c r="T842" s="392"/>
      <c r="U842" s="392"/>
      <c r="V842" s="392"/>
      <c r="W842" s="392"/>
      <c r="X842" s="392"/>
      <c r="Y842" s="392"/>
      <c r="Z842" s="392"/>
    </row>
    <row r="843">
      <c r="A843" s="392"/>
      <c r="B843" s="392"/>
      <c r="C843" s="392"/>
      <c r="D843" s="392"/>
      <c r="E843" s="392"/>
      <c r="F843" s="392"/>
      <c r="G843" s="392"/>
      <c r="H843" s="392"/>
      <c r="I843" s="392"/>
      <c r="J843" s="392"/>
      <c r="K843" s="392"/>
      <c r="L843" s="392"/>
      <c r="M843" s="392"/>
      <c r="N843" s="392"/>
      <c r="O843" s="392"/>
      <c r="P843" s="392"/>
      <c r="Q843" s="392"/>
      <c r="R843" s="392"/>
      <c r="S843" s="392"/>
      <c r="T843" s="392"/>
      <c r="U843" s="392"/>
      <c r="V843" s="392"/>
      <c r="W843" s="392"/>
      <c r="X843" s="392"/>
      <c r="Y843" s="392"/>
      <c r="Z843" s="392"/>
    </row>
    <row r="844">
      <c r="A844" s="392"/>
      <c r="B844" s="392"/>
      <c r="C844" s="392"/>
      <c r="D844" s="392"/>
      <c r="E844" s="392"/>
      <c r="F844" s="392"/>
      <c r="G844" s="392"/>
      <c r="H844" s="392"/>
      <c r="I844" s="392"/>
      <c r="J844" s="392"/>
      <c r="K844" s="392"/>
      <c r="L844" s="392"/>
      <c r="M844" s="392"/>
      <c r="N844" s="392"/>
      <c r="O844" s="392"/>
      <c r="P844" s="392"/>
      <c r="Q844" s="392"/>
      <c r="R844" s="392"/>
      <c r="S844" s="392"/>
      <c r="T844" s="392"/>
      <c r="U844" s="392"/>
      <c r="V844" s="392"/>
      <c r="W844" s="392"/>
      <c r="X844" s="392"/>
      <c r="Y844" s="392"/>
      <c r="Z844" s="392"/>
    </row>
    <row r="845">
      <c r="A845" s="392"/>
      <c r="B845" s="392"/>
      <c r="C845" s="392"/>
      <c r="D845" s="392"/>
      <c r="E845" s="392"/>
      <c r="F845" s="392"/>
      <c r="G845" s="392"/>
      <c r="H845" s="392"/>
      <c r="I845" s="392"/>
      <c r="J845" s="392"/>
      <c r="K845" s="392"/>
      <c r="L845" s="392"/>
      <c r="M845" s="392"/>
      <c r="N845" s="392"/>
      <c r="O845" s="392"/>
      <c r="P845" s="392"/>
      <c r="Q845" s="392"/>
      <c r="R845" s="392"/>
      <c r="S845" s="392"/>
      <c r="T845" s="392"/>
      <c r="U845" s="392"/>
      <c r="V845" s="392"/>
      <c r="W845" s="392"/>
      <c r="X845" s="392"/>
      <c r="Y845" s="392"/>
      <c r="Z845" s="392"/>
    </row>
    <row r="846">
      <c r="A846" s="392"/>
      <c r="B846" s="392"/>
      <c r="C846" s="392"/>
      <c r="D846" s="392"/>
      <c r="E846" s="392"/>
      <c r="F846" s="392"/>
      <c r="G846" s="392"/>
      <c r="H846" s="392"/>
      <c r="I846" s="392"/>
      <c r="J846" s="392"/>
      <c r="K846" s="392"/>
      <c r="L846" s="392"/>
      <c r="M846" s="392"/>
      <c r="N846" s="392"/>
      <c r="O846" s="392"/>
      <c r="P846" s="392"/>
      <c r="Q846" s="392"/>
      <c r="R846" s="392"/>
      <c r="S846" s="392"/>
      <c r="T846" s="392"/>
      <c r="U846" s="392"/>
      <c r="V846" s="392"/>
      <c r="W846" s="392"/>
      <c r="X846" s="392"/>
      <c r="Y846" s="392"/>
      <c r="Z846" s="392"/>
    </row>
    <row r="847">
      <c r="A847" s="392"/>
      <c r="B847" s="392"/>
      <c r="C847" s="392"/>
      <c r="D847" s="392"/>
      <c r="E847" s="392"/>
      <c r="F847" s="392"/>
      <c r="G847" s="392"/>
      <c r="H847" s="392"/>
      <c r="I847" s="392"/>
      <c r="J847" s="392"/>
      <c r="K847" s="392"/>
      <c r="L847" s="392"/>
      <c r="M847" s="392"/>
      <c r="N847" s="392"/>
      <c r="O847" s="392"/>
      <c r="P847" s="392"/>
      <c r="Q847" s="392"/>
      <c r="R847" s="392"/>
      <c r="S847" s="392"/>
      <c r="T847" s="392"/>
      <c r="U847" s="392"/>
      <c r="V847" s="392"/>
      <c r="W847" s="392"/>
      <c r="X847" s="392"/>
      <c r="Y847" s="392"/>
      <c r="Z847" s="392"/>
    </row>
    <row r="848">
      <c r="A848" s="392"/>
      <c r="B848" s="392"/>
      <c r="C848" s="392"/>
      <c r="D848" s="392"/>
      <c r="E848" s="392"/>
      <c r="F848" s="392"/>
      <c r="G848" s="392"/>
      <c r="H848" s="392"/>
      <c r="I848" s="392"/>
      <c r="J848" s="392"/>
      <c r="K848" s="392"/>
      <c r="L848" s="392"/>
      <c r="M848" s="392"/>
      <c r="N848" s="392"/>
      <c r="O848" s="392"/>
      <c r="P848" s="392"/>
      <c r="Q848" s="392"/>
      <c r="R848" s="392"/>
      <c r="S848" s="392"/>
      <c r="T848" s="392"/>
      <c r="U848" s="392"/>
      <c r="V848" s="392"/>
      <c r="W848" s="392"/>
      <c r="X848" s="392"/>
      <c r="Y848" s="392"/>
      <c r="Z848" s="392"/>
    </row>
    <row r="849">
      <c r="A849" s="392"/>
      <c r="B849" s="392"/>
      <c r="C849" s="392"/>
      <c r="D849" s="392"/>
      <c r="E849" s="392"/>
      <c r="F849" s="392"/>
      <c r="G849" s="392"/>
      <c r="H849" s="392"/>
      <c r="I849" s="392"/>
      <c r="J849" s="392"/>
      <c r="K849" s="392"/>
      <c r="L849" s="392"/>
      <c r="M849" s="392"/>
      <c r="N849" s="392"/>
      <c r="O849" s="392"/>
      <c r="P849" s="392"/>
      <c r="Q849" s="392"/>
      <c r="R849" s="392"/>
      <c r="S849" s="392"/>
      <c r="T849" s="392"/>
      <c r="U849" s="392"/>
      <c r="V849" s="392"/>
      <c r="W849" s="392"/>
      <c r="X849" s="392"/>
      <c r="Y849" s="392"/>
      <c r="Z849" s="392"/>
    </row>
    <row r="850">
      <c r="A850" s="392"/>
      <c r="B850" s="392"/>
      <c r="C850" s="392"/>
      <c r="D850" s="392"/>
      <c r="E850" s="392"/>
      <c r="F850" s="392"/>
      <c r="G850" s="392"/>
      <c r="H850" s="392"/>
      <c r="I850" s="392"/>
      <c r="J850" s="392"/>
      <c r="K850" s="392"/>
      <c r="L850" s="392"/>
      <c r="M850" s="392"/>
      <c r="N850" s="392"/>
      <c r="O850" s="392"/>
      <c r="P850" s="392"/>
      <c r="Q850" s="392"/>
      <c r="R850" s="392"/>
      <c r="S850" s="392"/>
      <c r="T850" s="392"/>
      <c r="U850" s="392"/>
      <c r="V850" s="392"/>
      <c r="W850" s="392"/>
      <c r="X850" s="392"/>
      <c r="Y850" s="392"/>
      <c r="Z850" s="392"/>
    </row>
    <row r="851">
      <c r="A851" s="392"/>
      <c r="B851" s="392"/>
      <c r="C851" s="392"/>
      <c r="D851" s="392"/>
      <c r="E851" s="392"/>
      <c r="F851" s="392"/>
      <c r="G851" s="392"/>
      <c r="H851" s="392"/>
      <c r="I851" s="392"/>
      <c r="J851" s="392"/>
      <c r="K851" s="392"/>
      <c r="L851" s="392"/>
      <c r="M851" s="392"/>
      <c r="N851" s="392"/>
      <c r="O851" s="392"/>
      <c r="P851" s="392"/>
      <c r="Q851" s="392"/>
      <c r="R851" s="392"/>
      <c r="S851" s="392"/>
      <c r="T851" s="392"/>
      <c r="U851" s="392"/>
      <c r="V851" s="392"/>
      <c r="W851" s="392"/>
      <c r="X851" s="392"/>
      <c r="Y851" s="392"/>
      <c r="Z851" s="392"/>
    </row>
    <row r="852">
      <c r="A852" s="392"/>
      <c r="B852" s="392"/>
      <c r="C852" s="392"/>
      <c r="D852" s="392"/>
      <c r="E852" s="392"/>
      <c r="F852" s="392"/>
      <c r="G852" s="392"/>
      <c r="H852" s="392"/>
      <c r="I852" s="392"/>
      <c r="J852" s="392"/>
      <c r="K852" s="392"/>
      <c r="L852" s="392"/>
      <c r="M852" s="392"/>
      <c r="N852" s="392"/>
      <c r="O852" s="392"/>
      <c r="P852" s="392"/>
      <c r="Q852" s="392"/>
      <c r="R852" s="392"/>
      <c r="S852" s="392"/>
      <c r="T852" s="392"/>
      <c r="U852" s="392"/>
      <c r="V852" s="392"/>
      <c r="W852" s="392"/>
      <c r="X852" s="392"/>
      <c r="Y852" s="392"/>
      <c r="Z852" s="392"/>
    </row>
    <row r="853">
      <c r="A853" s="392"/>
      <c r="B853" s="392"/>
      <c r="C853" s="392"/>
      <c r="D853" s="392"/>
      <c r="E853" s="392"/>
      <c r="F853" s="392"/>
      <c r="G853" s="392"/>
      <c r="H853" s="392"/>
      <c r="I853" s="392"/>
      <c r="J853" s="392"/>
      <c r="K853" s="392"/>
      <c r="L853" s="392"/>
      <c r="M853" s="392"/>
      <c r="N853" s="392"/>
      <c r="O853" s="392"/>
      <c r="P853" s="392"/>
      <c r="Q853" s="392"/>
      <c r="R853" s="392"/>
      <c r="S853" s="392"/>
      <c r="T853" s="392"/>
      <c r="U853" s="392"/>
      <c r="V853" s="392"/>
      <c r="W853" s="392"/>
      <c r="X853" s="392"/>
      <c r="Y853" s="392"/>
      <c r="Z853" s="392"/>
    </row>
    <row r="854">
      <c r="A854" s="392"/>
      <c r="B854" s="392"/>
      <c r="C854" s="392"/>
      <c r="D854" s="392"/>
      <c r="E854" s="392"/>
      <c r="F854" s="392"/>
      <c r="G854" s="392"/>
      <c r="H854" s="392"/>
      <c r="I854" s="392"/>
      <c r="J854" s="392"/>
      <c r="K854" s="392"/>
      <c r="L854" s="392"/>
      <c r="M854" s="392"/>
      <c r="N854" s="392"/>
      <c r="O854" s="392"/>
      <c r="P854" s="392"/>
      <c r="Q854" s="392"/>
      <c r="R854" s="392"/>
      <c r="S854" s="392"/>
      <c r="T854" s="392"/>
      <c r="U854" s="392"/>
      <c r="V854" s="392"/>
      <c r="W854" s="392"/>
      <c r="X854" s="392"/>
      <c r="Y854" s="392"/>
      <c r="Z854" s="392"/>
    </row>
    <row r="855">
      <c r="A855" s="392"/>
      <c r="B855" s="392"/>
      <c r="C855" s="392"/>
      <c r="D855" s="392"/>
      <c r="E855" s="392"/>
      <c r="F855" s="392"/>
      <c r="G855" s="392"/>
      <c r="H855" s="392"/>
      <c r="I855" s="392"/>
      <c r="J855" s="392"/>
      <c r="K855" s="392"/>
      <c r="L855" s="392"/>
      <c r="M855" s="392"/>
      <c r="N855" s="392"/>
      <c r="O855" s="392"/>
      <c r="P855" s="392"/>
      <c r="Q855" s="392"/>
      <c r="R855" s="392"/>
      <c r="S855" s="392"/>
      <c r="T855" s="392"/>
      <c r="U855" s="392"/>
      <c r="V855" s="392"/>
      <c r="W855" s="392"/>
      <c r="X855" s="392"/>
      <c r="Y855" s="392"/>
      <c r="Z855" s="392"/>
    </row>
    <row r="856">
      <c r="A856" s="392"/>
      <c r="B856" s="392"/>
      <c r="C856" s="392"/>
      <c r="D856" s="392"/>
      <c r="E856" s="392"/>
      <c r="F856" s="392"/>
      <c r="G856" s="392"/>
      <c r="H856" s="392"/>
      <c r="I856" s="392"/>
      <c r="J856" s="392"/>
      <c r="K856" s="392"/>
      <c r="L856" s="392"/>
      <c r="M856" s="392"/>
      <c r="N856" s="392"/>
      <c r="O856" s="392"/>
      <c r="P856" s="392"/>
      <c r="Q856" s="392"/>
      <c r="R856" s="392"/>
      <c r="S856" s="392"/>
      <c r="T856" s="392"/>
      <c r="U856" s="392"/>
      <c r="V856" s="392"/>
      <c r="W856" s="392"/>
      <c r="X856" s="392"/>
      <c r="Y856" s="392"/>
      <c r="Z856" s="392"/>
    </row>
    <row r="857">
      <c r="A857" s="392"/>
      <c r="B857" s="392"/>
      <c r="C857" s="392"/>
      <c r="D857" s="392"/>
      <c r="E857" s="392"/>
      <c r="F857" s="392"/>
      <c r="G857" s="392"/>
      <c r="H857" s="392"/>
      <c r="I857" s="392"/>
      <c r="J857" s="392"/>
      <c r="K857" s="392"/>
      <c r="L857" s="392"/>
      <c r="M857" s="392"/>
      <c r="N857" s="392"/>
      <c r="O857" s="392"/>
      <c r="P857" s="392"/>
      <c r="Q857" s="392"/>
      <c r="R857" s="392"/>
      <c r="S857" s="392"/>
      <c r="T857" s="392"/>
      <c r="U857" s="392"/>
      <c r="V857" s="392"/>
      <c r="W857" s="392"/>
      <c r="X857" s="392"/>
      <c r="Y857" s="392"/>
      <c r="Z857" s="392"/>
    </row>
    <row r="858">
      <c r="A858" s="392"/>
      <c r="B858" s="392"/>
      <c r="C858" s="392"/>
      <c r="D858" s="392"/>
      <c r="E858" s="392"/>
      <c r="F858" s="392"/>
      <c r="G858" s="392"/>
      <c r="H858" s="392"/>
      <c r="I858" s="392"/>
      <c r="J858" s="392"/>
      <c r="K858" s="392"/>
      <c r="L858" s="392"/>
      <c r="M858" s="392"/>
      <c r="N858" s="392"/>
      <c r="O858" s="392"/>
      <c r="P858" s="392"/>
      <c r="Q858" s="392"/>
      <c r="R858" s="392"/>
      <c r="S858" s="392"/>
      <c r="T858" s="392"/>
      <c r="U858" s="392"/>
      <c r="V858" s="392"/>
      <c r="W858" s="392"/>
      <c r="X858" s="392"/>
      <c r="Y858" s="392"/>
      <c r="Z858" s="392"/>
    </row>
    <row r="859">
      <c r="A859" s="392"/>
      <c r="B859" s="392"/>
      <c r="C859" s="392"/>
      <c r="D859" s="392"/>
      <c r="E859" s="392"/>
      <c r="F859" s="392"/>
      <c r="G859" s="392"/>
      <c r="H859" s="392"/>
      <c r="I859" s="392"/>
      <c r="J859" s="392"/>
      <c r="K859" s="392"/>
      <c r="L859" s="392"/>
      <c r="M859" s="392"/>
      <c r="N859" s="392"/>
      <c r="O859" s="392"/>
      <c r="P859" s="392"/>
      <c r="Q859" s="392"/>
      <c r="R859" s="392"/>
      <c r="S859" s="392"/>
      <c r="T859" s="392"/>
      <c r="U859" s="392"/>
      <c r="V859" s="392"/>
      <c r="W859" s="392"/>
      <c r="X859" s="392"/>
      <c r="Y859" s="392"/>
      <c r="Z859" s="392"/>
    </row>
    <row r="860">
      <c r="A860" s="392"/>
      <c r="B860" s="392"/>
      <c r="C860" s="392"/>
      <c r="D860" s="392"/>
      <c r="E860" s="392"/>
      <c r="F860" s="392"/>
      <c r="G860" s="392"/>
      <c r="H860" s="392"/>
      <c r="I860" s="392"/>
      <c r="J860" s="392"/>
      <c r="K860" s="392"/>
      <c r="L860" s="392"/>
      <c r="M860" s="392"/>
      <c r="N860" s="392"/>
      <c r="O860" s="392"/>
      <c r="P860" s="392"/>
      <c r="Q860" s="392"/>
      <c r="R860" s="392"/>
      <c r="S860" s="392"/>
      <c r="T860" s="392"/>
      <c r="U860" s="392"/>
      <c r="V860" s="392"/>
      <c r="W860" s="392"/>
      <c r="X860" s="392"/>
      <c r="Y860" s="392"/>
      <c r="Z860" s="392"/>
    </row>
    <row r="861">
      <c r="A861" s="392"/>
      <c r="B861" s="392"/>
      <c r="C861" s="392"/>
      <c r="D861" s="392"/>
      <c r="E861" s="392"/>
      <c r="F861" s="392"/>
      <c r="G861" s="392"/>
      <c r="H861" s="392"/>
      <c r="I861" s="392"/>
      <c r="J861" s="392"/>
      <c r="K861" s="392"/>
      <c r="L861" s="392"/>
      <c r="M861" s="392"/>
      <c r="N861" s="392"/>
      <c r="O861" s="392"/>
      <c r="P861" s="392"/>
      <c r="Q861" s="392"/>
      <c r="R861" s="392"/>
      <c r="S861" s="392"/>
      <c r="T861" s="392"/>
      <c r="U861" s="392"/>
      <c r="V861" s="392"/>
      <c r="W861" s="392"/>
      <c r="X861" s="392"/>
      <c r="Y861" s="392"/>
      <c r="Z861" s="392"/>
    </row>
    <row r="862">
      <c r="A862" s="392"/>
      <c r="B862" s="392"/>
      <c r="C862" s="392"/>
      <c r="D862" s="392"/>
      <c r="E862" s="392"/>
      <c r="F862" s="392"/>
      <c r="G862" s="392"/>
      <c r="H862" s="392"/>
      <c r="I862" s="392"/>
      <c r="J862" s="392"/>
      <c r="K862" s="392"/>
      <c r="L862" s="392"/>
      <c r="M862" s="392"/>
      <c r="N862" s="392"/>
      <c r="O862" s="392"/>
      <c r="P862" s="392"/>
      <c r="Q862" s="392"/>
      <c r="R862" s="392"/>
      <c r="S862" s="392"/>
      <c r="T862" s="392"/>
      <c r="U862" s="392"/>
      <c r="V862" s="392"/>
      <c r="W862" s="392"/>
      <c r="X862" s="392"/>
      <c r="Y862" s="392"/>
      <c r="Z862" s="392"/>
    </row>
    <row r="863">
      <c r="A863" s="392"/>
      <c r="B863" s="392"/>
      <c r="C863" s="392"/>
      <c r="D863" s="392"/>
      <c r="E863" s="392"/>
      <c r="F863" s="392"/>
      <c r="G863" s="392"/>
      <c r="H863" s="392"/>
      <c r="I863" s="392"/>
      <c r="J863" s="392"/>
      <c r="K863" s="392"/>
      <c r="L863" s="392"/>
      <c r="M863" s="392"/>
      <c r="N863" s="392"/>
      <c r="O863" s="392"/>
      <c r="P863" s="392"/>
      <c r="Q863" s="392"/>
      <c r="R863" s="392"/>
      <c r="S863" s="392"/>
      <c r="T863" s="392"/>
      <c r="U863" s="392"/>
      <c r="V863" s="392"/>
      <c r="W863" s="392"/>
      <c r="X863" s="392"/>
      <c r="Y863" s="392"/>
      <c r="Z863" s="392"/>
    </row>
    <row r="864">
      <c r="A864" s="392"/>
      <c r="B864" s="392"/>
      <c r="C864" s="392"/>
      <c r="D864" s="392"/>
      <c r="E864" s="392"/>
      <c r="F864" s="392"/>
      <c r="G864" s="392"/>
      <c r="H864" s="392"/>
      <c r="I864" s="392"/>
      <c r="J864" s="392"/>
      <c r="K864" s="392"/>
      <c r="L864" s="392"/>
      <c r="M864" s="392"/>
      <c r="N864" s="392"/>
      <c r="O864" s="392"/>
      <c r="P864" s="392"/>
      <c r="Q864" s="392"/>
      <c r="R864" s="392"/>
      <c r="S864" s="392"/>
      <c r="T864" s="392"/>
      <c r="U864" s="392"/>
      <c r="V864" s="392"/>
      <c r="W864" s="392"/>
      <c r="X864" s="392"/>
      <c r="Y864" s="392"/>
      <c r="Z864" s="392"/>
    </row>
    <row r="865">
      <c r="A865" s="392"/>
      <c r="B865" s="392"/>
      <c r="C865" s="392"/>
      <c r="D865" s="392"/>
      <c r="E865" s="392"/>
      <c r="F865" s="392"/>
      <c r="G865" s="392"/>
      <c r="H865" s="392"/>
      <c r="I865" s="392"/>
      <c r="J865" s="392"/>
      <c r="K865" s="392"/>
      <c r="L865" s="392"/>
      <c r="M865" s="392"/>
      <c r="N865" s="392"/>
      <c r="O865" s="392"/>
      <c r="P865" s="392"/>
      <c r="Q865" s="392"/>
      <c r="R865" s="392"/>
      <c r="S865" s="392"/>
      <c r="T865" s="392"/>
      <c r="U865" s="392"/>
      <c r="V865" s="392"/>
      <c r="W865" s="392"/>
      <c r="X865" s="392"/>
      <c r="Y865" s="392"/>
      <c r="Z865" s="392"/>
    </row>
    <row r="866">
      <c r="A866" s="392"/>
      <c r="B866" s="392"/>
      <c r="C866" s="392"/>
      <c r="D866" s="392"/>
      <c r="E866" s="392"/>
      <c r="F866" s="392"/>
      <c r="G866" s="392"/>
      <c r="H866" s="392"/>
      <c r="I866" s="392"/>
      <c r="J866" s="392"/>
      <c r="K866" s="392"/>
      <c r="L866" s="392"/>
      <c r="M866" s="392"/>
      <c r="N866" s="392"/>
      <c r="O866" s="392"/>
      <c r="P866" s="392"/>
      <c r="Q866" s="392"/>
      <c r="R866" s="392"/>
      <c r="S866" s="392"/>
      <c r="T866" s="392"/>
      <c r="U866" s="392"/>
      <c r="V866" s="392"/>
      <c r="W866" s="392"/>
      <c r="X866" s="392"/>
      <c r="Y866" s="392"/>
      <c r="Z866" s="392"/>
    </row>
    <row r="867">
      <c r="A867" s="392"/>
      <c r="B867" s="392"/>
      <c r="C867" s="392"/>
      <c r="D867" s="392"/>
      <c r="E867" s="392"/>
      <c r="F867" s="392"/>
      <c r="G867" s="392"/>
      <c r="H867" s="392"/>
      <c r="I867" s="392"/>
      <c r="J867" s="392"/>
      <c r="K867" s="392"/>
      <c r="L867" s="392"/>
      <c r="M867" s="392"/>
      <c r="N867" s="392"/>
      <c r="O867" s="392"/>
      <c r="P867" s="392"/>
      <c r="Q867" s="392"/>
      <c r="R867" s="392"/>
      <c r="S867" s="392"/>
      <c r="T867" s="392"/>
      <c r="U867" s="392"/>
      <c r="V867" s="392"/>
      <c r="W867" s="392"/>
      <c r="X867" s="392"/>
      <c r="Y867" s="392"/>
      <c r="Z867" s="392"/>
    </row>
    <row r="868">
      <c r="A868" s="392"/>
      <c r="B868" s="392"/>
      <c r="C868" s="392"/>
      <c r="D868" s="392"/>
      <c r="E868" s="392"/>
      <c r="F868" s="392"/>
      <c r="G868" s="392"/>
      <c r="H868" s="392"/>
      <c r="I868" s="392"/>
      <c r="J868" s="392"/>
      <c r="K868" s="392"/>
      <c r="L868" s="392"/>
      <c r="M868" s="392"/>
      <c r="N868" s="392"/>
      <c r="O868" s="392"/>
      <c r="P868" s="392"/>
      <c r="Q868" s="392"/>
      <c r="R868" s="392"/>
      <c r="S868" s="392"/>
      <c r="T868" s="392"/>
      <c r="U868" s="392"/>
      <c r="V868" s="392"/>
      <c r="W868" s="392"/>
      <c r="X868" s="392"/>
      <c r="Y868" s="392"/>
      <c r="Z868" s="392"/>
    </row>
    <row r="869">
      <c r="A869" s="392"/>
      <c r="B869" s="392"/>
      <c r="C869" s="392"/>
      <c r="D869" s="392"/>
      <c r="E869" s="392"/>
      <c r="F869" s="392"/>
      <c r="G869" s="392"/>
      <c r="H869" s="392"/>
      <c r="I869" s="392"/>
      <c r="J869" s="392"/>
      <c r="K869" s="392"/>
      <c r="L869" s="392"/>
      <c r="M869" s="392"/>
      <c r="N869" s="392"/>
      <c r="O869" s="392"/>
      <c r="P869" s="392"/>
      <c r="Q869" s="392"/>
      <c r="R869" s="392"/>
      <c r="S869" s="392"/>
      <c r="T869" s="392"/>
      <c r="U869" s="392"/>
      <c r="V869" s="392"/>
      <c r="W869" s="392"/>
      <c r="X869" s="392"/>
      <c r="Y869" s="392"/>
      <c r="Z869" s="392"/>
    </row>
    <row r="870">
      <c r="A870" s="392"/>
      <c r="B870" s="392"/>
      <c r="C870" s="392"/>
      <c r="D870" s="392"/>
      <c r="E870" s="392"/>
      <c r="F870" s="392"/>
      <c r="G870" s="392"/>
      <c r="H870" s="392"/>
      <c r="I870" s="392"/>
      <c r="J870" s="392"/>
      <c r="K870" s="392"/>
      <c r="L870" s="392"/>
      <c r="M870" s="392"/>
      <c r="N870" s="392"/>
      <c r="O870" s="392"/>
      <c r="P870" s="392"/>
      <c r="Q870" s="392"/>
      <c r="R870" s="392"/>
      <c r="S870" s="392"/>
      <c r="T870" s="392"/>
      <c r="U870" s="392"/>
      <c r="V870" s="392"/>
      <c r="W870" s="392"/>
      <c r="X870" s="392"/>
      <c r="Y870" s="392"/>
      <c r="Z870" s="392"/>
    </row>
    <row r="871">
      <c r="A871" s="392"/>
      <c r="B871" s="392"/>
      <c r="C871" s="392"/>
      <c r="D871" s="392"/>
      <c r="E871" s="392"/>
      <c r="F871" s="392"/>
      <c r="G871" s="392"/>
      <c r="H871" s="392"/>
      <c r="I871" s="392"/>
      <c r="J871" s="392"/>
      <c r="K871" s="392"/>
      <c r="L871" s="392"/>
      <c r="M871" s="392"/>
      <c r="N871" s="392"/>
      <c r="O871" s="392"/>
      <c r="P871" s="392"/>
      <c r="Q871" s="392"/>
      <c r="R871" s="392"/>
      <c r="S871" s="392"/>
      <c r="T871" s="392"/>
      <c r="U871" s="392"/>
      <c r="V871" s="392"/>
      <c r="W871" s="392"/>
      <c r="X871" s="392"/>
      <c r="Y871" s="392"/>
      <c r="Z871" s="392"/>
    </row>
    <row r="872">
      <c r="A872" s="392"/>
      <c r="B872" s="392"/>
      <c r="C872" s="392"/>
      <c r="D872" s="392"/>
      <c r="E872" s="392"/>
      <c r="F872" s="392"/>
      <c r="G872" s="392"/>
      <c r="H872" s="392"/>
      <c r="I872" s="392"/>
      <c r="J872" s="392"/>
      <c r="K872" s="392"/>
      <c r="L872" s="392"/>
      <c r="M872" s="392"/>
      <c r="N872" s="392"/>
      <c r="O872" s="392"/>
      <c r="P872" s="392"/>
      <c r="Q872" s="392"/>
      <c r="R872" s="392"/>
      <c r="S872" s="392"/>
      <c r="T872" s="392"/>
      <c r="U872" s="392"/>
      <c r="V872" s="392"/>
      <c r="W872" s="392"/>
      <c r="X872" s="392"/>
      <c r="Y872" s="392"/>
      <c r="Z872" s="392"/>
    </row>
    <row r="873">
      <c r="A873" s="392"/>
      <c r="B873" s="392"/>
      <c r="C873" s="392"/>
      <c r="D873" s="392"/>
      <c r="E873" s="392"/>
      <c r="F873" s="392"/>
      <c r="G873" s="392"/>
      <c r="H873" s="392"/>
      <c r="I873" s="392"/>
      <c r="J873" s="392"/>
      <c r="K873" s="392"/>
      <c r="L873" s="392"/>
      <c r="M873" s="392"/>
      <c r="N873" s="392"/>
      <c r="O873" s="392"/>
      <c r="P873" s="392"/>
      <c r="Q873" s="392"/>
      <c r="R873" s="392"/>
      <c r="S873" s="392"/>
      <c r="T873" s="392"/>
      <c r="U873" s="392"/>
      <c r="V873" s="392"/>
      <c r="W873" s="392"/>
      <c r="X873" s="392"/>
      <c r="Y873" s="392"/>
      <c r="Z873" s="392"/>
    </row>
    <row r="874">
      <c r="A874" s="392"/>
      <c r="B874" s="392"/>
      <c r="C874" s="392"/>
      <c r="D874" s="392"/>
      <c r="E874" s="392"/>
      <c r="F874" s="392"/>
      <c r="G874" s="392"/>
      <c r="H874" s="392"/>
      <c r="I874" s="392"/>
      <c r="J874" s="392"/>
      <c r="K874" s="392"/>
      <c r="L874" s="392"/>
      <c r="M874" s="392"/>
      <c r="N874" s="392"/>
      <c r="O874" s="392"/>
      <c r="P874" s="392"/>
      <c r="Q874" s="392"/>
      <c r="R874" s="392"/>
      <c r="S874" s="392"/>
      <c r="T874" s="392"/>
      <c r="U874" s="392"/>
      <c r="V874" s="392"/>
      <c r="W874" s="392"/>
      <c r="X874" s="392"/>
      <c r="Y874" s="392"/>
      <c r="Z874" s="392"/>
    </row>
    <row r="875">
      <c r="A875" s="392"/>
      <c r="B875" s="392"/>
      <c r="C875" s="392"/>
      <c r="D875" s="392"/>
      <c r="E875" s="392"/>
      <c r="F875" s="392"/>
      <c r="G875" s="392"/>
      <c r="H875" s="392"/>
      <c r="I875" s="392"/>
      <c r="J875" s="392"/>
      <c r="K875" s="392"/>
      <c r="L875" s="392"/>
      <c r="M875" s="392"/>
      <c r="N875" s="392"/>
      <c r="O875" s="392"/>
      <c r="P875" s="392"/>
      <c r="Q875" s="392"/>
      <c r="R875" s="392"/>
      <c r="S875" s="392"/>
      <c r="T875" s="392"/>
      <c r="U875" s="392"/>
      <c r="V875" s="392"/>
      <c r="W875" s="392"/>
      <c r="X875" s="392"/>
      <c r="Y875" s="392"/>
      <c r="Z875" s="392"/>
    </row>
    <row r="876">
      <c r="A876" s="392"/>
      <c r="B876" s="392"/>
      <c r="C876" s="392"/>
      <c r="D876" s="392"/>
      <c r="E876" s="392"/>
      <c r="F876" s="392"/>
      <c r="G876" s="392"/>
      <c r="H876" s="392"/>
      <c r="I876" s="392"/>
      <c r="J876" s="392"/>
      <c r="K876" s="392"/>
      <c r="L876" s="392"/>
      <c r="M876" s="392"/>
      <c r="N876" s="392"/>
      <c r="O876" s="392"/>
      <c r="P876" s="392"/>
      <c r="Q876" s="392"/>
      <c r="R876" s="392"/>
      <c r="S876" s="392"/>
      <c r="T876" s="392"/>
      <c r="U876" s="392"/>
      <c r="V876" s="392"/>
      <c r="W876" s="392"/>
      <c r="X876" s="392"/>
      <c r="Y876" s="392"/>
      <c r="Z876" s="392"/>
    </row>
    <row r="877">
      <c r="A877" s="392"/>
      <c r="B877" s="392"/>
      <c r="C877" s="392"/>
      <c r="D877" s="392"/>
      <c r="E877" s="392"/>
      <c r="F877" s="392"/>
      <c r="G877" s="392"/>
      <c r="H877" s="392"/>
      <c r="I877" s="392"/>
      <c r="J877" s="392"/>
      <c r="K877" s="392"/>
      <c r="L877" s="392"/>
      <c r="M877" s="392"/>
      <c r="N877" s="392"/>
      <c r="O877" s="392"/>
      <c r="P877" s="392"/>
      <c r="Q877" s="392"/>
      <c r="R877" s="392"/>
      <c r="S877" s="392"/>
      <c r="T877" s="392"/>
      <c r="U877" s="392"/>
      <c r="V877" s="392"/>
      <c r="W877" s="392"/>
      <c r="X877" s="392"/>
      <c r="Y877" s="392"/>
      <c r="Z877" s="392"/>
    </row>
    <row r="878">
      <c r="A878" s="392"/>
      <c r="B878" s="392"/>
      <c r="C878" s="392"/>
      <c r="D878" s="392"/>
      <c r="E878" s="392"/>
      <c r="F878" s="392"/>
      <c r="G878" s="392"/>
      <c r="H878" s="392"/>
      <c r="I878" s="392"/>
      <c r="J878" s="392"/>
      <c r="K878" s="392"/>
      <c r="L878" s="392"/>
      <c r="M878" s="392"/>
      <c r="N878" s="392"/>
      <c r="O878" s="392"/>
      <c r="P878" s="392"/>
      <c r="Q878" s="392"/>
      <c r="R878" s="392"/>
      <c r="S878" s="392"/>
      <c r="T878" s="392"/>
      <c r="U878" s="392"/>
      <c r="V878" s="392"/>
      <c r="W878" s="392"/>
      <c r="X878" s="392"/>
      <c r="Y878" s="392"/>
      <c r="Z878" s="392"/>
    </row>
    <row r="879">
      <c r="A879" s="392"/>
      <c r="B879" s="392"/>
      <c r="C879" s="392"/>
      <c r="D879" s="392"/>
      <c r="E879" s="392"/>
      <c r="F879" s="392"/>
      <c r="G879" s="392"/>
      <c r="H879" s="392"/>
      <c r="I879" s="392"/>
      <c r="J879" s="392"/>
      <c r="K879" s="392"/>
      <c r="L879" s="392"/>
      <c r="M879" s="392"/>
      <c r="N879" s="392"/>
      <c r="O879" s="392"/>
      <c r="P879" s="392"/>
      <c r="Q879" s="392"/>
      <c r="R879" s="392"/>
      <c r="S879" s="392"/>
      <c r="T879" s="392"/>
      <c r="U879" s="392"/>
      <c r="V879" s="392"/>
      <c r="W879" s="392"/>
      <c r="X879" s="392"/>
      <c r="Y879" s="392"/>
      <c r="Z879" s="392"/>
    </row>
    <row r="880">
      <c r="A880" s="392"/>
      <c r="B880" s="392"/>
      <c r="C880" s="392"/>
      <c r="D880" s="392"/>
      <c r="E880" s="392"/>
      <c r="F880" s="392"/>
      <c r="G880" s="392"/>
      <c r="H880" s="392"/>
      <c r="I880" s="392"/>
      <c r="J880" s="392"/>
      <c r="K880" s="392"/>
      <c r="L880" s="392"/>
      <c r="M880" s="392"/>
      <c r="N880" s="392"/>
      <c r="O880" s="392"/>
      <c r="P880" s="392"/>
      <c r="Q880" s="392"/>
      <c r="R880" s="392"/>
      <c r="S880" s="392"/>
      <c r="T880" s="392"/>
      <c r="U880" s="392"/>
      <c r="V880" s="392"/>
      <c r="W880" s="392"/>
      <c r="X880" s="392"/>
      <c r="Y880" s="392"/>
      <c r="Z880" s="392"/>
    </row>
    <row r="881">
      <c r="A881" s="392"/>
      <c r="B881" s="392"/>
      <c r="C881" s="392"/>
      <c r="D881" s="392"/>
      <c r="E881" s="392"/>
      <c r="F881" s="392"/>
      <c r="G881" s="392"/>
      <c r="H881" s="392"/>
      <c r="I881" s="392"/>
      <c r="J881" s="392"/>
      <c r="K881" s="392"/>
      <c r="L881" s="392"/>
      <c r="M881" s="392"/>
      <c r="N881" s="392"/>
      <c r="O881" s="392"/>
      <c r="P881" s="392"/>
      <c r="Q881" s="392"/>
      <c r="R881" s="392"/>
      <c r="S881" s="392"/>
      <c r="T881" s="392"/>
      <c r="U881" s="392"/>
      <c r="V881" s="392"/>
      <c r="W881" s="392"/>
      <c r="X881" s="392"/>
      <c r="Y881" s="392"/>
      <c r="Z881" s="392"/>
    </row>
    <row r="882">
      <c r="A882" s="392"/>
      <c r="B882" s="392"/>
      <c r="C882" s="392"/>
      <c r="D882" s="392"/>
      <c r="E882" s="392"/>
      <c r="F882" s="392"/>
      <c r="G882" s="392"/>
      <c r="H882" s="392"/>
      <c r="I882" s="392"/>
      <c r="J882" s="392"/>
      <c r="K882" s="392"/>
      <c r="L882" s="392"/>
      <c r="M882" s="392"/>
      <c r="N882" s="392"/>
      <c r="O882" s="392"/>
      <c r="P882" s="392"/>
      <c r="Q882" s="392"/>
      <c r="R882" s="392"/>
      <c r="S882" s="392"/>
      <c r="T882" s="392"/>
      <c r="U882" s="392"/>
      <c r="V882" s="392"/>
      <c r="W882" s="392"/>
      <c r="X882" s="392"/>
      <c r="Y882" s="392"/>
      <c r="Z882" s="392"/>
    </row>
    <row r="883">
      <c r="A883" s="392"/>
      <c r="B883" s="392"/>
      <c r="C883" s="392"/>
      <c r="D883" s="392"/>
      <c r="E883" s="392"/>
      <c r="F883" s="392"/>
      <c r="G883" s="392"/>
      <c r="H883" s="392"/>
      <c r="I883" s="392"/>
      <c r="J883" s="392"/>
      <c r="K883" s="392"/>
      <c r="L883" s="392"/>
      <c r="M883" s="392"/>
      <c r="N883" s="392"/>
      <c r="O883" s="392"/>
      <c r="P883" s="392"/>
      <c r="Q883" s="392"/>
      <c r="R883" s="392"/>
      <c r="S883" s="392"/>
      <c r="T883" s="392"/>
      <c r="U883" s="392"/>
      <c r="V883" s="392"/>
      <c r="W883" s="392"/>
      <c r="X883" s="392"/>
      <c r="Y883" s="392"/>
      <c r="Z883" s="392"/>
    </row>
    <row r="884">
      <c r="A884" s="392"/>
      <c r="B884" s="392"/>
      <c r="C884" s="392"/>
      <c r="D884" s="392"/>
      <c r="E884" s="392"/>
      <c r="F884" s="392"/>
      <c r="G884" s="392"/>
      <c r="H884" s="392"/>
      <c r="I884" s="392"/>
      <c r="J884" s="392"/>
      <c r="K884" s="392"/>
      <c r="L884" s="392"/>
      <c r="M884" s="392"/>
      <c r="N884" s="392"/>
      <c r="O884" s="392"/>
      <c r="P884" s="392"/>
      <c r="Q884" s="392"/>
      <c r="R884" s="392"/>
      <c r="S884" s="392"/>
      <c r="T884" s="392"/>
      <c r="U884" s="392"/>
      <c r="V884" s="392"/>
      <c r="W884" s="392"/>
      <c r="X884" s="392"/>
      <c r="Y884" s="392"/>
      <c r="Z884" s="392"/>
    </row>
    <row r="885">
      <c r="A885" s="392"/>
      <c r="B885" s="392"/>
      <c r="C885" s="392"/>
      <c r="D885" s="392"/>
      <c r="E885" s="392"/>
      <c r="F885" s="392"/>
      <c r="G885" s="392"/>
      <c r="H885" s="392"/>
      <c r="I885" s="392"/>
      <c r="J885" s="392"/>
      <c r="K885" s="392"/>
      <c r="L885" s="392"/>
      <c r="M885" s="392"/>
      <c r="N885" s="392"/>
      <c r="O885" s="392"/>
      <c r="P885" s="392"/>
      <c r="Q885" s="392"/>
      <c r="R885" s="392"/>
      <c r="S885" s="392"/>
      <c r="T885" s="392"/>
      <c r="U885" s="392"/>
      <c r="V885" s="392"/>
      <c r="W885" s="392"/>
      <c r="X885" s="392"/>
      <c r="Y885" s="392"/>
      <c r="Z885" s="392"/>
    </row>
    <row r="886">
      <c r="A886" s="392"/>
      <c r="B886" s="392"/>
      <c r="C886" s="392"/>
      <c r="D886" s="392"/>
      <c r="E886" s="392"/>
      <c r="F886" s="392"/>
      <c r="G886" s="392"/>
      <c r="H886" s="392"/>
      <c r="I886" s="392"/>
      <c r="J886" s="392"/>
      <c r="K886" s="392"/>
      <c r="L886" s="392"/>
      <c r="M886" s="392"/>
      <c r="N886" s="392"/>
      <c r="O886" s="392"/>
      <c r="P886" s="392"/>
      <c r="Q886" s="392"/>
      <c r="R886" s="392"/>
      <c r="S886" s="392"/>
      <c r="T886" s="392"/>
      <c r="U886" s="392"/>
      <c r="V886" s="392"/>
      <c r="W886" s="392"/>
      <c r="X886" s="392"/>
      <c r="Y886" s="392"/>
      <c r="Z886" s="392"/>
    </row>
    <row r="887">
      <c r="A887" s="392"/>
      <c r="B887" s="392"/>
      <c r="C887" s="392"/>
      <c r="D887" s="392"/>
      <c r="E887" s="392"/>
      <c r="F887" s="392"/>
      <c r="G887" s="392"/>
      <c r="H887" s="392"/>
      <c r="I887" s="392"/>
      <c r="J887" s="392"/>
      <c r="K887" s="392"/>
      <c r="L887" s="392"/>
      <c r="M887" s="392"/>
      <c r="N887" s="392"/>
      <c r="O887" s="392"/>
      <c r="P887" s="392"/>
      <c r="Q887" s="392"/>
      <c r="R887" s="392"/>
      <c r="S887" s="392"/>
      <c r="T887" s="392"/>
      <c r="U887" s="392"/>
      <c r="V887" s="392"/>
      <c r="W887" s="392"/>
      <c r="X887" s="392"/>
      <c r="Y887" s="392"/>
      <c r="Z887" s="392"/>
    </row>
    <row r="888">
      <c r="A888" s="392"/>
      <c r="B888" s="392"/>
      <c r="C888" s="392"/>
      <c r="D888" s="392"/>
      <c r="E888" s="392"/>
      <c r="F888" s="392"/>
      <c r="G888" s="392"/>
      <c r="H888" s="392"/>
      <c r="I888" s="392"/>
      <c r="J888" s="392"/>
      <c r="K888" s="392"/>
      <c r="L888" s="392"/>
      <c r="M888" s="392"/>
      <c r="N888" s="392"/>
      <c r="O888" s="392"/>
      <c r="P888" s="392"/>
      <c r="Q888" s="392"/>
      <c r="R888" s="392"/>
      <c r="S888" s="392"/>
      <c r="T888" s="392"/>
      <c r="U888" s="392"/>
      <c r="V888" s="392"/>
      <c r="W888" s="392"/>
      <c r="X888" s="392"/>
      <c r="Y888" s="392"/>
      <c r="Z888" s="392"/>
    </row>
    <row r="889">
      <c r="A889" s="392"/>
      <c r="B889" s="392"/>
      <c r="C889" s="392"/>
      <c r="D889" s="392"/>
      <c r="E889" s="392"/>
      <c r="F889" s="392"/>
      <c r="G889" s="392"/>
      <c r="H889" s="392"/>
      <c r="I889" s="392"/>
      <c r="J889" s="392"/>
      <c r="K889" s="392"/>
      <c r="L889" s="392"/>
      <c r="M889" s="392"/>
      <c r="N889" s="392"/>
      <c r="O889" s="392"/>
      <c r="P889" s="392"/>
      <c r="Q889" s="392"/>
      <c r="R889" s="392"/>
      <c r="S889" s="392"/>
      <c r="T889" s="392"/>
      <c r="U889" s="392"/>
      <c r="V889" s="392"/>
      <c r="W889" s="392"/>
      <c r="X889" s="392"/>
      <c r="Y889" s="392"/>
      <c r="Z889" s="392"/>
    </row>
    <row r="890">
      <c r="A890" s="392"/>
      <c r="B890" s="392"/>
      <c r="C890" s="392"/>
      <c r="D890" s="392"/>
      <c r="E890" s="392"/>
      <c r="F890" s="392"/>
      <c r="G890" s="392"/>
      <c r="H890" s="392"/>
      <c r="I890" s="392"/>
      <c r="J890" s="392"/>
      <c r="K890" s="392"/>
      <c r="L890" s="392"/>
      <c r="M890" s="392"/>
      <c r="N890" s="392"/>
      <c r="O890" s="392"/>
      <c r="P890" s="392"/>
      <c r="Q890" s="392"/>
      <c r="R890" s="392"/>
      <c r="S890" s="392"/>
      <c r="T890" s="392"/>
      <c r="U890" s="392"/>
      <c r="V890" s="392"/>
      <c r="W890" s="392"/>
      <c r="X890" s="392"/>
      <c r="Y890" s="392"/>
      <c r="Z890" s="392"/>
    </row>
    <row r="891">
      <c r="A891" s="392"/>
      <c r="B891" s="392"/>
      <c r="C891" s="392"/>
      <c r="D891" s="392"/>
      <c r="E891" s="392"/>
      <c r="F891" s="392"/>
      <c r="G891" s="392"/>
      <c r="H891" s="392"/>
      <c r="I891" s="392"/>
      <c r="J891" s="392"/>
      <c r="K891" s="392"/>
      <c r="L891" s="392"/>
      <c r="M891" s="392"/>
      <c r="N891" s="392"/>
      <c r="O891" s="392"/>
      <c r="P891" s="392"/>
      <c r="Q891" s="392"/>
      <c r="R891" s="392"/>
      <c r="S891" s="392"/>
      <c r="T891" s="392"/>
      <c r="U891" s="392"/>
      <c r="V891" s="392"/>
      <c r="W891" s="392"/>
      <c r="X891" s="392"/>
      <c r="Y891" s="392"/>
      <c r="Z891" s="392"/>
    </row>
    <row r="892">
      <c r="A892" s="392"/>
      <c r="B892" s="392"/>
      <c r="C892" s="392"/>
      <c r="D892" s="392"/>
      <c r="E892" s="392"/>
      <c r="F892" s="392"/>
      <c r="G892" s="392"/>
      <c r="H892" s="392"/>
      <c r="I892" s="392"/>
      <c r="J892" s="392"/>
      <c r="K892" s="392"/>
      <c r="L892" s="392"/>
      <c r="M892" s="392"/>
      <c r="N892" s="392"/>
      <c r="O892" s="392"/>
      <c r="P892" s="392"/>
      <c r="Q892" s="392"/>
      <c r="R892" s="392"/>
      <c r="S892" s="392"/>
      <c r="T892" s="392"/>
      <c r="U892" s="392"/>
      <c r="V892" s="392"/>
      <c r="W892" s="392"/>
      <c r="X892" s="392"/>
      <c r="Y892" s="392"/>
      <c r="Z892" s="392"/>
    </row>
    <row r="893">
      <c r="A893" s="392"/>
      <c r="B893" s="392"/>
      <c r="C893" s="392"/>
      <c r="D893" s="392"/>
      <c r="E893" s="392"/>
      <c r="F893" s="392"/>
      <c r="G893" s="392"/>
      <c r="H893" s="392"/>
      <c r="I893" s="392"/>
      <c r="J893" s="392"/>
      <c r="K893" s="392"/>
      <c r="L893" s="392"/>
      <c r="M893" s="392"/>
      <c r="N893" s="392"/>
      <c r="O893" s="392"/>
      <c r="P893" s="392"/>
      <c r="Q893" s="392"/>
      <c r="R893" s="392"/>
      <c r="S893" s="392"/>
      <c r="T893" s="392"/>
      <c r="U893" s="392"/>
      <c r="V893" s="392"/>
      <c r="W893" s="392"/>
      <c r="X893" s="392"/>
      <c r="Y893" s="392"/>
      <c r="Z893" s="392"/>
    </row>
    <row r="894">
      <c r="A894" s="392"/>
      <c r="B894" s="392"/>
      <c r="C894" s="392"/>
      <c r="D894" s="392"/>
      <c r="E894" s="392"/>
      <c r="F894" s="392"/>
      <c r="G894" s="392"/>
      <c r="H894" s="392"/>
      <c r="I894" s="392"/>
      <c r="J894" s="392"/>
      <c r="K894" s="392"/>
      <c r="L894" s="392"/>
      <c r="M894" s="392"/>
      <c r="N894" s="392"/>
      <c r="O894" s="392"/>
      <c r="P894" s="392"/>
      <c r="Q894" s="392"/>
      <c r="R894" s="392"/>
      <c r="S894" s="392"/>
      <c r="T894" s="392"/>
      <c r="U894" s="392"/>
      <c r="V894" s="392"/>
      <c r="W894" s="392"/>
      <c r="X894" s="392"/>
      <c r="Y894" s="392"/>
      <c r="Z894" s="392"/>
    </row>
    <row r="895">
      <c r="A895" s="392"/>
      <c r="B895" s="392"/>
      <c r="C895" s="392"/>
      <c r="D895" s="392"/>
      <c r="E895" s="392"/>
      <c r="F895" s="392"/>
      <c r="G895" s="392"/>
      <c r="H895" s="392"/>
      <c r="I895" s="392"/>
      <c r="J895" s="392"/>
      <c r="K895" s="392"/>
      <c r="L895" s="392"/>
      <c r="M895" s="392"/>
      <c r="N895" s="392"/>
      <c r="O895" s="392"/>
      <c r="P895" s="392"/>
      <c r="Q895" s="392"/>
      <c r="R895" s="392"/>
      <c r="S895" s="392"/>
      <c r="T895" s="392"/>
      <c r="U895" s="392"/>
      <c r="V895" s="392"/>
      <c r="W895" s="392"/>
      <c r="X895" s="392"/>
      <c r="Y895" s="392"/>
      <c r="Z895" s="392"/>
    </row>
    <row r="896">
      <c r="A896" s="392"/>
      <c r="B896" s="392"/>
      <c r="C896" s="392"/>
      <c r="D896" s="392"/>
      <c r="E896" s="392"/>
      <c r="F896" s="392"/>
      <c r="G896" s="392"/>
      <c r="H896" s="392"/>
      <c r="I896" s="392"/>
      <c r="J896" s="392"/>
      <c r="K896" s="392"/>
      <c r="L896" s="392"/>
      <c r="M896" s="392"/>
      <c r="N896" s="392"/>
      <c r="O896" s="392"/>
      <c r="P896" s="392"/>
      <c r="Q896" s="392"/>
      <c r="R896" s="392"/>
      <c r="S896" s="392"/>
      <c r="T896" s="392"/>
      <c r="U896" s="392"/>
      <c r="V896" s="392"/>
      <c r="W896" s="392"/>
      <c r="X896" s="392"/>
      <c r="Y896" s="392"/>
      <c r="Z896" s="392"/>
    </row>
    <row r="897">
      <c r="A897" s="392"/>
      <c r="B897" s="392"/>
      <c r="C897" s="392"/>
      <c r="D897" s="392"/>
      <c r="E897" s="392"/>
      <c r="F897" s="392"/>
      <c r="G897" s="392"/>
      <c r="H897" s="392"/>
      <c r="I897" s="392"/>
      <c r="J897" s="392"/>
      <c r="K897" s="392"/>
      <c r="L897" s="392"/>
      <c r="M897" s="392"/>
      <c r="N897" s="392"/>
      <c r="O897" s="392"/>
      <c r="P897" s="392"/>
      <c r="Q897" s="392"/>
      <c r="R897" s="392"/>
      <c r="S897" s="392"/>
      <c r="T897" s="392"/>
      <c r="U897" s="392"/>
      <c r="V897" s="392"/>
      <c r="W897" s="392"/>
      <c r="X897" s="392"/>
      <c r="Y897" s="392"/>
      <c r="Z897" s="392"/>
    </row>
    <row r="898">
      <c r="A898" s="392"/>
      <c r="B898" s="392"/>
      <c r="C898" s="392"/>
      <c r="D898" s="392"/>
      <c r="E898" s="392"/>
      <c r="F898" s="392"/>
      <c r="G898" s="392"/>
      <c r="H898" s="392"/>
      <c r="I898" s="392"/>
      <c r="J898" s="392"/>
      <c r="K898" s="392"/>
      <c r="L898" s="392"/>
      <c r="M898" s="392"/>
      <c r="N898" s="392"/>
      <c r="O898" s="392"/>
      <c r="P898" s="392"/>
      <c r="Q898" s="392"/>
      <c r="R898" s="392"/>
      <c r="S898" s="392"/>
      <c r="T898" s="392"/>
      <c r="U898" s="392"/>
      <c r="V898" s="392"/>
      <c r="W898" s="392"/>
      <c r="X898" s="392"/>
      <c r="Y898" s="392"/>
      <c r="Z898" s="392"/>
    </row>
    <row r="899">
      <c r="A899" s="392"/>
      <c r="B899" s="392"/>
      <c r="C899" s="392"/>
      <c r="D899" s="392"/>
      <c r="E899" s="392"/>
      <c r="F899" s="392"/>
      <c r="G899" s="392"/>
      <c r="H899" s="392"/>
      <c r="I899" s="392"/>
      <c r="J899" s="392"/>
      <c r="K899" s="392"/>
      <c r="L899" s="392"/>
      <c r="M899" s="392"/>
      <c r="N899" s="392"/>
      <c r="O899" s="392"/>
      <c r="P899" s="392"/>
      <c r="Q899" s="392"/>
      <c r="R899" s="392"/>
      <c r="S899" s="392"/>
      <c r="T899" s="392"/>
      <c r="U899" s="392"/>
      <c r="V899" s="392"/>
      <c r="W899" s="392"/>
      <c r="X899" s="392"/>
      <c r="Y899" s="392"/>
      <c r="Z899" s="392"/>
    </row>
    <row r="900">
      <c r="A900" s="392"/>
      <c r="B900" s="392"/>
      <c r="C900" s="392"/>
      <c r="D900" s="392"/>
      <c r="E900" s="392"/>
      <c r="F900" s="392"/>
      <c r="G900" s="392"/>
      <c r="H900" s="392"/>
      <c r="I900" s="392"/>
      <c r="J900" s="392"/>
      <c r="K900" s="392"/>
      <c r="L900" s="392"/>
      <c r="M900" s="392"/>
      <c r="N900" s="392"/>
      <c r="O900" s="392"/>
      <c r="P900" s="392"/>
      <c r="Q900" s="392"/>
      <c r="R900" s="392"/>
      <c r="S900" s="392"/>
      <c r="T900" s="392"/>
      <c r="U900" s="392"/>
      <c r="V900" s="392"/>
      <c r="W900" s="392"/>
      <c r="X900" s="392"/>
      <c r="Y900" s="392"/>
      <c r="Z900" s="392"/>
    </row>
    <row r="901">
      <c r="A901" s="392"/>
      <c r="B901" s="392"/>
      <c r="C901" s="392"/>
      <c r="D901" s="392"/>
      <c r="E901" s="392"/>
      <c r="F901" s="392"/>
      <c r="G901" s="392"/>
      <c r="H901" s="392"/>
      <c r="I901" s="392"/>
      <c r="J901" s="392"/>
      <c r="K901" s="392"/>
      <c r="L901" s="392"/>
      <c r="M901" s="392"/>
      <c r="N901" s="392"/>
      <c r="O901" s="392"/>
      <c r="P901" s="392"/>
      <c r="Q901" s="392"/>
      <c r="R901" s="392"/>
      <c r="S901" s="392"/>
      <c r="T901" s="392"/>
      <c r="U901" s="392"/>
      <c r="V901" s="392"/>
      <c r="W901" s="392"/>
      <c r="X901" s="392"/>
      <c r="Y901" s="392"/>
      <c r="Z901" s="392"/>
    </row>
    <row r="902">
      <c r="A902" s="392"/>
      <c r="B902" s="392"/>
      <c r="C902" s="392"/>
      <c r="D902" s="392"/>
      <c r="E902" s="392"/>
      <c r="F902" s="392"/>
      <c r="G902" s="392"/>
      <c r="H902" s="392"/>
      <c r="I902" s="392"/>
      <c r="J902" s="392"/>
      <c r="K902" s="392"/>
      <c r="L902" s="392"/>
      <c r="M902" s="392"/>
      <c r="N902" s="392"/>
      <c r="O902" s="392"/>
      <c r="P902" s="392"/>
      <c r="Q902" s="392"/>
      <c r="R902" s="392"/>
      <c r="S902" s="392"/>
      <c r="T902" s="392"/>
      <c r="U902" s="392"/>
      <c r="V902" s="392"/>
      <c r="W902" s="392"/>
      <c r="X902" s="392"/>
      <c r="Y902" s="392"/>
      <c r="Z902" s="392"/>
    </row>
    <row r="903">
      <c r="A903" s="392"/>
      <c r="B903" s="392"/>
      <c r="C903" s="392"/>
      <c r="D903" s="392"/>
      <c r="E903" s="392"/>
      <c r="F903" s="392"/>
      <c r="G903" s="392"/>
      <c r="H903" s="392"/>
      <c r="I903" s="392"/>
      <c r="J903" s="392"/>
      <c r="K903" s="392"/>
      <c r="L903" s="392"/>
      <c r="M903" s="392"/>
      <c r="N903" s="392"/>
      <c r="O903" s="392"/>
      <c r="P903" s="392"/>
      <c r="Q903" s="392"/>
      <c r="R903" s="392"/>
      <c r="S903" s="392"/>
      <c r="T903" s="392"/>
      <c r="U903" s="392"/>
      <c r="V903" s="392"/>
      <c r="W903" s="392"/>
      <c r="X903" s="392"/>
      <c r="Y903" s="392"/>
      <c r="Z903" s="392"/>
    </row>
    <row r="904">
      <c r="A904" s="392"/>
      <c r="B904" s="392"/>
      <c r="C904" s="392"/>
      <c r="D904" s="392"/>
      <c r="E904" s="392"/>
      <c r="F904" s="392"/>
      <c r="G904" s="392"/>
      <c r="H904" s="392"/>
      <c r="I904" s="392"/>
      <c r="J904" s="392"/>
      <c r="K904" s="392"/>
      <c r="L904" s="392"/>
      <c r="M904" s="392"/>
      <c r="N904" s="392"/>
      <c r="O904" s="392"/>
      <c r="P904" s="392"/>
      <c r="Q904" s="392"/>
      <c r="R904" s="392"/>
      <c r="S904" s="392"/>
      <c r="T904" s="392"/>
      <c r="U904" s="392"/>
      <c r="V904" s="392"/>
      <c r="W904" s="392"/>
      <c r="X904" s="392"/>
      <c r="Y904" s="392"/>
      <c r="Z904" s="392"/>
    </row>
    <row r="905">
      <c r="A905" s="392"/>
      <c r="B905" s="392"/>
      <c r="C905" s="392"/>
      <c r="D905" s="392"/>
      <c r="E905" s="392"/>
      <c r="F905" s="392"/>
      <c r="G905" s="392"/>
      <c r="H905" s="392"/>
      <c r="I905" s="392"/>
      <c r="J905" s="392"/>
      <c r="K905" s="392"/>
      <c r="L905" s="392"/>
      <c r="M905" s="392"/>
      <c r="N905" s="392"/>
      <c r="O905" s="392"/>
      <c r="P905" s="392"/>
      <c r="Q905" s="392"/>
      <c r="R905" s="392"/>
      <c r="S905" s="392"/>
      <c r="T905" s="392"/>
      <c r="U905" s="392"/>
      <c r="V905" s="392"/>
      <c r="W905" s="392"/>
      <c r="X905" s="392"/>
      <c r="Y905" s="392"/>
      <c r="Z905" s="392"/>
    </row>
    <row r="906">
      <c r="A906" s="392"/>
      <c r="B906" s="392"/>
      <c r="C906" s="392"/>
      <c r="D906" s="392"/>
      <c r="E906" s="392"/>
      <c r="F906" s="392"/>
      <c r="G906" s="392"/>
      <c r="H906" s="392"/>
      <c r="I906" s="392"/>
      <c r="J906" s="392"/>
      <c r="K906" s="392"/>
      <c r="L906" s="392"/>
      <c r="M906" s="392"/>
      <c r="N906" s="392"/>
      <c r="O906" s="392"/>
      <c r="P906" s="392"/>
      <c r="Q906" s="392"/>
      <c r="R906" s="392"/>
      <c r="S906" s="392"/>
      <c r="T906" s="392"/>
      <c r="U906" s="392"/>
      <c r="V906" s="392"/>
      <c r="W906" s="392"/>
      <c r="X906" s="392"/>
      <c r="Y906" s="392"/>
      <c r="Z906" s="392"/>
    </row>
    <row r="907">
      <c r="A907" s="392"/>
      <c r="B907" s="392"/>
      <c r="C907" s="392"/>
      <c r="D907" s="392"/>
      <c r="E907" s="392"/>
      <c r="F907" s="392"/>
      <c r="G907" s="392"/>
      <c r="H907" s="392"/>
      <c r="I907" s="392"/>
      <c r="J907" s="392"/>
      <c r="K907" s="392"/>
      <c r="L907" s="392"/>
      <c r="M907" s="392"/>
      <c r="N907" s="392"/>
      <c r="O907" s="392"/>
      <c r="P907" s="392"/>
      <c r="Q907" s="392"/>
      <c r="R907" s="392"/>
      <c r="S907" s="392"/>
      <c r="T907" s="392"/>
      <c r="U907" s="392"/>
      <c r="V907" s="392"/>
      <c r="W907" s="392"/>
      <c r="X907" s="392"/>
      <c r="Y907" s="392"/>
      <c r="Z907" s="392"/>
    </row>
    <row r="908">
      <c r="A908" s="392"/>
      <c r="B908" s="392"/>
      <c r="C908" s="392"/>
      <c r="D908" s="392"/>
      <c r="E908" s="392"/>
      <c r="F908" s="392"/>
      <c r="G908" s="392"/>
      <c r="H908" s="392"/>
      <c r="I908" s="392"/>
      <c r="J908" s="392"/>
      <c r="K908" s="392"/>
      <c r="L908" s="392"/>
      <c r="M908" s="392"/>
      <c r="N908" s="392"/>
      <c r="O908" s="392"/>
      <c r="P908" s="392"/>
      <c r="Q908" s="392"/>
      <c r="R908" s="392"/>
      <c r="S908" s="392"/>
      <c r="T908" s="392"/>
      <c r="U908" s="392"/>
      <c r="V908" s="392"/>
      <c r="W908" s="392"/>
      <c r="X908" s="392"/>
      <c r="Y908" s="392"/>
      <c r="Z908" s="392"/>
    </row>
    <row r="909">
      <c r="A909" s="392"/>
      <c r="B909" s="392"/>
      <c r="C909" s="392"/>
      <c r="D909" s="392"/>
      <c r="E909" s="392"/>
      <c r="F909" s="392"/>
      <c r="G909" s="392"/>
      <c r="H909" s="392"/>
      <c r="I909" s="392"/>
      <c r="J909" s="392"/>
      <c r="K909" s="392"/>
      <c r="L909" s="392"/>
      <c r="M909" s="392"/>
      <c r="N909" s="392"/>
      <c r="O909" s="392"/>
      <c r="P909" s="392"/>
      <c r="Q909" s="392"/>
      <c r="R909" s="392"/>
      <c r="S909" s="392"/>
      <c r="T909" s="392"/>
      <c r="U909" s="392"/>
      <c r="V909" s="392"/>
      <c r="W909" s="392"/>
      <c r="X909" s="392"/>
      <c r="Y909" s="392"/>
      <c r="Z909" s="392"/>
    </row>
    <row r="910">
      <c r="A910" s="392"/>
      <c r="B910" s="392"/>
      <c r="C910" s="392"/>
      <c r="D910" s="392"/>
      <c r="E910" s="392"/>
      <c r="F910" s="392"/>
      <c r="G910" s="392"/>
      <c r="H910" s="392"/>
      <c r="I910" s="392"/>
      <c r="J910" s="392"/>
      <c r="K910" s="392"/>
      <c r="L910" s="392"/>
      <c r="M910" s="392"/>
      <c r="N910" s="392"/>
      <c r="O910" s="392"/>
      <c r="P910" s="392"/>
      <c r="Q910" s="392"/>
      <c r="R910" s="392"/>
      <c r="S910" s="392"/>
      <c r="T910" s="392"/>
      <c r="U910" s="392"/>
      <c r="V910" s="392"/>
      <c r="W910" s="392"/>
      <c r="X910" s="392"/>
      <c r="Y910" s="392"/>
      <c r="Z910" s="392"/>
    </row>
    <row r="911">
      <c r="A911" s="392"/>
      <c r="B911" s="392"/>
      <c r="C911" s="392"/>
      <c r="D911" s="392"/>
      <c r="E911" s="392"/>
      <c r="F911" s="392"/>
      <c r="G911" s="392"/>
      <c r="H911" s="392"/>
      <c r="I911" s="392"/>
      <c r="J911" s="392"/>
      <c r="K911" s="392"/>
      <c r="L911" s="392"/>
      <c r="M911" s="392"/>
      <c r="N911" s="392"/>
      <c r="O911" s="392"/>
      <c r="P911" s="392"/>
      <c r="Q911" s="392"/>
      <c r="R911" s="392"/>
      <c r="S911" s="392"/>
      <c r="T911" s="392"/>
      <c r="U911" s="392"/>
      <c r="V911" s="392"/>
      <c r="W911" s="392"/>
      <c r="X911" s="392"/>
      <c r="Y911" s="392"/>
      <c r="Z911" s="392"/>
    </row>
    <row r="912">
      <c r="A912" s="392"/>
      <c r="B912" s="392"/>
      <c r="C912" s="392"/>
      <c r="D912" s="392"/>
      <c r="E912" s="392"/>
      <c r="F912" s="392"/>
      <c r="G912" s="392"/>
      <c r="H912" s="392"/>
      <c r="I912" s="392"/>
      <c r="J912" s="392"/>
      <c r="K912" s="392"/>
      <c r="L912" s="392"/>
      <c r="M912" s="392"/>
      <c r="N912" s="392"/>
      <c r="O912" s="392"/>
      <c r="P912" s="392"/>
      <c r="Q912" s="392"/>
      <c r="R912" s="392"/>
      <c r="S912" s="392"/>
      <c r="T912" s="392"/>
      <c r="U912" s="392"/>
      <c r="V912" s="392"/>
      <c r="W912" s="392"/>
      <c r="X912" s="392"/>
      <c r="Y912" s="392"/>
      <c r="Z912" s="392"/>
    </row>
    <row r="913">
      <c r="A913" s="392"/>
      <c r="B913" s="392"/>
      <c r="C913" s="392"/>
      <c r="D913" s="392"/>
      <c r="E913" s="392"/>
      <c r="F913" s="392"/>
      <c r="G913" s="392"/>
      <c r="H913" s="392"/>
      <c r="I913" s="392"/>
      <c r="J913" s="392"/>
      <c r="K913" s="392"/>
      <c r="L913" s="392"/>
      <c r="M913" s="392"/>
      <c r="N913" s="392"/>
      <c r="O913" s="392"/>
      <c r="P913" s="392"/>
      <c r="Q913" s="392"/>
      <c r="R913" s="392"/>
      <c r="S913" s="392"/>
      <c r="T913" s="392"/>
      <c r="U913" s="392"/>
      <c r="V913" s="392"/>
      <c r="W913" s="392"/>
      <c r="X913" s="392"/>
      <c r="Y913" s="392"/>
      <c r="Z913" s="392"/>
    </row>
    <row r="914">
      <c r="A914" s="392"/>
      <c r="B914" s="392"/>
      <c r="C914" s="392"/>
      <c r="D914" s="392"/>
      <c r="E914" s="392"/>
      <c r="F914" s="392"/>
      <c r="G914" s="392"/>
      <c r="H914" s="392"/>
      <c r="I914" s="392"/>
      <c r="J914" s="392"/>
      <c r="K914" s="392"/>
      <c r="L914" s="392"/>
      <c r="M914" s="392"/>
      <c r="N914" s="392"/>
      <c r="O914" s="392"/>
      <c r="P914" s="392"/>
      <c r="Q914" s="392"/>
      <c r="R914" s="392"/>
      <c r="S914" s="392"/>
      <c r="T914" s="392"/>
      <c r="U914" s="392"/>
      <c r="V914" s="392"/>
      <c r="W914" s="392"/>
      <c r="X914" s="392"/>
      <c r="Y914" s="392"/>
      <c r="Z914" s="392"/>
    </row>
    <row r="915">
      <c r="A915" s="392"/>
      <c r="B915" s="392"/>
      <c r="C915" s="392"/>
      <c r="D915" s="392"/>
      <c r="E915" s="392"/>
      <c r="F915" s="392"/>
      <c r="G915" s="392"/>
      <c r="H915" s="392"/>
      <c r="I915" s="392"/>
      <c r="J915" s="392"/>
      <c r="K915" s="392"/>
      <c r="L915" s="392"/>
      <c r="M915" s="392"/>
      <c r="N915" s="392"/>
      <c r="O915" s="392"/>
      <c r="P915" s="392"/>
      <c r="Q915" s="392"/>
      <c r="R915" s="392"/>
      <c r="S915" s="392"/>
      <c r="T915" s="392"/>
      <c r="U915" s="392"/>
      <c r="V915" s="392"/>
      <c r="W915" s="392"/>
      <c r="X915" s="392"/>
      <c r="Y915" s="392"/>
      <c r="Z915" s="392"/>
    </row>
    <row r="916">
      <c r="A916" s="392"/>
      <c r="B916" s="392"/>
      <c r="C916" s="392"/>
      <c r="D916" s="392"/>
      <c r="E916" s="392"/>
      <c r="F916" s="392"/>
      <c r="G916" s="392"/>
      <c r="H916" s="392"/>
      <c r="I916" s="392"/>
      <c r="J916" s="392"/>
      <c r="K916" s="392"/>
      <c r="L916" s="392"/>
      <c r="M916" s="392"/>
      <c r="N916" s="392"/>
      <c r="O916" s="392"/>
      <c r="P916" s="392"/>
      <c r="Q916" s="392"/>
      <c r="R916" s="392"/>
      <c r="S916" s="392"/>
      <c r="T916" s="392"/>
      <c r="U916" s="392"/>
      <c r="V916" s="392"/>
      <c r="W916" s="392"/>
      <c r="X916" s="392"/>
      <c r="Y916" s="392"/>
      <c r="Z916" s="392"/>
    </row>
    <row r="917">
      <c r="A917" s="392"/>
      <c r="B917" s="392"/>
      <c r="C917" s="392"/>
      <c r="D917" s="392"/>
      <c r="E917" s="392"/>
      <c r="F917" s="392"/>
      <c r="G917" s="392"/>
      <c r="H917" s="392"/>
      <c r="I917" s="392"/>
      <c r="J917" s="392"/>
      <c r="K917" s="392"/>
      <c r="L917" s="392"/>
      <c r="M917" s="392"/>
      <c r="N917" s="392"/>
      <c r="O917" s="392"/>
      <c r="P917" s="392"/>
      <c r="Q917" s="392"/>
      <c r="R917" s="392"/>
      <c r="S917" s="392"/>
      <c r="T917" s="392"/>
      <c r="U917" s="392"/>
      <c r="V917" s="392"/>
      <c r="W917" s="392"/>
      <c r="X917" s="392"/>
      <c r="Y917" s="392"/>
      <c r="Z917" s="392"/>
    </row>
    <row r="918">
      <c r="A918" s="392"/>
      <c r="B918" s="392"/>
      <c r="C918" s="392"/>
      <c r="D918" s="392"/>
      <c r="E918" s="392"/>
      <c r="F918" s="392"/>
      <c r="G918" s="392"/>
      <c r="H918" s="392"/>
      <c r="I918" s="392"/>
      <c r="J918" s="392"/>
      <c r="K918" s="392"/>
      <c r="L918" s="392"/>
      <c r="M918" s="392"/>
      <c r="N918" s="392"/>
      <c r="O918" s="392"/>
      <c r="P918" s="392"/>
      <c r="Q918" s="392"/>
      <c r="R918" s="392"/>
      <c r="S918" s="392"/>
      <c r="T918" s="392"/>
      <c r="U918" s="392"/>
      <c r="V918" s="392"/>
      <c r="W918" s="392"/>
      <c r="X918" s="392"/>
      <c r="Y918" s="392"/>
      <c r="Z918" s="392"/>
    </row>
    <row r="919">
      <c r="A919" s="392"/>
      <c r="B919" s="392"/>
      <c r="C919" s="392"/>
      <c r="D919" s="392"/>
      <c r="E919" s="392"/>
      <c r="F919" s="392"/>
      <c r="G919" s="392"/>
      <c r="H919" s="392"/>
      <c r="I919" s="392"/>
      <c r="J919" s="392"/>
      <c r="K919" s="392"/>
      <c r="L919" s="392"/>
      <c r="M919" s="392"/>
      <c r="N919" s="392"/>
      <c r="O919" s="392"/>
      <c r="P919" s="392"/>
      <c r="Q919" s="392"/>
      <c r="R919" s="392"/>
      <c r="S919" s="392"/>
      <c r="T919" s="392"/>
      <c r="U919" s="392"/>
      <c r="V919" s="392"/>
      <c r="W919" s="392"/>
      <c r="X919" s="392"/>
      <c r="Y919" s="392"/>
      <c r="Z919" s="392"/>
    </row>
    <row r="920">
      <c r="A920" s="392"/>
      <c r="B920" s="392"/>
      <c r="C920" s="392"/>
      <c r="D920" s="392"/>
      <c r="E920" s="392"/>
      <c r="F920" s="392"/>
      <c r="G920" s="392"/>
      <c r="H920" s="392"/>
      <c r="I920" s="392"/>
      <c r="J920" s="392"/>
      <c r="K920" s="392"/>
      <c r="L920" s="392"/>
      <c r="M920" s="392"/>
      <c r="N920" s="392"/>
      <c r="O920" s="392"/>
      <c r="P920" s="392"/>
      <c r="Q920" s="392"/>
      <c r="R920" s="392"/>
      <c r="S920" s="392"/>
      <c r="T920" s="392"/>
      <c r="U920" s="392"/>
      <c r="V920" s="392"/>
      <c r="W920" s="392"/>
      <c r="X920" s="392"/>
      <c r="Y920" s="392"/>
      <c r="Z920" s="392"/>
    </row>
    <row r="921">
      <c r="A921" s="392"/>
      <c r="B921" s="392"/>
      <c r="C921" s="392"/>
      <c r="D921" s="392"/>
      <c r="E921" s="392"/>
      <c r="F921" s="392"/>
      <c r="G921" s="392"/>
      <c r="H921" s="392"/>
      <c r="I921" s="392"/>
      <c r="J921" s="392"/>
      <c r="K921" s="392"/>
      <c r="L921" s="392"/>
      <c r="M921" s="392"/>
      <c r="N921" s="392"/>
      <c r="O921" s="392"/>
      <c r="P921" s="392"/>
      <c r="Q921" s="392"/>
      <c r="R921" s="392"/>
      <c r="S921" s="392"/>
      <c r="T921" s="392"/>
      <c r="U921" s="392"/>
      <c r="V921" s="392"/>
      <c r="W921" s="392"/>
      <c r="X921" s="392"/>
      <c r="Y921" s="392"/>
      <c r="Z921" s="392"/>
    </row>
    <row r="922">
      <c r="A922" s="392"/>
      <c r="B922" s="392"/>
      <c r="C922" s="392"/>
      <c r="D922" s="392"/>
      <c r="E922" s="392"/>
      <c r="F922" s="392"/>
      <c r="G922" s="392"/>
      <c r="H922" s="392"/>
      <c r="I922" s="392"/>
      <c r="J922" s="392"/>
      <c r="K922" s="392"/>
      <c r="L922" s="392"/>
      <c r="M922" s="392"/>
      <c r="N922" s="392"/>
      <c r="O922" s="392"/>
      <c r="P922" s="392"/>
      <c r="Q922" s="392"/>
      <c r="R922" s="392"/>
      <c r="S922" s="392"/>
      <c r="T922" s="392"/>
      <c r="U922" s="392"/>
      <c r="V922" s="392"/>
      <c r="W922" s="392"/>
      <c r="X922" s="392"/>
      <c r="Y922" s="392"/>
      <c r="Z922" s="392"/>
    </row>
    <row r="923">
      <c r="A923" s="392"/>
      <c r="B923" s="392"/>
      <c r="C923" s="392"/>
      <c r="D923" s="392"/>
      <c r="E923" s="392"/>
      <c r="F923" s="392"/>
      <c r="G923" s="392"/>
      <c r="H923" s="392"/>
      <c r="I923" s="392"/>
      <c r="J923" s="392"/>
      <c r="K923" s="392"/>
      <c r="L923" s="392"/>
      <c r="M923" s="392"/>
      <c r="N923" s="392"/>
      <c r="O923" s="392"/>
      <c r="P923" s="392"/>
      <c r="Q923" s="392"/>
      <c r="R923" s="392"/>
      <c r="S923" s="392"/>
      <c r="T923" s="392"/>
      <c r="U923" s="392"/>
      <c r="V923" s="392"/>
      <c r="W923" s="392"/>
      <c r="X923" s="392"/>
      <c r="Y923" s="392"/>
      <c r="Z923" s="392"/>
    </row>
    <row r="924">
      <c r="A924" s="392"/>
      <c r="B924" s="392"/>
      <c r="C924" s="392"/>
      <c r="D924" s="392"/>
      <c r="E924" s="392"/>
      <c r="F924" s="392"/>
      <c r="G924" s="392"/>
      <c r="H924" s="392"/>
      <c r="I924" s="392"/>
      <c r="J924" s="392"/>
      <c r="K924" s="392"/>
      <c r="L924" s="392"/>
      <c r="M924" s="392"/>
      <c r="N924" s="392"/>
      <c r="O924" s="392"/>
      <c r="P924" s="392"/>
      <c r="Q924" s="392"/>
      <c r="R924" s="392"/>
      <c r="S924" s="392"/>
      <c r="T924" s="392"/>
      <c r="U924" s="392"/>
      <c r="V924" s="392"/>
      <c r="W924" s="392"/>
      <c r="X924" s="392"/>
      <c r="Y924" s="392"/>
      <c r="Z924" s="392"/>
    </row>
    <row r="925">
      <c r="A925" s="392"/>
      <c r="B925" s="392"/>
      <c r="C925" s="392"/>
      <c r="D925" s="392"/>
      <c r="E925" s="392"/>
      <c r="F925" s="392"/>
      <c r="G925" s="392"/>
      <c r="H925" s="392"/>
      <c r="I925" s="392"/>
      <c r="J925" s="392"/>
      <c r="K925" s="392"/>
      <c r="L925" s="392"/>
      <c r="M925" s="392"/>
      <c r="N925" s="392"/>
      <c r="O925" s="392"/>
      <c r="P925" s="392"/>
      <c r="Q925" s="392"/>
      <c r="R925" s="392"/>
      <c r="S925" s="392"/>
      <c r="T925" s="392"/>
      <c r="U925" s="392"/>
      <c r="V925" s="392"/>
      <c r="W925" s="392"/>
      <c r="X925" s="392"/>
      <c r="Y925" s="392"/>
      <c r="Z925" s="392"/>
    </row>
    <row r="926">
      <c r="A926" s="392"/>
      <c r="B926" s="392"/>
      <c r="C926" s="392"/>
      <c r="D926" s="392"/>
      <c r="E926" s="392"/>
      <c r="F926" s="392"/>
      <c r="G926" s="392"/>
      <c r="H926" s="392"/>
      <c r="I926" s="392"/>
      <c r="J926" s="392"/>
      <c r="K926" s="392"/>
      <c r="L926" s="392"/>
      <c r="M926" s="392"/>
      <c r="N926" s="392"/>
      <c r="O926" s="392"/>
      <c r="P926" s="392"/>
      <c r="Q926" s="392"/>
      <c r="R926" s="392"/>
      <c r="S926" s="392"/>
      <c r="T926" s="392"/>
      <c r="U926" s="392"/>
      <c r="V926" s="392"/>
      <c r="W926" s="392"/>
      <c r="X926" s="392"/>
      <c r="Y926" s="392"/>
      <c r="Z926" s="392"/>
    </row>
    <row r="927">
      <c r="A927" s="392"/>
      <c r="B927" s="392"/>
      <c r="C927" s="392"/>
      <c r="D927" s="392"/>
      <c r="E927" s="392"/>
      <c r="F927" s="392"/>
      <c r="G927" s="392"/>
      <c r="H927" s="392"/>
      <c r="I927" s="392"/>
      <c r="J927" s="392"/>
      <c r="K927" s="392"/>
      <c r="L927" s="392"/>
      <c r="M927" s="392"/>
      <c r="N927" s="392"/>
      <c r="O927" s="392"/>
      <c r="P927" s="392"/>
      <c r="Q927" s="392"/>
      <c r="R927" s="392"/>
      <c r="S927" s="392"/>
      <c r="T927" s="392"/>
      <c r="U927" s="392"/>
      <c r="V927" s="392"/>
      <c r="W927" s="392"/>
      <c r="X927" s="392"/>
      <c r="Y927" s="392"/>
      <c r="Z927" s="392"/>
    </row>
    <row r="928">
      <c r="A928" s="392"/>
      <c r="B928" s="392"/>
      <c r="C928" s="392"/>
      <c r="D928" s="392"/>
      <c r="E928" s="392"/>
      <c r="F928" s="392"/>
      <c r="G928" s="392"/>
      <c r="H928" s="392"/>
      <c r="I928" s="392"/>
      <c r="J928" s="392"/>
      <c r="K928" s="392"/>
      <c r="L928" s="392"/>
      <c r="M928" s="392"/>
      <c r="N928" s="392"/>
      <c r="O928" s="392"/>
      <c r="P928" s="392"/>
      <c r="Q928" s="392"/>
      <c r="R928" s="392"/>
      <c r="S928" s="392"/>
      <c r="T928" s="392"/>
      <c r="U928" s="392"/>
      <c r="V928" s="392"/>
      <c r="W928" s="392"/>
      <c r="X928" s="392"/>
      <c r="Y928" s="392"/>
      <c r="Z928" s="392"/>
    </row>
    <row r="929">
      <c r="A929" s="392"/>
      <c r="B929" s="392"/>
      <c r="C929" s="392"/>
      <c r="D929" s="392"/>
      <c r="E929" s="392"/>
      <c r="F929" s="392"/>
      <c r="G929" s="392"/>
      <c r="H929" s="392"/>
      <c r="I929" s="392"/>
      <c r="J929" s="392"/>
      <c r="K929" s="392"/>
      <c r="L929" s="392"/>
      <c r="M929" s="392"/>
      <c r="N929" s="392"/>
      <c r="O929" s="392"/>
      <c r="P929" s="392"/>
      <c r="Q929" s="392"/>
      <c r="R929" s="392"/>
      <c r="S929" s="392"/>
      <c r="T929" s="392"/>
      <c r="U929" s="392"/>
      <c r="V929" s="392"/>
      <c r="W929" s="392"/>
      <c r="X929" s="392"/>
      <c r="Y929" s="392"/>
      <c r="Z929" s="392"/>
    </row>
    <row r="930">
      <c r="A930" s="392"/>
      <c r="B930" s="392"/>
      <c r="C930" s="392"/>
      <c r="D930" s="392"/>
      <c r="E930" s="392"/>
      <c r="F930" s="392"/>
      <c r="G930" s="392"/>
      <c r="H930" s="392"/>
      <c r="I930" s="392"/>
      <c r="J930" s="392"/>
      <c r="K930" s="392"/>
      <c r="L930" s="392"/>
      <c r="M930" s="392"/>
      <c r="N930" s="392"/>
      <c r="O930" s="392"/>
      <c r="P930" s="392"/>
      <c r="Q930" s="392"/>
      <c r="R930" s="392"/>
      <c r="S930" s="392"/>
      <c r="T930" s="392"/>
      <c r="U930" s="392"/>
      <c r="V930" s="392"/>
      <c r="W930" s="392"/>
      <c r="X930" s="392"/>
      <c r="Y930" s="392"/>
      <c r="Z930" s="392"/>
    </row>
    <row r="931">
      <c r="A931" s="392"/>
      <c r="B931" s="392"/>
      <c r="C931" s="392"/>
      <c r="D931" s="392"/>
      <c r="E931" s="392"/>
      <c r="F931" s="392"/>
      <c r="G931" s="392"/>
      <c r="H931" s="392"/>
      <c r="I931" s="392"/>
      <c r="J931" s="392"/>
      <c r="K931" s="392"/>
      <c r="L931" s="392"/>
      <c r="M931" s="392"/>
      <c r="N931" s="392"/>
      <c r="O931" s="392"/>
      <c r="P931" s="392"/>
      <c r="Q931" s="392"/>
      <c r="R931" s="392"/>
      <c r="S931" s="392"/>
      <c r="T931" s="392"/>
      <c r="U931" s="392"/>
      <c r="V931" s="392"/>
      <c r="W931" s="392"/>
      <c r="X931" s="392"/>
      <c r="Y931" s="392"/>
      <c r="Z931" s="392"/>
    </row>
    <row r="932">
      <c r="A932" s="392"/>
      <c r="B932" s="392"/>
      <c r="C932" s="392"/>
      <c r="D932" s="392"/>
      <c r="E932" s="392"/>
      <c r="F932" s="392"/>
      <c r="G932" s="392"/>
      <c r="H932" s="392"/>
      <c r="I932" s="392"/>
      <c r="J932" s="392"/>
      <c r="K932" s="392"/>
      <c r="L932" s="392"/>
      <c r="M932" s="392"/>
      <c r="N932" s="392"/>
      <c r="O932" s="392"/>
      <c r="P932" s="392"/>
      <c r="Q932" s="392"/>
      <c r="R932" s="392"/>
      <c r="S932" s="392"/>
      <c r="T932" s="392"/>
      <c r="U932" s="392"/>
      <c r="V932" s="392"/>
      <c r="W932" s="392"/>
      <c r="X932" s="392"/>
      <c r="Y932" s="392"/>
      <c r="Z932" s="392"/>
    </row>
    <row r="933">
      <c r="A933" s="392"/>
      <c r="B933" s="392"/>
      <c r="C933" s="392"/>
      <c r="D933" s="392"/>
      <c r="E933" s="392"/>
      <c r="F933" s="392"/>
      <c r="G933" s="392"/>
      <c r="H933" s="392"/>
      <c r="I933" s="392"/>
      <c r="J933" s="392"/>
      <c r="K933" s="392"/>
      <c r="L933" s="392"/>
      <c r="M933" s="392"/>
      <c r="N933" s="392"/>
      <c r="O933" s="392"/>
      <c r="P933" s="392"/>
      <c r="Q933" s="392"/>
      <c r="R933" s="392"/>
      <c r="S933" s="392"/>
      <c r="T933" s="392"/>
      <c r="U933" s="392"/>
      <c r="V933" s="392"/>
      <c r="W933" s="392"/>
      <c r="X933" s="392"/>
      <c r="Y933" s="392"/>
      <c r="Z933" s="392"/>
    </row>
    <row r="934">
      <c r="A934" s="392"/>
      <c r="B934" s="392"/>
      <c r="C934" s="392"/>
      <c r="D934" s="392"/>
      <c r="E934" s="392"/>
      <c r="F934" s="392"/>
      <c r="G934" s="392"/>
      <c r="H934" s="392"/>
      <c r="I934" s="392"/>
      <c r="J934" s="392"/>
      <c r="K934" s="392"/>
      <c r="L934" s="392"/>
      <c r="M934" s="392"/>
      <c r="N934" s="392"/>
      <c r="O934" s="392"/>
      <c r="P934" s="392"/>
      <c r="Q934" s="392"/>
      <c r="R934" s="392"/>
      <c r="S934" s="392"/>
      <c r="T934" s="392"/>
      <c r="U934" s="392"/>
      <c r="V934" s="392"/>
      <c r="W934" s="392"/>
      <c r="X934" s="392"/>
      <c r="Y934" s="392"/>
      <c r="Z934" s="392"/>
    </row>
    <row r="935">
      <c r="A935" s="392"/>
      <c r="B935" s="392"/>
      <c r="C935" s="392"/>
      <c r="D935" s="392"/>
      <c r="E935" s="392"/>
      <c r="F935" s="392"/>
      <c r="G935" s="392"/>
      <c r="H935" s="392"/>
      <c r="I935" s="392"/>
      <c r="J935" s="392"/>
      <c r="K935" s="392"/>
      <c r="L935" s="392"/>
      <c r="M935" s="392"/>
      <c r="N935" s="392"/>
      <c r="O935" s="392"/>
      <c r="P935" s="392"/>
      <c r="Q935" s="392"/>
      <c r="R935" s="392"/>
      <c r="S935" s="392"/>
      <c r="T935" s="392"/>
      <c r="U935" s="392"/>
      <c r="V935" s="392"/>
      <c r="W935" s="392"/>
      <c r="X935" s="392"/>
      <c r="Y935" s="392"/>
      <c r="Z935" s="392"/>
    </row>
    <row r="936">
      <c r="A936" s="392"/>
      <c r="B936" s="392"/>
      <c r="C936" s="392"/>
      <c r="D936" s="392"/>
      <c r="E936" s="392"/>
      <c r="F936" s="392"/>
      <c r="G936" s="392"/>
      <c r="H936" s="392"/>
      <c r="I936" s="392"/>
      <c r="J936" s="392"/>
      <c r="K936" s="392"/>
      <c r="L936" s="392"/>
      <c r="M936" s="392"/>
      <c r="N936" s="392"/>
      <c r="O936" s="392"/>
      <c r="P936" s="392"/>
      <c r="Q936" s="392"/>
      <c r="R936" s="392"/>
      <c r="S936" s="392"/>
      <c r="T936" s="392"/>
      <c r="U936" s="392"/>
      <c r="V936" s="392"/>
      <c r="W936" s="392"/>
      <c r="X936" s="392"/>
      <c r="Y936" s="392"/>
      <c r="Z936" s="392"/>
    </row>
    <row r="937">
      <c r="A937" s="392"/>
      <c r="B937" s="392"/>
      <c r="C937" s="392"/>
      <c r="D937" s="392"/>
      <c r="E937" s="392"/>
      <c r="F937" s="392"/>
      <c r="G937" s="392"/>
      <c r="H937" s="392"/>
      <c r="I937" s="392"/>
      <c r="J937" s="392"/>
      <c r="K937" s="392"/>
      <c r="L937" s="392"/>
      <c r="M937" s="392"/>
      <c r="N937" s="392"/>
      <c r="O937" s="392"/>
      <c r="P937" s="392"/>
      <c r="Q937" s="392"/>
      <c r="R937" s="392"/>
      <c r="S937" s="392"/>
      <c r="T937" s="392"/>
      <c r="U937" s="392"/>
      <c r="V937" s="392"/>
      <c r="W937" s="392"/>
      <c r="X937" s="392"/>
      <c r="Y937" s="392"/>
      <c r="Z937" s="392"/>
    </row>
    <row r="938">
      <c r="A938" s="392"/>
      <c r="B938" s="392"/>
      <c r="C938" s="392"/>
      <c r="D938" s="392"/>
      <c r="E938" s="392"/>
      <c r="F938" s="392"/>
      <c r="G938" s="392"/>
      <c r="H938" s="392"/>
      <c r="I938" s="392"/>
      <c r="J938" s="392"/>
      <c r="K938" s="392"/>
      <c r="L938" s="392"/>
      <c r="M938" s="392"/>
      <c r="N938" s="392"/>
      <c r="O938" s="392"/>
      <c r="P938" s="392"/>
      <c r="Q938" s="392"/>
      <c r="R938" s="392"/>
      <c r="S938" s="392"/>
      <c r="T938" s="392"/>
      <c r="U938" s="392"/>
      <c r="V938" s="392"/>
      <c r="W938" s="392"/>
      <c r="X938" s="392"/>
      <c r="Y938" s="392"/>
      <c r="Z938" s="392"/>
    </row>
    <row r="939">
      <c r="A939" s="392"/>
      <c r="B939" s="392"/>
      <c r="C939" s="392"/>
      <c r="D939" s="392"/>
      <c r="E939" s="392"/>
      <c r="F939" s="392"/>
      <c r="G939" s="392"/>
      <c r="H939" s="392"/>
      <c r="I939" s="392"/>
      <c r="J939" s="392"/>
      <c r="K939" s="392"/>
      <c r="L939" s="392"/>
      <c r="M939" s="392"/>
      <c r="N939" s="392"/>
      <c r="O939" s="392"/>
      <c r="P939" s="392"/>
      <c r="Q939" s="392"/>
      <c r="R939" s="392"/>
      <c r="S939" s="392"/>
      <c r="T939" s="392"/>
      <c r="U939" s="392"/>
      <c r="V939" s="392"/>
      <c r="W939" s="392"/>
      <c r="X939" s="392"/>
      <c r="Y939" s="392"/>
      <c r="Z939" s="392"/>
    </row>
    <row r="940">
      <c r="A940" s="392"/>
      <c r="B940" s="392"/>
      <c r="C940" s="392"/>
      <c r="D940" s="392"/>
      <c r="E940" s="392"/>
      <c r="F940" s="392"/>
      <c r="G940" s="392"/>
      <c r="H940" s="392"/>
      <c r="I940" s="392"/>
      <c r="J940" s="392"/>
      <c r="K940" s="392"/>
      <c r="L940" s="392"/>
      <c r="M940" s="392"/>
      <c r="N940" s="392"/>
      <c r="O940" s="392"/>
      <c r="P940" s="392"/>
      <c r="Q940" s="392"/>
      <c r="R940" s="392"/>
      <c r="S940" s="392"/>
      <c r="T940" s="392"/>
      <c r="U940" s="392"/>
      <c r="V940" s="392"/>
      <c r="W940" s="392"/>
      <c r="X940" s="392"/>
      <c r="Y940" s="392"/>
      <c r="Z940" s="392"/>
    </row>
    <row r="941">
      <c r="A941" s="392"/>
      <c r="B941" s="392"/>
      <c r="C941" s="392"/>
      <c r="D941" s="392"/>
      <c r="E941" s="392"/>
      <c r="F941" s="392"/>
      <c r="G941" s="392"/>
      <c r="H941" s="392"/>
      <c r="I941" s="392"/>
      <c r="J941" s="392"/>
      <c r="K941" s="392"/>
      <c r="L941" s="392"/>
      <c r="M941" s="392"/>
      <c r="N941" s="392"/>
      <c r="O941" s="392"/>
      <c r="P941" s="392"/>
      <c r="Q941" s="392"/>
      <c r="R941" s="392"/>
      <c r="S941" s="392"/>
      <c r="T941" s="392"/>
      <c r="U941" s="392"/>
      <c r="V941" s="392"/>
      <c r="W941" s="392"/>
      <c r="X941" s="392"/>
      <c r="Y941" s="392"/>
      <c r="Z941" s="392"/>
    </row>
    <row r="942">
      <c r="A942" s="392"/>
      <c r="B942" s="392"/>
      <c r="C942" s="392"/>
      <c r="D942" s="392"/>
      <c r="E942" s="392"/>
      <c r="F942" s="392"/>
      <c r="G942" s="392"/>
      <c r="H942" s="392"/>
      <c r="I942" s="392"/>
      <c r="J942" s="392"/>
      <c r="K942" s="392"/>
      <c r="L942" s="392"/>
      <c r="M942" s="392"/>
      <c r="N942" s="392"/>
      <c r="O942" s="392"/>
      <c r="P942" s="392"/>
      <c r="Q942" s="392"/>
      <c r="R942" s="392"/>
      <c r="S942" s="392"/>
      <c r="T942" s="392"/>
      <c r="U942" s="392"/>
      <c r="V942" s="392"/>
      <c r="W942" s="392"/>
      <c r="X942" s="392"/>
      <c r="Y942" s="392"/>
      <c r="Z942" s="392"/>
    </row>
    <row r="943">
      <c r="A943" s="392"/>
      <c r="B943" s="392"/>
      <c r="C943" s="392"/>
      <c r="D943" s="392"/>
      <c r="E943" s="392"/>
      <c r="F943" s="392"/>
      <c r="G943" s="392"/>
      <c r="H943" s="392"/>
      <c r="I943" s="392"/>
      <c r="J943" s="392"/>
      <c r="K943" s="392"/>
      <c r="L943" s="392"/>
      <c r="M943" s="392"/>
      <c r="N943" s="392"/>
      <c r="O943" s="392"/>
      <c r="P943" s="392"/>
      <c r="Q943" s="392"/>
      <c r="R943" s="392"/>
      <c r="S943" s="392"/>
      <c r="T943" s="392"/>
      <c r="U943" s="392"/>
      <c r="V943" s="392"/>
      <c r="W943" s="392"/>
      <c r="X943" s="392"/>
      <c r="Y943" s="392"/>
      <c r="Z943" s="392"/>
    </row>
    <row r="944">
      <c r="A944" s="392"/>
      <c r="B944" s="392"/>
      <c r="C944" s="392"/>
      <c r="D944" s="392"/>
      <c r="E944" s="392"/>
      <c r="F944" s="392"/>
      <c r="G944" s="392"/>
      <c r="H944" s="392"/>
      <c r="I944" s="392"/>
      <c r="J944" s="392"/>
      <c r="K944" s="392"/>
      <c r="L944" s="392"/>
      <c r="M944" s="392"/>
      <c r="N944" s="392"/>
      <c r="O944" s="392"/>
      <c r="P944" s="392"/>
      <c r="Q944" s="392"/>
      <c r="R944" s="392"/>
      <c r="S944" s="392"/>
      <c r="T944" s="392"/>
      <c r="U944" s="392"/>
      <c r="V944" s="392"/>
      <c r="W944" s="392"/>
      <c r="X944" s="392"/>
      <c r="Y944" s="392"/>
      <c r="Z944" s="392"/>
    </row>
    <row r="945">
      <c r="A945" s="392"/>
      <c r="B945" s="392"/>
      <c r="C945" s="392"/>
      <c r="D945" s="392"/>
      <c r="E945" s="392"/>
      <c r="F945" s="392"/>
      <c r="G945" s="392"/>
      <c r="H945" s="392"/>
      <c r="I945" s="392"/>
      <c r="J945" s="392"/>
      <c r="K945" s="392"/>
      <c r="L945" s="392"/>
      <c r="M945" s="392"/>
      <c r="N945" s="392"/>
      <c r="O945" s="392"/>
      <c r="P945" s="392"/>
      <c r="Q945" s="392"/>
      <c r="R945" s="392"/>
      <c r="S945" s="392"/>
      <c r="T945" s="392"/>
      <c r="U945" s="392"/>
      <c r="V945" s="392"/>
      <c r="W945" s="392"/>
      <c r="X945" s="392"/>
      <c r="Y945" s="392"/>
      <c r="Z945" s="392"/>
    </row>
    <row r="946">
      <c r="A946" s="392"/>
      <c r="B946" s="392"/>
      <c r="C946" s="392"/>
      <c r="D946" s="392"/>
      <c r="E946" s="392"/>
      <c r="F946" s="392"/>
      <c r="G946" s="392"/>
      <c r="H946" s="392"/>
      <c r="I946" s="392"/>
      <c r="J946" s="392"/>
      <c r="K946" s="392"/>
      <c r="L946" s="392"/>
      <c r="M946" s="392"/>
      <c r="N946" s="392"/>
      <c r="O946" s="392"/>
      <c r="P946" s="392"/>
      <c r="Q946" s="392"/>
      <c r="R946" s="392"/>
      <c r="S946" s="392"/>
      <c r="T946" s="392"/>
      <c r="U946" s="392"/>
      <c r="V946" s="392"/>
      <c r="W946" s="392"/>
      <c r="X946" s="392"/>
      <c r="Y946" s="392"/>
      <c r="Z946" s="392"/>
    </row>
    <row r="947">
      <c r="A947" s="392"/>
      <c r="B947" s="392"/>
      <c r="C947" s="392"/>
      <c r="D947" s="392"/>
      <c r="E947" s="392"/>
      <c r="F947" s="392"/>
      <c r="G947" s="392"/>
      <c r="H947" s="392"/>
      <c r="I947" s="392"/>
      <c r="J947" s="392"/>
      <c r="K947" s="392"/>
      <c r="L947" s="392"/>
      <c r="M947" s="392"/>
      <c r="N947" s="392"/>
      <c r="O947" s="392"/>
      <c r="P947" s="392"/>
      <c r="Q947" s="392"/>
      <c r="R947" s="392"/>
      <c r="S947" s="392"/>
      <c r="T947" s="392"/>
      <c r="U947" s="392"/>
      <c r="V947" s="392"/>
      <c r="W947" s="392"/>
      <c r="X947" s="392"/>
      <c r="Y947" s="392"/>
      <c r="Z947" s="392"/>
    </row>
    <row r="948">
      <c r="A948" s="392"/>
      <c r="B948" s="392"/>
      <c r="C948" s="392"/>
      <c r="D948" s="392"/>
      <c r="E948" s="392"/>
      <c r="F948" s="392"/>
      <c r="G948" s="392"/>
      <c r="H948" s="392"/>
      <c r="I948" s="392"/>
      <c r="J948" s="392"/>
      <c r="K948" s="392"/>
      <c r="L948" s="392"/>
      <c r="M948" s="392"/>
      <c r="N948" s="392"/>
      <c r="O948" s="392"/>
      <c r="P948" s="392"/>
      <c r="Q948" s="392"/>
      <c r="R948" s="392"/>
      <c r="S948" s="392"/>
      <c r="T948" s="392"/>
      <c r="U948" s="392"/>
      <c r="V948" s="392"/>
      <c r="W948" s="392"/>
      <c r="X948" s="392"/>
      <c r="Y948" s="392"/>
      <c r="Z948" s="392"/>
    </row>
    <row r="949">
      <c r="A949" s="392"/>
      <c r="B949" s="392"/>
      <c r="C949" s="392"/>
      <c r="D949" s="392"/>
      <c r="E949" s="392"/>
      <c r="F949" s="392"/>
      <c r="G949" s="392"/>
      <c r="H949" s="392"/>
      <c r="I949" s="392"/>
      <c r="J949" s="392"/>
      <c r="K949" s="392"/>
      <c r="L949" s="392"/>
      <c r="M949" s="392"/>
      <c r="N949" s="392"/>
      <c r="O949" s="392"/>
      <c r="P949" s="392"/>
      <c r="Q949" s="392"/>
      <c r="R949" s="392"/>
      <c r="S949" s="392"/>
      <c r="T949" s="392"/>
      <c r="U949" s="392"/>
      <c r="V949" s="392"/>
      <c r="W949" s="392"/>
      <c r="X949" s="392"/>
      <c r="Y949" s="392"/>
      <c r="Z949" s="392"/>
    </row>
    <row r="950">
      <c r="A950" s="392"/>
      <c r="B950" s="392"/>
      <c r="C950" s="392"/>
      <c r="D950" s="392"/>
      <c r="E950" s="392"/>
      <c r="F950" s="392"/>
      <c r="G950" s="392"/>
      <c r="H950" s="392"/>
      <c r="I950" s="392"/>
      <c r="J950" s="392"/>
      <c r="K950" s="392"/>
      <c r="L950" s="392"/>
      <c r="M950" s="392"/>
      <c r="N950" s="392"/>
      <c r="O950" s="392"/>
      <c r="P950" s="392"/>
      <c r="Q950" s="392"/>
      <c r="R950" s="392"/>
      <c r="S950" s="392"/>
      <c r="T950" s="392"/>
      <c r="U950" s="392"/>
      <c r="V950" s="392"/>
      <c r="W950" s="392"/>
      <c r="X950" s="392"/>
      <c r="Y950" s="392"/>
      <c r="Z950" s="392"/>
    </row>
    <row r="951">
      <c r="A951" s="392"/>
      <c r="B951" s="392"/>
      <c r="C951" s="392"/>
      <c r="D951" s="392"/>
      <c r="E951" s="392"/>
      <c r="F951" s="392"/>
      <c r="G951" s="392"/>
      <c r="H951" s="392"/>
      <c r="I951" s="392"/>
      <c r="J951" s="392"/>
      <c r="K951" s="392"/>
      <c r="L951" s="392"/>
      <c r="M951" s="392"/>
      <c r="N951" s="392"/>
      <c r="O951" s="392"/>
      <c r="P951" s="392"/>
      <c r="Q951" s="392"/>
      <c r="R951" s="392"/>
      <c r="S951" s="392"/>
      <c r="T951" s="392"/>
      <c r="U951" s="392"/>
      <c r="V951" s="392"/>
      <c r="W951" s="392"/>
      <c r="X951" s="392"/>
      <c r="Y951" s="392"/>
      <c r="Z951" s="392"/>
    </row>
    <row r="952">
      <c r="A952" s="392"/>
      <c r="B952" s="392"/>
      <c r="C952" s="392"/>
      <c r="D952" s="392"/>
      <c r="E952" s="392"/>
      <c r="F952" s="392"/>
      <c r="G952" s="392"/>
      <c r="H952" s="392"/>
      <c r="I952" s="392"/>
      <c r="J952" s="392"/>
      <c r="K952" s="392"/>
      <c r="L952" s="392"/>
      <c r="M952" s="392"/>
      <c r="N952" s="392"/>
      <c r="O952" s="392"/>
      <c r="P952" s="392"/>
      <c r="Q952" s="392"/>
      <c r="R952" s="392"/>
      <c r="S952" s="392"/>
      <c r="T952" s="392"/>
      <c r="U952" s="392"/>
      <c r="V952" s="392"/>
      <c r="W952" s="392"/>
      <c r="X952" s="392"/>
      <c r="Y952" s="392"/>
      <c r="Z952" s="392"/>
    </row>
    <row r="953">
      <c r="A953" s="392"/>
      <c r="B953" s="392"/>
      <c r="C953" s="392"/>
      <c r="D953" s="392"/>
      <c r="E953" s="392"/>
      <c r="F953" s="392"/>
      <c r="G953" s="392"/>
      <c r="H953" s="392"/>
      <c r="I953" s="392"/>
      <c r="J953" s="392"/>
      <c r="K953" s="392"/>
      <c r="L953" s="392"/>
      <c r="M953" s="392"/>
      <c r="N953" s="392"/>
      <c r="O953" s="392"/>
      <c r="P953" s="392"/>
      <c r="Q953" s="392"/>
      <c r="R953" s="392"/>
      <c r="S953" s="392"/>
      <c r="T953" s="392"/>
      <c r="U953" s="392"/>
      <c r="V953" s="392"/>
      <c r="W953" s="392"/>
      <c r="X953" s="392"/>
      <c r="Y953" s="392"/>
      <c r="Z953" s="392"/>
    </row>
    <row r="954">
      <c r="A954" s="392"/>
      <c r="B954" s="392"/>
      <c r="C954" s="392"/>
      <c r="D954" s="392"/>
      <c r="E954" s="392"/>
      <c r="F954" s="392"/>
      <c r="G954" s="392"/>
      <c r="H954" s="392"/>
      <c r="I954" s="392"/>
      <c r="J954" s="392"/>
      <c r="K954" s="392"/>
      <c r="L954" s="392"/>
      <c r="M954" s="392"/>
      <c r="N954" s="392"/>
      <c r="O954" s="392"/>
      <c r="P954" s="392"/>
      <c r="Q954" s="392"/>
      <c r="R954" s="392"/>
      <c r="S954" s="392"/>
      <c r="T954" s="392"/>
      <c r="U954" s="392"/>
      <c r="V954" s="392"/>
      <c r="W954" s="392"/>
      <c r="X954" s="392"/>
      <c r="Y954" s="392"/>
      <c r="Z954" s="392"/>
    </row>
    <row r="955">
      <c r="A955" s="392"/>
      <c r="B955" s="392"/>
      <c r="C955" s="392"/>
      <c r="D955" s="392"/>
      <c r="E955" s="392"/>
      <c r="F955" s="392"/>
      <c r="G955" s="392"/>
      <c r="H955" s="392"/>
      <c r="I955" s="392"/>
      <c r="J955" s="392"/>
      <c r="K955" s="392"/>
      <c r="L955" s="392"/>
      <c r="M955" s="392"/>
      <c r="N955" s="392"/>
      <c r="O955" s="392"/>
      <c r="P955" s="392"/>
      <c r="Q955" s="392"/>
      <c r="R955" s="392"/>
      <c r="S955" s="392"/>
      <c r="T955" s="392"/>
      <c r="U955" s="392"/>
      <c r="V955" s="392"/>
      <c r="W955" s="392"/>
      <c r="X955" s="392"/>
      <c r="Y955" s="392"/>
      <c r="Z955" s="392"/>
    </row>
    <row r="956">
      <c r="A956" s="392"/>
      <c r="B956" s="392"/>
      <c r="C956" s="392"/>
      <c r="D956" s="392"/>
      <c r="E956" s="392"/>
      <c r="F956" s="392"/>
      <c r="G956" s="392"/>
      <c r="H956" s="392"/>
      <c r="I956" s="392"/>
      <c r="J956" s="392"/>
      <c r="K956" s="392"/>
      <c r="L956" s="392"/>
      <c r="M956" s="392"/>
      <c r="N956" s="392"/>
      <c r="O956" s="392"/>
      <c r="P956" s="392"/>
      <c r="Q956" s="392"/>
      <c r="R956" s="392"/>
      <c r="S956" s="392"/>
      <c r="T956" s="392"/>
      <c r="U956" s="392"/>
      <c r="V956" s="392"/>
      <c r="W956" s="392"/>
      <c r="X956" s="392"/>
      <c r="Y956" s="392"/>
      <c r="Z956" s="392"/>
    </row>
    <row r="957">
      <c r="A957" s="392"/>
      <c r="B957" s="392"/>
      <c r="C957" s="392"/>
      <c r="D957" s="392"/>
      <c r="E957" s="392"/>
      <c r="F957" s="392"/>
      <c r="G957" s="392"/>
      <c r="H957" s="392"/>
      <c r="I957" s="392"/>
      <c r="J957" s="392"/>
      <c r="K957" s="392"/>
      <c r="L957" s="392"/>
      <c r="M957" s="392"/>
      <c r="N957" s="392"/>
      <c r="O957" s="392"/>
      <c r="P957" s="392"/>
      <c r="Q957" s="392"/>
      <c r="R957" s="392"/>
      <c r="S957" s="392"/>
      <c r="T957" s="392"/>
      <c r="U957" s="392"/>
      <c r="V957" s="392"/>
      <c r="W957" s="392"/>
      <c r="X957" s="392"/>
      <c r="Y957" s="392"/>
      <c r="Z957" s="392"/>
    </row>
    <row r="958">
      <c r="A958" s="392"/>
      <c r="B958" s="392"/>
      <c r="C958" s="392"/>
      <c r="D958" s="392"/>
      <c r="E958" s="392"/>
      <c r="F958" s="392"/>
      <c r="G958" s="392"/>
      <c r="H958" s="392"/>
      <c r="I958" s="392"/>
      <c r="J958" s="392"/>
      <c r="K958" s="392"/>
      <c r="L958" s="392"/>
      <c r="M958" s="392"/>
      <c r="N958" s="392"/>
      <c r="O958" s="392"/>
      <c r="P958" s="392"/>
      <c r="Q958" s="392"/>
      <c r="R958" s="392"/>
      <c r="S958" s="392"/>
      <c r="T958" s="392"/>
      <c r="U958" s="392"/>
      <c r="V958" s="392"/>
      <c r="W958" s="392"/>
      <c r="X958" s="392"/>
      <c r="Y958" s="392"/>
      <c r="Z958" s="392"/>
    </row>
    <row r="959">
      <c r="A959" s="392"/>
      <c r="B959" s="392"/>
      <c r="C959" s="392"/>
      <c r="D959" s="392"/>
      <c r="E959" s="392"/>
      <c r="F959" s="392"/>
      <c r="G959" s="392"/>
      <c r="H959" s="392"/>
      <c r="I959" s="392"/>
      <c r="J959" s="392"/>
      <c r="K959" s="392"/>
      <c r="L959" s="392"/>
      <c r="M959" s="392"/>
      <c r="N959" s="392"/>
      <c r="O959" s="392"/>
      <c r="P959" s="392"/>
      <c r="Q959" s="392"/>
      <c r="R959" s="392"/>
      <c r="S959" s="392"/>
      <c r="T959" s="392"/>
      <c r="U959" s="392"/>
      <c r="V959" s="392"/>
      <c r="W959" s="392"/>
      <c r="X959" s="392"/>
      <c r="Y959" s="392"/>
      <c r="Z959" s="392"/>
    </row>
    <row r="960">
      <c r="A960" s="392"/>
      <c r="B960" s="392"/>
      <c r="C960" s="392"/>
      <c r="D960" s="392"/>
      <c r="E960" s="392"/>
      <c r="F960" s="392"/>
      <c r="G960" s="392"/>
      <c r="H960" s="392"/>
      <c r="I960" s="392"/>
      <c r="J960" s="392"/>
      <c r="K960" s="392"/>
      <c r="L960" s="392"/>
      <c r="M960" s="392"/>
      <c r="N960" s="392"/>
      <c r="O960" s="392"/>
      <c r="P960" s="392"/>
      <c r="Q960" s="392"/>
      <c r="R960" s="392"/>
      <c r="S960" s="392"/>
      <c r="T960" s="392"/>
      <c r="U960" s="392"/>
      <c r="V960" s="392"/>
      <c r="W960" s="392"/>
      <c r="X960" s="392"/>
      <c r="Y960" s="392"/>
      <c r="Z960" s="392"/>
    </row>
    <row r="961">
      <c r="A961" s="392"/>
      <c r="B961" s="392"/>
      <c r="C961" s="392"/>
      <c r="D961" s="392"/>
      <c r="E961" s="392"/>
      <c r="F961" s="392"/>
      <c r="G961" s="392"/>
      <c r="H961" s="392"/>
      <c r="I961" s="392"/>
      <c r="J961" s="392"/>
      <c r="K961" s="392"/>
      <c r="L961" s="392"/>
      <c r="M961" s="392"/>
      <c r="N961" s="392"/>
      <c r="O961" s="392"/>
      <c r="P961" s="392"/>
      <c r="Q961" s="392"/>
      <c r="R961" s="392"/>
      <c r="S961" s="392"/>
      <c r="T961" s="392"/>
      <c r="U961" s="392"/>
      <c r="V961" s="392"/>
      <c r="W961" s="392"/>
      <c r="X961" s="392"/>
      <c r="Y961" s="392"/>
      <c r="Z961" s="392"/>
    </row>
    <row r="962">
      <c r="A962" s="392"/>
      <c r="B962" s="392"/>
      <c r="C962" s="392"/>
      <c r="D962" s="392"/>
      <c r="E962" s="392"/>
      <c r="F962" s="392"/>
      <c r="G962" s="392"/>
      <c r="H962" s="392"/>
      <c r="I962" s="392"/>
      <c r="J962" s="392"/>
      <c r="K962" s="392"/>
      <c r="L962" s="392"/>
      <c r="M962" s="392"/>
      <c r="N962" s="392"/>
      <c r="O962" s="392"/>
      <c r="P962" s="392"/>
      <c r="Q962" s="392"/>
      <c r="R962" s="392"/>
      <c r="S962" s="392"/>
      <c r="T962" s="392"/>
      <c r="U962" s="392"/>
      <c r="V962" s="392"/>
      <c r="W962" s="392"/>
      <c r="X962" s="392"/>
      <c r="Y962" s="392"/>
      <c r="Z962" s="392"/>
    </row>
    <row r="963">
      <c r="A963" s="392"/>
      <c r="B963" s="392"/>
      <c r="C963" s="392"/>
      <c r="D963" s="392"/>
      <c r="E963" s="392"/>
      <c r="F963" s="392"/>
      <c r="G963" s="392"/>
      <c r="H963" s="392"/>
      <c r="I963" s="392"/>
      <c r="J963" s="392"/>
      <c r="K963" s="392"/>
      <c r="L963" s="392"/>
      <c r="M963" s="392"/>
      <c r="N963" s="392"/>
      <c r="O963" s="392"/>
      <c r="P963" s="392"/>
      <c r="Q963" s="392"/>
      <c r="R963" s="392"/>
      <c r="S963" s="392"/>
      <c r="T963" s="392"/>
      <c r="U963" s="392"/>
      <c r="V963" s="392"/>
      <c r="W963" s="392"/>
      <c r="X963" s="392"/>
      <c r="Y963" s="392"/>
      <c r="Z963" s="392"/>
    </row>
    <row r="964">
      <c r="A964" s="392"/>
      <c r="B964" s="392"/>
      <c r="C964" s="392"/>
      <c r="D964" s="392"/>
      <c r="E964" s="392"/>
      <c r="F964" s="392"/>
      <c r="G964" s="392"/>
      <c r="H964" s="392"/>
      <c r="I964" s="392"/>
      <c r="J964" s="392"/>
      <c r="K964" s="392"/>
      <c r="L964" s="392"/>
      <c r="M964" s="392"/>
      <c r="N964" s="392"/>
      <c r="O964" s="392"/>
      <c r="P964" s="392"/>
      <c r="Q964" s="392"/>
      <c r="R964" s="392"/>
      <c r="S964" s="392"/>
      <c r="T964" s="392"/>
      <c r="U964" s="392"/>
      <c r="V964" s="392"/>
      <c r="W964" s="392"/>
      <c r="X964" s="392"/>
      <c r="Y964" s="392"/>
      <c r="Z964" s="392"/>
    </row>
    <row r="965">
      <c r="A965" s="392"/>
      <c r="B965" s="392"/>
      <c r="C965" s="392"/>
      <c r="D965" s="392"/>
      <c r="E965" s="392"/>
      <c r="F965" s="392"/>
      <c r="G965" s="392"/>
      <c r="H965" s="392"/>
      <c r="I965" s="392"/>
      <c r="J965" s="392"/>
      <c r="K965" s="392"/>
      <c r="L965" s="392"/>
      <c r="M965" s="392"/>
      <c r="N965" s="392"/>
      <c r="O965" s="392"/>
      <c r="P965" s="392"/>
      <c r="Q965" s="392"/>
      <c r="R965" s="392"/>
      <c r="S965" s="392"/>
      <c r="T965" s="392"/>
      <c r="U965" s="392"/>
      <c r="V965" s="392"/>
      <c r="W965" s="392"/>
      <c r="X965" s="392"/>
      <c r="Y965" s="392"/>
      <c r="Z965" s="392"/>
    </row>
    <row r="966">
      <c r="A966" s="392"/>
      <c r="B966" s="392"/>
      <c r="C966" s="392"/>
      <c r="D966" s="392"/>
      <c r="E966" s="392"/>
      <c r="F966" s="392"/>
      <c r="G966" s="392"/>
      <c r="H966" s="392"/>
      <c r="I966" s="392"/>
      <c r="J966" s="392"/>
      <c r="K966" s="392"/>
      <c r="L966" s="392"/>
      <c r="M966" s="392"/>
      <c r="N966" s="392"/>
      <c r="O966" s="392"/>
      <c r="P966" s="392"/>
      <c r="Q966" s="392"/>
      <c r="R966" s="392"/>
      <c r="S966" s="392"/>
      <c r="T966" s="392"/>
      <c r="U966" s="392"/>
      <c r="V966" s="392"/>
      <c r="W966" s="392"/>
      <c r="X966" s="392"/>
      <c r="Y966" s="392"/>
      <c r="Z966" s="392"/>
    </row>
    <row r="967">
      <c r="A967" s="392"/>
      <c r="B967" s="392"/>
      <c r="C967" s="392"/>
      <c r="D967" s="392"/>
      <c r="E967" s="392"/>
      <c r="F967" s="392"/>
      <c r="G967" s="392"/>
      <c r="H967" s="392"/>
      <c r="I967" s="392"/>
      <c r="J967" s="392"/>
      <c r="K967" s="392"/>
      <c r="L967" s="392"/>
      <c r="M967" s="392"/>
      <c r="N967" s="392"/>
      <c r="O967" s="392"/>
      <c r="P967" s="392"/>
      <c r="Q967" s="392"/>
      <c r="R967" s="392"/>
      <c r="S967" s="392"/>
      <c r="T967" s="392"/>
      <c r="U967" s="392"/>
      <c r="V967" s="392"/>
      <c r="W967" s="392"/>
      <c r="X967" s="392"/>
      <c r="Y967" s="392"/>
      <c r="Z967" s="392"/>
    </row>
    <row r="968">
      <c r="A968" s="392"/>
      <c r="B968" s="392"/>
      <c r="C968" s="392"/>
      <c r="D968" s="392"/>
      <c r="E968" s="392"/>
      <c r="F968" s="392"/>
      <c r="G968" s="392"/>
      <c r="H968" s="392"/>
      <c r="I968" s="392"/>
      <c r="J968" s="392"/>
      <c r="K968" s="392"/>
      <c r="L968" s="392"/>
      <c r="M968" s="392"/>
      <c r="N968" s="392"/>
      <c r="O968" s="392"/>
      <c r="P968" s="392"/>
      <c r="Q968" s="392"/>
      <c r="R968" s="392"/>
      <c r="S968" s="392"/>
      <c r="T968" s="392"/>
      <c r="U968" s="392"/>
      <c r="V968" s="392"/>
      <c r="W968" s="392"/>
      <c r="X968" s="392"/>
      <c r="Y968" s="392"/>
      <c r="Z968" s="392"/>
    </row>
    <row r="969">
      <c r="A969" s="392"/>
      <c r="B969" s="392"/>
      <c r="C969" s="392"/>
      <c r="D969" s="392"/>
      <c r="E969" s="392"/>
      <c r="F969" s="392"/>
      <c r="G969" s="392"/>
      <c r="H969" s="392"/>
      <c r="I969" s="392"/>
      <c r="J969" s="392"/>
      <c r="K969" s="392"/>
      <c r="L969" s="392"/>
      <c r="M969" s="392"/>
      <c r="N969" s="392"/>
      <c r="O969" s="392"/>
      <c r="P969" s="392"/>
      <c r="Q969" s="392"/>
      <c r="R969" s="392"/>
      <c r="S969" s="392"/>
      <c r="T969" s="392"/>
      <c r="U969" s="392"/>
      <c r="V969" s="392"/>
      <c r="W969" s="392"/>
      <c r="X969" s="392"/>
      <c r="Y969" s="392"/>
      <c r="Z969" s="392"/>
    </row>
    <row r="970">
      <c r="A970" s="392"/>
      <c r="B970" s="392"/>
      <c r="C970" s="392"/>
      <c r="D970" s="392"/>
      <c r="E970" s="392"/>
      <c r="F970" s="392"/>
      <c r="G970" s="392"/>
      <c r="H970" s="392"/>
      <c r="I970" s="392"/>
      <c r="J970" s="392"/>
      <c r="K970" s="392"/>
      <c r="L970" s="392"/>
      <c r="M970" s="392"/>
      <c r="N970" s="392"/>
      <c r="O970" s="392"/>
      <c r="P970" s="392"/>
      <c r="Q970" s="392"/>
      <c r="R970" s="392"/>
      <c r="S970" s="392"/>
      <c r="T970" s="392"/>
      <c r="U970" s="392"/>
      <c r="V970" s="392"/>
      <c r="W970" s="392"/>
      <c r="X970" s="392"/>
      <c r="Y970" s="392"/>
      <c r="Z970" s="392"/>
    </row>
    <row r="971">
      <c r="A971" s="392"/>
      <c r="B971" s="392"/>
      <c r="C971" s="392"/>
      <c r="D971" s="392"/>
      <c r="E971" s="392"/>
      <c r="F971" s="392"/>
      <c r="G971" s="392"/>
      <c r="H971" s="392"/>
      <c r="I971" s="392"/>
      <c r="J971" s="392"/>
      <c r="K971" s="392"/>
      <c r="L971" s="392"/>
      <c r="M971" s="392"/>
      <c r="N971" s="392"/>
      <c r="O971" s="392"/>
      <c r="P971" s="392"/>
      <c r="Q971" s="392"/>
      <c r="R971" s="392"/>
      <c r="S971" s="392"/>
      <c r="T971" s="392"/>
      <c r="U971" s="392"/>
      <c r="V971" s="392"/>
      <c r="W971" s="392"/>
      <c r="X971" s="392"/>
      <c r="Y971" s="392"/>
      <c r="Z971" s="392"/>
    </row>
    <row r="972">
      <c r="A972" s="392"/>
      <c r="B972" s="392"/>
      <c r="C972" s="392"/>
      <c r="D972" s="392"/>
      <c r="E972" s="392"/>
      <c r="F972" s="392"/>
      <c r="G972" s="392"/>
      <c r="H972" s="392"/>
      <c r="I972" s="392"/>
      <c r="J972" s="392"/>
      <c r="K972" s="392"/>
      <c r="L972" s="392"/>
      <c r="M972" s="392"/>
      <c r="N972" s="392"/>
      <c r="O972" s="392"/>
      <c r="P972" s="392"/>
      <c r="Q972" s="392"/>
      <c r="R972" s="392"/>
      <c r="S972" s="392"/>
      <c r="T972" s="392"/>
      <c r="U972" s="392"/>
      <c r="V972" s="392"/>
      <c r="W972" s="392"/>
      <c r="X972" s="392"/>
      <c r="Y972" s="392"/>
      <c r="Z972" s="392"/>
    </row>
    <row r="973">
      <c r="A973" s="392"/>
      <c r="B973" s="392"/>
      <c r="C973" s="392"/>
      <c r="D973" s="392"/>
      <c r="E973" s="392"/>
      <c r="F973" s="392"/>
      <c r="G973" s="392"/>
      <c r="H973" s="392"/>
      <c r="I973" s="392"/>
      <c r="J973" s="392"/>
      <c r="K973" s="392"/>
      <c r="L973" s="392"/>
      <c r="M973" s="392"/>
      <c r="N973" s="392"/>
      <c r="O973" s="392"/>
      <c r="P973" s="392"/>
      <c r="Q973" s="392"/>
      <c r="R973" s="392"/>
      <c r="S973" s="392"/>
      <c r="T973" s="392"/>
      <c r="U973" s="392"/>
      <c r="V973" s="392"/>
      <c r="W973" s="392"/>
      <c r="X973" s="392"/>
      <c r="Y973" s="392"/>
      <c r="Z973" s="392"/>
    </row>
    <row r="974">
      <c r="A974" s="392"/>
      <c r="B974" s="392"/>
      <c r="C974" s="392"/>
      <c r="D974" s="392"/>
      <c r="E974" s="392"/>
      <c r="F974" s="392"/>
      <c r="G974" s="392"/>
      <c r="H974" s="392"/>
      <c r="I974" s="392"/>
      <c r="J974" s="392"/>
      <c r="K974" s="392"/>
      <c r="L974" s="392"/>
      <c r="M974" s="392"/>
      <c r="N974" s="392"/>
      <c r="O974" s="392"/>
      <c r="P974" s="392"/>
      <c r="Q974" s="392"/>
      <c r="R974" s="392"/>
      <c r="S974" s="392"/>
      <c r="T974" s="392"/>
      <c r="U974" s="392"/>
      <c r="V974" s="392"/>
      <c r="W974" s="392"/>
      <c r="X974" s="392"/>
      <c r="Y974" s="392"/>
      <c r="Z974" s="392"/>
    </row>
    <row r="975">
      <c r="A975" s="392"/>
      <c r="B975" s="392"/>
      <c r="C975" s="392"/>
      <c r="D975" s="392"/>
      <c r="E975" s="392"/>
      <c r="F975" s="392"/>
      <c r="G975" s="392"/>
      <c r="H975" s="392"/>
      <c r="I975" s="392"/>
      <c r="J975" s="392"/>
      <c r="K975" s="392"/>
      <c r="L975" s="392"/>
      <c r="M975" s="392"/>
      <c r="N975" s="392"/>
      <c r="O975" s="392"/>
      <c r="P975" s="392"/>
      <c r="Q975" s="392"/>
      <c r="R975" s="392"/>
      <c r="S975" s="392"/>
      <c r="T975" s="392"/>
      <c r="U975" s="392"/>
      <c r="V975" s="392"/>
      <c r="W975" s="392"/>
      <c r="X975" s="392"/>
      <c r="Y975" s="392"/>
      <c r="Z975" s="392"/>
    </row>
    <row r="976">
      <c r="A976" s="392"/>
      <c r="B976" s="392"/>
      <c r="C976" s="392"/>
      <c r="D976" s="392"/>
      <c r="E976" s="392"/>
      <c r="F976" s="392"/>
      <c r="G976" s="392"/>
      <c r="H976" s="392"/>
      <c r="I976" s="392"/>
      <c r="J976" s="392"/>
      <c r="K976" s="392"/>
      <c r="L976" s="392"/>
      <c r="M976" s="392"/>
      <c r="N976" s="392"/>
      <c r="O976" s="392"/>
      <c r="P976" s="392"/>
      <c r="Q976" s="392"/>
      <c r="R976" s="392"/>
      <c r="S976" s="392"/>
      <c r="T976" s="392"/>
      <c r="U976" s="392"/>
      <c r="V976" s="392"/>
      <c r="W976" s="392"/>
      <c r="X976" s="392"/>
      <c r="Y976" s="392"/>
      <c r="Z976" s="392"/>
    </row>
    <row r="977">
      <c r="A977" s="392"/>
      <c r="B977" s="392"/>
      <c r="C977" s="392"/>
      <c r="D977" s="392"/>
      <c r="E977" s="392"/>
      <c r="F977" s="392"/>
      <c r="G977" s="392"/>
      <c r="H977" s="392"/>
      <c r="I977" s="392"/>
      <c r="J977" s="392"/>
      <c r="K977" s="392"/>
      <c r="L977" s="392"/>
      <c r="M977" s="392"/>
      <c r="N977" s="392"/>
      <c r="O977" s="392"/>
      <c r="P977" s="392"/>
      <c r="Q977" s="392"/>
      <c r="R977" s="392"/>
      <c r="S977" s="392"/>
      <c r="T977" s="392"/>
      <c r="U977" s="392"/>
      <c r="V977" s="392"/>
      <c r="W977" s="392"/>
      <c r="X977" s="392"/>
      <c r="Y977" s="392"/>
      <c r="Z977" s="392"/>
    </row>
    <row r="978">
      <c r="A978" s="392"/>
      <c r="B978" s="392"/>
      <c r="C978" s="392"/>
      <c r="D978" s="392"/>
      <c r="E978" s="392"/>
      <c r="F978" s="392"/>
      <c r="G978" s="392"/>
      <c r="H978" s="392"/>
      <c r="I978" s="392"/>
      <c r="J978" s="392"/>
      <c r="K978" s="392"/>
      <c r="L978" s="392"/>
      <c r="M978" s="392"/>
      <c r="N978" s="392"/>
      <c r="O978" s="392"/>
      <c r="P978" s="392"/>
      <c r="Q978" s="392"/>
      <c r="R978" s="392"/>
      <c r="S978" s="392"/>
      <c r="T978" s="392"/>
      <c r="U978" s="392"/>
      <c r="V978" s="392"/>
      <c r="W978" s="392"/>
      <c r="X978" s="392"/>
      <c r="Y978" s="392"/>
      <c r="Z978" s="392"/>
    </row>
    <row r="979">
      <c r="A979" s="392"/>
      <c r="B979" s="392"/>
      <c r="C979" s="392"/>
      <c r="D979" s="392"/>
      <c r="E979" s="392"/>
      <c r="F979" s="392"/>
      <c r="G979" s="392"/>
      <c r="H979" s="392"/>
      <c r="I979" s="392"/>
      <c r="J979" s="392"/>
      <c r="K979" s="392"/>
      <c r="L979" s="392"/>
      <c r="M979" s="392"/>
      <c r="N979" s="392"/>
      <c r="O979" s="392"/>
      <c r="P979" s="392"/>
      <c r="Q979" s="392"/>
      <c r="R979" s="392"/>
      <c r="S979" s="392"/>
      <c r="T979" s="392"/>
      <c r="U979" s="392"/>
      <c r="V979" s="392"/>
      <c r="W979" s="392"/>
      <c r="X979" s="392"/>
      <c r="Y979" s="392"/>
      <c r="Z979" s="392"/>
    </row>
    <row r="980">
      <c r="A980" s="392"/>
      <c r="B980" s="392"/>
      <c r="C980" s="392"/>
      <c r="D980" s="392"/>
      <c r="E980" s="392"/>
      <c r="F980" s="392"/>
      <c r="G980" s="392"/>
      <c r="H980" s="392"/>
      <c r="I980" s="392"/>
      <c r="J980" s="392"/>
      <c r="K980" s="392"/>
      <c r="L980" s="392"/>
      <c r="M980" s="392"/>
      <c r="N980" s="392"/>
      <c r="O980" s="392"/>
      <c r="P980" s="392"/>
      <c r="Q980" s="392"/>
      <c r="R980" s="392"/>
      <c r="S980" s="392"/>
      <c r="T980" s="392"/>
      <c r="U980" s="392"/>
      <c r="V980" s="392"/>
      <c r="W980" s="392"/>
      <c r="X980" s="392"/>
      <c r="Y980" s="392"/>
      <c r="Z980" s="392"/>
    </row>
    <row r="981">
      <c r="A981" s="392"/>
      <c r="B981" s="392"/>
      <c r="C981" s="392"/>
      <c r="D981" s="392"/>
      <c r="E981" s="392"/>
      <c r="F981" s="392"/>
      <c r="G981" s="392"/>
      <c r="H981" s="392"/>
      <c r="I981" s="392"/>
      <c r="J981" s="392"/>
      <c r="K981" s="392"/>
      <c r="L981" s="392"/>
      <c r="M981" s="392"/>
      <c r="N981" s="392"/>
      <c r="O981" s="392"/>
      <c r="P981" s="392"/>
      <c r="Q981" s="392"/>
      <c r="R981" s="392"/>
      <c r="S981" s="392"/>
      <c r="T981" s="392"/>
      <c r="U981" s="392"/>
      <c r="V981" s="392"/>
      <c r="W981" s="392"/>
      <c r="X981" s="392"/>
      <c r="Y981" s="392"/>
      <c r="Z981" s="392"/>
    </row>
    <row r="982">
      <c r="A982" s="392"/>
      <c r="B982" s="392"/>
      <c r="C982" s="392"/>
      <c r="D982" s="392"/>
      <c r="E982" s="392"/>
      <c r="F982" s="392"/>
      <c r="G982" s="392"/>
      <c r="H982" s="392"/>
      <c r="I982" s="392"/>
      <c r="J982" s="392"/>
      <c r="K982" s="392"/>
      <c r="L982" s="392"/>
      <c r="M982" s="392"/>
      <c r="N982" s="392"/>
      <c r="O982" s="392"/>
      <c r="P982" s="392"/>
      <c r="Q982" s="392"/>
      <c r="R982" s="392"/>
      <c r="S982" s="392"/>
      <c r="T982" s="392"/>
      <c r="U982" s="392"/>
      <c r="V982" s="392"/>
      <c r="W982" s="392"/>
      <c r="X982" s="392"/>
      <c r="Y982" s="392"/>
      <c r="Z982" s="392"/>
    </row>
    <row r="983">
      <c r="A983" s="392"/>
      <c r="B983" s="392"/>
      <c r="C983" s="392"/>
      <c r="D983" s="392"/>
      <c r="E983" s="392"/>
      <c r="F983" s="392"/>
      <c r="G983" s="392"/>
      <c r="H983" s="392"/>
      <c r="I983" s="392"/>
      <c r="J983" s="392"/>
      <c r="K983" s="392"/>
      <c r="L983" s="392"/>
      <c r="M983" s="392"/>
      <c r="N983" s="392"/>
      <c r="O983" s="392"/>
      <c r="P983" s="392"/>
      <c r="Q983" s="392"/>
      <c r="R983" s="392"/>
      <c r="S983" s="392"/>
      <c r="T983" s="392"/>
      <c r="U983" s="392"/>
      <c r="V983" s="392"/>
      <c r="W983" s="392"/>
      <c r="X983" s="392"/>
      <c r="Y983" s="392"/>
      <c r="Z983" s="392"/>
    </row>
    <row r="984">
      <c r="A984" s="392"/>
      <c r="B984" s="392"/>
      <c r="C984" s="392"/>
      <c r="D984" s="392"/>
      <c r="E984" s="392"/>
      <c r="F984" s="392"/>
      <c r="G984" s="392"/>
      <c r="H984" s="392"/>
      <c r="I984" s="392"/>
      <c r="J984" s="392"/>
      <c r="K984" s="392"/>
      <c r="L984" s="392"/>
      <c r="M984" s="392"/>
      <c r="N984" s="392"/>
      <c r="O984" s="392"/>
      <c r="P984" s="392"/>
      <c r="Q984" s="392"/>
      <c r="R984" s="392"/>
      <c r="S984" s="392"/>
      <c r="T984" s="392"/>
      <c r="U984" s="392"/>
      <c r="V984" s="392"/>
      <c r="W984" s="392"/>
      <c r="X984" s="392"/>
      <c r="Y984" s="392"/>
      <c r="Z984" s="392"/>
    </row>
    <row r="985">
      <c r="A985" s="392"/>
      <c r="B985" s="392"/>
      <c r="C985" s="392"/>
      <c r="D985" s="392"/>
      <c r="E985" s="392"/>
      <c r="F985" s="392"/>
      <c r="G985" s="392"/>
      <c r="H985" s="392"/>
      <c r="I985" s="392"/>
      <c r="J985" s="392"/>
      <c r="K985" s="392"/>
      <c r="L985" s="392"/>
      <c r="M985" s="392"/>
      <c r="N985" s="392"/>
      <c r="O985" s="392"/>
      <c r="P985" s="392"/>
      <c r="Q985" s="392"/>
      <c r="R985" s="392"/>
      <c r="S985" s="392"/>
      <c r="T985" s="392"/>
      <c r="U985" s="392"/>
      <c r="V985" s="392"/>
      <c r="W985" s="392"/>
      <c r="X985" s="392"/>
      <c r="Y985" s="392"/>
      <c r="Z985" s="392"/>
    </row>
    <row r="986">
      <c r="A986" s="392"/>
      <c r="B986" s="392"/>
      <c r="C986" s="392"/>
      <c r="D986" s="392"/>
      <c r="E986" s="392"/>
      <c r="F986" s="392"/>
      <c r="G986" s="392"/>
      <c r="H986" s="392"/>
      <c r="I986" s="392"/>
      <c r="J986" s="392"/>
      <c r="K986" s="392"/>
      <c r="L986" s="392"/>
      <c r="M986" s="392"/>
      <c r="N986" s="392"/>
      <c r="O986" s="392"/>
      <c r="P986" s="392"/>
      <c r="Q986" s="392"/>
      <c r="R986" s="392"/>
      <c r="S986" s="392"/>
      <c r="T986" s="392"/>
      <c r="U986" s="392"/>
      <c r="V986" s="392"/>
      <c r="W986" s="392"/>
      <c r="X986" s="392"/>
      <c r="Y986" s="392"/>
      <c r="Z986" s="392"/>
    </row>
    <row r="987">
      <c r="A987" s="392"/>
      <c r="B987" s="392"/>
      <c r="C987" s="392"/>
      <c r="D987" s="392"/>
      <c r="E987" s="392"/>
      <c r="F987" s="392"/>
      <c r="G987" s="392"/>
      <c r="H987" s="392"/>
      <c r="I987" s="392"/>
      <c r="J987" s="392"/>
      <c r="K987" s="392"/>
      <c r="L987" s="392"/>
      <c r="M987" s="392"/>
      <c r="N987" s="392"/>
      <c r="O987" s="392"/>
      <c r="P987" s="392"/>
      <c r="Q987" s="392"/>
      <c r="R987" s="392"/>
      <c r="S987" s="392"/>
      <c r="T987" s="392"/>
      <c r="U987" s="392"/>
      <c r="V987" s="392"/>
      <c r="W987" s="392"/>
      <c r="X987" s="392"/>
      <c r="Y987" s="392"/>
      <c r="Z987" s="392"/>
    </row>
    <row r="988">
      <c r="A988" s="392"/>
      <c r="B988" s="392"/>
      <c r="C988" s="392"/>
      <c r="D988" s="392"/>
      <c r="E988" s="392"/>
      <c r="F988" s="392"/>
      <c r="G988" s="392"/>
      <c r="H988" s="392"/>
      <c r="I988" s="392"/>
      <c r="J988" s="392"/>
      <c r="K988" s="392"/>
      <c r="L988" s="392"/>
      <c r="M988" s="392"/>
      <c r="N988" s="392"/>
      <c r="O988" s="392"/>
      <c r="P988" s="392"/>
      <c r="Q988" s="392"/>
      <c r="R988" s="392"/>
      <c r="S988" s="392"/>
      <c r="T988" s="392"/>
      <c r="U988" s="392"/>
      <c r="V988" s="392"/>
      <c r="W988" s="392"/>
      <c r="X988" s="392"/>
      <c r="Y988" s="392"/>
      <c r="Z988" s="392"/>
    </row>
    <row r="989">
      <c r="A989" s="392"/>
      <c r="B989" s="392"/>
      <c r="C989" s="392"/>
      <c r="D989" s="392"/>
      <c r="E989" s="392"/>
      <c r="F989" s="392"/>
      <c r="G989" s="392"/>
      <c r="H989" s="392"/>
      <c r="I989" s="392"/>
      <c r="J989" s="392"/>
      <c r="K989" s="392"/>
      <c r="L989" s="392"/>
      <c r="M989" s="392"/>
      <c r="N989" s="392"/>
      <c r="O989" s="392"/>
      <c r="P989" s="392"/>
      <c r="Q989" s="392"/>
      <c r="R989" s="392"/>
      <c r="S989" s="392"/>
      <c r="T989" s="392"/>
      <c r="U989" s="392"/>
      <c r="V989" s="392"/>
      <c r="W989" s="392"/>
      <c r="X989" s="392"/>
      <c r="Y989" s="392"/>
      <c r="Z989" s="392"/>
    </row>
    <row r="990">
      <c r="A990" s="392"/>
      <c r="B990" s="392"/>
      <c r="C990" s="392"/>
      <c r="D990" s="392"/>
      <c r="E990" s="392"/>
      <c r="F990" s="392"/>
      <c r="G990" s="392"/>
      <c r="H990" s="392"/>
      <c r="I990" s="392"/>
      <c r="J990" s="392"/>
      <c r="K990" s="392"/>
      <c r="L990" s="392"/>
      <c r="M990" s="392"/>
      <c r="N990" s="392"/>
      <c r="O990" s="392"/>
      <c r="P990" s="392"/>
      <c r="Q990" s="392"/>
      <c r="R990" s="392"/>
      <c r="S990" s="392"/>
      <c r="T990" s="392"/>
      <c r="U990" s="392"/>
      <c r="V990" s="392"/>
      <c r="W990" s="392"/>
      <c r="X990" s="392"/>
      <c r="Y990" s="392"/>
      <c r="Z990" s="392"/>
    </row>
    <row r="991">
      <c r="A991" s="392"/>
      <c r="B991" s="392"/>
      <c r="C991" s="392"/>
      <c r="D991" s="392"/>
      <c r="E991" s="392"/>
      <c r="F991" s="392"/>
      <c r="G991" s="392"/>
      <c r="H991" s="392"/>
      <c r="I991" s="392"/>
      <c r="J991" s="392"/>
      <c r="K991" s="392"/>
      <c r="L991" s="392"/>
      <c r="M991" s="392"/>
      <c r="N991" s="392"/>
      <c r="O991" s="392"/>
      <c r="P991" s="392"/>
      <c r="Q991" s="392"/>
      <c r="R991" s="392"/>
      <c r="S991" s="392"/>
      <c r="T991" s="392"/>
      <c r="U991" s="392"/>
      <c r="V991" s="392"/>
      <c r="W991" s="392"/>
      <c r="X991" s="392"/>
      <c r="Y991" s="392"/>
      <c r="Z991" s="392"/>
    </row>
    <row r="992">
      <c r="A992" s="392"/>
      <c r="B992" s="392"/>
      <c r="C992" s="392"/>
      <c r="D992" s="392"/>
      <c r="E992" s="392"/>
      <c r="F992" s="392"/>
      <c r="G992" s="392"/>
      <c r="H992" s="392"/>
      <c r="I992" s="392"/>
      <c r="J992" s="392"/>
      <c r="K992" s="392"/>
      <c r="L992" s="392"/>
      <c r="M992" s="392"/>
      <c r="N992" s="392"/>
      <c r="O992" s="392"/>
      <c r="P992" s="392"/>
      <c r="Q992" s="392"/>
      <c r="R992" s="392"/>
      <c r="S992" s="392"/>
      <c r="T992" s="392"/>
      <c r="U992" s="392"/>
      <c r="V992" s="392"/>
      <c r="W992" s="392"/>
      <c r="X992" s="392"/>
      <c r="Y992" s="392"/>
      <c r="Z992" s="392"/>
    </row>
    <row r="993">
      <c r="A993" s="392"/>
      <c r="B993" s="392"/>
      <c r="C993" s="392"/>
      <c r="D993" s="392"/>
      <c r="E993" s="392"/>
      <c r="F993" s="392"/>
      <c r="G993" s="392"/>
      <c r="H993" s="392"/>
      <c r="I993" s="392"/>
      <c r="J993" s="392"/>
      <c r="K993" s="392"/>
      <c r="L993" s="392"/>
      <c r="M993" s="392"/>
      <c r="N993" s="392"/>
      <c r="O993" s="392"/>
      <c r="P993" s="392"/>
      <c r="Q993" s="392"/>
      <c r="R993" s="392"/>
      <c r="S993" s="392"/>
      <c r="T993" s="392"/>
      <c r="U993" s="392"/>
      <c r="V993" s="392"/>
      <c r="W993" s="392"/>
      <c r="X993" s="392"/>
      <c r="Y993" s="392"/>
      <c r="Z993" s="392"/>
    </row>
    <row r="994">
      <c r="A994" s="392"/>
      <c r="B994" s="392"/>
      <c r="C994" s="392"/>
      <c r="D994" s="392"/>
      <c r="E994" s="392"/>
      <c r="F994" s="392"/>
      <c r="G994" s="392"/>
      <c r="H994" s="392"/>
      <c r="I994" s="392"/>
      <c r="J994" s="392"/>
      <c r="K994" s="392"/>
      <c r="L994" s="392"/>
      <c r="M994" s="392"/>
      <c r="N994" s="392"/>
      <c r="O994" s="392"/>
      <c r="P994" s="392"/>
      <c r="Q994" s="392"/>
      <c r="R994" s="392"/>
      <c r="S994" s="392"/>
      <c r="T994" s="392"/>
      <c r="U994" s="392"/>
      <c r="V994" s="392"/>
      <c r="W994" s="392"/>
      <c r="X994" s="392"/>
      <c r="Y994" s="392"/>
      <c r="Z994" s="392"/>
    </row>
    <row r="995">
      <c r="A995" s="392"/>
      <c r="B995" s="392"/>
      <c r="C995" s="392"/>
      <c r="D995" s="392"/>
      <c r="E995" s="392"/>
      <c r="F995" s="392"/>
      <c r="G995" s="392"/>
      <c r="H995" s="392"/>
      <c r="I995" s="392"/>
      <c r="J995" s="392"/>
      <c r="K995" s="392"/>
      <c r="L995" s="392"/>
      <c r="M995" s="392"/>
      <c r="N995" s="392"/>
      <c r="O995" s="392"/>
      <c r="P995" s="392"/>
      <c r="Q995" s="392"/>
      <c r="R995" s="392"/>
      <c r="S995" s="392"/>
      <c r="T995" s="392"/>
      <c r="U995" s="392"/>
      <c r="V995" s="392"/>
      <c r="W995" s="392"/>
      <c r="X995" s="392"/>
      <c r="Y995" s="392"/>
      <c r="Z995" s="392"/>
    </row>
    <row r="996">
      <c r="A996" s="392"/>
      <c r="B996" s="392"/>
      <c r="C996" s="392"/>
      <c r="D996" s="392"/>
      <c r="E996" s="392"/>
      <c r="F996" s="392"/>
      <c r="G996" s="392"/>
      <c r="H996" s="392"/>
      <c r="I996" s="392"/>
      <c r="J996" s="392"/>
      <c r="K996" s="392"/>
      <c r="L996" s="392"/>
      <c r="M996" s="392"/>
      <c r="N996" s="392"/>
      <c r="O996" s="392"/>
      <c r="P996" s="392"/>
      <c r="Q996" s="392"/>
      <c r="R996" s="392"/>
      <c r="S996" s="392"/>
      <c r="T996" s="392"/>
      <c r="U996" s="392"/>
      <c r="V996" s="392"/>
      <c r="W996" s="392"/>
      <c r="X996" s="392"/>
      <c r="Y996" s="392"/>
      <c r="Z996" s="392"/>
    </row>
    <row r="997">
      <c r="A997" s="392"/>
      <c r="B997" s="392"/>
      <c r="C997" s="392"/>
      <c r="D997" s="392"/>
      <c r="E997" s="392"/>
      <c r="F997" s="392"/>
      <c r="G997" s="392"/>
      <c r="H997" s="392"/>
      <c r="I997" s="392"/>
      <c r="J997" s="392"/>
      <c r="K997" s="392"/>
      <c r="L997" s="392"/>
      <c r="M997" s="392"/>
      <c r="N997" s="392"/>
      <c r="O997" s="392"/>
      <c r="P997" s="392"/>
      <c r="Q997" s="392"/>
      <c r="R997" s="392"/>
      <c r="S997" s="392"/>
      <c r="T997" s="392"/>
      <c r="U997" s="392"/>
      <c r="V997" s="392"/>
      <c r="W997" s="392"/>
      <c r="X997" s="392"/>
      <c r="Y997" s="392"/>
      <c r="Z997" s="392"/>
    </row>
    <row r="998">
      <c r="A998" s="392"/>
      <c r="B998" s="392"/>
      <c r="C998" s="392"/>
      <c r="D998" s="392"/>
      <c r="E998" s="392"/>
      <c r="F998" s="392"/>
      <c r="G998" s="392"/>
      <c r="H998" s="392"/>
      <c r="I998" s="392"/>
      <c r="J998" s="392"/>
      <c r="K998" s="392"/>
      <c r="L998" s="392"/>
      <c r="M998" s="392"/>
      <c r="N998" s="392"/>
      <c r="O998" s="392"/>
      <c r="P998" s="392"/>
      <c r="Q998" s="392"/>
      <c r="R998" s="392"/>
      <c r="S998" s="392"/>
      <c r="T998" s="392"/>
      <c r="U998" s="392"/>
      <c r="V998" s="392"/>
      <c r="W998" s="392"/>
      <c r="X998" s="392"/>
      <c r="Y998" s="392"/>
      <c r="Z998" s="392"/>
    </row>
  </sheetData>
  <hyperlinks>
    <hyperlink r:id="rId4" ref="A12"/>
  </hyperlinks>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21.25"/>
    <col customWidth="1" min="4" max="4" width="36.63"/>
    <col customWidth="1" min="5" max="5" width="48.13"/>
    <col customWidth="1" min="6" max="6" width="40.5"/>
    <col customWidth="1" min="7" max="7" width="46.25"/>
  </cols>
  <sheetData>
    <row r="1">
      <c r="A1" s="413" t="s">
        <v>831</v>
      </c>
      <c r="B1" s="414" t="s">
        <v>908</v>
      </c>
      <c r="C1" s="8"/>
      <c r="D1" s="8"/>
      <c r="E1" s="8"/>
      <c r="F1" s="9"/>
    </row>
    <row r="2">
      <c r="A2" s="413" t="s">
        <v>909</v>
      </c>
      <c r="B2" s="414" t="s">
        <v>910</v>
      </c>
      <c r="C2" s="8"/>
      <c r="D2" s="8"/>
      <c r="E2" s="8"/>
      <c r="F2" s="9"/>
    </row>
    <row r="4">
      <c r="A4" s="49" t="s">
        <v>810</v>
      </c>
    </row>
    <row r="5">
      <c r="A5" s="189" t="s">
        <v>911</v>
      </c>
    </row>
    <row r="6">
      <c r="A6" s="166" t="s">
        <v>306</v>
      </c>
    </row>
    <row r="8">
      <c r="A8" s="415"/>
    </row>
    <row r="10">
      <c r="A10" s="49" t="s">
        <v>912</v>
      </c>
    </row>
    <row r="12">
      <c r="A12" s="49" t="s">
        <v>815</v>
      </c>
    </row>
    <row r="13">
      <c r="A13" s="416" t="s">
        <v>816</v>
      </c>
      <c r="B13" s="416" t="s">
        <v>817</v>
      </c>
      <c r="C13" s="416"/>
      <c r="D13" s="416" t="s">
        <v>411</v>
      </c>
      <c r="E13" s="416" t="s">
        <v>818</v>
      </c>
      <c r="F13" s="416" t="s">
        <v>819</v>
      </c>
    </row>
    <row r="14">
      <c r="A14" s="417" t="s">
        <v>913</v>
      </c>
      <c r="B14" s="417" t="s">
        <v>443</v>
      </c>
      <c r="C14" s="417"/>
      <c r="D14" s="418"/>
      <c r="E14" s="417" t="s">
        <v>822</v>
      </c>
      <c r="F14" s="417" t="s">
        <v>914</v>
      </c>
    </row>
    <row r="15">
      <c r="A15" s="417" t="s">
        <v>915</v>
      </c>
      <c r="B15" s="417" t="s">
        <v>443</v>
      </c>
      <c r="C15" s="417"/>
      <c r="D15" s="417" t="s">
        <v>916</v>
      </c>
      <c r="E15" s="417" t="s">
        <v>822</v>
      </c>
      <c r="F15" s="418"/>
    </row>
    <row r="16">
      <c r="A16" s="417" t="s">
        <v>820</v>
      </c>
      <c r="B16" s="417" t="s">
        <v>443</v>
      </c>
      <c r="C16" s="417"/>
      <c r="D16" s="418"/>
      <c r="E16" s="417" t="s">
        <v>822</v>
      </c>
      <c r="F16" s="417" t="s">
        <v>917</v>
      </c>
    </row>
    <row r="17">
      <c r="A17" s="417" t="s">
        <v>918</v>
      </c>
      <c r="B17" s="417" t="s">
        <v>443</v>
      </c>
      <c r="C17" s="417"/>
      <c r="D17" s="417" t="s">
        <v>919</v>
      </c>
      <c r="E17" s="417" t="s">
        <v>822</v>
      </c>
      <c r="F17" s="418"/>
    </row>
    <row r="18">
      <c r="A18" s="417" t="s">
        <v>920</v>
      </c>
      <c r="B18" s="417" t="s">
        <v>407</v>
      </c>
      <c r="C18" s="417"/>
      <c r="D18" s="417" t="s">
        <v>921</v>
      </c>
      <c r="E18" s="417" t="s">
        <v>822</v>
      </c>
      <c r="F18" s="418"/>
    </row>
    <row r="19">
      <c r="A19" s="417" t="s">
        <v>922</v>
      </c>
      <c r="B19" s="417" t="s">
        <v>443</v>
      </c>
      <c r="C19" s="417"/>
      <c r="D19" s="418"/>
      <c r="E19" s="417" t="s">
        <v>923</v>
      </c>
      <c r="F19" s="418"/>
    </row>
    <row r="22">
      <c r="A22" s="49" t="s">
        <v>824</v>
      </c>
    </row>
    <row r="23">
      <c r="A23" s="416" t="s">
        <v>816</v>
      </c>
      <c r="B23" s="416" t="s">
        <v>817</v>
      </c>
      <c r="C23" s="419" t="s">
        <v>924</v>
      </c>
      <c r="D23" s="416" t="s">
        <v>411</v>
      </c>
      <c r="E23" s="416" t="s">
        <v>818</v>
      </c>
      <c r="F23" s="420" t="s">
        <v>819</v>
      </c>
      <c r="G23" s="421" t="s">
        <v>925</v>
      </c>
      <c r="I23" s="5" t="s">
        <v>926</v>
      </c>
    </row>
    <row r="24">
      <c r="A24" s="417" t="s">
        <v>927</v>
      </c>
      <c r="B24" s="417" t="s">
        <v>443</v>
      </c>
      <c r="C24" s="417"/>
      <c r="D24" s="417" t="s">
        <v>928</v>
      </c>
      <c r="E24" s="417" t="s">
        <v>822</v>
      </c>
      <c r="F24" s="422" t="s">
        <v>929</v>
      </c>
      <c r="G24" s="1" t="s">
        <v>930</v>
      </c>
      <c r="I24" s="49" t="s">
        <v>931</v>
      </c>
    </row>
    <row r="25">
      <c r="A25" s="417" t="s">
        <v>932</v>
      </c>
      <c r="B25" s="417" t="s">
        <v>443</v>
      </c>
      <c r="C25" s="417"/>
      <c r="D25" s="417" t="s">
        <v>933</v>
      </c>
      <c r="E25" s="417" t="s">
        <v>822</v>
      </c>
      <c r="F25" s="422" t="s">
        <v>934</v>
      </c>
      <c r="G25" s="54"/>
      <c r="I25" s="49" t="s">
        <v>931</v>
      </c>
    </row>
    <row r="26">
      <c r="A26" s="417" t="s">
        <v>935</v>
      </c>
      <c r="B26" s="417" t="s">
        <v>443</v>
      </c>
      <c r="C26" s="417"/>
      <c r="D26" s="417" t="s">
        <v>936</v>
      </c>
      <c r="E26" s="417" t="s">
        <v>822</v>
      </c>
      <c r="F26" s="422" t="s">
        <v>937</v>
      </c>
      <c r="G26" s="54"/>
      <c r="I26" s="49" t="s">
        <v>931</v>
      </c>
    </row>
    <row r="27">
      <c r="A27" s="417" t="s">
        <v>938</v>
      </c>
      <c r="B27" s="417" t="s">
        <v>443</v>
      </c>
      <c r="C27" s="417"/>
      <c r="D27" s="417" t="s">
        <v>939</v>
      </c>
      <c r="E27" s="417" t="s">
        <v>822</v>
      </c>
      <c r="F27" s="422" t="s">
        <v>940</v>
      </c>
      <c r="G27" s="401" t="s">
        <v>941</v>
      </c>
      <c r="I27" s="49" t="s">
        <v>931</v>
      </c>
    </row>
    <row r="28">
      <c r="A28" s="417" t="s">
        <v>942</v>
      </c>
      <c r="B28" s="417" t="s">
        <v>443</v>
      </c>
      <c r="C28" s="417">
        <v>20.0</v>
      </c>
      <c r="D28" s="417" t="s">
        <v>943</v>
      </c>
      <c r="E28" s="417" t="s">
        <v>944</v>
      </c>
      <c r="F28" s="423" t="s">
        <v>945</v>
      </c>
      <c r="G28" s="424" t="s">
        <v>946</v>
      </c>
      <c r="I28" s="49" t="s">
        <v>947</v>
      </c>
    </row>
    <row r="29">
      <c r="A29" s="425" t="s">
        <v>948</v>
      </c>
      <c r="B29" s="425" t="s">
        <v>443</v>
      </c>
      <c r="C29" s="425">
        <v>12.0</v>
      </c>
      <c r="D29" s="425" t="s">
        <v>949</v>
      </c>
      <c r="E29" s="426" t="s">
        <v>950</v>
      </c>
      <c r="F29" s="427" t="s">
        <v>951</v>
      </c>
      <c r="G29" s="424" t="s">
        <v>952</v>
      </c>
      <c r="I29" s="49" t="s">
        <v>947</v>
      </c>
    </row>
    <row r="30">
      <c r="A30" s="413" t="s">
        <v>953</v>
      </c>
      <c r="B30" s="413" t="s">
        <v>407</v>
      </c>
      <c r="C30" s="413">
        <v>12.0</v>
      </c>
      <c r="D30" s="413" t="s">
        <v>954</v>
      </c>
      <c r="E30" s="413" t="s">
        <v>822</v>
      </c>
      <c r="F30" s="413"/>
      <c r="G30" s="1" t="s">
        <v>955</v>
      </c>
      <c r="H30" s="49" t="s">
        <v>956</v>
      </c>
      <c r="I30" s="49" t="s">
        <v>947</v>
      </c>
    </row>
    <row r="31">
      <c r="A31" s="413" t="s">
        <v>957</v>
      </c>
      <c r="B31" s="413" t="s">
        <v>443</v>
      </c>
      <c r="C31" s="413">
        <v>20.0</v>
      </c>
      <c r="D31" s="413" t="s">
        <v>958</v>
      </c>
      <c r="E31" s="413" t="s">
        <v>822</v>
      </c>
      <c r="F31" s="413" t="s">
        <v>959</v>
      </c>
      <c r="G31" s="1" t="s">
        <v>960</v>
      </c>
      <c r="I31" s="49" t="s">
        <v>947</v>
      </c>
    </row>
    <row r="32">
      <c r="A32" s="413" t="s">
        <v>961</v>
      </c>
      <c r="B32" s="413" t="s">
        <v>443</v>
      </c>
      <c r="C32" s="413">
        <v>100.0</v>
      </c>
      <c r="D32" s="413" t="s">
        <v>962</v>
      </c>
      <c r="E32" s="413" t="s">
        <v>822</v>
      </c>
      <c r="F32" s="428"/>
      <c r="G32" s="54"/>
      <c r="I32" s="49" t="s">
        <v>931</v>
      </c>
    </row>
    <row r="33">
      <c r="A33" s="49" t="s">
        <v>963</v>
      </c>
    </row>
    <row r="34">
      <c r="A34" s="49" t="s">
        <v>964</v>
      </c>
    </row>
    <row r="39">
      <c r="A39" s="429" t="s">
        <v>965</v>
      </c>
      <c r="B39" s="429" t="s">
        <v>966</v>
      </c>
      <c r="C39" s="429" t="s">
        <v>967</v>
      </c>
      <c r="D39" s="429" t="s">
        <v>411</v>
      </c>
    </row>
    <row r="40">
      <c r="A40" s="413"/>
      <c r="B40" s="413" t="s">
        <v>968</v>
      </c>
      <c r="C40" s="413" t="s">
        <v>822</v>
      </c>
      <c r="D40" s="413" t="s">
        <v>969</v>
      </c>
    </row>
    <row r="41">
      <c r="A41" s="413" t="s">
        <v>970</v>
      </c>
      <c r="B41" s="413"/>
      <c r="C41" s="413"/>
      <c r="D41" s="430"/>
    </row>
    <row r="42">
      <c r="A42" s="413"/>
      <c r="B42" s="413" t="s">
        <v>971</v>
      </c>
      <c r="C42" s="413" t="s">
        <v>822</v>
      </c>
      <c r="D42" s="430" t="s">
        <v>972</v>
      </c>
    </row>
    <row r="43">
      <c r="A43" s="413"/>
      <c r="B43" s="413" t="s">
        <v>973</v>
      </c>
      <c r="C43" s="413" t="s">
        <v>822</v>
      </c>
      <c r="D43" s="430" t="s">
        <v>974</v>
      </c>
    </row>
    <row r="44">
      <c r="A44" s="431"/>
      <c r="B44" s="431" t="s">
        <v>975</v>
      </c>
      <c r="C44" s="431"/>
      <c r="D44" s="431"/>
    </row>
    <row r="45">
      <c r="A45" s="431"/>
      <c r="B45" s="432" t="s">
        <v>976</v>
      </c>
      <c r="C45" s="431" t="s">
        <v>822</v>
      </c>
      <c r="D45" s="431" t="s">
        <v>977</v>
      </c>
    </row>
    <row r="46">
      <c r="A46" s="431"/>
      <c r="B46" s="432" t="s">
        <v>978</v>
      </c>
      <c r="C46" s="431" t="s">
        <v>822</v>
      </c>
      <c r="D46" s="431" t="s">
        <v>979</v>
      </c>
    </row>
    <row r="47">
      <c r="A47" s="413" t="s">
        <v>980</v>
      </c>
      <c r="B47" s="413"/>
      <c r="C47" s="413"/>
      <c r="D47" s="413"/>
    </row>
    <row r="48">
      <c r="A48" s="413"/>
      <c r="B48" s="433" t="s">
        <v>981</v>
      </c>
      <c r="C48" s="413" t="s">
        <v>822</v>
      </c>
      <c r="D48" s="413" t="s">
        <v>982</v>
      </c>
      <c r="E48" s="172" t="s">
        <v>983</v>
      </c>
    </row>
    <row r="49">
      <c r="A49" s="413"/>
      <c r="B49" s="433" t="s">
        <v>984</v>
      </c>
      <c r="C49" s="413" t="s">
        <v>822</v>
      </c>
      <c r="D49" s="434" t="s">
        <v>985</v>
      </c>
    </row>
    <row r="50">
      <c r="A50" s="413"/>
      <c r="B50" s="433" t="s">
        <v>971</v>
      </c>
      <c r="C50" s="413" t="s">
        <v>822</v>
      </c>
      <c r="D50" s="435" t="s">
        <v>986</v>
      </c>
    </row>
    <row r="51">
      <c r="A51" s="413"/>
      <c r="B51" s="413" t="s">
        <v>973</v>
      </c>
      <c r="C51" s="413" t="s">
        <v>822</v>
      </c>
      <c r="D51" s="435" t="s">
        <v>986</v>
      </c>
    </row>
    <row r="52">
      <c r="A52" s="413"/>
      <c r="B52" s="413" t="s">
        <v>134</v>
      </c>
      <c r="C52" s="413" t="s">
        <v>822</v>
      </c>
      <c r="D52" s="413" t="s">
        <v>987</v>
      </c>
    </row>
    <row r="57">
      <c r="A57" s="49" t="s">
        <v>988</v>
      </c>
    </row>
    <row r="58">
      <c r="A58" s="49" t="s">
        <v>989</v>
      </c>
    </row>
  </sheetData>
  <mergeCells count="2">
    <mergeCell ref="B1:F1"/>
    <mergeCell ref="B2:F2"/>
  </mergeCells>
  <hyperlinks>
    <hyperlink r:id="rId4" ref="A6"/>
    <hyperlink display="Check Error Code sheet" location="'0. Error code (old)'!A1" ref="D50"/>
    <hyperlink display="Check Error Code sheet" location="'0. Error code (old)'!A1" ref="D51"/>
  </hyperlinks>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8.63"/>
    <col customWidth="1" min="2" max="2" width="17.0"/>
    <col customWidth="1" min="3" max="3" width="31.25"/>
    <col customWidth="1" min="4" max="4" width="37.0"/>
    <col customWidth="1" min="5" max="5" width="31.63"/>
    <col customWidth="1" min="6" max="6" width="82.63"/>
    <col customWidth="1" min="7" max="7" width="20.0"/>
    <col customWidth="1" min="8" max="8" width="38.38"/>
    <col customWidth="1" min="9" max="9" width="25.5"/>
    <col customWidth="1" min="10" max="10" width="25.63"/>
  </cols>
  <sheetData>
    <row r="1">
      <c r="A1" s="413" t="s">
        <v>831</v>
      </c>
      <c r="B1" s="414" t="s">
        <v>908</v>
      </c>
      <c r="C1" s="8"/>
      <c r="D1" s="8"/>
      <c r="E1" s="8"/>
      <c r="F1" s="9"/>
      <c r="G1" s="283"/>
      <c r="H1" s="283"/>
      <c r="K1" s="436" t="s">
        <v>990</v>
      </c>
    </row>
    <row r="2">
      <c r="A2" s="413" t="s">
        <v>909</v>
      </c>
      <c r="B2" s="414" t="s">
        <v>991</v>
      </c>
      <c r="C2" s="8"/>
      <c r="D2" s="8"/>
      <c r="E2" s="8"/>
      <c r="F2" s="9"/>
      <c r="G2" s="283"/>
      <c r="H2" s="283"/>
      <c r="K2" s="49" t="s">
        <v>992</v>
      </c>
    </row>
    <row r="3">
      <c r="G3" s="283"/>
      <c r="H3" s="283"/>
    </row>
    <row r="4">
      <c r="G4" s="283"/>
      <c r="H4" s="283"/>
    </row>
    <row r="5">
      <c r="A5" s="49" t="s">
        <v>814</v>
      </c>
      <c r="G5" s="283"/>
      <c r="H5" s="283"/>
    </row>
    <row r="6">
      <c r="G6" s="283"/>
      <c r="H6" s="283"/>
    </row>
    <row r="7">
      <c r="A7" s="437" t="s">
        <v>815</v>
      </c>
      <c r="G7" s="283"/>
      <c r="H7" s="283"/>
    </row>
    <row r="8">
      <c r="A8" s="416" t="s">
        <v>816</v>
      </c>
      <c r="B8" s="416" t="s">
        <v>817</v>
      </c>
      <c r="C8" s="416"/>
      <c r="D8" s="416" t="s">
        <v>411</v>
      </c>
      <c r="E8" s="416" t="s">
        <v>818</v>
      </c>
      <c r="F8" s="416" t="s">
        <v>819</v>
      </c>
      <c r="G8" s="283"/>
      <c r="H8" s="283"/>
    </row>
    <row r="9">
      <c r="A9" s="417" t="s">
        <v>913</v>
      </c>
      <c r="B9" s="417" t="s">
        <v>443</v>
      </c>
      <c r="C9" s="417"/>
      <c r="D9" s="418"/>
      <c r="E9" s="417" t="s">
        <v>822</v>
      </c>
      <c r="F9" s="417" t="s">
        <v>914</v>
      </c>
      <c r="G9" s="283"/>
      <c r="H9" s="283"/>
    </row>
    <row r="10">
      <c r="A10" s="417" t="s">
        <v>915</v>
      </c>
      <c r="B10" s="417" t="s">
        <v>443</v>
      </c>
      <c r="C10" s="417"/>
      <c r="D10" s="417" t="s">
        <v>916</v>
      </c>
      <c r="E10" s="417" t="s">
        <v>822</v>
      </c>
      <c r="F10" s="418"/>
      <c r="G10" s="283"/>
      <c r="H10" s="283"/>
    </row>
    <row r="11">
      <c r="A11" s="417" t="s">
        <v>820</v>
      </c>
      <c r="B11" s="417" t="s">
        <v>443</v>
      </c>
      <c r="C11" s="417"/>
      <c r="D11" s="418"/>
      <c r="E11" s="417" t="s">
        <v>822</v>
      </c>
      <c r="F11" s="417" t="s">
        <v>914</v>
      </c>
      <c r="G11" s="283"/>
      <c r="H11" s="283"/>
    </row>
    <row r="12">
      <c r="A12" s="417" t="s">
        <v>918</v>
      </c>
      <c r="B12" s="417" t="s">
        <v>443</v>
      </c>
      <c r="C12" s="417"/>
      <c r="D12" s="417" t="s">
        <v>919</v>
      </c>
      <c r="E12" s="417" t="s">
        <v>822</v>
      </c>
      <c r="F12" s="418"/>
      <c r="G12" s="283"/>
      <c r="H12" s="283"/>
    </row>
    <row r="13">
      <c r="A13" s="417" t="s">
        <v>920</v>
      </c>
      <c r="B13" s="417" t="s">
        <v>407</v>
      </c>
      <c r="C13" s="417"/>
      <c r="D13" s="417" t="s">
        <v>921</v>
      </c>
      <c r="E13" s="417" t="s">
        <v>822</v>
      </c>
      <c r="F13" s="418"/>
      <c r="G13" s="283"/>
      <c r="H13" s="283"/>
    </row>
    <row r="14">
      <c r="A14" s="417" t="s">
        <v>922</v>
      </c>
      <c r="B14" s="417" t="s">
        <v>443</v>
      </c>
      <c r="C14" s="417"/>
      <c r="D14" s="418"/>
      <c r="E14" s="417" t="s">
        <v>923</v>
      </c>
      <c r="F14" s="418"/>
      <c r="G14" s="283"/>
      <c r="H14" s="283"/>
    </row>
    <row r="15">
      <c r="G15" s="283"/>
      <c r="H15" s="283"/>
    </row>
    <row r="16">
      <c r="A16" s="437" t="s">
        <v>824</v>
      </c>
      <c r="G16" s="283"/>
      <c r="H16" s="283"/>
    </row>
    <row r="17">
      <c r="A17" s="416" t="s">
        <v>816</v>
      </c>
      <c r="B17" s="416" t="s">
        <v>817</v>
      </c>
      <c r="C17" s="416" t="s">
        <v>993</v>
      </c>
      <c r="D17" s="416" t="s">
        <v>411</v>
      </c>
      <c r="E17" s="416" t="s">
        <v>818</v>
      </c>
      <c r="F17" s="420" t="s">
        <v>819</v>
      </c>
      <c r="G17" s="438" t="s">
        <v>994</v>
      </c>
      <c r="H17" s="438" t="s">
        <v>995</v>
      </c>
      <c r="I17" s="438" t="s">
        <v>996</v>
      </c>
    </row>
    <row r="18">
      <c r="A18" s="417" t="s">
        <v>927</v>
      </c>
      <c r="B18" s="417" t="s">
        <v>443</v>
      </c>
      <c r="C18" s="439"/>
      <c r="D18" s="417" t="s">
        <v>928</v>
      </c>
      <c r="E18" s="417" t="s">
        <v>822</v>
      </c>
      <c r="F18" s="422" t="s">
        <v>929</v>
      </c>
      <c r="G18" s="324"/>
      <c r="H18" s="324"/>
    </row>
    <row r="19">
      <c r="A19" s="417" t="s">
        <v>932</v>
      </c>
      <c r="B19" s="417" t="s">
        <v>443</v>
      </c>
      <c r="C19" s="439"/>
      <c r="D19" s="417" t="s">
        <v>997</v>
      </c>
      <c r="E19" s="417" t="s">
        <v>822</v>
      </c>
      <c r="F19" s="422" t="s">
        <v>934</v>
      </c>
      <c r="G19" s="324"/>
      <c r="H19" s="324"/>
    </row>
    <row r="20">
      <c r="A20" s="417" t="s">
        <v>935</v>
      </c>
      <c r="B20" s="417" t="s">
        <v>443</v>
      </c>
      <c r="C20" s="439"/>
      <c r="D20" s="417" t="s">
        <v>936</v>
      </c>
      <c r="E20" s="417" t="s">
        <v>822</v>
      </c>
      <c r="F20" s="422" t="s">
        <v>998</v>
      </c>
      <c r="G20" s="324"/>
      <c r="H20" s="324"/>
    </row>
    <row r="21">
      <c r="A21" s="417" t="s">
        <v>938</v>
      </c>
      <c r="B21" s="417" t="s">
        <v>443</v>
      </c>
      <c r="C21" s="417"/>
      <c r="D21" s="417" t="s">
        <v>939</v>
      </c>
      <c r="E21" s="417" t="s">
        <v>822</v>
      </c>
      <c r="F21" s="422" t="s">
        <v>999</v>
      </c>
      <c r="G21" s="440"/>
      <c r="H21" s="440"/>
      <c r="I21" s="441"/>
      <c r="J21" s="441"/>
      <c r="K21" s="441"/>
      <c r="L21" s="441"/>
      <c r="M21" s="441"/>
      <c r="N21" s="441"/>
      <c r="O21" s="441"/>
      <c r="P21" s="441"/>
      <c r="Q21" s="441"/>
      <c r="R21" s="441"/>
      <c r="S21" s="441"/>
      <c r="T21" s="441"/>
      <c r="U21" s="441"/>
      <c r="V21" s="441"/>
      <c r="W21" s="441"/>
      <c r="X21" s="441"/>
      <c r="Y21" s="441"/>
      <c r="Z21" s="441"/>
      <c r="AA21" s="441"/>
      <c r="AB21" s="441"/>
      <c r="AC21" s="441"/>
      <c r="AD21" s="441"/>
    </row>
    <row r="22">
      <c r="A22" s="417" t="s">
        <v>1000</v>
      </c>
      <c r="B22" s="417" t="s">
        <v>443</v>
      </c>
      <c r="C22" s="417">
        <v>50.0</v>
      </c>
      <c r="D22" s="417" t="s">
        <v>1001</v>
      </c>
      <c r="E22" s="417" t="s">
        <v>822</v>
      </c>
      <c r="F22" s="422" t="s">
        <v>1002</v>
      </c>
      <c r="G22" s="183" t="s">
        <v>1003</v>
      </c>
      <c r="H22" s="442" t="s">
        <v>1004</v>
      </c>
      <c r="I22" s="443"/>
      <c r="J22" s="443"/>
      <c r="K22" s="441"/>
      <c r="L22" s="441"/>
      <c r="M22" s="441"/>
      <c r="N22" s="441"/>
      <c r="O22" s="441"/>
      <c r="P22" s="441"/>
      <c r="Q22" s="441"/>
      <c r="R22" s="441"/>
      <c r="S22" s="441"/>
      <c r="T22" s="441"/>
      <c r="U22" s="441"/>
      <c r="V22" s="441"/>
      <c r="W22" s="441"/>
      <c r="X22" s="441"/>
      <c r="Y22" s="441"/>
      <c r="Z22" s="441"/>
      <c r="AA22" s="441"/>
      <c r="AB22" s="441"/>
      <c r="AC22" s="441"/>
      <c r="AD22" s="441"/>
    </row>
    <row r="23">
      <c r="A23" s="417" t="s">
        <v>1005</v>
      </c>
      <c r="B23" s="417" t="s">
        <v>443</v>
      </c>
      <c r="C23" s="417">
        <v>200.0</v>
      </c>
      <c r="D23" s="417" t="s">
        <v>1006</v>
      </c>
      <c r="E23" s="417" t="s">
        <v>822</v>
      </c>
      <c r="F23" s="422" t="s">
        <v>1007</v>
      </c>
      <c r="G23" s="183" t="s">
        <v>1003</v>
      </c>
      <c r="H23" s="442" t="s">
        <v>1008</v>
      </c>
      <c r="I23" s="443"/>
      <c r="J23" s="443"/>
      <c r="K23" s="441"/>
      <c r="L23" s="441"/>
      <c r="M23" s="441"/>
      <c r="N23" s="441"/>
      <c r="O23" s="441"/>
      <c r="P23" s="441"/>
      <c r="Q23" s="441"/>
      <c r="R23" s="441"/>
      <c r="S23" s="441"/>
      <c r="T23" s="441"/>
      <c r="U23" s="441"/>
      <c r="V23" s="441"/>
      <c r="W23" s="441"/>
      <c r="X23" s="441"/>
      <c r="Y23" s="441"/>
      <c r="Z23" s="441"/>
      <c r="AA23" s="441"/>
      <c r="AB23" s="441"/>
      <c r="AC23" s="441"/>
      <c r="AD23" s="441"/>
    </row>
    <row r="24">
      <c r="A24" s="417" t="s">
        <v>1009</v>
      </c>
      <c r="B24" s="417" t="s">
        <v>443</v>
      </c>
      <c r="C24" s="417" t="s">
        <v>1010</v>
      </c>
      <c r="D24" s="417" t="s">
        <v>1011</v>
      </c>
      <c r="E24" s="417" t="s">
        <v>822</v>
      </c>
      <c r="F24" s="422" t="s">
        <v>1012</v>
      </c>
      <c r="G24" s="183"/>
      <c r="H24" s="183"/>
      <c r="I24" s="443" t="s">
        <v>1013</v>
      </c>
      <c r="J24" s="443" t="s">
        <v>1014</v>
      </c>
      <c r="K24" s="441"/>
      <c r="L24" s="441"/>
      <c r="M24" s="441"/>
      <c r="N24" s="441"/>
      <c r="O24" s="441"/>
      <c r="P24" s="441"/>
      <c r="Q24" s="441"/>
      <c r="R24" s="441"/>
      <c r="S24" s="441"/>
      <c r="T24" s="441"/>
      <c r="U24" s="441"/>
      <c r="V24" s="441"/>
      <c r="W24" s="441"/>
      <c r="X24" s="441"/>
      <c r="Y24" s="441"/>
      <c r="Z24" s="441"/>
      <c r="AA24" s="441"/>
      <c r="AB24" s="441"/>
      <c r="AC24" s="441"/>
      <c r="AD24" s="441"/>
    </row>
    <row r="25">
      <c r="A25" s="417" t="s">
        <v>1015</v>
      </c>
      <c r="B25" s="417" t="s">
        <v>443</v>
      </c>
      <c r="C25" s="417" t="s">
        <v>1016</v>
      </c>
      <c r="D25" s="417" t="s">
        <v>1017</v>
      </c>
      <c r="E25" s="417" t="s">
        <v>822</v>
      </c>
      <c r="F25" s="422" t="s">
        <v>1018</v>
      </c>
      <c r="G25" s="440"/>
      <c r="H25" s="183"/>
      <c r="I25" s="443" t="s">
        <v>1013</v>
      </c>
      <c r="J25" s="443" t="s">
        <v>1019</v>
      </c>
      <c r="K25" s="441"/>
      <c r="L25" s="441"/>
      <c r="M25" s="441"/>
      <c r="N25" s="441"/>
      <c r="O25" s="441"/>
      <c r="P25" s="441"/>
      <c r="Q25" s="441"/>
      <c r="R25" s="441"/>
      <c r="S25" s="441"/>
      <c r="T25" s="441"/>
      <c r="U25" s="441"/>
      <c r="V25" s="441"/>
      <c r="W25" s="441"/>
      <c r="X25" s="441"/>
      <c r="Y25" s="441"/>
      <c r="Z25" s="441"/>
      <c r="AA25" s="441"/>
      <c r="AB25" s="441"/>
      <c r="AC25" s="441"/>
      <c r="AD25" s="441"/>
    </row>
    <row r="26">
      <c r="A26" s="417" t="s">
        <v>1020</v>
      </c>
      <c r="B26" s="417" t="s">
        <v>443</v>
      </c>
      <c r="C26" s="417" t="s">
        <v>1021</v>
      </c>
      <c r="D26" s="417" t="s">
        <v>1022</v>
      </c>
      <c r="E26" s="417" t="s">
        <v>1023</v>
      </c>
      <c r="F26" s="444"/>
      <c r="G26" s="183" t="s">
        <v>1003</v>
      </c>
      <c r="H26" s="442" t="s">
        <v>1024</v>
      </c>
      <c r="I26" s="441"/>
      <c r="J26" s="441"/>
      <c r="K26" s="441"/>
      <c r="L26" s="441"/>
      <c r="M26" s="441"/>
      <c r="N26" s="441"/>
      <c r="O26" s="441"/>
      <c r="P26" s="441"/>
      <c r="Q26" s="441"/>
      <c r="R26" s="441"/>
      <c r="S26" s="441"/>
      <c r="T26" s="441"/>
      <c r="U26" s="441"/>
      <c r="V26" s="441"/>
      <c r="W26" s="441"/>
      <c r="X26" s="441"/>
      <c r="Y26" s="441"/>
      <c r="Z26" s="441"/>
      <c r="AA26" s="441"/>
      <c r="AB26" s="441"/>
      <c r="AC26" s="441"/>
      <c r="AD26" s="441"/>
    </row>
    <row r="27">
      <c r="A27" s="417" t="s">
        <v>1025</v>
      </c>
      <c r="B27" s="417" t="s">
        <v>443</v>
      </c>
      <c r="C27" s="416" t="s">
        <v>1026</v>
      </c>
      <c r="D27" s="417" t="s">
        <v>1027</v>
      </c>
      <c r="E27" s="417" t="s">
        <v>822</v>
      </c>
      <c r="F27" s="422" t="s">
        <v>1028</v>
      </c>
      <c r="G27" s="440"/>
      <c r="H27" s="440"/>
      <c r="I27" s="443" t="s">
        <v>1013</v>
      </c>
      <c r="J27" s="441"/>
      <c r="K27" s="441"/>
      <c r="L27" s="441"/>
      <c r="M27" s="441"/>
      <c r="N27" s="441"/>
      <c r="O27" s="441"/>
      <c r="P27" s="441"/>
      <c r="Q27" s="441"/>
      <c r="R27" s="441"/>
      <c r="S27" s="441"/>
      <c r="T27" s="441"/>
      <c r="U27" s="441"/>
      <c r="V27" s="441"/>
      <c r="W27" s="441"/>
      <c r="X27" s="441"/>
      <c r="Y27" s="441"/>
      <c r="Z27" s="441"/>
      <c r="AA27" s="441"/>
      <c r="AB27" s="441"/>
      <c r="AC27" s="441"/>
      <c r="AD27" s="441"/>
    </row>
    <row r="28">
      <c r="A28" s="417" t="s">
        <v>1029</v>
      </c>
      <c r="B28" s="417" t="s">
        <v>443</v>
      </c>
      <c r="C28" s="417">
        <v>12.0</v>
      </c>
      <c r="D28" s="417" t="s">
        <v>949</v>
      </c>
      <c r="E28" s="417" t="s">
        <v>1030</v>
      </c>
      <c r="F28" s="445" t="s">
        <v>951</v>
      </c>
      <c r="G28" s="440"/>
      <c r="H28" s="442" t="s">
        <v>1031</v>
      </c>
      <c r="I28" s="441"/>
      <c r="J28" s="441"/>
      <c r="K28" s="441"/>
      <c r="L28" s="441"/>
      <c r="M28" s="441"/>
      <c r="N28" s="441"/>
      <c r="O28" s="441"/>
      <c r="P28" s="441"/>
      <c r="Q28" s="441"/>
      <c r="R28" s="441"/>
      <c r="S28" s="441"/>
      <c r="T28" s="441"/>
      <c r="U28" s="441"/>
      <c r="V28" s="441"/>
      <c r="W28" s="441"/>
      <c r="X28" s="441"/>
      <c r="Y28" s="441"/>
      <c r="Z28" s="441"/>
      <c r="AA28" s="441"/>
      <c r="AB28" s="441"/>
      <c r="AC28" s="441"/>
      <c r="AD28" s="441"/>
    </row>
    <row r="29">
      <c r="A29" s="417" t="s">
        <v>1032</v>
      </c>
      <c r="B29" s="417" t="s">
        <v>407</v>
      </c>
      <c r="C29" s="417">
        <v>12.0</v>
      </c>
      <c r="D29" s="417" t="s">
        <v>954</v>
      </c>
      <c r="E29" s="417" t="s">
        <v>822</v>
      </c>
      <c r="F29" s="422"/>
      <c r="G29" s="183"/>
      <c r="H29" s="183"/>
      <c r="I29" s="443"/>
      <c r="J29" s="443" t="s">
        <v>956</v>
      </c>
      <c r="K29" s="441"/>
      <c r="L29" s="441"/>
      <c r="M29" s="441"/>
      <c r="N29" s="441"/>
      <c r="O29" s="441"/>
      <c r="P29" s="441"/>
      <c r="Q29" s="441"/>
      <c r="R29" s="441"/>
      <c r="S29" s="441"/>
      <c r="T29" s="441"/>
      <c r="U29" s="441"/>
      <c r="V29" s="441"/>
      <c r="W29" s="441"/>
      <c r="X29" s="441"/>
      <c r="Y29" s="441"/>
      <c r="Z29" s="441"/>
      <c r="AA29" s="441"/>
      <c r="AB29" s="441"/>
      <c r="AC29" s="441"/>
      <c r="AD29" s="441"/>
    </row>
    <row r="30">
      <c r="A30" s="417" t="s">
        <v>1033</v>
      </c>
      <c r="B30" s="417" t="s">
        <v>443</v>
      </c>
      <c r="C30" s="417" t="s">
        <v>1034</v>
      </c>
      <c r="D30" s="417" t="s">
        <v>1035</v>
      </c>
      <c r="E30" s="417" t="s">
        <v>822</v>
      </c>
      <c r="F30" s="422" t="s">
        <v>959</v>
      </c>
      <c r="G30" s="440"/>
      <c r="H30" s="442" t="s">
        <v>1036</v>
      </c>
      <c r="I30" s="446" t="s">
        <v>1037</v>
      </c>
      <c r="J30" s="441"/>
      <c r="K30" s="441"/>
      <c r="L30" s="441"/>
      <c r="M30" s="441"/>
      <c r="N30" s="441"/>
      <c r="O30" s="441"/>
      <c r="P30" s="441"/>
      <c r="Q30" s="441"/>
      <c r="R30" s="441"/>
      <c r="S30" s="441"/>
      <c r="T30" s="441"/>
      <c r="U30" s="441"/>
      <c r="V30" s="441"/>
      <c r="W30" s="441"/>
      <c r="X30" s="441"/>
      <c r="Y30" s="441"/>
      <c r="Z30" s="441"/>
      <c r="AA30" s="441"/>
      <c r="AB30" s="441"/>
      <c r="AC30" s="441"/>
      <c r="AD30" s="441"/>
    </row>
    <row r="31">
      <c r="A31" s="417" t="s">
        <v>1038</v>
      </c>
      <c r="B31" s="417" t="s">
        <v>443</v>
      </c>
      <c r="C31" s="417" t="s">
        <v>1039</v>
      </c>
      <c r="D31" s="417" t="s">
        <v>1040</v>
      </c>
      <c r="E31" s="417" t="s">
        <v>822</v>
      </c>
      <c r="F31" s="422" t="s">
        <v>959</v>
      </c>
      <c r="G31" s="183"/>
      <c r="H31" s="442" t="s">
        <v>1041</v>
      </c>
      <c r="I31" s="446" t="s">
        <v>1037</v>
      </c>
      <c r="J31" s="443"/>
      <c r="K31" s="441"/>
      <c r="L31" s="441"/>
      <c r="M31" s="441"/>
      <c r="N31" s="441"/>
      <c r="O31" s="441"/>
      <c r="P31" s="441"/>
      <c r="Q31" s="441"/>
      <c r="R31" s="441"/>
      <c r="S31" s="441"/>
      <c r="T31" s="441"/>
      <c r="U31" s="441"/>
      <c r="V31" s="441"/>
      <c r="W31" s="441"/>
      <c r="X31" s="441"/>
      <c r="Y31" s="441"/>
      <c r="Z31" s="441"/>
      <c r="AA31" s="441"/>
      <c r="AB31" s="441"/>
      <c r="AC31" s="441"/>
      <c r="AD31" s="441"/>
    </row>
    <row r="32">
      <c r="A32" s="439" t="s">
        <v>1042</v>
      </c>
      <c r="B32" s="439" t="s">
        <v>443</v>
      </c>
      <c r="C32" s="439">
        <v>200.0</v>
      </c>
      <c r="D32" s="439" t="s">
        <v>1043</v>
      </c>
      <c r="E32" s="439" t="s">
        <v>822</v>
      </c>
      <c r="F32" s="447" t="s">
        <v>1044</v>
      </c>
      <c r="G32" s="448"/>
      <c r="H32" s="448"/>
      <c r="I32" s="189"/>
      <c r="J32" s="189" t="s">
        <v>1045</v>
      </c>
      <c r="K32" s="449"/>
      <c r="L32" s="449"/>
      <c r="M32" s="449"/>
      <c r="N32" s="449"/>
      <c r="O32" s="449"/>
      <c r="P32" s="449"/>
      <c r="Q32" s="449"/>
      <c r="R32" s="449"/>
      <c r="S32" s="449"/>
      <c r="T32" s="449"/>
      <c r="U32" s="449"/>
      <c r="V32" s="449"/>
      <c r="W32" s="449"/>
      <c r="X32" s="449"/>
      <c r="Y32" s="449"/>
      <c r="Z32" s="449"/>
      <c r="AA32" s="449"/>
      <c r="AB32" s="449"/>
      <c r="AC32" s="449"/>
      <c r="AD32" s="449"/>
    </row>
    <row r="33">
      <c r="A33" s="417" t="s">
        <v>957</v>
      </c>
      <c r="B33" s="417" t="s">
        <v>443</v>
      </c>
      <c r="C33" s="417" t="s">
        <v>1046</v>
      </c>
      <c r="D33" s="417" t="s">
        <v>958</v>
      </c>
      <c r="E33" s="417" t="s">
        <v>822</v>
      </c>
      <c r="F33" s="422" t="s">
        <v>959</v>
      </c>
      <c r="G33" s="440"/>
      <c r="H33" s="442" t="s">
        <v>1047</v>
      </c>
      <c r="I33" s="446" t="s">
        <v>1037</v>
      </c>
      <c r="J33" s="441"/>
      <c r="K33" s="441"/>
      <c r="L33" s="441"/>
      <c r="M33" s="441"/>
      <c r="N33" s="441"/>
      <c r="O33" s="441"/>
      <c r="P33" s="441"/>
      <c r="Q33" s="441"/>
      <c r="R33" s="441"/>
      <c r="S33" s="441"/>
      <c r="T33" s="441"/>
      <c r="U33" s="441"/>
      <c r="V33" s="441"/>
      <c r="W33" s="441"/>
      <c r="X33" s="441"/>
      <c r="Y33" s="441"/>
      <c r="Z33" s="441"/>
      <c r="AA33" s="441"/>
      <c r="AB33" s="441"/>
      <c r="AC33" s="441"/>
      <c r="AD33" s="441"/>
    </row>
    <row r="34">
      <c r="A34" s="417" t="s">
        <v>1048</v>
      </c>
      <c r="B34" s="417" t="s">
        <v>443</v>
      </c>
      <c r="C34" s="417" t="s">
        <v>1049</v>
      </c>
      <c r="D34" s="417" t="s">
        <v>1050</v>
      </c>
      <c r="E34" s="417" t="s">
        <v>822</v>
      </c>
      <c r="F34" s="422" t="s">
        <v>1051</v>
      </c>
      <c r="G34" s="440"/>
      <c r="H34" s="442" t="s">
        <v>1052</v>
      </c>
      <c r="I34" s="443" t="s">
        <v>1053</v>
      </c>
      <c r="J34" s="441"/>
      <c r="K34" s="441"/>
      <c r="L34" s="441"/>
      <c r="M34" s="441"/>
      <c r="N34" s="441"/>
      <c r="O34" s="441"/>
      <c r="P34" s="441"/>
      <c r="Q34" s="441"/>
      <c r="R34" s="441"/>
      <c r="S34" s="441"/>
      <c r="T34" s="441"/>
      <c r="U34" s="441"/>
      <c r="V34" s="441"/>
      <c r="W34" s="441"/>
      <c r="X34" s="441"/>
      <c r="Y34" s="441"/>
      <c r="Z34" s="441"/>
      <c r="AA34" s="441"/>
      <c r="AB34" s="441"/>
      <c r="AC34" s="441"/>
      <c r="AD34" s="441"/>
    </row>
    <row r="35">
      <c r="A35" s="417" t="s">
        <v>1054</v>
      </c>
      <c r="B35" s="417" t="s">
        <v>407</v>
      </c>
      <c r="C35" s="417">
        <v>5.0</v>
      </c>
      <c r="D35" s="417" t="s">
        <v>1055</v>
      </c>
      <c r="E35" s="417" t="s">
        <v>822</v>
      </c>
      <c r="F35" s="422" t="s">
        <v>1056</v>
      </c>
      <c r="G35" s="440"/>
      <c r="H35" s="440"/>
      <c r="I35" s="441"/>
      <c r="J35" s="441"/>
      <c r="K35" s="441"/>
      <c r="L35" s="441"/>
      <c r="M35" s="441"/>
      <c r="N35" s="441"/>
      <c r="O35" s="441"/>
      <c r="P35" s="441"/>
      <c r="Q35" s="441"/>
      <c r="R35" s="441"/>
      <c r="S35" s="441"/>
      <c r="T35" s="441"/>
      <c r="U35" s="441"/>
      <c r="V35" s="441"/>
      <c r="W35" s="441"/>
      <c r="X35" s="441"/>
      <c r="Y35" s="441"/>
      <c r="Z35" s="441"/>
      <c r="AA35" s="441"/>
      <c r="AB35" s="441"/>
      <c r="AC35" s="441"/>
      <c r="AD35" s="441"/>
    </row>
    <row r="36">
      <c r="A36" s="417" t="s">
        <v>1057</v>
      </c>
      <c r="B36" s="417" t="s">
        <v>407</v>
      </c>
      <c r="C36" s="417">
        <v>20.0</v>
      </c>
      <c r="D36" s="418"/>
      <c r="E36" s="417" t="s">
        <v>822</v>
      </c>
      <c r="F36" s="422" t="s">
        <v>1058</v>
      </c>
      <c r="G36" s="440"/>
      <c r="H36" s="440"/>
      <c r="I36" s="441"/>
      <c r="J36" s="441"/>
      <c r="K36" s="441"/>
      <c r="L36" s="441"/>
      <c r="M36" s="441"/>
      <c r="N36" s="441"/>
      <c r="O36" s="441"/>
      <c r="P36" s="441"/>
      <c r="Q36" s="441"/>
      <c r="R36" s="441"/>
      <c r="S36" s="441"/>
      <c r="T36" s="441"/>
      <c r="U36" s="441"/>
      <c r="V36" s="441"/>
      <c r="W36" s="441"/>
      <c r="X36" s="441"/>
      <c r="Y36" s="441"/>
      <c r="Z36" s="441"/>
      <c r="AA36" s="441"/>
      <c r="AB36" s="441"/>
      <c r="AC36" s="441"/>
      <c r="AD36" s="441"/>
    </row>
    <row r="37">
      <c r="A37" s="417" t="s">
        <v>1059</v>
      </c>
      <c r="B37" s="417" t="s">
        <v>407</v>
      </c>
      <c r="C37" s="417">
        <v>20.0</v>
      </c>
      <c r="D37" s="418"/>
      <c r="E37" s="417" t="s">
        <v>822</v>
      </c>
      <c r="F37" s="422" t="s">
        <v>1060</v>
      </c>
      <c r="G37" s="440"/>
      <c r="H37" s="440"/>
      <c r="I37" s="441"/>
      <c r="J37" s="441"/>
      <c r="K37" s="441"/>
      <c r="L37" s="441"/>
      <c r="M37" s="441"/>
      <c r="N37" s="441"/>
      <c r="O37" s="441"/>
      <c r="P37" s="441"/>
      <c r="Q37" s="441"/>
      <c r="R37" s="441"/>
      <c r="S37" s="441"/>
      <c r="T37" s="441"/>
      <c r="U37" s="441"/>
      <c r="V37" s="441"/>
      <c r="W37" s="441"/>
      <c r="X37" s="441"/>
      <c r="Y37" s="441"/>
      <c r="Z37" s="441"/>
      <c r="AA37" s="441"/>
      <c r="AB37" s="441"/>
      <c r="AC37" s="441"/>
      <c r="AD37" s="441"/>
    </row>
    <row r="38">
      <c r="A38" s="417" t="s">
        <v>1061</v>
      </c>
      <c r="B38" s="417" t="s">
        <v>443</v>
      </c>
      <c r="C38" s="417" t="s">
        <v>1062</v>
      </c>
      <c r="D38" s="417" t="s">
        <v>1063</v>
      </c>
      <c r="E38" s="417" t="s">
        <v>822</v>
      </c>
      <c r="F38" s="422" t="s">
        <v>1064</v>
      </c>
      <c r="G38" s="183" t="s">
        <v>1065</v>
      </c>
      <c r="H38" s="183"/>
      <c r="I38" s="443"/>
      <c r="J38" s="189" t="s">
        <v>1066</v>
      </c>
      <c r="K38" s="441"/>
      <c r="L38" s="441"/>
      <c r="M38" s="441"/>
      <c r="N38" s="441"/>
      <c r="O38" s="441"/>
      <c r="P38" s="441"/>
      <c r="Q38" s="441"/>
      <c r="R38" s="441"/>
      <c r="S38" s="441"/>
      <c r="T38" s="441"/>
      <c r="U38" s="441"/>
      <c r="V38" s="441"/>
      <c r="W38" s="441"/>
      <c r="X38" s="441"/>
      <c r="Y38" s="441"/>
      <c r="Z38" s="441"/>
      <c r="AA38" s="441"/>
      <c r="AB38" s="441"/>
      <c r="AC38" s="441"/>
      <c r="AD38" s="441"/>
    </row>
    <row r="39">
      <c r="A39" s="417" t="s">
        <v>1067</v>
      </c>
      <c r="B39" s="417" t="s">
        <v>407</v>
      </c>
      <c r="C39" s="417">
        <v>100.0</v>
      </c>
      <c r="D39" s="417" t="s">
        <v>1068</v>
      </c>
      <c r="E39" s="417" t="s">
        <v>822</v>
      </c>
      <c r="F39" s="422" t="s">
        <v>1069</v>
      </c>
      <c r="G39" s="440"/>
      <c r="H39" s="440"/>
      <c r="I39" s="441"/>
      <c r="J39" s="441"/>
      <c r="K39" s="441"/>
      <c r="L39" s="441"/>
      <c r="M39" s="441"/>
      <c r="N39" s="441"/>
      <c r="O39" s="441"/>
      <c r="P39" s="441"/>
      <c r="Q39" s="441"/>
      <c r="R39" s="441"/>
      <c r="S39" s="441"/>
      <c r="T39" s="441"/>
      <c r="U39" s="441"/>
      <c r="V39" s="441"/>
      <c r="W39" s="441"/>
      <c r="X39" s="441"/>
      <c r="Y39" s="441"/>
      <c r="Z39" s="441"/>
      <c r="AA39" s="441"/>
      <c r="AB39" s="441"/>
      <c r="AC39" s="441"/>
      <c r="AD39" s="441"/>
    </row>
    <row r="40">
      <c r="A40" s="417" t="s">
        <v>1070</v>
      </c>
      <c r="B40" s="417" t="s">
        <v>407</v>
      </c>
      <c r="C40" s="417">
        <v>100.0</v>
      </c>
      <c r="D40" s="417" t="s">
        <v>1071</v>
      </c>
      <c r="E40" s="417" t="s">
        <v>822</v>
      </c>
      <c r="F40" s="422" t="s">
        <v>1072</v>
      </c>
      <c r="G40" s="440"/>
      <c r="H40" s="440"/>
      <c r="I40" s="441"/>
      <c r="J40" s="441"/>
      <c r="K40" s="441"/>
      <c r="L40" s="441"/>
      <c r="M40" s="441"/>
      <c r="N40" s="441"/>
      <c r="O40" s="441"/>
      <c r="P40" s="441"/>
      <c r="Q40" s="441"/>
      <c r="R40" s="441"/>
      <c r="S40" s="441"/>
      <c r="T40" s="441"/>
      <c r="U40" s="441"/>
      <c r="V40" s="441"/>
      <c r="W40" s="441"/>
      <c r="X40" s="441"/>
      <c r="Y40" s="441"/>
      <c r="Z40" s="441"/>
      <c r="AA40" s="441"/>
      <c r="AB40" s="441"/>
      <c r="AC40" s="441"/>
      <c r="AD40" s="441"/>
    </row>
    <row r="41">
      <c r="A41" s="450" t="s">
        <v>1073</v>
      </c>
      <c r="B41" s="450" t="s">
        <v>407</v>
      </c>
      <c r="C41" s="450">
        <v>10.0</v>
      </c>
      <c r="D41" s="450" t="s">
        <v>1074</v>
      </c>
      <c r="E41" s="450" t="s">
        <v>822</v>
      </c>
      <c r="F41" s="451"/>
      <c r="G41" s="452"/>
      <c r="H41" s="452"/>
      <c r="I41" s="189"/>
      <c r="J41" s="189" t="s">
        <v>1066</v>
      </c>
      <c r="K41" s="449"/>
      <c r="L41" s="449"/>
      <c r="M41" s="449"/>
      <c r="N41" s="449"/>
      <c r="O41" s="449"/>
      <c r="P41" s="449"/>
      <c r="Q41" s="449"/>
      <c r="R41" s="449"/>
      <c r="S41" s="449"/>
      <c r="T41" s="449"/>
      <c r="U41" s="449"/>
      <c r="V41" s="449"/>
      <c r="W41" s="449"/>
      <c r="X41" s="449"/>
      <c r="Y41" s="449"/>
      <c r="Z41" s="449"/>
      <c r="AA41" s="449"/>
      <c r="AB41" s="449"/>
      <c r="AC41" s="449"/>
      <c r="AD41" s="449"/>
    </row>
    <row r="42">
      <c r="A42" s="417" t="s">
        <v>1075</v>
      </c>
      <c r="B42" s="417" t="s">
        <v>443</v>
      </c>
      <c r="C42" s="417" t="s">
        <v>1076</v>
      </c>
      <c r="D42" s="417" t="s">
        <v>1077</v>
      </c>
      <c r="E42" s="417" t="s">
        <v>822</v>
      </c>
      <c r="F42" s="422" t="s">
        <v>1064</v>
      </c>
      <c r="G42" s="183" t="s">
        <v>1078</v>
      </c>
      <c r="H42" s="183"/>
      <c r="I42" s="443"/>
      <c r="J42" s="189" t="s">
        <v>1079</v>
      </c>
      <c r="K42" s="441"/>
      <c r="L42" s="441"/>
      <c r="M42" s="441"/>
      <c r="N42" s="441"/>
      <c r="O42" s="441"/>
      <c r="P42" s="441"/>
      <c r="Q42" s="441"/>
      <c r="R42" s="441"/>
      <c r="S42" s="441"/>
      <c r="T42" s="441"/>
      <c r="U42" s="441"/>
      <c r="V42" s="441"/>
      <c r="W42" s="441"/>
      <c r="X42" s="441"/>
      <c r="Y42" s="441"/>
      <c r="Z42" s="441"/>
      <c r="AA42" s="441"/>
      <c r="AB42" s="441"/>
      <c r="AC42" s="441"/>
      <c r="AD42" s="441"/>
    </row>
    <row r="43">
      <c r="A43" s="417" t="s">
        <v>1080</v>
      </c>
      <c r="B43" s="417" t="s">
        <v>407</v>
      </c>
      <c r="C43" s="417">
        <v>100.0</v>
      </c>
      <c r="D43" s="417" t="s">
        <v>1068</v>
      </c>
      <c r="E43" s="417" t="s">
        <v>822</v>
      </c>
      <c r="F43" s="422" t="s">
        <v>1081</v>
      </c>
      <c r="G43" s="440"/>
      <c r="H43" s="440"/>
      <c r="I43" s="441"/>
      <c r="J43" s="441"/>
      <c r="K43" s="441"/>
      <c r="L43" s="441"/>
      <c r="M43" s="441"/>
      <c r="N43" s="441"/>
      <c r="O43" s="441"/>
      <c r="P43" s="441"/>
      <c r="Q43" s="441"/>
      <c r="R43" s="441"/>
      <c r="S43" s="441"/>
      <c r="T43" s="441"/>
      <c r="U43" s="441"/>
      <c r="V43" s="441"/>
      <c r="W43" s="441"/>
      <c r="X43" s="441"/>
      <c r="Y43" s="441"/>
      <c r="Z43" s="441"/>
      <c r="AA43" s="441"/>
      <c r="AB43" s="441"/>
      <c r="AC43" s="441"/>
      <c r="AD43" s="441"/>
    </row>
    <row r="44">
      <c r="A44" s="417" t="s">
        <v>1082</v>
      </c>
      <c r="B44" s="417" t="s">
        <v>407</v>
      </c>
      <c r="C44" s="417">
        <v>100.0</v>
      </c>
      <c r="D44" s="417" t="s">
        <v>1071</v>
      </c>
      <c r="E44" s="417" t="s">
        <v>822</v>
      </c>
      <c r="F44" s="422" t="s">
        <v>1083</v>
      </c>
      <c r="G44" s="440"/>
      <c r="H44" s="440"/>
      <c r="I44" s="441"/>
      <c r="J44" s="441"/>
      <c r="K44" s="441"/>
      <c r="L44" s="441"/>
      <c r="M44" s="441"/>
      <c r="N44" s="441"/>
      <c r="O44" s="441"/>
      <c r="P44" s="441"/>
      <c r="Q44" s="441"/>
      <c r="R44" s="441"/>
      <c r="S44" s="441"/>
      <c r="T44" s="441"/>
      <c r="U44" s="441"/>
      <c r="V44" s="441"/>
      <c r="W44" s="441"/>
      <c r="X44" s="441"/>
      <c r="Y44" s="441"/>
      <c r="Z44" s="441"/>
      <c r="AA44" s="441"/>
      <c r="AB44" s="441"/>
      <c r="AC44" s="441"/>
      <c r="AD44" s="441"/>
    </row>
    <row r="45">
      <c r="A45" s="450" t="s">
        <v>1084</v>
      </c>
      <c r="B45" s="450" t="s">
        <v>407</v>
      </c>
      <c r="C45" s="450">
        <v>10.0</v>
      </c>
      <c r="D45" s="453" t="s">
        <v>1074</v>
      </c>
      <c r="E45" s="450" t="s">
        <v>822</v>
      </c>
      <c r="F45" s="454"/>
      <c r="G45" s="455"/>
      <c r="H45" s="455"/>
      <c r="I45" s="441"/>
      <c r="J45" s="189" t="s">
        <v>1066</v>
      </c>
      <c r="K45" s="441"/>
      <c r="L45" s="441"/>
      <c r="M45" s="441"/>
      <c r="N45" s="441"/>
      <c r="O45" s="441"/>
      <c r="P45" s="441"/>
      <c r="Q45" s="441"/>
      <c r="R45" s="441"/>
      <c r="S45" s="441"/>
      <c r="T45" s="441"/>
      <c r="U45" s="441"/>
      <c r="V45" s="441"/>
      <c r="W45" s="441"/>
      <c r="X45" s="441"/>
      <c r="Y45" s="441"/>
      <c r="Z45" s="441"/>
      <c r="AA45" s="441"/>
      <c r="AB45" s="441"/>
      <c r="AC45" s="441"/>
      <c r="AD45" s="441"/>
    </row>
    <row r="46">
      <c r="A46" s="417" t="s">
        <v>942</v>
      </c>
      <c r="B46" s="417" t="s">
        <v>443</v>
      </c>
      <c r="C46" s="417">
        <v>20.0</v>
      </c>
      <c r="D46" s="417" t="s">
        <v>1085</v>
      </c>
      <c r="E46" s="417" t="s">
        <v>822</v>
      </c>
      <c r="F46" s="456" t="s">
        <v>1086</v>
      </c>
      <c r="G46" s="440"/>
      <c r="H46" s="440"/>
      <c r="I46" s="441"/>
      <c r="J46" s="441"/>
      <c r="K46" s="441"/>
      <c r="L46" s="441"/>
      <c r="M46" s="441"/>
      <c r="N46" s="441"/>
      <c r="O46" s="441"/>
      <c r="P46" s="441"/>
      <c r="Q46" s="441"/>
      <c r="R46" s="441"/>
      <c r="S46" s="441"/>
      <c r="T46" s="441"/>
      <c r="U46" s="441"/>
      <c r="V46" s="441"/>
      <c r="W46" s="441"/>
      <c r="X46" s="441"/>
      <c r="Y46" s="441"/>
      <c r="Z46" s="441"/>
      <c r="AA46" s="441"/>
      <c r="AB46" s="441"/>
      <c r="AC46" s="441"/>
      <c r="AD46" s="441"/>
    </row>
    <row r="47">
      <c r="A47" s="417" t="s">
        <v>1087</v>
      </c>
      <c r="B47" s="417" t="s">
        <v>407</v>
      </c>
      <c r="C47" s="417">
        <v>100.0</v>
      </c>
      <c r="D47" s="417" t="s">
        <v>1088</v>
      </c>
      <c r="E47" s="422" t="s">
        <v>822</v>
      </c>
      <c r="F47" s="457" t="s">
        <v>1089</v>
      </c>
      <c r="G47" s="183" t="s">
        <v>1090</v>
      </c>
      <c r="H47" s="183" t="s">
        <v>1091</v>
      </c>
      <c r="I47" s="441"/>
      <c r="J47" s="441"/>
      <c r="K47" s="441"/>
      <c r="L47" s="441"/>
      <c r="M47" s="441"/>
      <c r="N47" s="441"/>
      <c r="O47" s="441"/>
      <c r="P47" s="441"/>
      <c r="Q47" s="441"/>
      <c r="R47" s="441"/>
      <c r="S47" s="441"/>
      <c r="T47" s="441"/>
      <c r="U47" s="441"/>
      <c r="V47" s="441"/>
      <c r="W47" s="441"/>
      <c r="X47" s="441"/>
      <c r="Y47" s="441"/>
      <c r="Z47" s="441"/>
      <c r="AA47" s="441"/>
      <c r="AB47" s="441"/>
      <c r="AC47" s="441"/>
      <c r="AD47" s="441"/>
    </row>
    <row r="48">
      <c r="A48" s="417" t="s">
        <v>1092</v>
      </c>
      <c r="B48" s="417" t="s">
        <v>443</v>
      </c>
      <c r="C48" s="417">
        <v>100.0</v>
      </c>
      <c r="D48" s="418"/>
      <c r="E48" s="417" t="s">
        <v>822</v>
      </c>
      <c r="F48" s="458" t="s">
        <v>1093</v>
      </c>
      <c r="G48" s="440"/>
      <c r="H48" s="440"/>
      <c r="I48" s="441"/>
      <c r="J48" s="441"/>
      <c r="K48" s="441"/>
      <c r="L48" s="441"/>
      <c r="M48" s="441"/>
      <c r="N48" s="441"/>
      <c r="O48" s="441"/>
      <c r="P48" s="441"/>
      <c r="Q48" s="441"/>
      <c r="R48" s="441"/>
      <c r="S48" s="441"/>
      <c r="T48" s="441"/>
      <c r="U48" s="441"/>
      <c r="V48" s="441"/>
      <c r="W48" s="441"/>
      <c r="X48" s="441"/>
      <c r="Y48" s="441"/>
      <c r="Z48" s="441"/>
      <c r="AA48" s="441"/>
      <c r="AB48" s="441"/>
      <c r="AC48" s="441"/>
      <c r="AD48" s="441"/>
    </row>
    <row r="49">
      <c r="A49" s="417" t="s">
        <v>1094</v>
      </c>
      <c r="B49" s="417" t="s">
        <v>407</v>
      </c>
      <c r="C49" s="417">
        <v>20.0</v>
      </c>
      <c r="D49" s="417" t="s">
        <v>1095</v>
      </c>
      <c r="E49" s="417" t="s">
        <v>822</v>
      </c>
      <c r="F49" s="422" t="s">
        <v>1096</v>
      </c>
      <c r="G49" s="440"/>
      <c r="H49" s="440"/>
      <c r="I49" s="441"/>
      <c r="J49" s="441"/>
      <c r="K49" s="441"/>
      <c r="L49" s="441"/>
      <c r="M49" s="441"/>
      <c r="N49" s="441"/>
      <c r="O49" s="441"/>
      <c r="P49" s="441"/>
      <c r="Q49" s="441"/>
      <c r="R49" s="441"/>
      <c r="S49" s="441"/>
      <c r="T49" s="441"/>
      <c r="U49" s="441"/>
      <c r="V49" s="441"/>
      <c r="W49" s="441"/>
      <c r="X49" s="441"/>
      <c r="Y49" s="441"/>
      <c r="Z49" s="441"/>
      <c r="AA49" s="441"/>
      <c r="AB49" s="441"/>
      <c r="AC49" s="441"/>
      <c r="AD49" s="441"/>
    </row>
    <row r="50">
      <c r="A50" s="417" t="s">
        <v>1097</v>
      </c>
      <c r="B50" s="417" t="s">
        <v>407</v>
      </c>
      <c r="C50" s="417">
        <v>20.0</v>
      </c>
      <c r="D50" s="417" t="s">
        <v>1098</v>
      </c>
      <c r="E50" s="417" t="s">
        <v>822</v>
      </c>
      <c r="F50" s="444"/>
      <c r="G50" s="440"/>
      <c r="H50" s="440"/>
      <c r="I50" s="441"/>
      <c r="J50" s="441"/>
      <c r="K50" s="441"/>
      <c r="L50" s="441"/>
      <c r="M50" s="441"/>
      <c r="N50" s="441"/>
      <c r="O50" s="441"/>
      <c r="P50" s="441"/>
      <c r="Q50" s="441"/>
      <c r="R50" s="441"/>
      <c r="S50" s="441"/>
      <c r="T50" s="441"/>
      <c r="U50" s="441"/>
      <c r="V50" s="441"/>
      <c r="W50" s="441"/>
      <c r="X50" s="441"/>
      <c r="Y50" s="441"/>
      <c r="Z50" s="441"/>
      <c r="AA50" s="441"/>
      <c r="AB50" s="441"/>
      <c r="AC50" s="441"/>
      <c r="AD50" s="441"/>
    </row>
    <row r="51">
      <c r="A51" s="417" t="s">
        <v>1099</v>
      </c>
      <c r="B51" s="417" t="s">
        <v>407</v>
      </c>
      <c r="C51" s="417">
        <v>100.0</v>
      </c>
      <c r="D51" s="417" t="s">
        <v>1100</v>
      </c>
      <c r="E51" s="417" t="s">
        <v>822</v>
      </c>
      <c r="F51" s="444"/>
      <c r="G51" s="440"/>
      <c r="H51" s="440"/>
      <c r="I51" s="441"/>
      <c r="J51" s="441"/>
      <c r="K51" s="441"/>
      <c r="L51" s="441"/>
      <c r="M51" s="441"/>
      <c r="N51" s="441"/>
      <c r="O51" s="441"/>
      <c r="P51" s="441"/>
      <c r="Q51" s="441"/>
      <c r="R51" s="441"/>
      <c r="S51" s="441"/>
      <c r="T51" s="441"/>
      <c r="U51" s="441"/>
      <c r="V51" s="441"/>
      <c r="W51" s="441"/>
      <c r="X51" s="441"/>
      <c r="Y51" s="441"/>
      <c r="Z51" s="441"/>
      <c r="AA51" s="441"/>
      <c r="AB51" s="441"/>
      <c r="AC51" s="441"/>
      <c r="AD51" s="441"/>
    </row>
    <row r="52">
      <c r="A52" s="417" t="s">
        <v>1101</v>
      </c>
      <c r="B52" s="417" t="s">
        <v>407</v>
      </c>
      <c r="C52" s="417">
        <v>100.0</v>
      </c>
      <c r="D52" s="418"/>
      <c r="E52" s="417" t="s">
        <v>822</v>
      </c>
      <c r="F52" s="422" t="s">
        <v>1102</v>
      </c>
      <c r="G52" s="440"/>
      <c r="H52" s="440"/>
      <c r="I52" s="441"/>
      <c r="J52" s="441"/>
      <c r="K52" s="441"/>
      <c r="L52" s="441"/>
      <c r="M52" s="441"/>
      <c r="N52" s="441"/>
      <c r="O52" s="441"/>
      <c r="P52" s="441"/>
      <c r="Q52" s="441"/>
      <c r="R52" s="441"/>
      <c r="S52" s="441"/>
      <c r="T52" s="441"/>
      <c r="U52" s="441"/>
      <c r="V52" s="441"/>
      <c r="W52" s="441"/>
      <c r="X52" s="441"/>
      <c r="Y52" s="441"/>
      <c r="Z52" s="441"/>
      <c r="AA52" s="441"/>
      <c r="AB52" s="441"/>
      <c r="AC52" s="441"/>
      <c r="AD52" s="441"/>
    </row>
    <row r="53">
      <c r="A53" s="417" t="s">
        <v>1103</v>
      </c>
      <c r="B53" s="417" t="s">
        <v>407</v>
      </c>
      <c r="C53" s="417">
        <v>20.0</v>
      </c>
      <c r="D53" s="418"/>
      <c r="E53" s="417" t="s">
        <v>822</v>
      </c>
      <c r="F53" s="422">
        <v>9.3444177E8</v>
      </c>
      <c r="G53" s="440"/>
      <c r="H53" s="440"/>
      <c r="I53" s="441"/>
      <c r="J53" s="441"/>
      <c r="K53" s="441"/>
      <c r="L53" s="441"/>
      <c r="M53" s="441"/>
      <c r="N53" s="441"/>
      <c r="O53" s="441"/>
      <c r="P53" s="441"/>
      <c r="Q53" s="441"/>
      <c r="R53" s="441"/>
      <c r="S53" s="441"/>
      <c r="T53" s="441"/>
      <c r="U53" s="441"/>
      <c r="V53" s="441"/>
      <c r="W53" s="441"/>
      <c r="X53" s="441"/>
      <c r="Y53" s="441"/>
      <c r="Z53" s="441"/>
      <c r="AA53" s="441"/>
      <c r="AB53" s="441"/>
      <c r="AC53" s="441"/>
      <c r="AD53" s="441"/>
    </row>
    <row r="54">
      <c r="A54" s="417" t="s">
        <v>1104</v>
      </c>
      <c r="B54" s="417" t="s">
        <v>407</v>
      </c>
      <c r="C54" s="417">
        <v>200.0</v>
      </c>
      <c r="D54" s="418"/>
      <c r="E54" s="417" t="s">
        <v>822</v>
      </c>
      <c r="F54" s="422" t="s">
        <v>1064</v>
      </c>
      <c r="G54" s="183" t="s">
        <v>1105</v>
      </c>
      <c r="H54" s="440"/>
      <c r="I54" s="441"/>
      <c r="J54" s="441"/>
      <c r="K54" s="441"/>
      <c r="L54" s="441"/>
      <c r="M54" s="441"/>
      <c r="N54" s="441"/>
      <c r="O54" s="441"/>
      <c r="P54" s="441"/>
      <c r="Q54" s="441"/>
      <c r="R54" s="441"/>
      <c r="S54" s="441"/>
      <c r="T54" s="441"/>
      <c r="U54" s="441"/>
      <c r="V54" s="441"/>
      <c r="W54" s="441"/>
      <c r="X54" s="441"/>
      <c r="Y54" s="441"/>
      <c r="Z54" s="441"/>
      <c r="AA54" s="441"/>
      <c r="AB54" s="441"/>
      <c r="AC54" s="441"/>
      <c r="AD54" s="441"/>
    </row>
    <row r="55">
      <c r="A55" s="417" t="s">
        <v>1106</v>
      </c>
      <c r="B55" s="417" t="s">
        <v>407</v>
      </c>
      <c r="C55" s="417">
        <v>100.0</v>
      </c>
      <c r="D55" s="417" t="s">
        <v>1068</v>
      </c>
      <c r="E55" s="417" t="s">
        <v>822</v>
      </c>
      <c r="F55" s="444"/>
      <c r="G55" s="440"/>
      <c r="H55" s="440"/>
      <c r="I55" s="441"/>
      <c r="J55" s="441"/>
      <c r="K55" s="441"/>
      <c r="L55" s="441"/>
      <c r="M55" s="441"/>
      <c r="N55" s="441"/>
      <c r="O55" s="441"/>
      <c r="P55" s="441"/>
      <c r="Q55" s="441"/>
      <c r="R55" s="441"/>
      <c r="S55" s="441"/>
      <c r="T55" s="441"/>
      <c r="U55" s="441"/>
      <c r="V55" s="441"/>
      <c r="W55" s="441"/>
      <c r="X55" s="441"/>
      <c r="Y55" s="441"/>
      <c r="Z55" s="441"/>
      <c r="AA55" s="441"/>
      <c r="AB55" s="441"/>
      <c r="AC55" s="441"/>
      <c r="AD55" s="441"/>
    </row>
    <row r="56">
      <c r="A56" s="417" t="s">
        <v>1107</v>
      </c>
      <c r="B56" s="417" t="s">
        <v>407</v>
      </c>
      <c r="C56" s="417">
        <v>100.0</v>
      </c>
      <c r="D56" s="417" t="s">
        <v>1071</v>
      </c>
      <c r="E56" s="417" t="s">
        <v>822</v>
      </c>
      <c r="F56" s="444"/>
      <c r="G56" s="440"/>
      <c r="H56" s="440"/>
      <c r="I56" s="441"/>
      <c r="J56" s="441"/>
      <c r="K56" s="441"/>
      <c r="L56" s="441"/>
      <c r="M56" s="441"/>
      <c r="N56" s="441"/>
      <c r="O56" s="441"/>
      <c r="P56" s="441"/>
      <c r="Q56" s="441"/>
      <c r="R56" s="441"/>
      <c r="S56" s="441"/>
      <c r="T56" s="441"/>
      <c r="U56" s="441"/>
      <c r="V56" s="441"/>
      <c r="W56" s="441"/>
      <c r="X56" s="441"/>
      <c r="Y56" s="441"/>
      <c r="Z56" s="441"/>
      <c r="AA56" s="441"/>
      <c r="AB56" s="441"/>
      <c r="AC56" s="441"/>
      <c r="AD56" s="441"/>
    </row>
    <row r="57">
      <c r="A57" s="450" t="s">
        <v>1108</v>
      </c>
      <c r="B57" s="450" t="s">
        <v>407</v>
      </c>
      <c r="C57" s="450">
        <v>10.0</v>
      </c>
      <c r="D57" s="453" t="s">
        <v>1074</v>
      </c>
      <c r="E57" s="450" t="s">
        <v>822</v>
      </c>
      <c r="F57" s="451"/>
      <c r="G57" s="455"/>
      <c r="H57" s="455"/>
      <c r="I57" s="449"/>
      <c r="J57" s="189" t="s">
        <v>1066</v>
      </c>
      <c r="K57" s="449"/>
      <c r="L57" s="449"/>
      <c r="M57" s="449"/>
      <c r="N57" s="449"/>
      <c r="O57" s="449"/>
      <c r="P57" s="449"/>
      <c r="Q57" s="449"/>
      <c r="R57" s="449"/>
      <c r="S57" s="449"/>
      <c r="T57" s="449"/>
      <c r="U57" s="449"/>
      <c r="V57" s="449"/>
      <c r="W57" s="449"/>
      <c r="X57" s="449"/>
      <c r="Y57" s="449"/>
      <c r="Z57" s="449"/>
      <c r="AA57" s="449"/>
      <c r="AB57" s="449"/>
      <c r="AC57" s="449"/>
      <c r="AD57" s="449"/>
    </row>
    <row r="58">
      <c r="A58" s="417" t="s">
        <v>1109</v>
      </c>
      <c r="B58" s="417" t="s">
        <v>407</v>
      </c>
      <c r="C58" s="417">
        <v>100.0</v>
      </c>
      <c r="D58" s="418"/>
      <c r="E58" s="417" t="s">
        <v>822</v>
      </c>
      <c r="F58" s="422">
        <v>8000000.0</v>
      </c>
      <c r="G58" s="440"/>
      <c r="H58" s="440"/>
      <c r="I58" s="441"/>
      <c r="J58" s="441"/>
      <c r="K58" s="441"/>
      <c r="L58" s="441"/>
      <c r="M58" s="441"/>
      <c r="N58" s="441"/>
      <c r="O58" s="441"/>
      <c r="P58" s="441"/>
      <c r="Q58" s="441"/>
      <c r="R58" s="441"/>
      <c r="S58" s="441"/>
      <c r="T58" s="441"/>
      <c r="U58" s="441"/>
      <c r="V58" s="441"/>
      <c r="W58" s="441"/>
      <c r="X58" s="441"/>
      <c r="Y58" s="441"/>
      <c r="Z58" s="441"/>
      <c r="AA58" s="441"/>
      <c r="AB58" s="441"/>
      <c r="AC58" s="441"/>
      <c r="AD58" s="441"/>
    </row>
    <row r="59">
      <c r="A59" s="417" t="s">
        <v>1110</v>
      </c>
      <c r="B59" s="417" t="s">
        <v>407</v>
      </c>
      <c r="C59" s="417">
        <v>50.0</v>
      </c>
      <c r="D59" s="418"/>
      <c r="E59" s="417" t="s">
        <v>822</v>
      </c>
      <c r="F59" s="422" t="s">
        <v>1111</v>
      </c>
      <c r="G59" s="440"/>
      <c r="H59" s="183"/>
      <c r="I59" s="443"/>
      <c r="J59" s="443" t="s">
        <v>1112</v>
      </c>
      <c r="K59" s="441"/>
      <c r="L59" s="441"/>
      <c r="M59" s="441"/>
      <c r="N59" s="441"/>
      <c r="O59" s="441"/>
      <c r="P59" s="441"/>
      <c r="Q59" s="441"/>
      <c r="R59" s="441"/>
      <c r="S59" s="441"/>
      <c r="T59" s="441"/>
      <c r="U59" s="441"/>
      <c r="V59" s="441"/>
      <c r="W59" s="441"/>
      <c r="X59" s="441"/>
      <c r="Y59" s="441"/>
      <c r="Z59" s="441"/>
      <c r="AA59" s="441"/>
      <c r="AB59" s="441"/>
      <c r="AC59" s="441"/>
      <c r="AD59" s="441"/>
    </row>
    <row r="60">
      <c r="A60" s="417" t="s">
        <v>1113</v>
      </c>
      <c r="B60" s="417" t="s">
        <v>407</v>
      </c>
      <c r="C60" s="417">
        <v>100.0</v>
      </c>
      <c r="D60" s="418"/>
      <c r="E60" s="417" t="s">
        <v>822</v>
      </c>
      <c r="F60" s="444"/>
      <c r="G60" s="440"/>
      <c r="H60" s="440"/>
      <c r="I60" s="441"/>
      <c r="J60" s="441"/>
      <c r="K60" s="441"/>
      <c r="L60" s="441"/>
      <c r="M60" s="441"/>
      <c r="N60" s="441"/>
      <c r="O60" s="441"/>
      <c r="P60" s="441"/>
      <c r="Q60" s="441"/>
      <c r="R60" s="441"/>
      <c r="S60" s="441"/>
      <c r="T60" s="441"/>
      <c r="U60" s="441"/>
      <c r="V60" s="441"/>
      <c r="W60" s="441"/>
      <c r="X60" s="441"/>
      <c r="Y60" s="441"/>
      <c r="Z60" s="441"/>
      <c r="AA60" s="441"/>
      <c r="AB60" s="441"/>
      <c r="AC60" s="441"/>
      <c r="AD60" s="441"/>
    </row>
    <row r="61">
      <c r="A61" s="417" t="s">
        <v>1114</v>
      </c>
      <c r="B61" s="417" t="s">
        <v>443</v>
      </c>
      <c r="C61" s="417">
        <v>20.0</v>
      </c>
      <c r="D61" s="418"/>
      <c r="E61" s="417" t="s">
        <v>822</v>
      </c>
      <c r="F61" s="444"/>
      <c r="G61" s="440"/>
      <c r="H61" s="440"/>
      <c r="I61" s="441"/>
      <c r="J61" s="441"/>
      <c r="K61" s="441"/>
      <c r="L61" s="441"/>
      <c r="M61" s="441"/>
      <c r="N61" s="441"/>
      <c r="O61" s="441"/>
      <c r="P61" s="441"/>
      <c r="Q61" s="441"/>
      <c r="R61" s="441"/>
      <c r="S61" s="441"/>
      <c r="T61" s="441"/>
      <c r="U61" s="441"/>
      <c r="V61" s="441"/>
      <c r="W61" s="441"/>
      <c r="X61" s="441"/>
      <c r="Y61" s="441"/>
      <c r="Z61" s="441"/>
      <c r="AA61" s="441"/>
      <c r="AB61" s="441"/>
      <c r="AC61" s="441"/>
      <c r="AD61" s="441"/>
    </row>
    <row r="62">
      <c r="A62" s="417" t="s">
        <v>1115</v>
      </c>
      <c r="B62" s="417" t="s">
        <v>407</v>
      </c>
      <c r="C62" s="417">
        <v>50.0</v>
      </c>
      <c r="D62" s="418"/>
      <c r="E62" s="417" t="s">
        <v>822</v>
      </c>
      <c r="F62" s="422" t="s">
        <v>1111</v>
      </c>
      <c r="G62" s="440"/>
      <c r="H62" s="183"/>
      <c r="I62" s="443"/>
      <c r="J62" s="443" t="s">
        <v>1112</v>
      </c>
      <c r="K62" s="441"/>
      <c r="L62" s="441"/>
      <c r="M62" s="441"/>
      <c r="N62" s="441"/>
      <c r="O62" s="441"/>
      <c r="P62" s="441"/>
      <c r="Q62" s="441"/>
      <c r="R62" s="441"/>
      <c r="S62" s="441"/>
      <c r="T62" s="441"/>
      <c r="U62" s="441"/>
      <c r="V62" s="441"/>
      <c r="W62" s="441"/>
      <c r="X62" s="441"/>
      <c r="Y62" s="441"/>
      <c r="Z62" s="441"/>
      <c r="AA62" s="441"/>
      <c r="AB62" s="441"/>
      <c r="AC62" s="441"/>
      <c r="AD62" s="441"/>
    </row>
    <row r="63">
      <c r="A63" s="417" t="s">
        <v>1116</v>
      </c>
      <c r="B63" s="417" t="s">
        <v>407</v>
      </c>
      <c r="C63" s="417">
        <v>100.0</v>
      </c>
      <c r="D63" s="418"/>
      <c r="E63" s="417" t="s">
        <v>822</v>
      </c>
      <c r="F63" s="444"/>
      <c r="G63" s="440"/>
      <c r="H63" s="440"/>
      <c r="I63" s="441"/>
      <c r="J63" s="441"/>
      <c r="K63" s="441"/>
      <c r="L63" s="441"/>
      <c r="M63" s="441"/>
      <c r="N63" s="441"/>
      <c r="O63" s="441"/>
      <c r="P63" s="441"/>
      <c r="Q63" s="441"/>
      <c r="R63" s="441"/>
      <c r="S63" s="441"/>
      <c r="T63" s="441"/>
      <c r="U63" s="441"/>
      <c r="V63" s="441"/>
      <c r="W63" s="441"/>
      <c r="X63" s="441"/>
      <c r="Y63" s="441"/>
      <c r="Z63" s="441"/>
      <c r="AA63" s="441"/>
      <c r="AB63" s="441"/>
      <c r="AC63" s="441"/>
      <c r="AD63" s="441"/>
    </row>
    <row r="64">
      <c r="A64" s="417" t="s">
        <v>1117</v>
      </c>
      <c r="B64" s="417" t="s">
        <v>443</v>
      </c>
      <c r="C64" s="417">
        <v>20.0</v>
      </c>
      <c r="D64" s="418"/>
      <c r="E64" s="417" t="s">
        <v>822</v>
      </c>
      <c r="F64" s="444"/>
      <c r="G64" s="440"/>
      <c r="H64" s="440"/>
      <c r="I64" s="441"/>
      <c r="J64" s="441"/>
      <c r="K64" s="441"/>
      <c r="L64" s="441"/>
      <c r="M64" s="441"/>
      <c r="N64" s="441"/>
      <c r="O64" s="441"/>
      <c r="P64" s="441"/>
      <c r="Q64" s="441"/>
      <c r="R64" s="441"/>
      <c r="S64" s="441"/>
      <c r="T64" s="441"/>
      <c r="U64" s="441"/>
      <c r="V64" s="441"/>
      <c r="W64" s="441"/>
      <c r="X64" s="441"/>
      <c r="Y64" s="441"/>
      <c r="Z64" s="441"/>
      <c r="AA64" s="441"/>
      <c r="AB64" s="441"/>
      <c r="AC64" s="441"/>
      <c r="AD64" s="441"/>
    </row>
    <row r="65">
      <c r="A65" s="417" t="s">
        <v>1118</v>
      </c>
      <c r="B65" s="417" t="s">
        <v>443</v>
      </c>
      <c r="C65" s="417">
        <v>200.0</v>
      </c>
      <c r="D65" s="418"/>
      <c r="E65" s="417" t="s">
        <v>822</v>
      </c>
      <c r="F65" s="422" t="s">
        <v>1119</v>
      </c>
      <c r="G65" s="459"/>
      <c r="H65" s="459"/>
      <c r="I65" s="460"/>
      <c r="J65" s="460" t="s">
        <v>1120</v>
      </c>
      <c r="K65" s="441"/>
      <c r="L65" s="441"/>
      <c r="M65" s="441"/>
      <c r="N65" s="441"/>
      <c r="O65" s="441"/>
      <c r="P65" s="441"/>
      <c r="Q65" s="441"/>
      <c r="R65" s="441"/>
      <c r="S65" s="441"/>
      <c r="T65" s="441"/>
      <c r="U65" s="441"/>
      <c r="V65" s="441"/>
      <c r="W65" s="441"/>
      <c r="X65" s="441"/>
      <c r="Y65" s="441"/>
      <c r="Z65" s="441"/>
      <c r="AA65" s="441"/>
      <c r="AB65" s="441"/>
      <c r="AC65" s="441"/>
      <c r="AD65" s="441"/>
    </row>
    <row r="66">
      <c r="A66" s="417" t="s">
        <v>1121</v>
      </c>
      <c r="B66" s="417" t="s">
        <v>443</v>
      </c>
      <c r="C66" s="417">
        <v>200.0</v>
      </c>
      <c r="D66" s="418"/>
      <c r="E66" s="417" t="s">
        <v>822</v>
      </c>
      <c r="F66" s="423" t="s">
        <v>1018</v>
      </c>
      <c r="G66" s="459"/>
      <c r="H66" s="183"/>
      <c r="I66" s="443"/>
      <c r="J66" s="443" t="s">
        <v>1019</v>
      </c>
      <c r="K66" s="441"/>
      <c r="L66" s="441"/>
      <c r="M66" s="441"/>
      <c r="N66" s="441"/>
      <c r="O66" s="441"/>
      <c r="P66" s="441"/>
      <c r="Q66" s="441"/>
      <c r="R66" s="441"/>
      <c r="S66" s="441"/>
      <c r="T66" s="441"/>
      <c r="U66" s="441"/>
      <c r="V66" s="441"/>
      <c r="W66" s="441"/>
      <c r="X66" s="441"/>
      <c r="Y66" s="441"/>
      <c r="Z66" s="441"/>
      <c r="AA66" s="441"/>
      <c r="AB66" s="441"/>
      <c r="AC66" s="441"/>
      <c r="AD66" s="441"/>
    </row>
    <row r="67">
      <c r="A67" s="417" t="s">
        <v>1122</v>
      </c>
      <c r="B67" s="417" t="s">
        <v>407</v>
      </c>
      <c r="C67" s="417">
        <v>50.0</v>
      </c>
      <c r="D67" s="418"/>
      <c r="E67" s="417" t="s">
        <v>822</v>
      </c>
      <c r="F67" s="422" t="s">
        <v>1123</v>
      </c>
      <c r="G67" s="440"/>
      <c r="H67" s="440"/>
      <c r="I67" s="441"/>
      <c r="J67" s="441"/>
      <c r="K67" s="441"/>
      <c r="L67" s="441"/>
      <c r="M67" s="441"/>
      <c r="N67" s="441"/>
      <c r="O67" s="441"/>
      <c r="P67" s="441"/>
      <c r="Q67" s="441"/>
      <c r="R67" s="441"/>
      <c r="S67" s="441"/>
      <c r="T67" s="441"/>
      <c r="U67" s="441"/>
      <c r="V67" s="441"/>
      <c r="W67" s="441"/>
      <c r="X67" s="441"/>
      <c r="Y67" s="441"/>
      <c r="Z67" s="441"/>
      <c r="AA67" s="441"/>
      <c r="AB67" s="441"/>
      <c r="AC67" s="441"/>
      <c r="AD67" s="441"/>
    </row>
    <row r="68">
      <c r="A68" s="417" t="s">
        <v>1124</v>
      </c>
      <c r="B68" s="417" t="s">
        <v>407</v>
      </c>
      <c r="C68" s="417">
        <v>50.0</v>
      </c>
      <c r="D68" s="417" t="s">
        <v>1125</v>
      </c>
      <c r="E68" s="417" t="s">
        <v>822</v>
      </c>
      <c r="F68" s="444"/>
      <c r="G68" s="440"/>
      <c r="H68" s="440"/>
      <c r="I68" s="441"/>
      <c r="J68" s="441"/>
      <c r="K68" s="441"/>
      <c r="L68" s="441"/>
      <c r="M68" s="441"/>
      <c r="N68" s="441"/>
      <c r="O68" s="441"/>
      <c r="P68" s="441"/>
      <c r="Q68" s="441"/>
      <c r="R68" s="441"/>
      <c r="S68" s="441"/>
      <c r="T68" s="441"/>
      <c r="U68" s="441"/>
      <c r="V68" s="441"/>
      <c r="W68" s="441"/>
      <c r="X68" s="441"/>
      <c r="Y68" s="441"/>
      <c r="Z68" s="441"/>
      <c r="AA68" s="441"/>
      <c r="AB68" s="441"/>
      <c r="AC68" s="441"/>
      <c r="AD68" s="441"/>
    </row>
    <row r="69">
      <c r="A69" s="417" t="s">
        <v>1126</v>
      </c>
      <c r="B69" s="417" t="s">
        <v>443</v>
      </c>
      <c r="C69" s="417">
        <v>50.0</v>
      </c>
      <c r="D69" s="417" t="s">
        <v>1127</v>
      </c>
      <c r="E69" s="417" t="s">
        <v>822</v>
      </c>
      <c r="F69" s="423" t="s">
        <v>1128</v>
      </c>
      <c r="G69" s="183"/>
      <c r="H69" s="183"/>
      <c r="I69" s="443"/>
      <c r="J69" s="443" t="s">
        <v>1129</v>
      </c>
      <c r="K69" s="441"/>
      <c r="L69" s="441"/>
      <c r="M69" s="441"/>
      <c r="N69" s="441"/>
      <c r="O69" s="441"/>
      <c r="P69" s="441"/>
      <c r="Q69" s="441"/>
      <c r="R69" s="441"/>
      <c r="S69" s="441"/>
      <c r="T69" s="441"/>
      <c r="U69" s="441"/>
      <c r="V69" s="441"/>
      <c r="W69" s="441"/>
      <c r="X69" s="441"/>
      <c r="Y69" s="441"/>
      <c r="Z69" s="441"/>
      <c r="AA69" s="441"/>
      <c r="AB69" s="441"/>
      <c r="AC69" s="441"/>
      <c r="AD69" s="441"/>
    </row>
    <row r="70">
      <c r="A70" s="417" t="s">
        <v>961</v>
      </c>
      <c r="B70" s="417" t="s">
        <v>443</v>
      </c>
      <c r="C70" s="417">
        <v>100.0</v>
      </c>
      <c r="D70" s="417" t="s">
        <v>962</v>
      </c>
      <c r="E70" s="417" t="s">
        <v>822</v>
      </c>
      <c r="F70" s="444"/>
      <c r="G70" s="440"/>
      <c r="H70" s="440"/>
      <c r="I70" s="441"/>
      <c r="J70" s="441"/>
      <c r="K70" s="441"/>
      <c r="L70" s="441"/>
      <c r="M70" s="441"/>
      <c r="N70" s="441"/>
      <c r="O70" s="441"/>
      <c r="P70" s="441"/>
      <c r="Q70" s="441"/>
      <c r="R70" s="441"/>
      <c r="S70" s="441"/>
      <c r="T70" s="441"/>
      <c r="U70" s="441"/>
      <c r="V70" s="441"/>
      <c r="W70" s="441"/>
      <c r="X70" s="441"/>
      <c r="Y70" s="441"/>
      <c r="Z70" s="441"/>
      <c r="AA70" s="441"/>
      <c r="AB70" s="441"/>
      <c r="AC70" s="441"/>
      <c r="AD70" s="441"/>
    </row>
    <row r="71">
      <c r="A71" s="425" t="s">
        <v>1130</v>
      </c>
      <c r="B71" s="425" t="s">
        <v>443</v>
      </c>
      <c r="C71" s="425"/>
      <c r="D71" s="425" t="s">
        <v>1131</v>
      </c>
      <c r="E71" s="461"/>
      <c r="F71" s="462" t="s">
        <v>1132</v>
      </c>
      <c r="G71" s="440"/>
      <c r="H71" s="463" t="s">
        <v>1133</v>
      </c>
      <c r="I71" s="441"/>
      <c r="J71" s="441"/>
      <c r="K71" s="441"/>
      <c r="L71" s="441"/>
      <c r="M71" s="441"/>
      <c r="N71" s="441"/>
      <c r="O71" s="441"/>
      <c r="P71" s="441"/>
      <c r="Q71" s="441"/>
      <c r="R71" s="441"/>
      <c r="S71" s="441"/>
      <c r="T71" s="441"/>
      <c r="U71" s="441"/>
      <c r="V71" s="441"/>
      <c r="W71" s="441"/>
      <c r="X71" s="441"/>
      <c r="Y71" s="441"/>
      <c r="Z71" s="441"/>
      <c r="AA71" s="441"/>
      <c r="AB71" s="441"/>
      <c r="AC71" s="441"/>
      <c r="AD71" s="441"/>
    </row>
    <row r="72">
      <c r="A72" s="464" t="s">
        <v>1134</v>
      </c>
      <c r="B72" s="464" t="s">
        <v>443</v>
      </c>
      <c r="C72" s="464">
        <v>10.0</v>
      </c>
      <c r="D72" s="448" t="s">
        <v>1135</v>
      </c>
      <c r="E72" s="464" t="s">
        <v>822</v>
      </c>
      <c r="F72" s="464" t="s">
        <v>1136</v>
      </c>
      <c r="G72" s="324"/>
      <c r="H72" s="448" t="s">
        <v>1137</v>
      </c>
    </row>
    <row r="73">
      <c r="A73" s="464" t="s">
        <v>1138</v>
      </c>
      <c r="B73" s="464" t="s">
        <v>1139</v>
      </c>
      <c r="C73" s="464">
        <v>20.0</v>
      </c>
      <c r="D73" s="54"/>
      <c r="E73" s="464" t="s">
        <v>822</v>
      </c>
      <c r="F73" s="464" t="s">
        <v>1140</v>
      </c>
      <c r="G73" s="324"/>
      <c r="H73" s="463" t="s">
        <v>1141</v>
      </c>
    </row>
    <row r="74">
      <c r="G74" s="283"/>
      <c r="H74" s="283"/>
    </row>
    <row r="75">
      <c r="A75" s="49" t="s">
        <v>829</v>
      </c>
      <c r="G75" s="283"/>
      <c r="H75" s="283"/>
    </row>
    <row r="76">
      <c r="A76" s="416" t="s">
        <v>965</v>
      </c>
      <c r="B76" s="416" t="s">
        <v>966</v>
      </c>
      <c r="C76" s="416"/>
      <c r="D76" s="416" t="s">
        <v>967</v>
      </c>
      <c r="E76" s="416" t="s">
        <v>411</v>
      </c>
      <c r="G76" s="283"/>
      <c r="H76" s="283"/>
    </row>
    <row r="77">
      <c r="A77" s="417">
        <v>1.0</v>
      </c>
      <c r="B77" s="417" t="s">
        <v>968</v>
      </c>
      <c r="C77" s="417"/>
      <c r="D77" s="417" t="s">
        <v>822</v>
      </c>
      <c r="E77" s="417" t="s">
        <v>969</v>
      </c>
      <c r="G77" s="283"/>
      <c r="H77" s="283"/>
    </row>
    <row r="78">
      <c r="A78" s="417">
        <v>2.0</v>
      </c>
      <c r="B78" s="417" t="s">
        <v>134</v>
      </c>
      <c r="C78" s="417"/>
      <c r="D78" s="417" t="s">
        <v>822</v>
      </c>
      <c r="E78" s="417" t="s">
        <v>987</v>
      </c>
      <c r="G78" s="283"/>
      <c r="H78" s="283"/>
    </row>
    <row r="79">
      <c r="A79" s="417">
        <v>3.0</v>
      </c>
      <c r="B79" s="417" t="s">
        <v>1142</v>
      </c>
      <c r="C79" s="417"/>
      <c r="D79" s="417" t="s">
        <v>822</v>
      </c>
      <c r="E79" s="417" t="s">
        <v>1143</v>
      </c>
      <c r="G79" s="283"/>
      <c r="H79" s="283"/>
    </row>
    <row r="80">
      <c r="A80" s="417">
        <v>4.0</v>
      </c>
      <c r="B80" s="417" t="s">
        <v>1144</v>
      </c>
      <c r="C80" s="417"/>
      <c r="D80" s="417" t="s">
        <v>822</v>
      </c>
      <c r="E80" s="417" t="s">
        <v>1145</v>
      </c>
      <c r="G80" s="283"/>
      <c r="H80" s="283"/>
    </row>
    <row r="81">
      <c r="A81" s="417">
        <v>5.0</v>
      </c>
      <c r="B81" s="417" t="s">
        <v>1146</v>
      </c>
      <c r="C81" s="417"/>
      <c r="D81" s="417" t="s">
        <v>822</v>
      </c>
      <c r="E81" s="465" t="s">
        <v>1147</v>
      </c>
      <c r="G81" s="283"/>
      <c r="H81" s="283"/>
    </row>
    <row r="82">
      <c r="A82" s="417">
        <v>6.0</v>
      </c>
      <c r="B82" s="417" t="s">
        <v>971</v>
      </c>
      <c r="C82" s="417"/>
      <c r="D82" s="417" t="s">
        <v>822</v>
      </c>
      <c r="E82" s="435" t="s">
        <v>986</v>
      </c>
      <c r="G82" s="283"/>
      <c r="H82" s="283"/>
    </row>
    <row r="83">
      <c r="A83" s="417">
        <v>7.0</v>
      </c>
      <c r="B83" s="417" t="s">
        <v>973</v>
      </c>
      <c r="C83" s="417"/>
      <c r="D83" s="417" t="s">
        <v>822</v>
      </c>
      <c r="E83" s="435" t="s">
        <v>986</v>
      </c>
      <c r="G83" s="283"/>
      <c r="H83" s="283"/>
    </row>
    <row r="84">
      <c r="G84" s="283"/>
      <c r="H84" s="283"/>
    </row>
    <row r="85">
      <c r="G85" s="283"/>
      <c r="H85" s="283"/>
    </row>
    <row r="86">
      <c r="G86" s="283"/>
      <c r="H86" s="283"/>
    </row>
    <row r="87">
      <c r="G87" s="283"/>
      <c r="H87" s="283"/>
    </row>
    <row r="88">
      <c r="G88" s="283"/>
      <c r="H88" s="283"/>
    </row>
    <row r="89">
      <c r="G89" s="283"/>
      <c r="H89" s="283"/>
    </row>
    <row r="90">
      <c r="G90" s="283"/>
      <c r="H90" s="283"/>
    </row>
    <row r="91">
      <c r="G91" s="283"/>
      <c r="H91" s="283"/>
    </row>
    <row r="92">
      <c r="G92" s="283"/>
      <c r="H92" s="283"/>
    </row>
    <row r="93">
      <c r="G93" s="283"/>
      <c r="H93" s="283"/>
    </row>
    <row r="94">
      <c r="G94" s="283"/>
      <c r="H94" s="283"/>
    </row>
    <row r="95">
      <c r="G95" s="283"/>
      <c r="H95" s="283"/>
    </row>
    <row r="96">
      <c r="G96" s="283"/>
      <c r="H96" s="283"/>
    </row>
    <row r="97">
      <c r="G97" s="283"/>
      <c r="H97" s="283"/>
    </row>
    <row r="98">
      <c r="G98" s="283"/>
      <c r="H98" s="283"/>
    </row>
    <row r="99">
      <c r="G99" s="283"/>
      <c r="H99" s="283"/>
    </row>
    <row r="100">
      <c r="G100" s="283"/>
      <c r="H100" s="283"/>
    </row>
    <row r="101">
      <c r="G101" s="283"/>
      <c r="H101" s="283"/>
    </row>
    <row r="102">
      <c r="G102" s="283"/>
      <c r="H102" s="283"/>
    </row>
    <row r="103">
      <c r="G103" s="283"/>
      <c r="H103" s="283"/>
    </row>
    <row r="104">
      <c r="G104" s="283"/>
      <c r="H104" s="283"/>
    </row>
    <row r="105">
      <c r="G105" s="283"/>
      <c r="H105" s="283"/>
    </row>
    <row r="106">
      <c r="G106" s="283"/>
      <c r="H106" s="283"/>
    </row>
    <row r="107">
      <c r="G107" s="283"/>
      <c r="H107" s="283"/>
    </row>
    <row r="108">
      <c r="G108" s="283"/>
      <c r="H108" s="283"/>
    </row>
    <row r="109">
      <c r="G109" s="283"/>
      <c r="H109" s="283"/>
    </row>
    <row r="110">
      <c r="G110" s="283"/>
      <c r="H110" s="283"/>
    </row>
    <row r="111">
      <c r="G111" s="283"/>
      <c r="H111" s="283"/>
    </row>
    <row r="112">
      <c r="G112" s="283"/>
      <c r="H112" s="283"/>
    </row>
    <row r="113">
      <c r="G113" s="283"/>
      <c r="H113" s="283"/>
    </row>
    <row r="114">
      <c r="G114" s="283"/>
      <c r="H114" s="283"/>
    </row>
    <row r="115">
      <c r="G115" s="283"/>
      <c r="H115" s="283"/>
    </row>
    <row r="116">
      <c r="G116" s="283"/>
      <c r="H116" s="283"/>
    </row>
    <row r="117">
      <c r="G117" s="283"/>
      <c r="H117" s="283"/>
    </row>
    <row r="118">
      <c r="G118" s="283"/>
      <c r="H118" s="283"/>
    </row>
    <row r="119">
      <c r="G119" s="283"/>
      <c r="H119" s="283"/>
    </row>
    <row r="120">
      <c r="G120" s="283"/>
      <c r="H120" s="283"/>
    </row>
    <row r="121">
      <c r="G121" s="283"/>
      <c r="H121" s="283"/>
    </row>
    <row r="122">
      <c r="G122" s="283"/>
      <c r="H122" s="283"/>
    </row>
    <row r="123">
      <c r="G123" s="283"/>
      <c r="H123" s="283"/>
    </row>
    <row r="124">
      <c r="G124" s="283"/>
      <c r="H124" s="283"/>
    </row>
    <row r="125">
      <c r="G125" s="283"/>
      <c r="H125" s="283"/>
    </row>
    <row r="126">
      <c r="G126" s="283"/>
      <c r="H126" s="283"/>
    </row>
    <row r="127">
      <c r="G127" s="283"/>
      <c r="H127" s="283"/>
    </row>
    <row r="128">
      <c r="G128" s="283"/>
      <c r="H128" s="283"/>
    </row>
    <row r="129">
      <c r="G129" s="283"/>
      <c r="H129" s="283"/>
    </row>
    <row r="130">
      <c r="G130" s="283"/>
      <c r="H130" s="283"/>
    </row>
    <row r="131">
      <c r="G131" s="283"/>
      <c r="H131" s="283"/>
    </row>
    <row r="132">
      <c r="G132" s="283"/>
      <c r="H132" s="283"/>
    </row>
    <row r="133">
      <c r="G133" s="283"/>
      <c r="H133" s="283"/>
    </row>
    <row r="134">
      <c r="G134" s="283"/>
      <c r="H134" s="283"/>
    </row>
    <row r="135">
      <c r="G135" s="283"/>
      <c r="H135" s="283"/>
    </row>
    <row r="136">
      <c r="G136" s="283"/>
      <c r="H136" s="283"/>
    </row>
    <row r="137">
      <c r="G137" s="283"/>
      <c r="H137" s="283"/>
    </row>
    <row r="138">
      <c r="G138" s="283"/>
      <c r="H138" s="283"/>
    </row>
    <row r="139">
      <c r="G139" s="283"/>
      <c r="H139" s="283"/>
    </row>
    <row r="140">
      <c r="G140" s="283"/>
      <c r="H140" s="283"/>
    </row>
    <row r="141">
      <c r="G141" s="283"/>
      <c r="H141" s="283"/>
    </row>
    <row r="142">
      <c r="G142" s="283"/>
      <c r="H142" s="283"/>
    </row>
    <row r="143">
      <c r="G143" s="283"/>
      <c r="H143" s="283"/>
    </row>
    <row r="144">
      <c r="G144" s="283"/>
      <c r="H144" s="283"/>
    </row>
    <row r="145">
      <c r="G145" s="283"/>
      <c r="H145" s="283"/>
    </row>
    <row r="146">
      <c r="G146" s="283"/>
      <c r="H146" s="283"/>
    </row>
    <row r="147">
      <c r="G147" s="283"/>
      <c r="H147" s="283"/>
    </row>
    <row r="148">
      <c r="G148" s="283"/>
      <c r="H148" s="283"/>
    </row>
    <row r="149">
      <c r="G149" s="283"/>
      <c r="H149" s="283"/>
    </row>
    <row r="150">
      <c r="G150" s="283"/>
      <c r="H150" s="283"/>
    </row>
    <row r="151">
      <c r="G151" s="283"/>
      <c r="H151" s="283"/>
    </row>
    <row r="152">
      <c r="G152" s="283"/>
      <c r="H152" s="283"/>
    </row>
    <row r="153">
      <c r="G153" s="283"/>
      <c r="H153" s="283"/>
    </row>
    <row r="154">
      <c r="G154" s="283"/>
      <c r="H154" s="283"/>
    </row>
    <row r="155">
      <c r="G155" s="283"/>
      <c r="H155" s="283"/>
    </row>
    <row r="156">
      <c r="G156" s="283"/>
      <c r="H156" s="283"/>
    </row>
    <row r="157">
      <c r="G157" s="283"/>
      <c r="H157" s="283"/>
    </row>
    <row r="158">
      <c r="G158" s="283"/>
      <c r="H158" s="283"/>
    </row>
    <row r="159">
      <c r="G159" s="283"/>
      <c r="H159" s="283"/>
    </row>
    <row r="160">
      <c r="G160" s="283"/>
      <c r="H160" s="283"/>
    </row>
    <row r="161">
      <c r="G161" s="283"/>
      <c r="H161" s="283"/>
    </row>
    <row r="162">
      <c r="G162" s="283"/>
      <c r="H162" s="283"/>
    </row>
    <row r="163">
      <c r="G163" s="283"/>
      <c r="H163" s="283"/>
    </row>
    <row r="164">
      <c r="G164" s="283"/>
      <c r="H164" s="283"/>
    </row>
    <row r="165">
      <c r="G165" s="283"/>
      <c r="H165" s="283"/>
    </row>
    <row r="166">
      <c r="G166" s="283"/>
      <c r="H166" s="283"/>
    </row>
    <row r="167">
      <c r="G167" s="283"/>
      <c r="H167" s="283"/>
    </row>
    <row r="168">
      <c r="G168" s="283"/>
      <c r="H168" s="283"/>
    </row>
    <row r="169">
      <c r="G169" s="283"/>
      <c r="H169" s="283"/>
    </row>
    <row r="170">
      <c r="G170" s="283"/>
      <c r="H170" s="283"/>
    </row>
    <row r="171">
      <c r="G171" s="283"/>
      <c r="H171" s="283"/>
    </row>
    <row r="172">
      <c r="G172" s="283"/>
      <c r="H172" s="283"/>
    </row>
    <row r="173">
      <c r="G173" s="283"/>
      <c r="H173" s="283"/>
    </row>
    <row r="174">
      <c r="G174" s="283"/>
      <c r="H174" s="283"/>
    </row>
    <row r="175">
      <c r="G175" s="283"/>
      <c r="H175" s="283"/>
    </row>
    <row r="176">
      <c r="G176" s="283"/>
      <c r="H176" s="283"/>
    </row>
    <row r="177">
      <c r="G177" s="283"/>
      <c r="H177" s="283"/>
    </row>
    <row r="178">
      <c r="G178" s="283"/>
      <c r="H178" s="283"/>
    </row>
    <row r="179">
      <c r="G179" s="283"/>
      <c r="H179" s="283"/>
    </row>
    <row r="180">
      <c r="G180" s="283"/>
      <c r="H180" s="283"/>
    </row>
    <row r="181">
      <c r="G181" s="283"/>
      <c r="H181" s="283"/>
    </row>
    <row r="182">
      <c r="G182" s="283"/>
      <c r="H182" s="283"/>
    </row>
    <row r="183">
      <c r="G183" s="283"/>
      <c r="H183" s="283"/>
    </row>
    <row r="184">
      <c r="G184" s="283"/>
      <c r="H184" s="283"/>
    </row>
    <row r="185">
      <c r="G185" s="283"/>
      <c r="H185" s="283"/>
    </row>
    <row r="186">
      <c r="G186" s="283"/>
      <c r="H186" s="283"/>
    </row>
    <row r="187">
      <c r="G187" s="283"/>
      <c r="H187" s="283"/>
    </row>
    <row r="188">
      <c r="G188" s="283"/>
      <c r="H188" s="283"/>
    </row>
    <row r="189">
      <c r="G189" s="283"/>
      <c r="H189" s="283"/>
    </row>
    <row r="190">
      <c r="G190" s="283"/>
      <c r="H190" s="283"/>
    </row>
    <row r="191">
      <c r="G191" s="283"/>
      <c r="H191" s="283"/>
    </row>
    <row r="192">
      <c r="G192" s="283"/>
      <c r="H192" s="283"/>
    </row>
    <row r="193">
      <c r="G193" s="283"/>
      <c r="H193" s="283"/>
    </row>
    <row r="194">
      <c r="G194" s="283"/>
      <c r="H194" s="283"/>
    </row>
    <row r="195">
      <c r="G195" s="283"/>
      <c r="H195" s="283"/>
    </row>
    <row r="196">
      <c r="G196" s="283"/>
      <c r="H196" s="283"/>
    </row>
    <row r="197">
      <c r="G197" s="283"/>
      <c r="H197" s="283"/>
    </row>
    <row r="198">
      <c r="G198" s="283"/>
      <c r="H198" s="283"/>
    </row>
    <row r="199">
      <c r="G199" s="283"/>
      <c r="H199" s="283"/>
    </row>
    <row r="200">
      <c r="G200" s="283"/>
      <c r="H200" s="283"/>
    </row>
    <row r="201">
      <c r="G201" s="283"/>
      <c r="H201" s="283"/>
    </row>
    <row r="202">
      <c r="G202" s="283"/>
      <c r="H202" s="283"/>
    </row>
    <row r="203">
      <c r="G203" s="283"/>
      <c r="H203" s="283"/>
    </row>
    <row r="204">
      <c r="G204" s="283"/>
      <c r="H204" s="283"/>
    </row>
    <row r="205">
      <c r="G205" s="283"/>
      <c r="H205" s="283"/>
    </row>
    <row r="206">
      <c r="G206" s="283"/>
      <c r="H206" s="283"/>
    </row>
    <row r="207">
      <c r="G207" s="283"/>
      <c r="H207" s="283"/>
    </row>
    <row r="208">
      <c r="G208" s="283"/>
      <c r="H208" s="283"/>
    </row>
    <row r="209">
      <c r="G209" s="283"/>
      <c r="H209" s="283"/>
    </row>
    <row r="210">
      <c r="G210" s="283"/>
      <c r="H210" s="283"/>
    </row>
    <row r="211">
      <c r="G211" s="283"/>
      <c r="H211" s="283"/>
    </row>
    <row r="212">
      <c r="G212" s="283"/>
      <c r="H212" s="283"/>
    </row>
    <row r="213">
      <c r="G213" s="283"/>
      <c r="H213" s="283"/>
    </row>
    <row r="214">
      <c r="G214" s="283"/>
      <c r="H214" s="283"/>
    </row>
    <row r="215">
      <c r="G215" s="283"/>
      <c r="H215" s="283"/>
    </row>
    <row r="216">
      <c r="G216" s="283"/>
      <c r="H216" s="283"/>
    </row>
    <row r="217">
      <c r="G217" s="283"/>
      <c r="H217" s="283"/>
    </row>
    <row r="218">
      <c r="G218" s="283"/>
      <c r="H218" s="283"/>
    </row>
    <row r="219">
      <c r="G219" s="283"/>
      <c r="H219" s="283"/>
    </row>
    <row r="220">
      <c r="G220" s="283"/>
      <c r="H220" s="283"/>
    </row>
    <row r="221">
      <c r="G221" s="283"/>
      <c r="H221" s="283"/>
    </row>
    <row r="222">
      <c r="G222" s="283"/>
      <c r="H222" s="283"/>
    </row>
    <row r="223">
      <c r="G223" s="283"/>
      <c r="H223" s="283"/>
    </row>
    <row r="224">
      <c r="G224" s="283"/>
      <c r="H224" s="283"/>
    </row>
    <row r="225">
      <c r="G225" s="283"/>
      <c r="H225" s="283"/>
    </row>
    <row r="226">
      <c r="G226" s="283"/>
      <c r="H226" s="283"/>
    </row>
    <row r="227">
      <c r="G227" s="283"/>
      <c r="H227" s="283"/>
    </row>
    <row r="228">
      <c r="G228" s="283"/>
      <c r="H228" s="283"/>
    </row>
    <row r="229">
      <c r="G229" s="283"/>
      <c r="H229" s="283"/>
    </row>
    <row r="230">
      <c r="G230" s="283"/>
      <c r="H230" s="283"/>
    </row>
    <row r="231">
      <c r="G231" s="283"/>
      <c r="H231" s="283"/>
    </row>
    <row r="232">
      <c r="G232" s="283"/>
      <c r="H232" s="283"/>
    </row>
    <row r="233">
      <c r="G233" s="283"/>
      <c r="H233" s="283"/>
    </row>
    <row r="234">
      <c r="G234" s="283"/>
      <c r="H234" s="283"/>
    </row>
    <row r="235">
      <c r="G235" s="283"/>
      <c r="H235" s="283"/>
    </row>
    <row r="236">
      <c r="G236" s="283"/>
      <c r="H236" s="283"/>
    </row>
    <row r="237">
      <c r="G237" s="283"/>
      <c r="H237" s="283"/>
    </row>
    <row r="238">
      <c r="G238" s="283"/>
      <c r="H238" s="283"/>
    </row>
    <row r="239">
      <c r="G239" s="283"/>
      <c r="H239" s="283"/>
    </row>
    <row r="240">
      <c r="G240" s="283"/>
      <c r="H240" s="283"/>
    </row>
    <row r="241">
      <c r="G241" s="283"/>
      <c r="H241" s="283"/>
    </row>
    <row r="242">
      <c r="G242" s="283"/>
      <c r="H242" s="283"/>
    </row>
    <row r="243">
      <c r="G243" s="283"/>
      <c r="H243" s="283"/>
    </row>
    <row r="244">
      <c r="G244" s="283"/>
      <c r="H244" s="283"/>
    </row>
    <row r="245">
      <c r="G245" s="283"/>
      <c r="H245" s="283"/>
    </row>
    <row r="246">
      <c r="G246" s="283"/>
      <c r="H246" s="283"/>
    </row>
    <row r="247">
      <c r="G247" s="283"/>
      <c r="H247" s="283"/>
    </row>
    <row r="248">
      <c r="G248" s="283"/>
      <c r="H248" s="283"/>
    </row>
    <row r="249">
      <c r="G249" s="283"/>
      <c r="H249" s="283"/>
    </row>
    <row r="250">
      <c r="G250" s="283"/>
      <c r="H250" s="283"/>
    </row>
    <row r="251">
      <c r="G251" s="283"/>
      <c r="H251" s="283"/>
    </row>
    <row r="252">
      <c r="G252" s="283"/>
      <c r="H252" s="283"/>
    </row>
    <row r="253">
      <c r="G253" s="283"/>
      <c r="H253" s="283"/>
    </row>
    <row r="254">
      <c r="G254" s="283"/>
      <c r="H254" s="283"/>
    </row>
    <row r="255">
      <c r="G255" s="283"/>
      <c r="H255" s="283"/>
    </row>
    <row r="256">
      <c r="G256" s="283"/>
      <c r="H256" s="283"/>
    </row>
    <row r="257">
      <c r="G257" s="283"/>
      <c r="H257" s="283"/>
    </row>
    <row r="258">
      <c r="G258" s="283"/>
      <c r="H258" s="283"/>
    </row>
    <row r="259">
      <c r="G259" s="283"/>
      <c r="H259" s="283"/>
    </row>
    <row r="260">
      <c r="G260" s="283"/>
      <c r="H260" s="283"/>
    </row>
    <row r="261">
      <c r="G261" s="283"/>
      <c r="H261" s="283"/>
    </row>
    <row r="262">
      <c r="G262" s="283"/>
      <c r="H262" s="283"/>
    </row>
    <row r="263">
      <c r="G263" s="283"/>
      <c r="H263" s="283"/>
    </row>
    <row r="264">
      <c r="G264" s="283"/>
      <c r="H264" s="283"/>
    </row>
    <row r="265">
      <c r="G265" s="283"/>
      <c r="H265" s="283"/>
    </row>
    <row r="266">
      <c r="G266" s="283"/>
      <c r="H266" s="283"/>
    </row>
    <row r="267">
      <c r="G267" s="283"/>
      <c r="H267" s="283"/>
    </row>
    <row r="268">
      <c r="G268" s="283"/>
      <c r="H268" s="283"/>
    </row>
    <row r="269">
      <c r="G269" s="283"/>
      <c r="H269" s="283"/>
    </row>
    <row r="270">
      <c r="G270" s="283"/>
      <c r="H270" s="283"/>
    </row>
    <row r="271">
      <c r="G271" s="283"/>
      <c r="H271" s="283"/>
    </row>
    <row r="272">
      <c r="G272" s="283"/>
      <c r="H272" s="283"/>
    </row>
    <row r="273">
      <c r="G273" s="283"/>
      <c r="H273" s="283"/>
    </row>
    <row r="274">
      <c r="G274" s="283"/>
      <c r="H274" s="283"/>
    </row>
    <row r="275">
      <c r="G275" s="283"/>
      <c r="H275" s="283"/>
    </row>
    <row r="276">
      <c r="G276" s="283"/>
      <c r="H276" s="283"/>
    </row>
    <row r="277">
      <c r="G277" s="283"/>
      <c r="H277" s="283"/>
    </row>
    <row r="278">
      <c r="G278" s="283"/>
      <c r="H278" s="283"/>
    </row>
    <row r="279">
      <c r="G279" s="283"/>
      <c r="H279" s="283"/>
    </row>
    <row r="280">
      <c r="G280" s="283"/>
      <c r="H280" s="283"/>
    </row>
    <row r="281">
      <c r="G281" s="283"/>
      <c r="H281" s="283"/>
    </row>
    <row r="282">
      <c r="G282" s="283"/>
      <c r="H282" s="283"/>
    </row>
    <row r="283">
      <c r="G283" s="283"/>
      <c r="H283" s="283"/>
    </row>
    <row r="284">
      <c r="G284" s="283"/>
      <c r="H284" s="283"/>
    </row>
    <row r="285">
      <c r="G285" s="283"/>
      <c r="H285" s="283"/>
    </row>
    <row r="286">
      <c r="G286" s="283"/>
      <c r="H286" s="283"/>
    </row>
    <row r="287">
      <c r="G287" s="283"/>
      <c r="H287" s="283"/>
    </row>
    <row r="288">
      <c r="G288" s="283"/>
      <c r="H288" s="283"/>
    </row>
    <row r="289">
      <c r="G289" s="283"/>
      <c r="H289" s="283"/>
    </row>
    <row r="290">
      <c r="G290" s="283"/>
      <c r="H290" s="283"/>
    </row>
    <row r="291">
      <c r="G291" s="283"/>
      <c r="H291" s="283"/>
    </row>
    <row r="292">
      <c r="G292" s="283"/>
      <c r="H292" s="283"/>
    </row>
    <row r="293">
      <c r="G293" s="283"/>
      <c r="H293" s="283"/>
    </row>
    <row r="294">
      <c r="G294" s="283"/>
      <c r="H294" s="283"/>
    </row>
    <row r="295">
      <c r="G295" s="283"/>
      <c r="H295" s="283"/>
    </row>
    <row r="296">
      <c r="G296" s="283"/>
      <c r="H296" s="283"/>
    </row>
    <row r="297">
      <c r="G297" s="283"/>
      <c r="H297" s="283"/>
    </row>
    <row r="298">
      <c r="G298" s="283"/>
      <c r="H298" s="283"/>
    </row>
    <row r="299">
      <c r="G299" s="283"/>
      <c r="H299" s="283"/>
    </row>
    <row r="300">
      <c r="G300" s="283"/>
      <c r="H300" s="283"/>
    </row>
    <row r="301">
      <c r="G301" s="283"/>
      <c r="H301" s="283"/>
    </row>
    <row r="302">
      <c r="G302" s="283"/>
      <c r="H302" s="283"/>
    </row>
    <row r="303">
      <c r="G303" s="283"/>
      <c r="H303" s="283"/>
    </row>
    <row r="304">
      <c r="G304" s="283"/>
      <c r="H304" s="283"/>
    </row>
    <row r="305">
      <c r="G305" s="283"/>
      <c r="H305" s="283"/>
    </row>
    <row r="306">
      <c r="G306" s="283"/>
      <c r="H306" s="283"/>
    </row>
    <row r="307">
      <c r="G307" s="283"/>
      <c r="H307" s="283"/>
    </row>
    <row r="308">
      <c r="G308" s="283"/>
      <c r="H308" s="283"/>
    </row>
    <row r="309">
      <c r="G309" s="283"/>
      <c r="H309" s="283"/>
    </row>
    <row r="310">
      <c r="G310" s="283"/>
      <c r="H310" s="283"/>
    </row>
    <row r="311">
      <c r="G311" s="283"/>
      <c r="H311" s="283"/>
    </row>
    <row r="312">
      <c r="G312" s="283"/>
      <c r="H312" s="283"/>
    </row>
    <row r="313">
      <c r="G313" s="283"/>
      <c r="H313" s="283"/>
    </row>
    <row r="314">
      <c r="G314" s="283"/>
      <c r="H314" s="283"/>
    </row>
    <row r="315">
      <c r="G315" s="283"/>
      <c r="H315" s="283"/>
    </row>
    <row r="316">
      <c r="G316" s="283"/>
      <c r="H316" s="283"/>
    </row>
    <row r="317">
      <c r="G317" s="283"/>
      <c r="H317" s="283"/>
    </row>
    <row r="318">
      <c r="G318" s="283"/>
      <c r="H318" s="283"/>
    </row>
    <row r="319">
      <c r="G319" s="283"/>
      <c r="H319" s="283"/>
    </row>
    <row r="320">
      <c r="G320" s="283"/>
      <c r="H320" s="283"/>
    </row>
    <row r="321">
      <c r="G321" s="283"/>
      <c r="H321" s="283"/>
    </row>
    <row r="322">
      <c r="G322" s="283"/>
      <c r="H322" s="283"/>
    </row>
    <row r="323">
      <c r="G323" s="283"/>
      <c r="H323" s="283"/>
    </row>
    <row r="324">
      <c r="G324" s="283"/>
      <c r="H324" s="283"/>
    </row>
    <row r="325">
      <c r="G325" s="283"/>
      <c r="H325" s="283"/>
    </row>
    <row r="326">
      <c r="G326" s="283"/>
      <c r="H326" s="283"/>
    </row>
    <row r="327">
      <c r="G327" s="283"/>
      <c r="H327" s="283"/>
    </row>
    <row r="328">
      <c r="G328" s="283"/>
      <c r="H328" s="283"/>
    </row>
    <row r="329">
      <c r="G329" s="283"/>
      <c r="H329" s="283"/>
    </row>
    <row r="330">
      <c r="G330" s="283"/>
      <c r="H330" s="283"/>
    </row>
    <row r="331">
      <c r="G331" s="283"/>
      <c r="H331" s="283"/>
    </row>
    <row r="332">
      <c r="G332" s="283"/>
      <c r="H332" s="283"/>
    </row>
    <row r="333">
      <c r="G333" s="283"/>
      <c r="H333" s="283"/>
    </row>
    <row r="334">
      <c r="G334" s="283"/>
      <c r="H334" s="283"/>
    </row>
    <row r="335">
      <c r="G335" s="283"/>
      <c r="H335" s="283"/>
    </row>
    <row r="336">
      <c r="G336" s="283"/>
      <c r="H336" s="283"/>
    </row>
    <row r="337">
      <c r="G337" s="283"/>
      <c r="H337" s="283"/>
    </row>
    <row r="338">
      <c r="G338" s="283"/>
      <c r="H338" s="283"/>
    </row>
    <row r="339">
      <c r="G339" s="283"/>
      <c r="H339" s="283"/>
    </row>
    <row r="340">
      <c r="G340" s="283"/>
      <c r="H340" s="283"/>
    </row>
    <row r="341">
      <c r="G341" s="283"/>
      <c r="H341" s="283"/>
    </row>
    <row r="342">
      <c r="G342" s="283"/>
      <c r="H342" s="283"/>
    </row>
    <row r="343">
      <c r="G343" s="283"/>
      <c r="H343" s="283"/>
    </row>
    <row r="344">
      <c r="G344" s="283"/>
      <c r="H344" s="283"/>
    </row>
    <row r="345">
      <c r="G345" s="283"/>
      <c r="H345" s="283"/>
    </row>
    <row r="346">
      <c r="G346" s="283"/>
      <c r="H346" s="283"/>
    </row>
    <row r="347">
      <c r="G347" s="283"/>
      <c r="H347" s="283"/>
    </row>
    <row r="348">
      <c r="G348" s="283"/>
      <c r="H348" s="283"/>
    </row>
    <row r="349">
      <c r="G349" s="283"/>
      <c r="H349" s="283"/>
    </row>
    <row r="350">
      <c r="G350" s="283"/>
      <c r="H350" s="283"/>
    </row>
    <row r="351">
      <c r="G351" s="283"/>
      <c r="H351" s="283"/>
    </row>
    <row r="352">
      <c r="G352" s="283"/>
      <c r="H352" s="283"/>
    </row>
    <row r="353">
      <c r="G353" s="283"/>
      <c r="H353" s="283"/>
    </row>
    <row r="354">
      <c r="G354" s="283"/>
      <c r="H354" s="283"/>
    </row>
    <row r="355">
      <c r="G355" s="283"/>
      <c r="H355" s="283"/>
    </row>
    <row r="356">
      <c r="G356" s="283"/>
      <c r="H356" s="283"/>
    </row>
    <row r="357">
      <c r="G357" s="283"/>
      <c r="H357" s="283"/>
    </row>
    <row r="358">
      <c r="G358" s="283"/>
      <c r="H358" s="283"/>
    </row>
    <row r="359">
      <c r="G359" s="283"/>
      <c r="H359" s="283"/>
    </row>
    <row r="360">
      <c r="G360" s="283"/>
      <c r="H360" s="283"/>
    </row>
    <row r="361">
      <c r="G361" s="283"/>
      <c r="H361" s="283"/>
    </row>
    <row r="362">
      <c r="G362" s="283"/>
      <c r="H362" s="283"/>
    </row>
    <row r="363">
      <c r="G363" s="283"/>
      <c r="H363" s="283"/>
    </row>
    <row r="364">
      <c r="G364" s="283"/>
      <c r="H364" s="283"/>
    </row>
    <row r="365">
      <c r="G365" s="283"/>
      <c r="H365" s="283"/>
    </row>
    <row r="366">
      <c r="G366" s="283"/>
      <c r="H366" s="283"/>
    </row>
    <row r="367">
      <c r="G367" s="283"/>
      <c r="H367" s="283"/>
    </row>
    <row r="368">
      <c r="G368" s="283"/>
      <c r="H368" s="283"/>
    </row>
    <row r="369">
      <c r="G369" s="283"/>
      <c r="H369" s="283"/>
    </row>
    <row r="370">
      <c r="G370" s="283"/>
      <c r="H370" s="283"/>
    </row>
    <row r="371">
      <c r="G371" s="283"/>
      <c r="H371" s="283"/>
    </row>
    <row r="372">
      <c r="G372" s="283"/>
      <c r="H372" s="283"/>
    </row>
    <row r="373">
      <c r="G373" s="283"/>
      <c r="H373" s="283"/>
    </row>
    <row r="374">
      <c r="G374" s="283"/>
      <c r="H374" s="283"/>
    </row>
    <row r="375">
      <c r="G375" s="283"/>
      <c r="H375" s="283"/>
    </row>
    <row r="376">
      <c r="G376" s="283"/>
      <c r="H376" s="283"/>
    </row>
    <row r="377">
      <c r="G377" s="283"/>
      <c r="H377" s="283"/>
    </row>
    <row r="378">
      <c r="G378" s="283"/>
      <c r="H378" s="283"/>
    </row>
    <row r="379">
      <c r="G379" s="283"/>
      <c r="H379" s="283"/>
    </row>
    <row r="380">
      <c r="G380" s="283"/>
      <c r="H380" s="283"/>
    </row>
    <row r="381">
      <c r="G381" s="283"/>
      <c r="H381" s="283"/>
    </row>
    <row r="382">
      <c r="G382" s="283"/>
      <c r="H382" s="283"/>
    </row>
    <row r="383">
      <c r="G383" s="283"/>
      <c r="H383" s="283"/>
    </row>
    <row r="384">
      <c r="G384" s="283"/>
      <c r="H384" s="283"/>
    </row>
    <row r="385">
      <c r="G385" s="283"/>
      <c r="H385" s="283"/>
    </row>
    <row r="386">
      <c r="G386" s="283"/>
      <c r="H386" s="283"/>
    </row>
    <row r="387">
      <c r="G387" s="283"/>
      <c r="H387" s="283"/>
    </row>
    <row r="388">
      <c r="G388" s="283"/>
      <c r="H388" s="283"/>
    </row>
    <row r="389">
      <c r="G389" s="283"/>
      <c r="H389" s="283"/>
    </row>
    <row r="390">
      <c r="G390" s="283"/>
      <c r="H390" s="283"/>
    </row>
    <row r="391">
      <c r="G391" s="283"/>
      <c r="H391" s="283"/>
    </row>
    <row r="392">
      <c r="G392" s="283"/>
      <c r="H392" s="283"/>
    </row>
    <row r="393">
      <c r="G393" s="283"/>
      <c r="H393" s="283"/>
    </row>
    <row r="394">
      <c r="G394" s="283"/>
      <c r="H394" s="283"/>
    </row>
    <row r="395">
      <c r="G395" s="283"/>
      <c r="H395" s="283"/>
    </row>
    <row r="396">
      <c r="G396" s="283"/>
      <c r="H396" s="283"/>
    </row>
    <row r="397">
      <c r="G397" s="283"/>
      <c r="H397" s="283"/>
    </row>
    <row r="398">
      <c r="G398" s="283"/>
      <c r="H398" s="283"/>
    </row>
    <row r="399">
      <c r="G399" s="283"/>
      <c r="H399" s="283"/>
    </row>
    <row r="400">
      <c r="G400" s="283"/>
      <c r="H400" s="283"/>
    </row>
    <row r="401">
      <c r="G401" s="283"/>
      <c r="H401" s="283"/>
    </row>
    <row r="402">
      <c r="G402" s="283"/>
      <c r="H402" s="283"/>
    </row>
    <row r="403">
      <c r="G403" s="283"/>
      <c r="H403" s="283"/>
    </row>
    <row r="404">
      <c r="G404" s="283"/>
      <c r="H404" s="283"/>
    </row>
    <row r="405">
      <c r="G405" s="283"/>
      <c r="H405" s="283"/>
    </row>
    <row r="406">
      <c r="G406" s="283"/>
      <c r="H406" s="283"/>
    </row>
    <row r="407">
      <c r="G407" s="283"/>
      <c r="H407" s="283"/>
    </row>
    <row r="408">
      <c r="G408" s="283"/>
      <c r="H408" s="283"/>
    </row>
    <row r="409">
      <c r="G409" s="283"/>
      <c r="H409" s="283"/>
    </row>
    <row r="410">
      <c r="G410" s="283"/>
      <c r="H410" s="283"/>
    </row>
    <row r="411">
      <c r="G411" s="283"/>
      <c r="H411" s="283"/>
    </row>
    <row r="412">
      <c r="G412" s="283"/>
      <c r="H412" s="283"/>
    </row>
    <row r="413">
      <c r="G413" s="283"/>
      <c r="H413" s="283"/>
    </row>
    <row r="414">
      <c r="G414" s="283"/>
      <c r="H414" s="283"/>
    </row>
    <row r="415">
      <c r="G415" s="283"/>
      <c r="H415" s="283"/>
    </row>
    <row r="416">
      <c r="G416" s="283"/>
      <c r="H416" s="283"/>
    </row>
    <row r="417">
      <c r="G417" s="283"/>
      <c r="H417" s="283"/>
    </row>
    <row r="418">
      <c r="G418" s="283"/>
      <c r="H418" s="283"/>
    </row>
    <row r="419">
      <c r="G419" s="283"/>
      <c r="H419" s="283"/>
    </row>
    <row r="420">
      <c r="G420" s="283"/>
      <c r="H420" s="283"/>
    </row>
    <row r="421">
      <c r="G421" s="283"/>
      <c r="H421" s="283"/>
    </row>
    <row r="422">
      <c r="G422" s="283"/>
      <c r="H422" s="283"/>
    </row>
    <row r="423">
      <c r="G423" s="283"/>
      <c r="H423" s="283"/>
    </row>
    <row r="424">
      <c r="G424" s="283"/>
      <c r="H424" s="283"/>
    </row>
    <row r="425">
      <c r="G425" s="283"/>
      <c r="H425" s="283"/>
    </row>
    <row r="426">
      <c r="G426" s="283"/>
      <c r="H426" s="283"/>
    </row>
    <row r="427">
      <c r="G427" s="283"/>
      <c r="H427" s="283"/>
    </row>
    <row r="428">
      <c r="G428" s="283"/>
      <c r="H428" s="283"/>
    </row>
    <row r="429">
      <c r="G429" s="283"/>
      <c r="H429" s="283"/>
    </row>
    <row r="430">
      <c r="G430" s="283"/>
      <c r="H430" s="283"/>
    </row>
    <row r="431">
      <c r="G431" s="283"/>
      <c r="H431" s="283"/>
    </row>
    <row r="432">
      <c r="G432" s="283"/>
      <c r="H432" s="283"/>
    </row>
    <row r="433">
      <c r="G433" s="283"/>
      <c r="H433" s="283"/>
    </row>
    <row r="434">
      <c r="G434" s="283"/>
      <c r="H434" s="283"/>
    </row>
    <row r="435">
      <c r="G435" s="283"/>
      <c r="H435" s="283"/>
    </row>
    <row r="436">
      <c r="G436" s="283"/>
      <c r="H436" s="283"/>
    </row>
    <row r="437">
      <c r="G437" s="283"/>
      <c r="H437" s="283"/>
    </row>
    <row r="438">
      <c r="G438" s="283"/>
      <c r="H438" s="283"/>
    </row>
    <row r="439">
      <c r="G439" s="283"/>
      <c r="H439" s="283"/>
    </row>
    <row r="440">
      <c r="G440" s="283"/>
      <c r="H440" s="283"/>
    </row>
    <row r="441">
      <c r="G441" s="283"/>
      <c r="H441" s="283"/>
    </row>
    <row r="442">
      <c r="G442" s="283"/>
      <c r="H442" s="283"/>
    </row>
    <row r="443">
      <c r="G443" s="283"/>
      <c r="H443" s="283"/>
    </row>
    <row r="444">
      <c r="G444" s="283"/>
      <c r="H444" s="283"/>
    </row>
    <row r="445">
      <c r="G445" s="283"/>
      <c r="H445" s="283"/>
    </row>
    <row r="446">
      <c r="G446" s="283"/>
      <c r="H446" s="283"/>
    </row>
    <row r="447">
      <c r="G447" s="283"/>
      <c r="H447" s="283"/>
    </row>
    <row r="448">
      <c r="G448" s="283"/>
      <c r="H448" s="283"/>
    </row>
    <row r="449">
      <c r="G449" s="283"/>
      <c r="H449" s="283"/>
    </row>
    <row r="450">
      <c r="G450" s="283"/>
      <c r="H450" s="283"/>
    </row>
    <row r="451">
      <c r="G451" s="283"/>
      <c r="H451" s="283"/>
    </row>
    <row r="452">
      <c r="G452" s="283"/>
      <c r="H452" s="283"/>
    </row>
    <row r="453">
      <c r="G453" s="283"/>
      <c r="H453" s="283"/>
    </row>
    <row r="454">
      <c r="G454" s="283"/>
      <c r="H454" s="283"/>
    </row>
    <row r="455">
      <c r="G455" s="283"/>
      <c r="H455" s="283"/>
    </row>
    <row r="456">
      <c r="G456" s="283"/>
      <c r="H456" s="283"/>
    </row>
    <row r="457">
      <c r="G457" s="283"/>
      <c r="H457" s="283"/>
    </row>
    <row r="458">
      <c r="G458" s="283"/>
      <c r="H458" s="283"/>
    </row>
    <row r="459">
      <c r="G459" s="283"/>
      <c r="H459" s="283"/>
    </row>
    <row r="460">
      <c r="G460" s="283"/>
      <c r="H460" s="283"/>
    </row>
    <row r="461">
      <c r="G461" s="283"/>
      <c r="H461" s="283"/>
    </row>
    <row r="462">
      <c r="G462" s="283"/>
      <c r="H462" s="283"/>
    </row>
    <row r="463">
      <c r="G463" s="283"/>
      <c r="H463" s="283"/>
    </row>
    <row r="464">
      <c r="G464" s="283"/>
      <c r="H464" s="283"/>
    </row>
    <row r="465">
      <c r="G465" s="283"/>
      <c r="H465" s="283"/>
    </row>
    <row r="466">
      <c r="G466" s="283"/>
      <c r="H466" s="283"/>
    </row>
    <row r="467">
      <c r="G467" s="283"/>
      <c r="H467" s="283"/>
    </row>
    <row r="468">
      <c r="G468" s="283"/>
      <c r="H468" s="283"/>
    </row>
    <row r="469">
      <c r="G469" s="283"/>
      <c r="H469" s="283"/>
    </row>
    <row r="470">
      <c r="G470" s="283"/>
      <c r="H470" s="283"/>
    </row>
    <row r="471">
      <c r="G471" s="283"/>
      <c r="H471" s="283"/>
    </row>
    <row r="472">
      <c r="G472" s="283"/>
      <c r="H472" s="283"/>
    </row>
    <row r="473">
      <c r="G473" s="283"/>
      <c r="H473" s="283"/>
    </row>
    <row r="474">
      <c r="G474" s="283"/>
      <c r="H474" s="283"/>
    </row>
    <row r="475">
      <c r="G475" s="283"/>
      <c r="H475" s="283"/>
    </row>
    <row r="476">
      <c r="G476" s="283"/>
      <c r="H476" s="283"/>
    </row>
    <row r="477">
      <c r="G477" s="283"/>
      <c r="H477" s="283"/>
    </row>
    <row r="478">
      <c r="G478" s="283"/>
      <c r="H478" s="283"/>
    </row>
    <row r="479">
      <c r="G479" s="283"/>
      <c r="H479" s="283"/>
    </row>
    <row r="480">
      <c r="G480" s="283"/>
      <c r="H480" s="283"/>
    </row>
    <row r="481">
      <c r="G481" s="283"/>
      <c r="H481" s="283"/>
    </row>
    <row r="482">
      <c r="G482" s="283"/>
      <c r="H482" s="283"/>
    </row>
    <row r="483">
      <c r="G483" s="283"/>
      <c r="H483" s="283"/>
    </row>
    <row r="484">
      <c r="G484" s="283"/>
      <c r="H484" s="283"/>
    </row>
    <row r="485">
      <c r="G485" s="283"/>
      <c r="H485" s="283"/>
    </row>
    <row r="486">
      <c r="G486" s="283"/>
      <c r="H486" s="283"/>
    </row>
    <row r="487">
      <c r="G487" s="283"/>
      <c r="H487" s="283"/>
    </row>
    <row r="488">
      <c r="G488" s="283"/>
      <c r="H488" s="283"/>
    </row>
    <row r="489">
      <c r="G489" s="283"/>
      <c r="H489" s="283"/>
    </row>
    <row r="490">
      <c r="G490" s="283"/>
      <c r="H490" s="283"/>
    </row>
    <row r="491">
      <c r="G491" s="283"/>
      <c r="H491" s="283"/>
    </row>
    <row r="492">
      <c r="G492" s="283"/>
      <c r="H492" s="283"/>
    </row>
    <row r="493">
      <c r="G493" s="283"/>
      <c r="H493" s="283"/>
    </row>
    <row r="494">
      <c r="G494" s="283"/>
      <c r="H494" s="283"/>
    </row>
    <row r="495">
      <c r="G495" s="283"/>
      <c r="H495" s="283"/>
    </row>
    <row r="496">
      <c r="G496" s="283"/>
      <c r="H496" s="283"/>
    </row>
    <row r="497">
      <c r="G497" s="283"/>
      <c r="H497" s="283"/>
    </row>
    <row r="498">
      <c r="G498" s="283"/>
      <c r="H498" s="283"/>
    </row>
    <row r="499">
      <c r="G499" s="283"/>
      <c r="H499" s="283"/>
    </row>
    <row r="500">
      <c r="G500" s="283"/>
      <c r="H500" s="283"/>
    </row>
    <row r="501">
      <c r="G501" s="283"/>
      <c r="H501" s="283"/>
    </row>
    <row r="502">
      <c r="G502" s="283"/>
      <c r="H502" s="283"/>
    </row>
    <row r="503">
      <c r="G503" s="283"/>
      <c r="H503" s="283"/>
    </row>
    <row r="504">
      <c r="G504" s="283"/>
      <c r="H504" s="283"/>
    </row>
    <row r="505">
      <c r="G505" s="283"/>
      <c r="H505" s="283"/>
    </row>
    <row r="506">
      <c r="G506" s="283"/>
      <c r="H506" s="283"/>
    </row>
    <row r="507">
      <c r="G507" s="283"/>
      <c r="H507" s="283"/>
    </row>
    <row r="508">
      <c r="G508" s="283"/>
      <c r="H508" s="283"/>
    </row>
    <row r="509">
      <c r="G509" s="283"/>
      <c r="H509" s="283"/>
    </row>
    <row r="510">
      <c r="G510" s="283"/>
      <c r="H510" s="283"/>
    </row>
    <row r="511">
      <c r="G511" s="283"/>
      <c r="H511" s="283"/>
    </row>
    <row r="512">
      <c r="G512" s="283"/>
      <c r="H512" s="283"/>
    </row>
    <row r="513">
      <c r="G513" s="283"/>
      <c r="H513" s="283"/>
    </row>
    <row r="514">
      <c r="G514" s="283"/>
      <c r="H514" s="283"/>
    </row>
    <row r="515">
      <c r="G515" s="283"/>
      <c r="H515" s="283"/>
    </row>
    <row r="516">
      <c r="G516" s="283"/>
      <c r="H516" s="283"/>
    </row>
    <row r="517">
      <c r="G517" s="283"/>
      <c r="H517" s="283"/>
    </row>
    <row r="518">
      <c r="G518" s="283"/>
      <c r="H518" s="283"/>
    </row>
    <row r="519">
      <c r="G519" s="283"/>
      <c r="H519" s="283"/>
    </row>
    <row r="520">
      <c r="G520" s="283"/>
      <c r="H520" s="283"/>
    </row>
    <row r="521">
      <c r="G521" s="283"/>
      <c r="H521" s="283"/>
    </row>
    <row r="522">
      <c r="G522" s="283"/>
      <c r="H522" s="283"/>
    </row>
    <row r="523">
      <c r="G523" s="283"/>
      <c r="H523" s="283"/>
    </row>
    <row r="524">
      <c r="G524" s="283"/>
      <c r="H524" s="283"/>
    </row>
    <row r="525">
      <c r="G525" s="283"/>
      <c r="H525" s="283"/>
    </row>
    <row r="526">
      <c r="G526" s="283"/>
      <c r="H526" s="283"/>
    </row>
    <row r="527">
      <c r="G527" s="283"/>
      <c r="H527" s="283"/>
    </row>
    <row r="528">
      <c r="G528" s="283"/>
      <c r="H528" s="283"/>
    </row>
    <row r="529">
      <c r="G529" s="283"/>
      <c r="H529" s="283"/>
    </row>
    <row r="530">
      <c r="G530" s="283"/>
      <c r="H530" s="283"/>
    </row>
    <row r="531">
      <c r="G531" s="283"/>
      <c r="H531" s="283"/>
    </row>
    <row r="532">
      <c r="G532" s="283"/>
      <c r="H532" s="283"/>
    </row>
    <row r="533">
      <c r="G533" s="283"/>
      <c r="H533" s="283"/>
    </row>
    <row r="534">
      <c r="G534" s="283"/>
      <c r="H534" s="283"/>
    </row>
    <row r="535">
      <c r="G535" s="283"/>
      <c r="H535" s="283"/>
    </row>
    <row r="536">
      <c r="G536" s="283"/>
      <c r="H536" s="283"/>
    </row>
    <row r="537">
      <c r="G537" s="283"/>
      <c r="H537" s="283"/>
    </row>
    <row r="538">
      <c r="G538" s="283"/>
      <c r="H538" s="283"/>
    </row>
    <row r="539">
      <c r="G539" s="283"/>
      <c r="H539" s="283"/>
    </row>
    <row r="540">
      <c r="G540" s="283"/>
      <c r="H540" s="283"/>
    </row>
    <row r="541">
      <c r="G541" s="283"/>
      <c r="H541" s="283"/>
    </row>
    <row r="542">
      <c r="G542" s="283"/>
      <c r="H542" s="283"/>
    </row>
    <row r="543">
      <c r="G543" s="283"/>
      <c r="H543" s="283"/>
    </row>
    <row r="544">
      <c r="G544" s="283"/>
      <c r="H544" s="283"/>
    </row>
    <row r="545">
      <c r="G545" s="283"/>
      <c r="H545" s="283"/>
    </row>
    <row r="546">
      <c r="G546" s="283"/>
      <c r="H546" s="283"/>
    </row>
    <row r="547">
      <c r="G547" s="283"/>
      <c r="H547" s="283"/>
    </row>
    <row r="548">
      <c r="G548" s="283"/>
      <c r="H548" s="283"/>
    </row>
    <row r="549">
      <c r="G549" s="283"/>
      <c r="H549" s="283"/>
    </row>
    <row r="550">
      <c r="G550" s="283"/>
      <c r="H550" s="283"/>
    </row>
    <row r="551">
      <c r="G551" s="283"/>
      <c r="H551" s="283"/>
    </row>
    <row r="552">
      <c r="G552" s="283"/>
      <c r="H552" s="283"/>
    </row>
    <row r="553">
      <c r="G553" s="283"/>
      <c r="H553" s="283"/>
    </row>
    <row r="554">
      <c r="G554" s="283"/>
      <c r="H554" s="283"/>
    </row>
    <row r="555">
      <c r="G555" s="283"/>
      <c r="H555" s="283"/>
    </row>
    <row r="556">
      <c r="G556" s="283"/>
      <c r="H556" s="283"/>
    </row>
    <row r="557">
      <c r="G557" s="283"/>
      <c r="H557" s="283"/>
    </row>
    <row r="558">
      <c r="G558" s="283"/>
      <c r="H558" s="283"/>
    </row>
    <row r="559">
      <c r="G559" s="283"/>
      <c r="H559" s="283"/>
    </row>
    <row r="560">
      <c r="G560" s="283"/>
      <c r="H560" s="283"/>
    </row>
    <row r="561">
      <c r="G561" s="283"/>
      <c r="H561" s="283"/>
    </row>
    <row r="562">
      <c r="G562" s="283"/>
      <c r="H562" s="283"/>
    </row>
    <row r="563">
      <c r="G563" s="283"/>
      <c r="H563" s="283"/>
    </row>
    <row r="564">
      <c r="G564" s="283"/>
      <c r="H564" s="283"/>
    </row>
    <row r="565">
      <c r="G565" s="283"/>
      <c r="H565" s="283"/>
    </row>
    <row r="566">
      <c r="G566" s="283"/>
      <c r="H566" s="283"/>
    </row>
    <row r="567">
      <c r="G567" s="283"/>
      <c r="H567" s="283"/>
    </row>
    <row r="568">
      <c r="G568" s="283"/>
      <c r="H568" s="283"/>
    </row>
    <row r="569">
      <c r="G569" s="283"/>
      <c r="H569" s="283"/>
    </row>
    <row r="570">
      <c r="G570" s="283"/>
      <c r="H570" s="283"/>
    </row>
    <row r="571">
      <c r="G571" s="283"/>
      <c r="H571" s="283"/>
    </row>
    <row r="572">
      <c r="G572" s="283"/>
      <c r="H572" s="283"/>
    </row>
    <row r="573">
      <c r="G573" s="283"/>
      <c r="H573" s="283"/>
    </row>
    <row r="574">
      <c r="G574" s="283"/>
      <c r="H574" s="283"/>
    </row>
    <row r="575">
      <c r="G575" s="283"/>
      <c r="H575" s="283"/>
    </row>
    <row r="576">
      <c r="G576" s="283"/>
      <c r="H576" s="283"/>
    </row>
    <row r="577">
      <c r="G577" s="283"/>
      <c r="H577" s="283"/>
    </row>
    <row r="578">
      <c r="G578" s="283"/>
      <c r="H578" s="283"/>
    </row>
    <row r="579">
      <c r="G579" s="283"/>
      <c r="H579" s="283"/>
    </row>
    <row r="580">
      <c r="G580" s="283"/>
      <c r="H580" s="283"/>
    </row>
    <row r="581">
      <c r="G581" s="283"/>
      <c r="H581" s="283"/>
    </row>
    <row r="582">
      <c r="G582" s="283"/>
      <c r="H582" s="283"/>
    </row>
    <row r="583">
      <c r="G583" s="283"/>
      <c r="H583" s="283"/>
    </row>
    <row r="584">
      <c r="G584" s="283"/>
      <c r="H584" s="283"/>
    </row>
    <row r="585">
      <c r="G585" s="283"/>
      <c r="H585" s="283"/>
    </row>
    <row r="586">
      <c r="G586" s="283"/>
      <c r="H586" s="283"/>
    </row>
    <row r="587">
      <c r="G587" s="283"/>
      <c r="H587" s="283"/>
    </row>
    <row r="588">
      <c r="G588" s="283"/>
      <c r="H588" s="283"/>
    </row>
    <row r="589">
      <c r="G589" s="283"/>
      <c r="H589" s="283"/>
    </row>
    <row r="590">
      <c r="G590" s="283"/>
      <c r="H590" s="283"/>
    </row>
    <row r="591">
      <c r="G591" s="283"/>
      <c r="H591" s="283"/>
    </row>
    <row r="592">
      <c r="G592" s="283"/>
      <c r="H592" s="283"/>
    </row>
    <row r="593">
      <c r="G593" s="283"/>
      <c r="H593" s="283"/>
    </row>
    <row r="594">
      <c r="G594" s="283"/>
      <c r="H594" s="283"/>
    </row>
    <row r="595">
      <c r="G595" s="283"/>
      <c r="H595" s="283"/>
    </row>
    <row r="596">
      <c r="G596" s="283"/>
      <c r="H596" s="283"/>
    </row>
    <row r="597">
      <c r="G597" s="283"/>
      <c r="H597" s="283"/>
    </row>
    <row r="598">
      <c r="G598" s="283"/>
      <c r="H598" s="283"/>
    </row>
    <row r="599">
      <c r="G599" s="283"/>
      <c r="H599" s="283"/>
    </row>
    <row r="600">
      <c r="G600" s="283"/>
      <c r="H600" s="283"/>
    </row>
    <row r="601">
      <c r="G601" s="283"/>
      <c r="H601" s="283"/>
    </row>
    <row r="602">
      <c r="G602" s="283"/>
      <c r="H602" s="283"/>
    </row>
    <row r="603">
      <c r="G603" s="283"/>
      <c r="H603" s="283"/>
    </row>
    <row r="604">
      <c r="G604" s="283"/>
      <c r="H604" s="283"/>
    </row>
    <row r="605">
      <c r="G605" s="283"/>
      <c r="H605" s="283"/>
    </row>
    <row r="606">
      <c r="G606" s="283"/>
      <c r="H606" s="283"/>
    </row>
    <row r="607">
      <c r="G607" s="283"/>
      <c r="H607" s="283"/>
    </row>
    <row r="608">
      <c r="G608" s="283"/>
      <c r="H608" s="283"/>
    </row>
    <row r="609">
      <c r="G609" s="283"/>
      <c r="H609" s="283"/>
    </row>
    <row r="610">
      <c r="G610" s="283"/>
      <c r="H610" s="283"/>
    </row>
    <row r="611">
      <c r="G611" s="283"/>
      <c r="H611" s="283"/>
    </row>
    <row r="612">
      <c r="G612" s="283"/>
      <c r="H612" s="283"/>
    </row>
    <row r="613">
      <c r="G613" s="283"/>
      <c r="H613" s="283"/>
    </row>
    <row r="614">
      <c r="G614" s="283"/>
      <c r="H614" s="283"/>
    </row>
    <row r="615">
      <c r="G615" s="283"/>
      <c r="H615" s="283"/>
    </row>
    <row r="616">
      <c r="G616" s="283"/>
      <c r="H616" s="283"/>
    </row>
    <row r="617">
      <c r="G617" s="283"/>
      <c r="H617" s="283"/>
    </row>
    <row r="618">
      <c r="G618" s="283"/>
      <c r="H618" s="283"/>
    </row>
    <row r="619">
      <c r="G619" s="283"/>
      <c r="H619" s="283"/>
    </row>
    <row r="620">
      <c r="G620" s="283"/>
      <c r="H620" s="283"/>
    </row>
    <row r="621">
      <c r="G621" s="283"/>
      <c r="H621" s="283"/>
    </row>
    <row r="622">
      <c r="G622" s="283"/>
      <c r="H622" s="283"/>
    </row>
    <row r="623">
      <c r="G623" s="283"/>
      <c r="H623" s="283"/>
    </row>
    <row r="624">
      <c r="G624" s="283"/>
      <c r="H624" s="283"/>
    </row>
    <row r="625">
      <c r="G625" s="283"/>
      <c r="H625" s="283"/>
    </row>
    <row r="626">
      <c r="G626" s="283"/>
      <c r="H626" s="283"/>
    </row>
    <row r="627">
      <c r="G627" s="283"/>
      <c r="H627" s="283"/>
    </row>
    <row r="628">
      <c r="G628" s="283"/>
      <c r="H628" s="283"/>
    </row>
    <row r="629">
      <c r="G629" s="283"/>
      <c r="H629" s="283"/>
    </row>
    <row r="630">
      <c r="G630" s="283"/>
      <c r="H630" s="283"/>
    </row>
    <row r="631">
      <c r="G631" s="283"/>
      <c r="H631" s="283"/>
    </row>
    <row r="632">
      <c r="G632" s="283"/>
      <c r="H632" s="283"/>
    </row>
    <row r="633">
      <c r="G633" s="283"/>
      <c r="H633" s="283"/>
    </row>
    <row r="634">
      <c r="G634" s="283"/>
      <c r="H634" s="283"/>
    </row>
    <row r="635">
      <c r="G635" s="283"/>
      <c r="H635" s="283"/>
    </row>
    <row r="636">
      <c r="G636" s="283"/>
      <c r="H636" s="283"/>
    </row>
    <row r="637">
      <c r="G637" s="283"/>
      <c r="H637" s="283"/>
    </row>
    <row r="638">
      <c r="G638" s="283"/>
      <c r="H638" s="283"/>
    </row>
    <row r="639">
      <c r="G639" s="283"/>
      <c r="H639" s="283"/>
    </row>
    <row r="640">
      <c r="G640" s="283"/>
      <c r="H640" s="283"/>
    </row>
    <row r="641">
      <c r="G641" s="283"/>
      <c r="H641" s="283"/>
    </row>
    <row r="642">
      <c r="G642" s="283"/>
      <c r="H642" s="283"/>
    </row>
    <row r="643">
      <c r="G643" s="283"/>
      <c r="H643" s="283"/>
    </row>
    <row r="644">
      <c r="G644" s="283"/>
      <c r="H644" s="283"/>
    </row>
    <row r="645">
      <c r="G645" s="283"/>
      <c r="H645" s="283"/>
    </row>
    <row r="646">
      <c r="G646" s="283"/>
      <c r="H646" s="283"/>
    </row>
    <row r="647">
      <c r="G647" s="283"/>
      <c r="H647" s="283"/>
    </row>
    <row r="648">
      <c r="G648" s="283"/>
      <c r="H648" s="283"/>
    </row>
    <row r="649">
      <c r="G649" s="283"/>
      <c r="H649" s="283"/>
    </row>
    <row r="650">
      <c r="G650" s="283"/>
      <c r="H650" s="283"/>
    </row>
    <row r="651">
      <c r="G651" s="283"/>
      <c r="H651" s="283"/>
    </row>
    <row r="652">
      <c r="G652" s="283"/>
      <c r="H652" s="283"/>
    </row>
    <row r="653">
      <c r="G653" s="283"/>
      <c r="H653" s="283"/>
    </row>
    <row r="654">
      <c r="G654" s="283"/>
      <c r="H654" s="283"/>
    </row>
    <row r="655">
      <c r="G655" s="283"/>
      <c r="H655" s="283"/>
    </row>
    <row r="656">
      <c r="G656" s="283"/>
      <c r="H656" s="283"/>
    </row>
    <row r="657">
      <c r="G657" s="283"/>
      <c r="H657" s="283"/>
    </row>
    <row r="658">
      <c r="G658" s="283"/>
      <c r="H658" s="283"/>
    </row>
    <row r="659">
      <c r="G659" s="283"/>
      <c r="H659" s="283"/>
    </row>
    <row r="660">
      <c r="G660" s="283"/>
      <c r="H660" s="283"/>
    </row>
    <row r="661">
      <c r="G661" s="283"/>
      <c r="H661" s="283"/>
    </row>
    <row r="662">
      <c r="G662" s="283"/>
      <c r="H662" s="283"/>
    </row>
    <row r="663">
      <c r="G663" s="283"/>
      <c r="H663" s="283"/>
    </row>
    <row r="664">
      <c r="G664" s="283"/>
      <c r="H664" s="283"/>
    </row>
    <row r="665">
      <c r="G665" s="283"/>
      <c r="H665" s="283"/>
    </row>
    <row r="666">
      <c r="G666" s="283"/>
      <c r="H666" s="283"/>
    </row>
    <row r="667">
      <c r="G667" s="283"/>
      <c r="H667" s="283"/>
    </row>
    <row r="668">
      <c r="G668" s="283"/>
      <c r="H668" s="283"/>
    </row>
    <row r="669">
      <c r="G669" s="283"/>
      <c r="H669" s="283"/>
    </row>
    <row r="670">
      <c r="G670" s="283"/>
      <c r="H670" s="283"/>
    </row>
    <row r="671">
      <c r="G671" s="283"/>
      <c r="H671" s="283"/>
    </row>
    <row r="672">
      <c r="G672" s="283"/>
      <c r="H672" s="283"/>
    </row>
    <row r="673">
      <c r="G673" s="283"/>
      <c r="H673" s="283"/>
    </row>
    <row r="674">
      <c r="G674" s="283"/>
      <c r="H674" s="283"/>
    </row>
    <row r="675">
      <c r="G675" s="283"/>
      <c r="H675" s="283"/>
    </row>
    <row r="676">
      <c r="G676" s="283"/>
      <c r="H676" s="283"/>
    </row>
    <row r="677">
      <c r="G677" s="283"/>
      <c r="H677" s="283"/>
    </row>
    <row r="678">
      <c r="G678" s="283"/>
      <c r="H678" s="283"/>
    </row>
    <row r="679">
      <c r="G679" s="283"/>
      <c r="H679" s="283"/>
    </row>
    <row r="680">
      <c r="G680" s="283"/>
      <c r="H680" s="283"/>
    </row>
    <row r="681">
      <c r="G681" s="283"/>
      <c r="H681" s="283"/>
    </row>
    <row r="682">
      <c r="G682" s="283"/>
      <c r="H682" s="283"/>
    </row>
    <row r="683">
      <c r="G683" s="283"/>
      <c r="H683" s="283"/>
    </row>
    <row r="684">
      <c r="G684" s="283"/>
      <c r="H684" s="283"/>
    </row>
    <row r="685">
      <c r="G685" s="283"/>
      <c r="H685" s="283"/>
    </row>
    <row r="686">
      <c r="G686" s="283"/>
      <c r="H686" s="283"/>
    </row>
    <row r="687">
      <c r="G687" s="283"/>
      <c r="H687" s="283"/>
    </row>
    <row r="688">
      <c r="G688" s="283"/>
      <c r="H688" s="283"/>
    </row>
    <row r="689">
      <c r="G689" s="283"/>
      <c r="H689" s="283"/>
    </row>
    <row r="690">
      <c r="G690" s="283"/>
      <c r="H690" s="283"/>
    </row>
    <row r="691">
      <c r="G691" s="283"/>
      <c r="H691" s="283"/>
    </row>
    <row r="692">
      <c r="G692" s="283"/>
      <c r="H692" s="283"/>
    </row>
    <row r="693">
      <c r="G693" s="283"/>
      <c r="H693" s="283"/>
    </row>
    <row r="694">
      <c r="G694" s="283"/>
      <c r="H694" s="283"/>
    </row>
    <row r="695">
      <c r="G695" s="283"/>
      <c r="H695" s="283"/>
    </row>
    <row r="696">
      <c r="G696" s="283"/>
      <c r="H696" s="283"/>
    </row>
    <row r="697">
      <c r="G697" s="283"/>
      <c r="H697" s="283"/>
    </row>
    <row r="698">
      <c r="G698" s="283"/>
      <c r="H698" s="283"/>
    </row>
    <row r="699">
      <c r="G699" s="283"/>
      <c r="H699" s="283"/>
    </row>
    <row r="700">
      <c r="G700" s="283"/>
      <c r="H700" s="283"/>
    </row>
    <row r="701">
      <c r="G701" s="283"/>
      <c r="H701" s="283"/>
    </row>
    <row r="702">
      <c r="G702" s="283"/>
      <c r="H702" s="283"/>
    </row>
    <row r="703">
      <c r="G703" s="283"/>
      <c r="H703" s="283"/>
    </row>
    <row r="704">
      <c r="G704" s="283"/>
      <c r="H704" s="283"/>
    </row>
    <row r="705">
      <c r="G705" s="283"/>
      <c r="H705" s="283"/>
    </row>
    <row r="706">
      <c r="G706" s="283"/>
      <c r="H706" s="283"/>
    </row>
    <row r="707">
      <c r="G707" s="283"/>
      <c r="H707" s="283"/>
    </row>
    <row r="708">
      <c r="G708" s="283"/>
      <c r="H708" s="283"/>
    </row>
    <row r="709">
      <c r="G709" s="283"/>
      <c r="H709" s="283"/>
    </row>
    <row r="710">
      <c r="G710" s="283"/>
      <c r="H710" s="283"/>
    </row>
    <row r="711">
      <c r="G711" s="283"/>
      <c r="H711" s="283"/>
    </row>
    <row r="712">
      <c r="G712" s="283"/>
      <c r="H712" s="283"/>
    </row>
    <row r="713">
      <c r="G713" s="283"/>
      <c r="H713" s="283"/>
    </row>
    <row r="714">
      <c r="G714" s="283"/>
      <c r="H714" s="283"/>
    </row>
    <row r="715">
      <c r="G715" s="283"/>
      <c r="H715" s="283"/>
    </row>
    <row r="716">
      <c r="G716" s="283"/>
      <c r="H716" s="283"/>
    </row>
    <row r="717">
      <c r="G717" s="283"/>
      <c r="H717" s="283"/>
    </row>
    <row r="718">
      <c r="G718" s="283"/>
      <c r="H718" s="283"/>
    </row>
    <row r="719">
      <c r="G719" s="283"/>
      <c r="H719" s="283"/>
    </row>
    <row r="720">
      <c r="G720" s="283"/>
      <c r="H720" s="283"/>
    </row>
    <row r="721">
      <c r="G721" s="283"/>
      <c r="H721" s="283"/>
    </row>
    <row r="722">
      <c r="G722" s="283"/>
      <c r="H722" s="283"/>
    </row>
    <row r="723">
      <c r="G723" s="283"/>
      <c r="H723" s="283"/>
    </row>
    <row r="724">
      <c r="G724" s="283"/>
      <c r="H724" s="283"/>
    </row>
    <row r="725">
      <c r="G725" s="283"/>
      <c r="H725" s="283"/>
    </row>
    <row r="726">
      <c r="G726" s="283"/>
      <c r="H726" s="283"/>
    </row>
    <row r="727">
      <c r="G727" s="283"/>
      <c r="H727" s="283"/>
    </row>
    <row r="728">
      <c r="G728" s="283"/>
      <c r="H728" s="283"/>
    </row>
    <row r="729">
      <c r="G729" s="283"/>
      <c r="H729" s="283"/>
    </row>
    <row r="730">
      <c r="G730" s="283"/>
      <c r="H730" s="283"/>
    </row>
    <row r="731">
      <c r="G731" s="283"/>
      <c r="H731" s="283"/>
    </row>
    <row r="732">
      <c r="G732" s="283"/>
      <c r="H732" s="283"/>
    </row>
    <row r="733">
      <c r="G733" s="283"/>
      <c r="H733" s="283"/>
    </row>
    <row r="734">
      <c r="G734" s="283"/>
      <c r="H734" s="283"/>
    </row>
    <row r="735">
      <c r="G735" s="283"/>
      <c r="H735" s="283"/>
    </row>
    <row r="736">
      <c r="G736" s="283"/>
      <c r="H736" s="283"/>
    </row>
    <row r="737">
      <c r="G737" s="283"/>
      <c r="H737" s="283"/>
    </row>
    <row r="738">
      <c r="G738" s="283"/>
      <c r="H738" s="283"/>
    </row>
    <row r="739">
      <c r="G739" s="283"/>
      <c r="H739" s="283"/>
    </row>
    <row r="740">
      <c r="G740" s="283"/>
      <c r="H740" s="283"/>
    </row>
    <row r="741">
      <c r="G741" s="283"/>
      <c r="H741" s="283"/>
    </row>
    <row r="742">
      <c r="G742" s="283"/>
      <c r="H742" s="283"/>
    </row>
    <row r="743">
      <c r="G743" s="283"/>
      <c r="H743" s="283"/>
    </row>
    <row r="744">
      <c r="G744" s="283"/>
      <c r="H744" s="283"/>
    </row>
    <row r="745">
      <c r="G745" s="283"/>
      <c r="H745" s="283"/>
    </row>
    <row r="746">
      <c r="G746" s="283"/>
      <c r="H746" s="283"/>
    </row>
    <row r="747">
      <c r="G747" s="283"/>
      <c r="H747" s="283"/>
    </row>
    <row r="748">
      <c r="G748" s="283"/>
      <c r="H748" s="283"/>
    </row>
    <row r="749">
      <c r="G749" s="283"/>
      <c r="H749" s="283"/>
    </row>
    <row r="750">
      <c r="G750" s="283"/>
      <c r="H750" s="283"/>
    </row>
    <row r="751">
      <c r="G751" s="283"/>
      <c r="H751" s="283"/>
    </row>
    <row r="752">
      <c r="G752" s="283"/>
      <c r="H752" s="283"/>
    </row>
    <row r="753">
      <c r="G753" s="283"/>
      <c r="H753" s="283"/>
    </row>
    <row r="754">
      <c r="G754" s="283"/>
      <c r="H754" s="283"/>
    </row>
    <row r="755">
      <c r="G755" s="283"/>
      <c r="H755" s="283"/>
    </row>
    <row r="756">
      <c r="G756" s="283"/>
      <c r="H756" s="283"/>
    </row>
    <row r="757">
      <c r="G757" s="283"/>
      <c r="H757" s="283"/>
    </row>
    <row r="758">
      <c r="G758" s="283"/>
      <c r="H758" s="283"/>
    </row>
    <row r="759">
      <c r="G759" s="283"/>
      <c r="H759" s="283"/>
    </row>
    <row r="760">
      <c r="G760" s="283"/>
      <c r="H760" s="283"/>
    </row>
    <row r="761">
      <c r="G761" s="283"/>
      <c r="H761" s="283"/>
    </row>
    <row r="762">
      <c r="G762" s="283"/>
      <c r="H762" s="283"/>
    </row>
    <row r="763">
      <c r="G763" s="283"/>
      <c r="H763" s="283"/>
    </row>
    <row r="764">
      <c r="G764" s="283"/>
      <c r="H764" s="283"/>
    </row>
    <row r="765">
      <c r="G765" s="283"/>
      <c r="H765" s="283"/>
    </row>
    <row r="766">
      <c r="G766" s="283"/>
      <c r="H766" s="283"/>
    </row>
    <row r="767">
      <c r="G767" s="283"/>
      <c r="H767" s="283"/>
    </row>
    <row r="768">
      <c r="G768" s="283"/>
      <c r="H768" s="283"/>
    </row>
    <row r="769">
      <c r="G769" s="283"/>
      <c r="H769" s="283"/>
    </row>
    <row r="770">
      <c r="G770" s="283"/>
      <c r="H770" s="283"/>
    </row>
    <row r="771">
      <c r="G771" s="283"/>
      <c r="H771" s="283"/>
    </row>
    <row r="772">
      <c r="G772" s="283"/>
      <c r="H772" s="283"/>
    </row>
    <row r="773">
      <c r="G773" s="283"/>
      <c r="H773" s="283"/>
    </row>
    <row r="774">
      <c r="G774" s="283"/>
      <c r="H774" s="283"/>
    </row>
    <row r="775">
      <c r="G775" s="283"/>
      <c r="H775" s="283"/>
    </row>
    <row r="776">
      <c r="G776" s="283"/>
      <c r="H776" s="283"/>
    </row>
    <row r="777">
      <c r="G777" s="283"/>
      <c r="H777" s="283"/>
    </row>
    <row r="778">
      <c r="G778" s="283"/>
      <c r="H778" s="283"/>
    </row>
    <row r="779">
      <c r="G779" s="283"/>
      <c r="H779" s="283"/>
    </row>
    <row r="780">
      <c r="G780" s="283"/>
      <c r="H780" s="283"/>
    </row>
    <row r="781">
      <c r="G781" s="283"/>
      <c r="H781" s="283"/>
    </row>
    <row r="782">
      <c r="G782" s="283"/>
      <c r="H782" s="283"/>
    </row>
    <row r="783">
      <c r="G783" s="283"/>
      <c r="H783" s="283"/>
    </row>
    <row r="784">
      <c r="G784" s="283"/>
      <c r="H784" s="283"/>
    </row>
    <row r="785">
      <c r="G785" s="283"/>
      <c r="H785" s="283"/>
    </row>
    <row r="786">
      <c r="G786" s="283"/>
      <c r="H786" s="283"/>
    </row>
    <row r="787">
      <c r="G787" s="283"/>
      <c r="H787" s="283"/>
    </row>
    <row r="788">
      <c r="G788" s="283"/>
      <c r="H788" s="283"/>
    </row>
    <row r="789">
      <c r="G789" s="283"/>
      <c r="H789" s="283"/>
    </row>
    <row r="790">
      <c r="G790" s="283"/>
      <c r="H790" s="283"/>
    </row>
    <row r="791">
      <c r="G791" s="283"/>
      <c r="H791" s="283"/>
    </row>
    <row r="792">
      <c r="G792" s="283"/>
      <c r="H792" s="283"/>
    </row>
    <row r="793">
      <c r="G793" s="283"/>
      <c r="H793" s="283"/>
    </row>
    <row r="794">
      <c r="G794" s="283"/>
      <c r="H794" s="283"/>
    </row>
    <row r="795">
      <c r="G795" s="283"/>
      <c r="H795" s="283"/>
    </row>
    <row r="796">
      <c r="G796" s="283"/>
      <c r="H796" s="283"/>
    </row>
    <row r="797">
      <c r="G797" s="283"/>
      <c r="H797" s="283"/>
    </row>
    <row r="798">
      <c r="G798" s="283"/>
      <c r="H798" s="283"/>
    </row>
    <row r="799">
      <c r="G799" s="283"/>
      <c r="H799" s="283"/>
    </row>
    <row r="800">
      <c r="G800" s="283"/>
      <c r="H800" s="283"/>
    </row>
    <row r="801">
      <c r="G801" s="283"/>
      <c r="H801" s="283"/>
    </row>
    <row r="802">
      <c r="G802" s="283"/>
      <c r="H802" s="283"/>
    </row>
    <row r="803">
      <c r="G803" s="283"/>
      <c r="H803" s="283"/>
    </row>
    <row r="804">
      <c r="G804" s="283"/>
      <c r="H804" s="283"/>
    </row>
    <row r="805">
      <c r="G805" s="283"/>
      <c r="H805" s="283"/>
    </row>
    <row r="806">
      <c r="G806" s="283"/>
      <c r="H806" s="283"/>
    </row>
    <row r="807">
      <c r="G807" s="283"/>
      <c r="H807" s="283"/>
    </row>
    <row r="808">
      <c r="G808" s="283"/>
      <c r="H808" s="283"/>
    </row>
    <row r="809">
      <c r="G809" s="283"/>
      <c r="H809" s="283"/>
    </row>
    <row r="810">
      <c r="G810" s="283"/>
      <c r="H810" s="283"/>
    </row>
    <row r="811">
      <c r="G811" s="283"/>
      <c r="H811" s="283"/>
    </row>
    <row r="812">
      <c r="G812" s="283"/>
      <c r="H812" s="283"/>
    </row>
    <row r="813">
      <c r="G813" s="283"/>
      <c r="H813" s="283"/>
    </row>
    <row r="814">
      <c r="G814" s="283"/>
      <c r="H814" s="283"/>
    </row>
    <row r="815">
      <c r="G815" s="283"/>
      <c r="H815" s="283"/>
    </row>
    <row r="816">
      <c r="G816" s="283"/>
      <c r="H816" s="283"/>
    </row>
    <row r="817">
      <c r="G817" s="283"/>
      <c r="H817" s="283"/>
    </row>
    <row r="818">
      <c r="G818" s="283"/>
      <c r="H818" s="283"/>
    </row>
    <row r="819">
      <c r="G819" s="283"/>
      <c r="H819" s="283"/>
    </row>
    <row r="820">
      <c r="G820" s="283"/>
      <c r="H820" s="283"/>
    </row>
    <row r="821">
      <c r="G821" s="283"/>
      <c r="H821" s="283"/>
    </row>
    <row r="822">
      <c r="G822" s="283"/>
      <c r="H822" s="283"/>
    </row>
    <row r="823">
      <c r="G823" s="283"/>
      <c r="H823" s="283"/>
    </row>
    <row r="824">
      <c r="G824" s="283"/>
      <c r="H824" s="283"/>
    </row>
    <row r="825">
      <c r="G825" s="283"/>
      <c r="H825" s="283"/>
    </row>
    <row r="826">
      <c r="G826" s="283"/>
      <c r="H826" s="283"/>
    </row>
    <row r="827">
      <c r="G827" s="283"/>
      <c r="H827" s="283"/>
    </row>
    <row r="828">
      <c r="G828" s="283"/>
      <c r="H828" s="283"/>
    </row>
    <row r="829">
      <c r="G829" s="283"/>
      <c r="H829" s="283"/>
    </row>
    <row r="830">
      <c r="G830" s="283"/>
      <c r="H830" s="283"/>
    </row>
    <row r="831">
      <c r="G831" s="283"/>
      <c r="H831" s="283"/>
    </row>
    <row r="832">
      <c r="G832" s="283"/>
      <c r="H832" s="283"/>
    </row>
    <row r="833">
      <c r="G833" s="283"/>
      <c r="H833" s="283"/>
    </row>
    <row r="834">
      <c r="G834" s="283"/>
      <c r="H834" s="283"/>
    </row>
    <row r="835">
      <c r="G835" s="283"/>
      <c r="H835" s="283"/>
    </row>
    <row r="836">
      <c r="G836" s="283"/>
      <c r="H836" s="283"/>
    </row>
    <row r="837">
      <c r="G837" s="283"/>
      <c r="H837" s="283"/>
    </row>
    <row r="838">
      <c r="G838" s="283"/>
      <c r="H838" s="283"/>
    </row>
    <row r="839">
      <c r="G839" s="283"/>
      <c r="H839" s="283"/>
    </row>
    <row r="840">
      <c r="G840" s="283"/>
      <c r="H840" s="283"/>
    </row>
    <row r="841">
      <c r="G841" s="283"/>
      <c r="H841" s="283"/>
    </row>
    <row r="842">
      <c r="G842" s="283"/>
      <c r="H842" s="283"/>
    </row>
    <row r="843">
      <c r="G843" s="283"/>
      <c r="H843" s="283"/>
    </row>
    <row r="844">
      <c r="G844" s="283"/>
      <c r="H844" s="283"/>
    </row>
    <row r="845">
      <c r="G845" s="283"/>
      <c r="H845" s="283"/>
    </row>
    <row r="846">
      <c r="G846" s="283"/>
      <c r="H846" s="283"/>
    </row>
    <row r="847">
      <c r="G847" s="283"/>
      <c r="H847" s="283"/>
    </row>
    <row r="848">
      <c r="G848" s="283"/>
      <c r="H848" s="283"/>
    </row>
    <row r="849">
      <c r="G849" s="283"/>
      <c r="H849" s="283"/>
    </row>
    <row r="850">
      <c r="G850" s="283"/>
      <c r="H850" s="283"/>
    </row>
    <row r="851">
      <c r="G851" s="283"/>
      <c r="H851" s="283"/>
    </row>
    <row r="852">
      <c r="G852" s="283"/>
      <c r="H852" s="283"/>
    </row>
    <row r="853">
      <c r="G853" s="283"/>
      <c r="H853" s="283"/>
    </row>
    <row r="854">
      <c r="G854" s="283"/>
      <c r="H854" s="283"/>
    </row>
    <row r="855">
      <c r="G855" s="283"/>
      <c r="H855" s="283"/>
    </row>
    <row r="856">
      <c r="G856" s="283"/>
      <c r="H856" s="283"/>
    </row>
    <row r="857">
      <c r="G857" s="283"/>
      <c r="H857" s="283"/>
    </row>
    <row r="858">
      <c r="G858" s="283"/>
      <c r="H858" s="283"/>
    </row>
    <row r="859">
      <c r="G859" s="283"/>
      <c r="H859" s="283"/>
    </row>
    <row r="860">
      <c r="G860" s="283"/>
      <c r="H860" s="283"/>
    </row>
    <row r="861">
      <c r="G861" s="283"/>
      <c r="H861" s="283"/>
    </row>
    <row r="862">
      <c r="G862" s="283"/>
      <c r="H862" s="283"/>
    </row>
    <row r="863">
      <c r="G863" s="283"/>
      <c r="H863" s="283"/>
    </row>
    <row r="864">
      <c r="G864" s="283"/>
      <c r="H864" s="283"/>
    </row>
    <row r="865">
      <c r="G865" s="283"/>
      <c r="H865" s="283"/>
    </row>
    <row r="866">
      <c r="G866" s="283"/>
      <c r="H866" s="283"/>
    </row>
    <row r="867">
      <c r="G867" s="283"/>
      <c r="H867" s="283"/>
    </row>
    <row r="868">
      <c r="G868" s="283"/>
      <c r="H868" s="283"/>
    </row>
    <row r="869">
      <c r="G869" s="283"/>
      <c r="H869" s="283"/>
    </row>
    <row r="870">
      <c r="G870" s="283"/>
      <c r="H870" s="283"/>
    </row>
    <row r="871">
      <c r="G871" s="283"/>
      <c r="H871" s="283"/>
    </row>
    <row r="872">
      <c r="G872" s="283"/>
      <c r="H872" s="283"/>
    </row>
    <row r="873">
      <c r="G873" s="283"/>
      <c r="H873" s="283"/>
    </row>
    <row r="874">
      <c r="G874" s="283"/>
      <c r="H874" s="283"/>
    </row>
    <row r="875">
      <c r="G875" s="283"/>
      <c r="H875" s="283"/>
    </row>
    <row r="876">
      <c r="G876" s="283"/>
      <c r="H876" s="283"/>
    </row>
    <row r="877">
      <c r="G877" s="283"/>
      <c r="H877" s="283"/>
    </row>
    <row r="878">
      <c r="G878" s="283"/>
      <c r="H878" s="283"/>
    </row>
    <row r="879">
      <c r="G879" s="283"/>
      <c r="H879" s="283"/>
    </row>
    <row r="880">
      <c r="G880" s="283"/>
      <c r="H880" s="283"/>
    </row>
    <row r="881">
      <c r="G881" s="283"/>
      <c r="H881" s="283"/>
    </row>
    <row r="882">
      <c r="G882" s="283"/>
      <c r="H882" s="283"/>
    </row>
    <row r="883">
      <c r="G883" s="283"/>
      <c r="H883" s="283"/>
    </row>
    <row r="884">
      <c r="G884" s="283"/>
      <c r="H884" s="283"/>
    </row>
    <row r="885">
      <c r="G885" s="283"/>
      <c r="H885" s="283"/>
    </row>
    <row r="886">
      <c r="G886" s="283"/>
      <c r="H886" s="283"/>
    </row>
    <row r="887">
      <c r="G887" s="283"/>
      <c r="H887" s="283"/>
    </row>
    <row r="888">
      <c r="G888" s="283"/>
      <c r="H888" s="283"/>
    </row>
    <row r="889">
      <c r="G889" s="283"/>
      <c r="H889" s="283"/>
    </row>
    <row r="890">
      <c r="G890" s="283"/>
      <c r="H890" s="283"/>
    </row>
    <row r="891">
      <c r="G891" s="283"/>
      <c r="H891" s="283"/>
    </row>
    <row r="892">
      <c r="G892" s="283"/>
      <c r="H892" s="283"/>
    </row>
    <row r="893">
      <c r="G893" s="283"/>
      <c r="H893" s="283"/>
    </row>
    <row r="894">
      <c r="G894" s="283"/>
      <c r="H894" s="283"/>
    </row>
    <row r="895">
      <c r="G895" s="283"/>
      <c r="H895" s="283"/>
    </row>
    <row r="896">
      <c r="G896" s="283"/>
      <c r="H896" s="283"/>
    </row>
    <row r="897">
      <c r="G897" s="283"/>
      <c r="H897" s="283"/>
    </row>
    <row r="898">
      <c r="G898" s="283"/>
      <c r="H898" s="283"/>
    </row>
    <row r="899">
      <c r="G899" s="283"/>
      <c r="H899" s="283"/>
    </row>
    <row r="900">
      <c r="G900" s="283"/>
      <c r="H900" s="283"/>
    </row>
    <row r="901">
      <c r="G901" s="283"/>
      <c r="H901" s="283"/>
    </row>
    <row r="902">
      <c r="G902" s="283"/>
      <c r="H902" s="283"/>
    </row>
    <row r="903">
      <c r="G903" s="283"/>
      <c r="H903" s="283"/>
    </row>
    <row r="904">
      <c r="G904" s="283"/>
      <c r="H904" s="283"/>
    </row>
    <row r="905">
      <c r="G905" s="283"/>
      <c r="H905" s="283"/>
    </row>
    <row r="906">
      <c r="G906" s="283"/>
      <c r="H906" s="283"/>
    </row>
    <row r="907">
      <c r="G907" s="283"/>
      <c r="H907" s="283"/>
    </row>
    <row r="908">
      <c r="G908" s="283"/>
      <c r="H908" s="283"/>
    </row>
    <row r="909">
      <c r="G909" s="283"/>
      <c r="H909" s="283"/>
    </row>
    <row r="910">
      <c r="G910" s="283"/>
      <c r="H910" s="283"/>
    </row>
    <row r="911">
      <c r="G911" s="283"/>
      <c r="H911" s="283"/>
    </row>
    <row r="912">
      <c r="G912" s="283"/>
      <c r="H912" s="283"/>
    </row>
    <row r="913">
      <c r="G913" s="283"/>
      <c r="H913" s="283"/>
    </row>
    <row r="914">
      <c r="G914" s="283"/>
      <c r="H914" s="283"/>
    </row>
    <row r="915">
      <c r="G915" s="283"/>
      <c r="H915" s="283"/>
    </row>
    <row r="916">
      <c r="G916" s="283"/>
      <c r="H916" s="283"/>
    </row>
    <row r="917">
      <c r="G917" s="283"/>
      <c r="H917" s="283"/>
    </row>
    <row r="918">
      <c r="G918" s="283"/>
      <c r="H918" s="283"/>
    </row>
    <row r="919">
      <c r="G919" s="283"/>
      <c r="H919" s="283"/>
    </row>
    <row r="920">
      <c r="G920" s="283"/>
      <c r="H920" s="283"/>
    </row>
    <row r="921">
      <c r="G921" s="283"/>
      <c r="H921" s="283"/>
    </row>
    <row r="922">
      <c r="G922" s="283"/>
      <c r="H922" s="283"/>
    </row>
    <row r="923">
      <c r="G923" s="283"/>
      <c r="H923" s="283"/>
    </row>
    <row r="924">
      <c r="G924" s="283"/>
      <c r="H924" s="283"/>
    </row>
    <row r="925">
      <c r="G925" s="283"/>
      <c r="H925" s="283"/>
    </row>
    <row r="926">
      <c r="G926" s="283"/>
      <c r="H926" s="283"/>
    </row>
    <row r="927">
      <c r="G927" s="283"/>
      <c r="H927" s="283"/>
    </row>
    <row r="928">
      <c r="G928" s="283"/>
      <c r="H928" s="283"/>
    </row>
    <row r="929">
      <c r="G929" s="283"/>
      <c r="H929" s="283"/>
    </row>
    <row r="930">
      <c r="G930" s="283"/>
      <c r="H930" s="283"/>
    </row>
    <row r="931">
      <c r="G931" s="283"/>
      <c r="H931" s="283"/>
    </row>
    <row r="932">
      <c r="G932" s="283"/>
      <c r="H932" s="283"/>
    </row>
    <row r="933">
      <c r="G933" s="283"/>
      <c r="H933" s="283"/>
    </row>
    <row r="934">
      <c r="G934" s="283"/>
      <c r="H934" s="283"/>
    </row>
    <row r="935">
      <c r="G935" s="283"/>
      <c r="H935" s="283"/>
    </row>
    <row r="936">
      <c r="G936" s="283"/>
      <c r="H936" s="283"/>
    </row>
    <row r="937">
      <c r="G937" s="283"/>
      <c r="H937" s="283"/>
    </row>
    <row r="938">
      <c r="G938" s="283"/>
      <c r="H938" s="283"/>
    </row>
    <row r="939">
      <c r="G939" s="283"/>
      <c r="H939" s="283"/>
    </row>
    <row r="940">
      <c r="G940" s="283"/>
      <c r="H940" s="283"/>
    </row>
    <row r="941">
      <c r="G941" s="283"/>
      <c r="H941" s="283"/>
    </row>
    <row r="942">
      <c r="G942" s="283"/>
      <c r="H942" s="283"/>
    </row>
    <row r="943">
      <c r="G943" s="283"/>
      <c r="H943" s="283"/>
    </row>
    <row r="944">
      <c r="G944" s="283"/>
      <c r="H944" s="283"/>
    </row>
    <row r="945">
      <c r="G945" s="283"/>
      <c r="H945" s="283"/>
    </row>
    <row r="946">
      <c r="G946" s="283"/>
      <c r="H946" s="283"/>
    </row>
    <row r="947">
      <c r="G947" s="283"/>
      <c r="H947" s="283"/>
    </row>
    <row r="948">
      <c r="G948" s="283"/>
      <c r="H948" s="283"/>
    </row>
    <row r="949">
      <c r="G949" s="283"/>
      <c r="H949" s="283"/>
    </row>
    <row r="950">
      <c r="G950" s="283"/>
      <c r="H950" s="283"/>
    </row>
    <row r="951">
      <c r="G951" s="283"/>
      <c r="H951" s="283"/>
    </row>
    <row r="952">
      <c r="G952" s="283"/>
      <c r="H952" s="283"/>
    </row>
    <row r="953">
      <c r="G953" s="283"/>
      <c r="H953" s="283"/>
    </row>
    <row r="954">
      <c r="G954" s="283"/>
      <c r="H954" s="283"/>
    </row>
    <row r="955">
      <c r="G955" s="283"/>
      <c r="H955" s="283"/>
    </row>
    <row r="956">
      <c r="G956" s="283"/>
      <c r="H956" s="283"/>
    </row>
    <row r="957">
      <c r="G957" s="283"/>
      <c r="H957" s="283"/>
    </row>
    <row r="958">
      <c r="G958" s="283"/>
      <c r="H958" s="283"/>
    </row>
    <row r="959">
      <c r="G959" s="283"/>
      <c r="H959" s="283"/>
    </row>
    <row r="960">
      <c r="G960" s="283"/>
      <c r="H960" s="283"/>
    </row>
    <row r="961">
      <c r="G961" s="283"/>
      <c r="H961" s="283"/>
    </row>
    <row r="962">
      <c r="G962" s="283"/>
      <c r="H962" s="283"/>
    </row>
    <row r="963">
      <c r="G963" s="283"/>
      <c r="H963" s="283"/>
    </row>
    <row r="964">
      <c r="G964" s="283"/>
      <c r="H964" s="283"/>
    </row>
    <row r="965">
      <c r="G965" s="283"/>
      <c r="H965" s="283"/>
    </row>
    <row r="966">
      <c r="G966" s="283"/>
      <c r="H966" s="283"/>
    </row>
    <row r="967">
      <c r="G967" s="283"/>
      <c r="H967" s="283"/>
    </row>
    <row r="968">
      <c r="G968" s="283"/>
      <c r="H968" s="283"/>
    </row>
    <row r="969">
      <c r="G969" s="283"/>
      <c r="H969" s="283"/>
    </row>
    <row r="970">
      <c r="G970" s="283"/>
      <c r="H970" s="283"/>
    </row>
    <row r="971">
      <c r="G971" s="283"/>
      <c r="H971" s="283"/>
    </row>
    <row r="972">
      <c r="G972" s="283"/>
      <c r="H972" s="283"/>
    </row>
    <row r="973">
      <c r="G973" s="283"/>
      <c r="H973" s="283"/>
    </row>
    <row r="974">
      <c r="G974" s="283"/>
      <c r="H974" s="283"/>
    </row>
    <row r="975">
      <c r="G975" s="283"/>
      <c r="H975" s="283"/>
    </row>
    <row r="976">
      <c r="G976" s="283"/>
      <c r="H976" s="283"/>
    </row>
    <row r="977">
      <c r="G977" s="283"/>
      <c r="H977" s="283"/>
    </row>
    <row r="978">
      <c r="G978" s="283"/>
      <c r="H978" s="283"/>
    </row>
    <row r="979">
      <c r="G979" s="283"/>
      <c r="H979" s="283"/>
    </row>
    <row r="980">
      <c r="G980" s="283"/>
      <c r="H980" s="283"/>
    </row>
    <row r="981">
      <c r="G981" s="283"/>
      <c r="H981" s="283"/>
    </row>
    <row r="982">
      <c r="G982" s="283"/>
      <c r="H982" s="283"/>
    </row>
    <row r="983">
      <c r="G983" s="283"/>
      <c r="H983" s="283"/>
    </row>
    <row r="984">
      <c r="G984" s="283"/>
      <c r="H984" s="283"/>
    </row>
    <row r="985">
      <c r="G985" s="283"/>
      <c r="H985" s="283"/>
    </row>
    <row r="986">
      <c r="G986" s="283"/>
      <c r="H986" s="283"/>
    </row>
    <row r="987">
      <c r="G987" s="283"/>
      <c r="H987" s="283"/>
    </row>
    <row r="988">
      <c r="G988" s="283"/>
      <c r="H988" s="283"/>
    </row>
    <row r="989">
      <c r="G989" s="283"/>
      <c r="H989" s="283"/>
    </row>
    <row r="990">
      <c r="G990" s="283"/>
      <c r="H990" s="283"/>
    </row>
    <row r="991">
      <c r="G991" s="283"/>
      <c r="H991" s="283"/>
    </row>
    <row r="992">
      <c r="G992" s="283"/>
      <c r="H992" s="283"/>
    </row>
    <row r="993">
      <c r="G993" s="283"/>
      <c r="H993" s="283"/>
    </row>
    <row r="994">
      <c r="G994" s="283"/>
      <c r="H994" s="283"/>
    </row>
    <row r="995">
      <c r="G995" s="283"/>
      <c r="H995" s="283"/>
    </row>
    <row r="996">
      <c r="G996" s="283"/>
      <c r="H996" s="283"/>
    </row>
    <row r="997">
      <c r="G997" s="283"/>
      <c r="H997" s="283"/>
    </row>
    <row r="998">
      <c r="G998" s="283"/>
      <c r="H998" s="283"/>
    </row>
    <row r="999">
      <c r="G999" s="283"/>
      <c r="H999" s="283"/>
    </row>
    <row r="1000">
      <c r="G1000" s="283"/>
      <c r="H1000" s="283"/>
    </row>
    <row r="1001">
      <c r="G1001" s="283"/>
      <c r="H1001" s="283"/>
    </row>
    <row r="1002">
      <c r="G1002" s="283"/>
      <c r="H1002" s="283"/>
    </row>
    <row r="1003">
      <c r="G1003" s="283"/>
      <c r="H1003" s="283"/>
    </row>
    <row r="1004">
      <c r="G1004" s="283"/>
      <c r="H1004" s="283"/>
    </row>
    <row r="1005">
      <c r="G1005" s="283"/>
      <c r="H1005" s="283"/>
    </row>
  </sheetData>
  <mergeCells count="2">
    <mergeCell ref="B1:F1"/>
    <mergeCell ref="B2:F2"/>
  </mergeCells>
  <hyperlinks>
    <hyperlink r:id="rId4" ref="H71"/>
    <hyperlink r:id="rId5" ref="H73"/>
    <hyperlink r:id="rId6" location="gid=1196710738" ref="E82"/>
    <hyperlink r:id="rId7" location="gid=1196710738" ref="E83"/>
  </hyperlinks>
  <drawing r:id="rId8"/>
  <legacy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2.13"/>
    <col customWidth="1" min="3" max="3" width="32.13"/>
    <col customWidth="1" min="4" max="4" width="28.63"/>
    <col customWidth="1" min="5" max="5" width="45.13"/>
  </cols>
  <sheetData>
    <row r="1">
      <c r="A1" s="466">
        <v>1.0</v>
      </c>
      <c r="B1" s="466" t="s">
        <v>1148</v>
      </c>
      <c r="C1" s="467"/>
      <c r="D1" s="49" t="s">
        <v>1149</v>
      </c>
    </row>
    <row r="2">
      <c r="A2" s="413" t="s">
        <v>831</v>
      </c>
      <c r="B2" s="468" t="s">
        <v>1150</v>
      </c>
      <c r="C2" s="8"/>
      <c r="D2" s="8"/>
      <c r="E2" s="9"/>
    </row>
    <row r="3">
      <c r="A3" s="413" t="s">
        <v>909</v>
      </c>
      <c r="B3" s="414" t="s">
        <v>1151</v>
      </c>
      <c r="C3" s="8"/>
      <c r="D3" s="8"/>
      <c r="E3" s="9"/>
    </row>
    <row r="5">
      <c r="A5" s="49"/>
    </row>
    <row r="6">
      <c r="A6" s="49" t="s">
        <v>814</v>
      </c>
    </row>
    <row r="8">
      <c r="A8" s="49" t="s">
        <v>815</v>
      </c>
    </row>
    <row r="9">
      <c r="A9" s="416" t="s">
        <v>816</v>
      </c>
      <c r="B9" s="416" t="s">
        <v>817</v>
      </c>
      <c r="C9" s="416" t="s">
        <v>411</v>
      </c>
      <c r="D9" s="416" t="s">
        <v>818</v>
      </c>
      <c r="E9" s="416" t="s">
        <v>819</v>
      </c>
    </row>
    <row r="10">
      <c r="A10" s="417" t="s">
        <v>913</v>
      </c>
      <c r="B10" s="417" t="s">
        <v>443</v>
      </c>
      <c r="C10" s="418"/>
      <c r="D10" s="417" t="s">
        <v>822</v>
      </c>
      <c r="E10" s="417" t="s">
        <v>914</v>
      </c>
    </row>
    <row r="11">
      <c r="A11" s="417" t="s">
        <v>915</v>
      </c>
      <c r="B11" s="417" t="s">
        <v>443</v>
      </c>
      <c r="C11" s="417" t="s">
        <v>1152</v>
      </c>
      <c r="D11" s="417" t="s">
        <v>822</v>
      </c>
      <c r="E11" s="469" t="s">
        <v>1153</v>
      </c>
    </row>
    <row r="12">
      <c r="A12" s="417" t="s">
        <v>820</v>
      </c>
      <c r="B12" s="417" t="s">
        <v>443</v>
      </c>
      <c r="C12" s="465" t="s">
        <v>1154</v>
      </c>
      <c r="D12" s="417" t="s">
        <v>822</v>
      </c>
      <c r="E12" s="470" t="s">
        <v>914</v>
      </c>
    </row>
    <row r="14">
      <c r="A14" s="49" t="s">
        <v>824</v>
      </c>
    </row>
    <row r="15">
      <c r="A15" s="416" t="s">
        <v>816</v>
      </c>
      <c r="B15" s="416" t="s">
        <v>817</v>
      </c>
      <c r="C15" s="416" t="s">
        <v>411</v>
      </c>
      <c r="D15" s="416" t="s">
        <v>818</v>
      </c>
      <c r="E15" s="416" t="s">
        <v>1155</v>
      </c>
    </row>
    <row r="16">
      <c r="A16" s="417" t="s">
        <v>927</v>
      </c>
      <c r="B16" s="417" t="s">
        <v>443</v>
      </c>
      <c r="C16" s="417" t="s">
        <v>928</v>
      </c>
      <c r="D16" s="417" t="s">
        <v>822</v>
      </c>
      <c r="E16" s="417" t="s">
        <v>1156</v>
      </c>
    </row>
    <row r="17">
      <c r="A17" s="417" t="s">
        <v>932</v>
      </c>
      <c r="B17" s="417" t="s">
        <v>443</v>
      </c>
      <c r="C17" s="417" t="s">
        <v>1157</v>
      </c>
      <c r="D17" s="417" t="s">
        <v>822</v>
      </c>
      <c r="E17" s="417" t="s">
        <v>1158</v>
      </c>
    </row>
    <row r="18">
      <c r="A18" s="417" t="s">
        <v>935</v>
      </c>
      <c r="B18" s="417" t="s">
        <v>443</v>
      </c>
      <c r="C18" s="417" t="s">
        <v>1159</v>
      </c>
      <c r="D18" s="417" t="s">
        <v>822</v>
      </c>
      <c r="E18" s="417" t="s">
        <v>1160</v>
      </c>
    </row>
    <row r="19">
      <c r="A19" s="417" t="s">
        <v>938</v>
      </c>
      <c r="B19" s="417" t="s">
        <v>443</v>
      </c>
      <c r="C19" s="417" t="s">
        <v>1161</v>
      </c>
      <c r="D19" s="417" t="s">
        <v>822</v>
      </c>
      <c r="E19" s="416" t="s">
        <v>1162</v>
      </c>
    </row>
    <row r="20">
      <c r="A20" s="417" t="s">
        <v>961</v>
      </c>
      <c r="B20" s="417" t="s">
        <v>443</v>
      </c>
      <c r="C20" s="470" t="s">
        <v>1163</v>
      </c>
      <c r="D20" s="417" t="s">
        <v>1164</v>
      </c>
      <c r="E20" s="417" t="s">
        <v>1165</v>
      </c>
    </row>
    <row r="21">
      <c r="A21" s="417" t="s">
        <v>1009</v>
      </c>
      <c r="B21" s="417" t="s">
        <v>443</v>
      </c>
      <c r="C21" s="417" t="s">
        <v>1166</v>
      </c>
      <c r="D21" s="417" t="s">
        <v>1167</v>
      </c>
      <c r="E21" s="417" t="s">
        <v>1168</v>
      </c>
    </row>
    <row r="23">
      <c r="A23" s="49" t="s">
        <v>829</v>
      </c>
    </row>
    <row r="25">
      <c r="A25" s="49" t="s">
        <v>824</v>
      </c>
    </row>
    <row r="26">
      <c r="A26" s="416" t="s">
        <v>965</v>
      </c>
      <c r="B26" s="416" t="s">
        <v>966</v>
      </c>
      <c r="C26" s="416" t="s">
        <v>818</v>
      </c>
      <c r="D26" s="416" t="s">
        <v>411</v>
      </c>
    </row>
    <row r="27">
      <c r="A27" s="417">
        <v>1.0</v>
      </c>
      <c r="B27" s="417" t="s">
        <v>971</v>
      </c>
      <c r="C27" s="417" t="s">
        <v>822</v>
      </c>
      <c r="D27" s="471" t="s">
        <v>409</v>
      </c>
      <c r="E27" s="166" t="s">
        <v>1169</v>
      </c>
    </row>
    <row r="28">
      <c r="A28" s="417">
        <v>2.0</v>
      </c>
      <c r="B28" s="417" t="s">
        <v>973</v>
      </c>
      <c r="C28" s="417" t="s">
        <v>822</v>
      </c>
      <c r="D28" s="471" t="s">
        <v>409</v>
      </c>
      <c r="E28" s="166" t="s">
        <v>1169</v>
      </c>
    </row>
    <row r="29">
      <c r="A29" s="472">
        <v>3.0</v>
      </c>
      <c r="B29" s="472" t="s">
        <v>134</v>
      </c>
      <c r="C29" s="472" t="s">
        <v>822</v>
      </c>
      <c r="D29" s="471"/>
    </row>
    <row r="33">
      <c r="A33" s="49" t="s">
        <v>1170</v>
      </c>
    </row>
    <row r="34">
      <c r="A34" s="49" t="s">
        <v>1171</v>
      </c>
    </row>
    <row r="36">
      <c r="A36" s="49" t="s">
        <v>1172</v>
      </c>
    </row>
    <row r="37">
      <c r="A37" s="49" t="s">
        <v>1173</v>
      </c>
    </row>
    <row r="39">
      <c r="A39" s="466">
        <v>2.0</v>
      </c>
      <c r="B39" s="466" t="s">
        <v>1174</v>
      </c>
      <c r="C39" s="467"/>
    </row>
    <row r="40">
      <c r="A40" s="413" t="s">
        <v>831</v>
      </c>
      <c r="B40" s="468" t="s">
        <v>1175</v>
      </c>
      <c r="C40" s="8"/>
      <c r="D40" s="8"/>
      <c r="E40" s="9"/>
    </row>
    <row r="41">
      <c r="A41" s="413" t="s">
        <v>909</v>
      </c>
      <c r="B41" s="414" t="s">
        <v>1176</v>
      </c>
      <c r="C41" s="8"/>
      <c r="D41" s="8"/>
      <c r="E41" s="9"/>
    </row>
    <row r="43">
      <c r="A43" s="5" t="s">
        <v>814</v>
      </c>
    </row>
    <row r="44">
      <c r="A44" s="5" t="s">
        <v>815</v>
      </c>
    </row>
    <row r="45">
      <c r="A45" s="416" t="s">
        <v>816</v>
      </c>
      <c r="B45" s="416" t="s">
        <v>817</v>
      </c>
      <c r="C45" s="416" t="s">
        <v>411</v>
      </c>
      <c r="D45" s="416" t="s">
        <v>818</v>
      </c>
      <c r="E45" s="416" t="s">
        <v>819</v>
      </c>
    </row>
    <row r="46">
      <c r="A46" s="417" t="s">
        <v>913</v>
      </c>
      <c r="B46" s="417" t="s">
        <v>443</v>
      </c>
      <c r="C46" s="418"/>
      <c r="D46" s="417" t="s">
        <v>822</v>
      </c>
      <c r="E46" s="417" t="s">
        <v>914</v>
      </c>
    </row>
    <row r="47">
      <c r="A47" s="417" t="s">
        <v>915</v>
      </c>
      <c r="B47" s="417" t="s">
        <v>443</v>
      </c>
      <c r="C47" s="417" t="s">
        <v>1177</v>
      </c>
      <c r="D47" s="417" t="s">
        <v>822</v>
      </c>
      <c r="E47" s="469" t="s">
        <v>1178</v>
      </c>
    </row>
    <row r="48">
      <c r="A48" s="417" t="s">
        <v>820</v>
      </c>
      <c r="B48" s="417" t="s">
        <v>443</v>
      </c>
      <c r="C48" s="465" t="s">
        <v>1154</v>
      </c>
      <c r="D48" s="417" t="s">
        <v>822</v>
      </c>
      <c r="E48" s="470" t="s">
        <v>914</v>
      </c>
    </row>
    <row r="50">
      <c r="A50" s="5" t="s">
        <v>824</v>
      </c>
    </row>
    <row r="51">
      <c r="A51" s="417" t="s">
        <v>927</v>
      </c>
      <c r="B51" s="417" t="s">
        <v>443</v>
      </c>
      <c r="C51" s="417" t="s">
        <v>928</v>
      </c>
      <c r="D51" s="417" t="s">
        <v>822</v>
      </c>
      <c r="E51" s="417" t="s">
        <v>1179</v>
      </c>
    </row>
    <row r="52">
      <c r="A52" s="417" t="s">
        <v>932</v>
      </c>
      <c r="B52" s="417" t="s">
        <v>443</v>
      </c>
      <c r="C52" s="417" t="s">
        <v>1157</v>
      </c>
      <c r="D52" s="417" t="s">
        <v>822</v>
      </c>
      <c r="E52" s="417" t="s">
        <v>1180</v>
      </c>
    </row>
    <row r="53">
      <c r="A53" s="417" t="s">
        <v>935</v>
      </c>
      <c r="B53" s="417" t="s">
        <v>443</v>
      </c>
      <c r="C53" s="417" t="s">
        <v>1159</v>
      </c>
      <c r="D53" s="417" t="s">
        <v>822</v>
      </c>
      <c r="E53" s="417" t="s">
        <v>1181</v>
      </c>
    </row>
    <row r="54">
      <c r="A54" s="417" t="s">
        <v>938</v>
      </c>
      <c r="B54" s="417" t="s">
        <v>443</v>
      </c>
      <c r="C54" s="417" t="s">
        <v>1161</v>
      </c>
      <c r="D54" s="417" t="s">
        <v>822</v>
      </c>
      <c r="E54" s="416" t="s">
        <v>1182</v>
      </c>
    </row>
    <row r="55">
      <c r="A55" s="417" t="s">
        <v>961</v>
      </c>
      <c r="B55" s="417" t="s">
        <v>443</v>
      </c>
      <c r="C55" s="470" t="s">
        <v>1163</v>
      </c>
      <c r="D55" s="417" t="s">
        <v>1183</v>
      </c>
      <c r="E55" s="417" t="s">
        <v>1165</v>
      </c>
    </row>
    <row r="56">
      <c r="A56" s="417" t="s">
        <v>1009</v>
      </c>
      <c r="B56" s="417" t="s">
        <v>443</v>
      </c>
      <c r="C56" s="417" t="s">
        <v>1166</v>
      </c>
      <c r="D56" s="417" t="s">
        <v>1167</v>
      </c>
      <c r="E56" s="417" t="s">
        <v>1184</v>
      </c>
    </row>
    <row r="57">
      <c r="A57" s="439" t="s">
        <v>1185</v>
      </c>
      <c r="B57" s="439" t="s">
        <v>443</v>
      </c>
      <c r="C57" s="439" t="s">
        <v>1186</v>
      </c>
      <c r="D57" s="439" t="s">
        <v>822</v>
      </c>
      <c r="E57" s="439" t="s">
        <v>1187</v>
      </c>
    </row>
    <row r="58">
      <c r="E58" s="168" t="s">
        <v>1188</v>
      </c>
    </row>
    <row r="60">
      <c r="A60" s="473" t="s">
        <v>829</v>
      </c>
      <c r="B60" s="474"/>
      <c r="C60" s="474"/>
      <c r="D60" s="474"/>
    </row>
    <row r="61">
      <c r="A61" s="474"/>
      <c r="B61" s="474"/>
      <c r="C61" s="474"/>
      <c r="D61" s="474"/>
    </row>
    <row r="62">
      <c r="A62" s="475" t="s">
        <v>824</v>
      </c>
      <c r="B62" s="475"/>
      <c r="C62" s="475"/>
      <c r="D62" s="475"/>
    </row>
    <row r="63">
      <c r="A63" s="476" t="s">
        <v>965</v>
      </c>
      <c r="B63" s="477" t="s">
        <v>966</v>
      </c>
      <c r="C63" s="477" t="s">
        <v>818</v>
      </c>
      <c r="D63" s="477" t="s">
        <v>411</v>
      </c>
    </row>
    <row r="64">
      <c r="A64" s="478">
        <v>1.0</v>
      </c>
      <c r="B64" s="479" t="s">
        <v>971</v>
      </c>
      <c r="C64" s="479" t="s">
        <v>822</v>
      </c>
      <c r="D64" s="479" t="s">
        <v>1189</v>
      </c>
      <c r="E64" s="166" t="s">
        <v>1169</v>
      </c>
    </row>
    <row r="65">
      <c r="A65" s="480">
        <v>2.0</v>
      </c>
      <c r="B65" s="480" t="s">
        <v>973</v>
      </c>
      <c r="C65" s="480" t="s">
        <v>822</v>
      </c>
      <c r="D65" s="481" t="s">
        <v>411</v>
      </c>
    </row>
    <row r="66">
      <c r="A66" s="482">
        <v>3.0</v>
      </c>
      <c r="B66" s="472" t="s">
        <v>134</v>
      </c>
      <c r="C66" s="472" t="s">
        <v>822</v>
      </c>
      <c r="D66" s="471"/>
    </row>
    <row r="68">
      <c r="A68" s="49" t="s">
        <v>1190</v>
      </c>
    </row>
    <row r="69">
      <c r="A69" s="49" t="s">
        <v>1191</v>
      </c>
    </row>
    <row r="71">
      <c r="A71" s="49" t="s">
        <v>1190</v>
      </c>
    </row>
    <row r="72">
      <c r="A72" s="49" t="s">
        <v>1192</v>
      </c>
    </row>
  </sheetData>
  <mergeCells count="4">
    <mergeCell ref="B2:E2"/>
    <mergeCell ref="B3:E3"/>
    <mergeCell ref="B40:E40"/>
    <mergeCell ref="B41:E41"/>
  </mergeCells>
  <hyperlinks>
    <hyperlink r:id="rId4" ref="B2"/>
    <hyperlink r:id="rId5" location="gid=0&amp;range=153:153" ref="E27"/>
    <hyperlink r:id="rId6" location="gid=0&amp;range=153:153" ref="E28"/>
    <hyperlink r:id="rId7" ref="B40"/>
    <hyperlink r:id="rId8" location="gid=0&amp;range=153:153" ref="E64"/>
  </hyperlinks>
  <drawing r:id="rId9"/>
  <legacy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4.13"/>
    <col customWidth="1" min="2" max="2" width="21.38"/>
    <col customWidth="1" min="3" max="3" width="29.0"/>
    <col customWidth="1" min="4" max="4" width="48.63"/>
    <col customWidth="1" min="5" max="5" width="32.75"/>
  </cols>
  <sheetData>
    <row r="1">
      <c r="A1" s="413" t="s">
        <v>831</v>
      </c>
      <c r="B1" s="414" t="s">
        <v>908</v>
      </c>
      <c r="C1" s="8"/>
      <c r="D1" s="8"/>
      <c r="E1" s="8"/>
      <c r="F1" s="9"/>
    </row>
    <row r="2">
      <c r="A2" s="413" t="s">
        <v>909</v>
      </c>
      <c r="B2" s="414" t="s">
        <v>1193</v>
      </c>
      <c r="C2" s="8"/>
      <c r="D2" s="8"/>
      <c r="E2" s="8"/>
      <c r="F2" s="9"/>
    </row>
    <row r="5">
      <c r="A5" s="483" t="s">
        <v>814</v>
      </c>
    </row>
    <row r="7">
      <c r="A7" s="49"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916</v>
      </c>
      <c r="D10" s="417" t="s">
        <v>822</v>
      </c>
      <c r="E10" s="418"/>
    </row>
    <row r="11">
      <c r="A11" s="417" t="s">
        <v>820</v>
      </c>
      <c r="B11" s="417" t="s">
        <v>443</v>
      </c>
      <c r="C11" s="418"/>
      <c r="D11" s="417" t="s">
        <v>822</v>
      </c>
      <c r="E11" s="417" t="s">
        <v>914</v>
      </c>
    </row>
    <row r="12">
      <c r="A12" s="417" t="s">
        <v>918</v>
      </c>
      <c r="B12" s="417" t="s">
        <v>443</v>
      </c>
      <c r="C12" s="417" t="s">
        <v>919</v>
      </c>
      <c r="D12" s="417" t="s">
        <v>822</v>
      </c>
      <c r="E12" s="418"/>
    </row>
    <row r="13">
      <c r="A13" s="417" t="s">
        <v>920</v>
      </c>
      <c r="B13" s="417" t="s">
        <v>407</v>
      </c>
      <c r="C13" s="417" t="s">
        <v>921</v>
      </c>
      <c r="D13" s="417" t="s">
        <v>822</v>
      </c>
      <c r="E13" s="418"/>
    </row>
    <row r="14">
      <c r="A14" s="417" t="s">
        <v>922</v>
      </c>
      <c r="B14" s="417" t="s">
        <v>443</v>
      </c>
      <c r="C14" s="418"/>
      <c r="D14" s="417" t="s">
        <v>923</v>
      </c>
      <c r="E14" s="418"/>
    </row>
    <row r="16">
      <c r="A16" s="49" t="s">
        <v>824</v>
      </c>
    </row>
    <row r="17">
      <c r="A17" s="416" t="s">
        <v>816</v>
      </c>
      <c r="B17" s="416" t="s">
        <v>817</v>
      </c>
      <c r="C17" s="416" t="s">
        <v>411</v>
      </c>
      <c r="D17" s="416" t="s">
        <v>818</v>
      </c>
      <c r="E17" s="416" t="s">
        <v>819</v>
      </c>
    </row>
    <row r="18">
      <c r="A18" s="417" t="s">
        <v>927</v>
      </c>
      <c r="B18" s="417" t="s">
        <v>443</v>
      </c>
      <c r="C18" s="417" t="s">
        <v>928</v>
      </c>
      <c r="D18" s="417" t="s">
        <v>822</v>
      </c>
      <c r="E18" s="417" t="s">
        <v>929</v>
      </c>
    </row>
    <row r="19">
      <c r="A19" s="417" t="s">
        <v>932</v>
      </c>
      <c r="B19" s="417" t="s">
        <v>443</v>
      </c>
      <c r="C19" s="417" t="s">
        <v>997</v>
      </c>
      <c r="D19" s="417" t="s">
        <v>822</v>
      </c>
      <c r="E19" s="417" t="s">
        <v>934</v>
      </c>
    </row>
    <row r="20">
      <c r="A20" s="417" t="s">
        <v>935</v>
      </c>
      <c r="B20" s="417" t="s">
        <v>443</v>
      </c>
      <c r="C20" s="417" t="s">
        <v>1194</v>
      </c>
      <c r="D20" s="417" t="s">
        <v>822</v>
      </c>
      <c r="E20" s="417" t="s">
        <v>937</v>
      </c>
    </row>
    <row r="21">
      <c r="A21" s="417" t="s">
        <v>938</v>
      </c>
      <c r="B21" s="417" t="s">
        <v>443</v>
      </c>
      <c r="C21" s="417" t="s">
        <v>1195</v>
      </c>
      <c r="D21" s="417" t="s">
        <v>822</v>
      </c>
      <c r="E21" s="417" t="s">
        <v>1196</v>
      </c>
    </row>
    <row r="22">
      <c r="A22" s="417" t="s">
        <v>1009</v>
      </c>
      <c r="B22" s="417" t="s">
        <v>443</v>
      </c>
      <c r="C22" s="417" t="s">
        <v>1011</v>
      </c>
      <c r="D22" s="417" t="s">
        <v>822</v>
      </c>
      <c r="E22" s="417" t="s">
        <v>1197</v>
      </c>
    </row>
    <row r="23">
      <c r="A23" s="425" t="s">
        <v>1198</v>
      </c>
      <c r="B23" s="425" t="s">
        <v>443</v>
      </c>
      <c r="C23" s="425" t="s">
        <v>1199</v>
      </c>
      <c r="D23" s="425" t="s">
        <v>822</v>
      </c>
      <c r="E23" s="425" t="s">
        <v>1200</v>
      </c>
    </row>
    <row r="24">
      <c r="A24" s="413" t="s">
        <v>961</v>
      </c>
      <c r="B24" s="413" t="s">
        <v>443</v>
      </c>
      <c r="C24" s="413" t="s">
        <v>1201</v>
      </c>
      <c r="D24" s="413" t="s">
        <v>822</v>
      </c>
      <c r="E24" s="428"/>
    </row>
    <row r="25">
      <c r="A25" s="49" t="s">
        <v>1202</v>
      </c>
    </row>
    <row r="27">
      <c r="A27" s="483" t="s">
        <v>829</v>
      </c>
    </row>
    <row r="29">
      <c r="A29" s="49" t="s">
        <v>824</v>
      </c>
    </row>
    <row r="30">
      <c r="A30" s="416" t="s">
        <v>965</v>
      </c>
      <c r="B30" s="416" t="s">
        <v>966</v>
      </c>
      <c r="C30" s="416" t="s">
        <v>818</v>
      </c>
      <c r="D30" s="416" t="s">
        <v>411</v>
      </c>
    </row>
    <row r="31">
      <c r="A31" s="417">
        <v>1.0</v>
      </c>
      <c r="B31" s="417" t="s">
        <v>968</v>
      </c>
      <c r="C31" s="417" t="s">
        <v>822</v>
      </c>
      <c r="D31" s="417" t="s">
        <v>969</v>
      </c>
    </row>
    <row r="32">
      <c r="A32" s="417">
        <v>2.0</v>
      </c>
      <c r="B32" s="417" t="s">
        <v>134</v>
      </c>
      <c r="C32" s="417" t="s">
        <v>822</v>
      </c>
      <c r="D32" s="417" t="s">
        <v>987</v>
      </c>
    </row>
    <row r="33">
      <c r="A33" s="417">
        <v>3.0</v>
      </c>
      <c r="B33" s="417" t="s">
        <v>1203</v>
      </c>
      <c r="C33" s="417" t="s">
        <v>822</v>
      </c>
      <c r="D33" s="417" t="s">
        <v>1143</v>
      </c>
    </row>
    <row r="34">
      <c r="A34" s="417">
        <v>4.0</v>
      </c>
      <c r="B34" s="417" t="s">
        <v>1204</v>
      </c>
      <c r="C34" s="417" t="s">
        <v>822</v>
      </c>
      <c r="D34" s="418"/>
    </row>
    <row r="35">
      <c r="A35" s="417">
        <v>5.0</v>
      </c>
      <c r="B35" s="417" t="s">
        <v>1205</v>
      </c>
      <c r="C35" s="417" t="s">
        <v>822</v>
      </c>
      <c r="D35" s="418"/>
    </row>
    <row r="36">
      <c r="A36" s="417">
        <v>6.0</v>
      </c>
      <c r="B36" s="417" t="s">
        <v>1206</v>
      </c>
      <c r="C36" s="417" t="s">
        <v>822</v>
      </c>
      <c r="D36" s="417"/>
    </row>
    <row r="37">
      <c r="A37" s="417">
        <v>7.0</v>
      </c>
      <c r="B37" s="417" t="s">
        <v>1207</v>
      </c>
      <c r="C37" s="417" t="s">
        <v>822</v>
      </c>
      <c r="D37" s="417" t="s">
        <v>959</v>
      </c>
    </row>
    <row r="38">
      <c r="A38" s="417">
        <v>8.0</v>
      </c>
      <c r="B38" s="417" t="s">
        <v>1146</v>
      </c>
      <c r="C38" s="417" t="s">
        <v>822</v>
      </c>
      <c r="D38" s="470" t="s">
        <v>1208</v>
      </c>
      <c r="E38" s="189" t="s">
        <v>1209</v>
      </c>
      <c r="F38" s="189"/>
    </row>
    <row r="39">
      <c r="A39" s="417">
        <v>11.0</v>
      </c>
      <c r="B39" s="417" t="s">
        <v>971</v>
      </c>
      <c r="C39" s="417" t="s">
        <v>822</v>
      </c>
      <c r="D39" s="435" t="s">
        <v>986</v>
      </c>
    </row>
    <row r="40">
      <c r="A40" s="425">
        <v>12.0</v>
      </c>
      <c r="B40" s="425" t="s">
        <v>973</v>
      </c>
      <c r="C40" s="425" t="s">
        <v>822</v>
      </c>
      <c r="D40" s="435" t="s">
        <v>986</v>
      </c>
    </row>
    <row r="41">
      <c r="A41" s="484">
        <v>13.0</v>
      </c>
      <c r="B41" s="484" t="s">
        <v>1210</v>
      </c>
      <c r="C41" s="484" t="s">
        <v>1211</v>
      </c>
      <c r="D41" s="484" t="s">
        <v>1212</v>
      </c>
    </row>
    <row r="42">
      <c r="A42" s="484">
        <v>14.0</v>
      </c>
      <c r="B42" s="484" t="s">
        <v>1213</v>
      </c>
      <c r="C42" s="484" t="s">
        <v>1214</v>
      </c>
      <c r="D42" s="484" t="s">
        <v>1215</v>
      </c>
    </row>
    <row r="43">
      <c r="A43" s="484">
        <v>15.0</v>
      </c>
      <c r="B43" s="484" t="s">
        <v>1216</v>
      </c>
      <c r="C43" s="484" t="s">
        <v>1217</v>
      </c>
      <c r="D43" s="485" t="s">
        <v>1218</v>
      </c>
      <c r="E43" s="486" t="s">
        <v>1219</v>
      </c>
    </row>
    <row r="44">
      <c r="A44" s="484">
        <v>16.0</v>
      </c>
      <c r="B44" s="484" t="s">
        <v>1220</v>
      </c>
      <c r="C44" s="484" t="s">
        <v>1217</v>
      </c>
      <c r="D44" s="485" t="s">
        <v>1221</v>
      </c>
      <c r="E44" s="486" t="s">
        <v>1219</v>
      </c>
    </row>
  </sheetData>
  <mergeCells count="2">
    <mergeCell ref="B1:F1"/>
    <mergeCell ref="B2:F2"/>
  </mergeCells>
  <hyperlinks>
    <hyperlink display="Check Error Code sheet" location="'0. Error code (old)'!A1" ref="D39"/>
    <hyperlink display="Check Error Code sheet" location="'0. Error code (old)'!A1" ref="D40"/>
    <hyperlink r:id="rId4" ref="E43"/>
    <hyperlink r:id="rId5" ref="E44"/>
  </hyperlinks>
  <drawing r:id="rId6"/>
  <legacy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45.13"/>
    <col customWidth="1" min="3" max="3" width="17.0"/>
    <col customWidth="1" min="4" max="4" width="36.0"/>
    <col customWidth="1" min="5" max="5" width="33.0"/>
    <col customWidth="1" min="6" max="6" width="19.75"/>
    <col customWidth="1" min="7" max="7" width="72.25"/>
  </cols>
  <sheetData>
    <row r="1">
      <c r="A1" s="374" t="s">
        <v>758</v>
      </c>
      <c r="B1" s="375" t="s">
        <v>761</v>
      </c>
      <c r="C1" s="375" t="s">
        <v>762</v>
      </c>
      <c r="D1" s="375" t="s">
        <v>1222</v>
      </c>
      <c r="E1" s="375" t="s">
        <v>764</v>
      </c>
      <c r="F1" s="375" t="s">
        <v>765</v>
      </c>
      <c r="G1" s="375" t="s">
        <v>766</v>
      </c>
      <c r="H1" s="5"/>
    </row>
    <row r="2">
      <c r="A2" s="377">
        <v>1.0</v>
      </c>
      <c r="B2" s="377" t="s">
        <v>1223</v>
      </c>
      <c r="C2" s="377" t="s">
        <v>768</v>
      </c>
      <c r="D2" s="377" t="s">
        <v>1224</v>
      </c>
      <c r="E2" s="377" t="s">
        <v>768</v>
      </c>
      <c r="F2" s="377" t="s">
        <v>768</v>
      </c>
      <c r="G2" s="377" t="s">
        <v>1225</v>
      </c>
    </row>
    <row r="3">
      <c r="A3" s="377">
        <v>2.0</v>
      </c>
      <c r="B3" s="377" t="s">
        <v>1223</v>
      </c>
      <c r="C3" s="377" t="s">
        <v>768</v>
      </c>
      <c r="D3" s="377" t="s">
        <v>1224</v>
      </c>
      <c r="E3" s="377" t="s">
        <v>768</v>
      </c>
      <c r="F3" s="377" t="s">
        <v>775</v>
      </c>
      <c r="G3" s="377" t="s">
        <v>776</v>
      </c>
    </row>
    <row r="4">
      <c r="A4" s="377">
        <v>3.0</v>
      </c>
      <c r="B4" s="377" t="s">
        <v>1223</v>
      </c>
      <c r="C4" s="377" t="s">
        <v>768</v>
      </c>
      <c r="D4" s="377" t="s">
        <v>1224</v>
      </c>
      <c r="E4" s="377" t="s">
        <v>1226</v>
      </c>
      <c r="F4" s="377" t="s">
        <v>777</v>
      </c>
      <c r="G4" s="377" t="s">
        <v>1227</v>
      </c>
    </row>
    <row r="5">
      <c r="A5" s="377">
        <v>4.0</v>
      </c>
      <c r="B5" s="377" t="s">
        <v>1223</v>
      </c>
      <c r="C5" s="377" t="s">
        <v>768</v>
      </c>
      <c r="D5" s="377" t="s">
        <v>1224</v>
      </c>
      <c r="E5" s="377" t="s">
        <v>1228</v>
      </c>
      <c r="F5" s="377" t="s">
        <v>768</v>
      </c>
      <c r="G5" s="377" t="s">
        <v>1227</v>
      </c>
    </row>
    <row r="6">
      <c r="A6" s="377">
        <v>5.0</v>
      </c>
      <c r="B6" s="377" t="s">
        <v>1223</v>
      </c>
      <c r="C6" s="377" t="s">
        <v>768</v>
      </c>
      <c r="D6" s="377" t="s">
        <v>1224</v>
      </c>
      <c r="E6" s="377" t="s">
        <v>1228</v>
      </c>
      <c r="F6" s="377" t="s">
        <v>775</v>
      </c>
      <c r="G6" s="377" t="s">
        <v>1227</v>
      </c>
    </row>
    <row r="7">
      <c r="A7" s="377">
        <v>6.0</v>
      </c>
      <c r="B7" s="377" t="s">
        <v>1223</v>
      </c>
      <c r="C7" s="377" t="s">
        <v>768</v>
      </c>
      <c r="D7" s="377" t="s">
        <v>1224</v>
      </c>
      <c r="E7" s="377" t="s">
        <v>1228</v>
      </c>
      <c r="F7" s="377" t="s">
        <v>777</v>
      </c>
      <c r="G7" s="377" t="s">
        <v>1227</v>
      </c>
    </row>
    <row r="8">
      <c r="A8" s="377">
        <v>7.0</v>
      </c>
      <c r="B8" s="377" t="s">
        <v>1223</v>
      </c>
      <c r="C8" s="377" t="s">
        <v>768</v>
      </c>
      <c r="D8" s="377" t="s">
        <v>1224</v>
      </c>
      <c r="E8" s="377" t="s">
        <v>1229</v>
      </c>
      <c r="F8" s="377" t="s">
        <v>768</v>
      </c>
      <c r="G8" s="377" t="s">
        <v>1230</v>
      </c>
    </row>
    <row r="9">
      <c r="A9" s="377">
        <v>8.0</v>
      </c>
      <c r="B9" s="377" t="s">
        <v>1223</v>
      </c>
      <c r="C9" s="377" t="s">
        <v>768</v>
      </c>
      <c r="D9" s="377" t="s">
        <v>1224</v>
      </c>
      <c r="E9" s="377" t="s">
        <v>1229</v>
      </c>
      <c r="F9" s="377" t="s">
        <v>775</v>
      </c>
      <c r="G9" s="377" t="s">
        <v>1231</v>
      </c>
    </row>
    <row r="10">
      <c r="A10" s="377">
        <v>9.0</v>
      </c>
      <c r="B10" s="377" t="s">
        <v>1223</v>
      </c>
      <c r="C10" s="377" t="s">
        <v>768</v>
      </c>
      <c r="D10" s="377" t="s">
        <v>1224</v>
      </c>
      <c r="E10" s="377" t="s">
        <v>1229</v>
      </c>
      <c r="F10" s="377" t="s">
        <v>777</v>
      </c>
      <c r="G10" s="377" t="s">
        <v>1227</v>
      </c>
    </row>
    <row r="11">
      <c r="A11" s="377">
        <v>10.0</v>
      </c>
      <c r="B11" s="377" t="s">
        <v>1232</v>
      </c>
      <c r="C11" s="377" t="s">
        <v>1233</v>
      </c>
      <c r="D11" s="377" t="s">
        <v>1234</v>
      </c>
      <c r="E11" s="377" t="s">
        <v>1235</v>
      </c>
      <c r="F11" s="377" t="s">
        <v>1236</v>
      </c>
      <c r="G11" s="377" t="s">
        <v>1236</v>
      </c>
    </row>
    <row r="12">
      <c r="A12" s="377">
        <v>11.0</v>
      </c>
      <c r="B12" s="377" t="s">
        <v>1237</v>
      </c>
      <c r="C12" s="377" t="s">
        <v>1238</v>
      </c>
      <c r="D12" s="377" t="s">
        <v>1239</v>
      </c>
      <c r="E12" s="377" t="s">
        <v>1235</v>
      </c>
      <c r="F12" s="377" t="s">
        <v>1236</v>
      </c>
      <c r="G12" s="377" t="s">
        <v>1236</v>
      </c>
    </row>
    <row r="13">
      <c r="A13" s="377">
        <v>12.0</v>
      </c>
      <c r="B13" s="377" t="s">
        <v>1240</v>
      </c>
      <c r="C13" s="377" t="s">
        <v>1238</v>
      </c>
      <c r="D13" s="377" t="s">
        <v>1241</v>
      </c>
      <c r="E13" s="377" t="s">
        <v>768</v>
      </c>
      <c r="F13" s="377" t="s">
        <v>768</v>
      </c>
      <c r="G13" s="377" t="s">
        <v>1242</v>
      </c>
    </row>
    <row r="14">
      <c r="A14" s="377">
        <v>13.0</v>
      </c>
      <c r="B14" s="377" t="s">
        <v>1240</v>
      </c>
      <c r="C14" s="377" t="s">
        <v>1238</v>
      </c>
      <c r="D14" s="377" t="s">
        <v>1241</v>
      </c>
      <c r="E14" s="377" t="s">
        <v>768</v>
      </c>
      <c r="F14" s="377" t="s">
        <v>775</v>
      </c>
      <c r="G14" s="377" t="s">
        <v>1243</v>
      </c>
    </row>
    <row r="15">
      <c r="A15" s="377">
        <v>14.0</v>
      </c>
      <c r="B15" s="377" t="s">
        <v>1240</v>
      </c>
      <c r="C15" s="377" t="s">
        <v>1238</v>
      </c>
      <c r="D15" s="377" t="s">
        <v>1241</v>
      </c>
      <c r="E15" s="377" t="s">
        <v>1226</v>
      </c>
      <c r="F15" s="377" t="s">
        <v>777</v>
      </c>
      <c r="G15" s="377" t="s">
        <v>1244</v>
      </c>
    </row>
    <row r="16">
      <c r="A16" s="377">
        <v>15.0</v>
      </c>
      <c r="B16" s="377" t="s">
        <v>1240</v>
      </c>
      <c r="C16" s="377" t="s">
        <v>1238</v>
      </c>
      <c r="D16" s="377" t="s">
        <v>1241</v>
      </c>
      <c r="E16" s="377" t="s">
        <v>777</v>
      </c>
      <c r="F16" s="377" t="s">
        <v>768</v>
      </c>
      <c r="G16" s="377" t="s">
        <v>1244</v>
      </c>
    </row>
    <row r="17">
      <c r="A17" s="377">
        <v>16.0</v>
      </c>
      <c r="B17" s="377" t="s">
        <v>1240</v>
      </c>
      <c r="C17" s="377" t="s">
        <v>1238</v>
      </c>
      <c r="D17" s="377" t="s">
        <v>1241</v>
      </c>
      <c r="E17" s="377" t="s">
        <v>777</v>
      </c>
      <c r="F17" s="377" t="s">
        <v>775</v>
      </c>
      <c r="G17" s="377" t="s">
        <v>1244</v>
      </c>
    </row>
    <row r="18">
      <c r="A18" s="377">
        <v>17.0</v>
      </c>
      <c r="B18" s="377" t="s">
        <v>1240</v>
      </c>
      <c r="C18" s="377" t="s">
        <v>1238</v>
      </c>
      <c r="D18" s="377" t="s">
        <v>1241</v>
      </c>
      <c r="E18" s="377" t="s">
        <v>777</v>
      </c>
      <c r="F18" s="377" t="s">
        <v>777</v>
      </c>
      <c r="G18" s="377" t="s">
        <v>1244</v>
      </c>
    </row>
    <row r="19">
      <c r="A19" s="377"/>
      <c r="B19" s="377"/>
      <c r="C19" s="377"/>
      <c r="D19" s="377"/>
      <c r="E19" s="377"/>
      <c r="F19" s="377"/>
      <c r="G19" s="377"/>
    </row>
    <row r="20">
      <c r="A20" s="377"/>
      <c r="B20" s="377"/>
      <c r="C20" s="377"/>
      <c r="D20" s="377"/>
      <c r="E20" s="377"/>
      <c r="F20" s="377"/>
      <c r="G20" s="377"/>
    </row>
    <row r="21">
      <c r="A21" s="377"/>
      <c r="B21" s="377"/>
      <c r="C21" s="377"/>
      <c r="D21" s="377"/>
      <c r="E21" s="377"/>
      <c r="F21" s="377"/>
      <c r="G21" s="377"/>
    </row>
    <row r="22">
      <c r="A22" s="377"/>
    </row>
    <row r="23">
      <c r="A23" s="377"/>
    </row>
    <row r="24">
      <c r="A24" s="377"/>
    </row>
    <row r="25">
      <c r="A25" s="37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8.63"/>
    <col customWidth="1" min="3" max="3" width="55.38"/>
    <col customWidth="1" min="4" max="4" width="37.5"/>
    <col customWidth="1" min="5" max="5" width="38.38"/>
  </cols>
  <sheetData>
    <row r="1">
      <c r="A1" s="413" t="s">
        <v>831</v>
      </c>
      <c r="B1" s="414" t="s">
        <v>908</v>
      </c>
      <c r="C1" s="8"/>
      <c r="D1" s="8"/>
      <c r="E1" s="9"/>
    </row>
    <row r="2">
      <c r="A2" s="413" t="s">
        <v>1245</v>
      </c>
      <c r="B2" s="414" t="s">
        <v>1246</v>
      </c>
      <c r="C2" s="8"/>
      <c r="D2" s="8"/>
      <c r="E2" s="9"/>
    </row>
    <row r="3">
      <c r="A3" s="413" t="s">
        <v>1247</v>
      </c>
      <c r="B3" s="414" t="s">
        <v>1248</v>
      </c>
      <c r="C3" s="8"/>
      <c r="D3" s="8"/>
      <c r="E3" s="9"/>
    </row>
    <row r="4">
      <c r="A4" s="413" t="s">
        <v>909</v>
      </c>
      <c r="B4" s="414" t="s">
        <v>1249</v>
      </c>
      <c r="C4" s="8"/>
      <c r="D4" s="8"/>
      <c r="E4" s="9"/>
    </row>
    <row r="7">
      <c r="A7" s="483" t="s">
        <v>814</v>
      </c>
    </row>
    <row r="9">
      <c r="A9" s="49" t="s">
        <v>815</v>
      </c>
    </row>
    <row r="10">
      <c r="A10" s="416" t="s">
        <v>816</v>
      </c>
      <c r="B10" s="416" t="s">
        <v>817</v>
      </c>
      <c r="C10" s="416" t="s">
        <v>411</v>
      </c>
      <c r="D10" s="416" t="s">
        <v>818</v>
      </c>
      <c r="E10" s="416" t="s">
        <v>819</v>
      </c>
    </row>
    <row r="11">
      <c r="A11" s="417" t="s">
        <v>1250</v>
      </c>
      <c r="B11" s="417" t="s">
        <v>443</v>
      </c>
      <c r="C11" s="417" t="s">
        <v>1251</v>
      </c>
      <c r="D11" s="417" t="s">
        <v>822</v>
      </c>
      <c r="E11" s="417" t="s">
        <v>1252</v>
      </c>
    </row>
    <row r="12">
      <c r="A12" s="417" t="s">
        <v>1253</v>
      </c>
      <c r="B12" s="417" t="s">
        <v>443</v>
      </c>
      <c r="C12" s="417" t="s">
        <v>1254</v>
      </c>
      <c r="D12" s="417" t="s">
        <v>822</v>
      </c>
      <c r="E12" s="418"/>
    </row>
    <row r="13">
      <c r="A13" s="417" t="s">
        <v>820</v>
      </c>
      <c r="B13" s="417" t="s">
        <v>443</v>
      </c>
      <c r="C13" s="418"/>
      <c r="D13" s="417" t="s">
        <v>822</v>
      </c>
      <c r="E13" s="417" t="s">
        <v>1255</v>
      </c>
    </row>
    <row r="15">
      <c r="A15" s="49" t="s">
        <v>824</v>
      </c>
    </row>
    <row r="16">
      <c r="A16" s="416" t="s">
        <v>965</v>
      </c>
      <c r="B16" s="416" t="s">
        <v>966</v>
      </c>
      <c r="C16" s="416" t="s">
        <v>818</v>
      </c>
      <c r="D16" s="416" t="s">
        <v>411</v>
      </c>
    </row>
    <row r="17">
      <c r="A17" s="417">
        <v>1.0</v>
      </c>
      <c r="B17" s="417" t="s">
        <v>1256</v>
      </c>
      <c r="C17" s="417" t="s">
        <v>822</v>
      </c>
      <c r="D17" s="417" t="s">
        <v>969</v>
      </c>
    </row>
    <row r="18">
      <c r="A18" s="417">
        <v>2.0</v>
      </c>
      <c r="B18" s="417" t="s">
        <v>1257</v>
      </c>
      <c r="C18" s="417" t="s">
        <v>1258</v>
      </c>
      <c r="D18" s="418"/>
    </row>
    <row r="19">
      <c r="A19" s="417">
        <v>3.0</v>
      </c>
      <c r="B19" s="417" t="s">
        <v>1259</v>
      </c>
      <c r="C19" s="417" t="s">
        <v>822</v>
      </c>
      <c r="D19" s="418"/>
    </row>
    <row r="20">
      <c r="A20" s="417">
        <v>4.0</v>
      </c>
      <c r="B20" s="417" t="s">
        <v>134</v>
      </c>
      <c r="C20" s="417" t="s">
        <v>822</v>
      </c>
      <c r="D20" s="417" t="s">
        <v>987</v>
      </c>
    </row>
    <row r="21">
      <c r="A21" s="417">
        <v>5.0</v>
      </c>
      <c r="B21" s="417" t="s">
        <v>1260</v>
      </c>
      <c r="C21" s="417" t="s">
        <v>822</v>
      </c>
      <c r="D21" s="418"/>
    </row>
    <row r="22">
      <c r="A22" s="417">
        <v>6.0</v>
      </c>
      <c r="B22" s="417" t="s">
        <v>1261</v>
      </c>
      <c r="C22" s="417" t="s">
        <v>822</v>
      </c>
      <c r="D22" s="417" t="s">
        <v>1262</v>
      </c>
      <c r="E22" s="49" t="s">
        <v>1263</v>
      </c>
    </row>
    <row r="25">
      <c r="A25" s="483" t="s">
        <v>829</v>
      </c>
    </row>
    <row r="27">
      <c r="A27" s="49" t="s">
        <v>824</v>
      </c>
    </row>
    <row r="28">
      <c r="A28" s="416" t="s">
        <v>965</v>
      </c>
      <c r="B28" s="416" t="s">
        <v>966</v>
      </c>
      <c r="C28" s="416" t="s">
        <v>818</v>
      </c>
      <c r="D28" s="416" t="s">
        <v>411</v>
      </c>
    </row>
    <row r="29">
      <c r="A29" s="417">
        <v>1.0</v>
      </c>
      <c r="B29" s="417" t="s">
        <v>971</v>
      </c>
      <c r="C29" s="417" t="s">
        <v>822</v>
      </c>
      <c r="D29" s="417" t="s">
        <v>1264</v>
      </c>
      <c r="E29" s="49" t="s">
        <v>1265</v>
      </c>
    </row>
    <row r="30">
      <c r="A30" s="417">
        <v>2.0</v>
      </c>
      <c r="B30" s="417" t="s">
        <v>973</v>
      </c>
      <c r="C30" s="417" t="s">
        <v>822</v>
      </c>
      <c r="D30" s="418"/>
    </row>
    <row r="31">
      <c r="A31" s="417">
        <v>3.0</v>
      </c>
      <c r="B31" s="417" t="s">
        <v>1266</v>
      </c>
      <c r="C31" s="417" t="s">
        <v>822</v>
      </c>
      <c r="D31" s="417" t="s">
        <v>1267</v>
      </c>
      <c r="E31" s="172" t="s">
        <v>1268</v>
      </c>
    </row>
  </sheetData>
  <mergeCells count="4">
    <mergeCell ref="B1:E1"/>
    <mergeCell ref="B2:E2"/>
    <mergeCell ref="B3:E3"/>
    <mergeCell ref="B4:E4"/>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5"/>
    <col customWidth="1" min="3" max="3" width="55.38"/>
    <col customWidth="1" min="4" max="4" width="37.5"/>
    <col customWidth="1" min="5" max="5" width="38.38"/>
    <col customWidth="1" min="6" max="6" width="37.25"/>
    <col customWidth="1" min="7" max="7" width="25.38"/>
  </cols>
  <sheetData>
    <row r="1">
      <c r="A1" s="413" t="s">
        <v>831</v>
      </c>
      <c r="B1" s="414" t="s">
        <v>908</v>
      </c>
      <c r="C1" s="8"/>
      <c r="D1" s="8"/>
      <c r="E1" s="9"/>
    </row>
    <row r="2">
      <c r="A2" s="413" t="s">
        <v>1245</v>
      </c>
      <c r="B2" s="414" t="s">
        <v>1246</v>
      </c>
      <c r="C2" s="8"/>
      <c r="D2" s="8"/>
      <c r="E2" s="9"/>
    </row>
    <row r="3">
      <c r="A3" s="413" t="s">
        <v>1247</v>
      </c>
      <c r="B3" s="414" t="s">
        <v>1246</v>
      </c>
      <c r="C3" s="8"/>
      <c r="D3" s="8"/>
      <c r="E3" s="9"/>
    </row>
    <row r="4">
      <c r="A4" s="413" t="s">
        <v>909</v>
      </c>
      <c r="B4" s="414" t="s">
        <v>1269</v>
      </c>
      <c r="C4" s="8"/>
      <c r="D4" s="8"/>
      <c r="E4" s="9"/>
    </row>
    <row r="7">
      <c r="A7" s="5" t="s">
        <v>814</v>
      </c>
    </row>
    <row r="9">
      <c r="A9" s="49" t="s">
        <v>815</v>
      </c>
    </row>
    <row r="10">
      <c r="A10" s="416" t="s">
        <v>816</v>
      </c>
      <c r="B10" s="416" t="s">
        <v>817</v>
      </c>
      <c r="C10" s="416" t="s">
        <v>411</v>
      </c>
      <c r="D10" s="416" t="s">
        <v>818</v>
      </c>
      <c r="E10" s="416" t="s">
        <v>819</v>
      </c>
    </row>
    <row r="11">
      <c r="A11" s="417" t="s">
        <v>1250</v>
      </c>
      <c r="B11" s="417" t="s">
        <v>443</v>
      </c>
      <c r="C11" s="417" t="s">
        <v>1251</v>
      </c>
      <c r="D11" s="417" t="s">
        <v>822</v>
      </c>
      <c r="E11" s="417" t="s">
        <v>1252</v>
      </c>
    </row>
    <row r="12">
      <c r="A12" s="417" t="s">
        <v>1253</v>
      </c>
      <c r="B12" s="417" t="s">
        <v>443</v>
      </c>
      <c r="C12" s="417" t="s">
        <v>1254</v>
      </c>
      <c r="D12" s="417" t="s">
        <v>822</v>
      </c>
      <c r="E12" s="418"/>
    </row>
    <row r="13">
      <c r="A13" s="417" t="s">
        <v>820</v>
      </c>
      <c r="B13" s="417" t="s">
        <v>443</v>
      </c>
      <c r="C13" s="418"/>
      <c r="D13" s="417" t="s">
        <v>822</v>
      </c>
      <c r="E13" s="417" t="s">
        <v>1255</v>
      </c>
    </row>
    <row r="15">
      <c r="A15" s="49" t="s">
        <v>824</v>
      </c>
    </row>
    <row r="16">
      <c r="A16" s="416" t="s">
        <v>965</v>
      </c>
      <c r="B16" s="416" t="s">
        <v>966</v>
      </c>
      <c r="C16" s="416" t="s">
        <v>818</v>
      </c>
      <c r="D16" s="416" t="s">
        <v>411</v>
      </c>
      <c r="E16" s="416" t="s">
        <v>988</v>
      </c>
    </row>
    <row r="17">
      <c r="A17" s="417">
        <v>1.0</v>
      </c>
      <c r="B17" s="417" t="s">
        <v>1256</v>
      </c>
      <c r="C17" s="417" t="s">
        <v>822</v>
      </c>
      <c r="D17" s="417" t="s">
        <v>1270</v>
      </c>
    </row>
    <row r="18">
      <c r="A18" s="417">
        <v>2.0</v>
      </c>
      <c r="B18" s="417" t="s">
        <v>1257</v>
      </c>
      <c r="C18" s="417" t="s">
        <v>1258</v>
      </c>
      <c r="D18" s="417" t="s">
        <v>1271</v>
      </c>
    </row>
    <row r="19">
      <c r="A19" s="417">
        <v>3.0</v>
      </c>
      <c r="B19" s="417" t="s">
        <v>1259</v>
      </c>
      <c r="C19" s="417" t="s">
        <v>822</v>
      </c>
      <c r="D19" s="487"/>
    </row>
    <row r="20">
      <c r="A20" s="417">
        <v>4.0</v>
      </c>
      <c r="B20" s="417" t="s">
        <v>1272</v>
      </c>
      <c r="C20" s="417" t="s">
        <v>822</v>
      </c>
      <c r="D20" s="417" t="s">
        <v>1273</v>
      </c>
    </row>
    <row r="21">
      <c r="A21" s="417">
        <v>5.0</v>
      </c>
      <c r="B21" s="417" t="s">
        <v>134</v>
      </c>
      <c r="C21" s="417" t="s">
        <v>822</v>
      </c>
      <c r="D21" s="417" t="s">
        <v>1274</v>
      </c>
    </row>
    <row r="22">
      <c r="A22" s="417">
        <v>6.0</v>
      </c>
      <c r="B22" s="417" t="s">
        <v>1205</v>
      </c>
      <c r="C22" s="417" t="s">
        <v>822</v>
      </c>
      <c r="D22" s="488"/>
    </row>
    <row r="23">
      <c r="A23" s="417">
        <v>7.0</v>
      </c>
      <c r="B23" s="417" t="s">
        <v>1206</v>
      </c>
      <c r="C23" s="417" t="s">
        <v>822</v>
      </c>
      <c r="D23" s="417" t="s">
        <v>1275</v>
      </c>
    </row>
    <row r="24">
      <c r="A24" s="417">
        <v>8.0</v>
      </c>
      <c r="B24" s="417" t="s">
        <v>1207</v>
      </c>
      <c r="C24" s="417" t="s">
        <v>822</v>
      </c>
      <c r="D24" s="417" t="s">
        <v>959</v>
      </c>
    </row>
    <row r="25">
      <c r="A25" s="472">
        <v>9.0</v>
      </c>
      <c r="B25" s="472" t="s">
        <v>1276</v>
      </c>
      <c r="C25" s="472" t="s">
        <v>822</v>
      </c>
      <c r="D25" s="472" t="s">
        <v>1277</v>
      </c>
      <c r="E25" s="472" t="s">
        <v>1278</v>
      </c>
      <c r="F25" s="49" t="s">
        <v>1279</v>
      </c>
    </row>
    <row r="26">
      <c r="A26" s="489">
        <v>10.0</v>
      </c>
      <c r="B26" s="489" t="s">
        <v>1261</v>
      </c>
      <c r="C26" s="489" t="s">
        <v>822</v>
      </c>
      <c r="D26" s="489" t="s">
        <v>1280</v>
      </c>
      <c r="E26" s="49" t="s">
        <v>1281</v>
      </c>
    </row>
    <row r="27">
      <c r="A27" s="433">
        <v>11.0</v>
      </c>
      <c r="B27" s="433" t="s">
        <v>1210</v>
      </c>
      <c r="C27" s="433" t="s">
        <v>1211</v>
      </c>
      <c r="D27" s="490" t="s">
        <v>1282</v>
      </c>
    </row>
    <row r="28">
      <c r="A28" s="433">
        <v>12.0</v>
      </c>
      <c r="B28" s="433" t="s">
        <v>1213</v>
      </c>
      <c r="C28" s="433" t="s">
        <v>1217</v>
      </c>
      <c r="D28" s="491" t="s">
        <v>1283</v>
      </c>
      <c r="E28" s="172" t="s">
        <v>1284</v>
      </c>
    </row>
    <row r="29">
      <c r="A29" s="484">
        <v>13.0</v>
      </c>
      <c r="B29" s="484" t="s">
        <v>1216</v>
      </c>
      <c r="C29" s="484" t="s">
        <v>1217</v>
      </c>
      <c r="D29" s="485" t="s">
        <v>1218</v>
      </c>
      <c r="E29" s="171" t="s">
        <v>1285</v>
      </c>
    </row>
    <row r="30">
      <c r="A30" s="484">
        <v>14.0</v>
      </c>
      <c r="B30" s="484" t="s">
        <v>1220</v>
      </c>
      <c r="C30" s="484" t="s">
        <v>1217</v>
      </c>
      <c r="D30" s="485" t="s">
        <v>1221</v>
      </c>
      <c r="E30" s="171" t="s">
        <v>1285</v>
      </c>
    </row>
    <row r="31">
      <c r="A31" s="484">
        <v>14.0</v>
      </c>
      <c r="B31" s="484" t="s">
        <v>1286</v>
      </c>
      <c r="C31" s="484" t="s">
        <v>1217</v>
      </c>
      <c r="D31" s="485" t="s">
        <v>1287</v>
      </c>
      <c r="E31" s="171" t="s">
        <v>1288</v>
      </c>
    </row>
    <row r="33">
      <c r="A33" s="49" t="s">
        <v>824</v>
      </c>
    </row>
    <row r="34">
      <c r="A34" s="429" t="s">
        <v>965</v>
      </c>
      <c r="B34" s="429" t="s">
        <v>966</v>
      </c>
      <c r="C34" s="429" t="s">
        <v>818</v>
      </c>
      <c r="D34" s="429" t="s">
        <v>411</v>
      </c>
    </row>
    <row r="35">
      <c r="A35" s="413">
        <v>1.0</v>
      </c>
      <c r="B35" s="413" t="s">
        <v>971</v>
      </c>
      <c r="C35" s="413" t="s">
        <v>822</v>
      </c>
      <c r="D35" s="413" t="s">
        <v>1264</v>
      </c>
    </row>
    <row r="36">
      <c r="A36" s="413">
        <v>2.0</v>
      </c>
      <c r="B36" s="413" t="s">
        <v>973</v>
      </c>
      <c r="C36" s="413" t="s">
        <v>822</v>
      </c>
      <c r="D36" s="430"/>
    </row>
    <row r="37">
      <c r="D37" s="430"/>
    </row>
    <row r="40">
      <c r="D40" s="49" t="s">
        <v>1289</v>
      </c>
      <c r="E40" s="49" t="s">
        <v>1290</v>
      </c>
    </row>
    <row r="41">
      <c r="D41" s="49" t="s">
        <v>1291</v>
      </c>
      <c r="E41" s="49" t="s">
        <v>768</v>
      </c>
    </row>
    <row r="42">
      <c r="D42" s="49" t="s">
        <v>1292</v>
      </c>
      <c r="E42" s="492" t="s">
        <v>1293</v>
      </c>
      <c r="F42" s="172" t="s">
        <v>1294</v>
      </c>
    </row>
    <row r="43">
      <c r="D43" s="49" t="s">
        <v>1295</v>
      </c>
      <c r="E43" s="493" t="s">
        <v>567</v>
      </c>
      <c r="F43" s="172" t="s">
        <v>568</v>
      </c>
    </row>
    <row r="44">
      <c r="D44" s="49" t="s">
        <v>1296</v>
      </c>
      <c r="E44" s="493" t="s">
        <v>567</v>
      </c>
      <c r="F44" s="172" t="s">
        <v>568</v>
      </c>
    </row>
    <row r="45">
      <c r="D45" s="49" t="s">
        <v>1297</v>
      </c>
      <c r="E45" s="492" t="s">
        <v>1293</v>
      </c>
      <c r="F45" s="172" t="s">
        <v>1294</v>
      </c>
    </row>
    <row r="46">
      <c r="D46" s="49" t="s">
        <v>1298</v>
      </c>
      <c r="E46" s="492" t="s">
        <v>1293</v>
      </c>
      <c r="F46" s="172" t="s">
        <v>1294</v>
      </c>
    </row>
    <row r="47">
      <c r="D47" s="49" t="s">
        <v>1299</v>
      </c>
      <c r="E47" s="492" t="s">
        <v>1293</v>
      </c>
      <c r="F47" s="172" t="s">
        <v>1294</v>
      </c>
    </row>
    <row r="48">
      <c r="D48" s="49" t="s">
        <v>1300</v>
      </c>
      <c r="E48" s="493" t="s">
        <v>562</v>
      </c>
      <c r="F48" s="172" t="s">
        <v>563</v>
      </c>
    </row>
    <row r="49">
      <c r="D49" s="49" t="s">
        <v>1301</v>
      </c>
      <c r="E49" s="493" t="s">
        <v>552</v>
      </c>
      <c r="F49" s="172" t="s">
        <v>553</v>
      </c>
    </row>
    <row r="50">
      <c r="D50" s="49" t="s">
        <v>1302</v>
      </c>
      <c r="E50" s="493" t="s">
        <v>557</v>
      </c>
      <c r="F50" s="172" t="s">
        <v>558</v>
      </c>
    </row>
    <row r="51">
      <c r="D51" s="49" t="s">
        <v>1303</v>
      </c>
      <c r="E51" s="493" t="s">
        <v>562</v>
      </c>
      <c r="F51" s="172" t="s">
        <v>563</v>
      </c>
    </row>
    <row r="52">
      <c r="D52" s="49" t="s">
        <v>1304</v>
      </c>
      <c r="E52" s="494" t="s">
        <v>1293</v>
      </c>
      <c r="F52" s="172" t="s">
        <v>1294</v>
      </c>
    </row>
    <row r="53">
      <c r="D53" s="49" t="s">
        <v>1305</v>
      </c>
      <c r="E53" s="49" t="s">
        <v>1306</v>
      </c>
      <c r="F53" s="172" t="s">
        <v>1307</v>
      </c>
      <c r="G53" s="172" t="s">
        <v>1308</v>
      </c>
    </row>
    <row r="54">
      <c r="D54" s="49" t="s">
        <v>1309</v>
      </c>
      <c r="E54" s="49" t="s">
        <v>1306</v>
      </c>
      <c r="F54" s="172" t="s">
        <v>1310</v>
      </c>
      <c r="G54" s="172" t="s">
        <v>1308</v>
      </c>
    </row>
    <row r="55">
      <c r="D55" s="49" t="s">
        <v>1311</v>
      </c>
      <c r="E55" s="493" t="s">
        <v>567</v>
      </c>
      <c r="F55" s="172" t="s">
        <v>568</v>
      </c>
    </row>
  </sheetData>
  <mergeCells count="4">
    <mergeCell ref="B1:E1"/>
    <mergeCell ref="B2:E2"/>
    <mergeCell ref="B3:E3"/>
    <mergeCell ref="B4:E4"/>
  </mergeCells>
  <hyperlinks>
    <hyperlink r:id="rId4" ref="D27"/>
    <hyperlink r:id="rId5" ref="E29"/>
    <hyperlink r:id="rId6" ref="E30"/>
    <hyperlink r:id="rId7" ref="E31"/>
  </hyperlinks>
  <drawing r:id="rId8"/>
  <legacyDrawing r:id="rId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outlinePr summaryBelow="0" summaryRight="0"/>
  </sheetPr>
  <sheetViews>
    <sheetView showGridLines="0" workbookViewId="0"/>
  </sheetViews>
  <sheetFormatPr customHeight="1" defaultColWidth="12.63" defaultRowHeight="15.75"/>
  <cols>
    <col customWidth="1" min="1" max="1" width="25.75"/>
    <col customWidth="1" min="2" max="2" width="24.0"/>
    <col customWidth="1" min="3" max="3" width="34.38"/>
    <col customWidth="1" min="4" max="4" width="49.0"/>
    <col customWidth="1" min="5" max="5" width="13.88"/>
    <col customWidth="1" min="6" max="6" width="44.5"/>
    <col customWidth="1" min="12" max="12" width="19.38"/>
  </cols>
  <sheetData>
    <row r="1">
      <c r="A1" s="1" t="s">
        <v>909</v>
      </c>
      <c r="B1" s="495" t="s">
        <v>1312</v>
      </c>
      <c r="C1" s="8"/>
      <c r="D1" s="8"/>
      <c r="E1" s="8"/>
      <c r="F1" s="8"/>
      <c r="G1" s="8"/>
      <c r="H1" s="9"/>
    </row>
    <row r="2">
      <c r="A2" s="1" t="s">
        <v>65</v>
      </c>
      <c r="B2" s="496" t="s">
        <v>1313</v>
      </c>
      <c r="C2" s="8"/>
      <c r="D2" s="8"/>
      <c r="E2" s="8"/>
      <c r="F2" s="8"/>
      <c r="G2" s="8"/>
      <c r="H2" s="9"/>
    </row>
    <row r="3">
      <c r="A3" s="497" t="s">
        <v>1314</v>
      </c>
      <c r="B3" s="498"/>
      <c r="C3" s="283"/>
    </row>
    <row r="4">
      <c r="B4" s="498"/>
      <c r="C4" s="283"/>
    </row>
    <row r="5">
      <c r="A5" s="49" t="s">
        <v>831</v>
      </c>
      <c r="B5" s="499" t="s">
        <v>908</v>
      </c>
    </row>
    <row r="6">
      <c r="A6" s="49" t="s">
        <v>1247</v>
      </c>
      <c r="B6" s="500" t="s">
        <v>1315</v>
      </c>
      <c r="H6" s="501"/>
      <c r="I6" s="501"/>
      <c r="J6" s="501"/>
      <c r="K6" s="501"/>
      <c r="L6" s="501"/>
      <c r="M6" s="501"/>
      <c r="N6" s="501"/>
      <c r="O6" s="501"/>
      <c r="P6" s="501"/>
      <c r="Q6" s="501"/>
      <c r="R6" s="501"/>
      <c r="S6" s="501"/>
    </row>
    <row r="7">
      <c r="H7" s="501"/>
      <c r="I7" s="501"/>
      <c r="J7" s="501"/>
      <c r="K7" s="501"/>
      <c r="L7" s="501"/>
      <c r="M7" s="501"/>
      <c r="N7" s="501"/>
      <c r="O7" s="501"/>
      <c r="P7" s="501"/>
      <c r="Q7" s="501"/>
      <c r="R7" s="501"/>
      <c r="S7" s="501"/>
    </row>
    <row r="8">
      <c r="H8" s="501"/>
      <c r="I8" s="501"/>
      <c r="J8" s="501"/>
      <c r="K8" s="501"/>
      <c r="L8" s="501"/>
      <c r="M8" s="501"/>
      <c r="N8" s="501"/>
      <c r="O8" s="501"/>
      <c r="P8" s="501"/>
      <c r="Q8" s="501"/>
      <c r="R8" s="501"/>
      <c r="S8" s="501"/>
    </row>
    <row r="9">
      <c r="H9" s="501"/>
      <c r="I9" s="501"/>
      <c r="J9" s="501"/>
      <c r="K9" s="501"/>
      <c r="L9" s="501"/>
      <c r="M9" s="501"/>
      <c r="N9" s="501"/>
      <c r="O9" s="501"/>
      <c r="P9" s="501"/>
      <c r="Q9" s="501"/>
      <c r="R9" s="501"/>
      <c r="S9" s="501"/>
    </row>
    <row r="10">
      <c r="A10" s="5" t="s">
        <v>814</v>
      </c>
      <c r="H10" s="501"/>
      <c r="I10" s="501"/>
      <c r="J10" s="501"/>
      <c r="K10" s="501"/>
      <c r="L10" s="501"/>
      <c r="M10" s="501"/>
      <c r="N10" s="501"/>
      <c r="O10" s="501"/>
      <c r="P10" s="501"/>
      <c r="Q10" s="501"/>
      <c r="R10" s="501"/>
      <c r="S10" s="501"/>
    </row>
    <row r="11">
      <c r="H11" s="501"/>
      <c r="I11" s="501"/>
      <c r="J11" s="501"/>
      <c r="K11" s="501"/>
      <c r="L11" s="501"/>
      <c r="M11" s="501"/>
      <c r="N11" s="501"/>
      <c r="O11" s="501"/>
      <c r="P11" s="501"/>
      <c r="Q11" s="501"/>
      <c r="R11" s="501"/>
      <c r="S11" s="501"/>
    </row>
    <row r="12">
      <c r="A12" s="49" t="s">
        <v>815</v>
      </c>
      <c r="H12" s="501"/>
      <c r="I12" s="501"/>
      <c r="J12" s="501"/>
      <c r="K12" s="501"/>
      <c r="L12" s="501"/>
      <c r="M12" s="501"/>
      <c r="N12" s="501"/>
      <c r="O12" s="501"/>
      <c r="P12" s="501"/>
      <c r="Q12" s="501"/>
      <c r="R12" s="501"/>
      <c r="S12" s="501"/>
    </row>
    <row r="13">
      <c r="A13" s="502" t="s">
        <v>816</v>
      </c>
      <c r="B13" s="502" t="s">
        <v>817</v>
      </c>
      <c r="C13" s="502" t="s">
        <v>411</v>
      </c>
      <c r="D13" s="502" t="s">
        <v>818</v>
      </c>
      <c r="E13" s="502" t="s">
        <v>819</v>
      </c>
      <c r="H13" s="501"/>
      <c r="I13" s="501"/>
      <c r="J13" s="501"/>
      <c r="K13" s="501"/>
      <c r="L13" s="501"/>
      <c r="M13" s="501"/>
      <c r="N13" s="501"/>
      <c r="O13" s="501"/>
      <c r="P13" s="501"/>
      <c r="Q13" s="501"/>
      <c r="R13" s="501"/>
      <c r="S13" s="501"/>
    </row>
    <row r="14">
      <c r="A14" s="472" t="s">
        <v>1250</v>
      </c>
      <c r="B14" s="472" t="s">
        <v>443</v>
      </c>
      <c r="C14" s="472" t="s">
        <v>1251</v>
      </c>
      <c r="D14" s="472" t="s">
        <v>822</v>
      </c>
      <c r="E14" s="472" t="s">
        <v>1252</v>
      </c>
      <c r="H14" s="501"/>
      <c r="I14" s="501"/>
      <c r="J14" s="501"/>
      <c r="K14" s="501"/>
      <c r="L14" s="501"/>
      <c r="M14" s="501"/>
      <c r="N14" s="501"/>
      <c r="O14" s="501"/>
      <c r="P14" s="501"/>
      <c r="Q14" s="501"/>
      <c r="R14" s="501"/>
      <c r="S14" s="501"/>
    </row>
    <row r="15">
      <c r="A15" s="472" t="s">
        <v>1253</v>
      </c>
      <c r="B15" s="472" t="s">
        <v>443</v>
      </c>
      <c r="C15" s="472" t="s">
        <v>1254</v>
      </c>
      <c r="D15" s="472" t="s">
        <v>822</v>
      </c>
      <c r="E15" s="503"/>
      <c r="H15" s="501"/>
      <c r="I15" s="501"/>
      <c r="J15" s="501"/>
      <c r="K15" s="501"/>
      <c r="L15" s="501"/>
      <c r="M15" s="501"/>
      <c r="N15" s="501"/>
      <c r="O15" s="501"/>
      <c r="P15" s="501"/>
      <c r="Q15" s="501"/>
      <c r="R15" s="501"/>
      <c r="S15" s="501"/>
    </row>
    <row r="16">
      <c r="A16" s="472" t="s">
        <v>820</v>
      </c>
      <c r="B16" s="472" t="s">
        <v>443</v>
      </c>
      <c r="C16" s="503"/>
      <c r="D16" s="472" t="s">
        <v>822</v>
      </c>
      <c r="E16" s="472" t="s">
        <v>914</v>
      </c>
      <c r="H16" s="501"/>
      <c r="I16" s="501"/>
      <c r="J16" s="501"/>
      <c r="K16" s="501"/>
      <c r="L16" s="501"/>
      <c r="M16" s="501"/>
      <c r="N16" s="501"/>
      <c r="O16" s="501"/>
      <c r="P16" s="501"/>
      <c r="Q16" s="501"/>
      <c r="R16" s="501"/>
      <c r="S16" s="501"/>
    </row>
    <row r="17">
      <c r="H17" s="501"/>
      <c r="I17" s="501"/>
      <c r="J17" s="501"/>
      <c r="K17" s="501"/>
      <c r="L17" s="501"/>
      <c r="M17" s="501"/>
      <c r="N17" s="501"/>
      <c r="O17" s="501"/>
      <c r="P17" s="501"/>
      <c r="Q17" s="501"/>
      <c r="R17" s="501"/>
      <c r="S17" s="501"/>
    </row>
    <row r="18">
      <c r="H18" s="501"/>
      <c r="I18" s="501"/>
      <c r="J18" s="501"/>
      <c r="K18" s="501"/>
      <c r="L18" s="501"/>
      <c r="M18" s="501"/>
      <c r="N18" s="501"/>
      <c r="O18" s="501"/>
      <c r="P18" s="501"/>
      <c r="Q18" s="501"/>
      <c r="R18" s="501"/>
      <c r="S18" s="501"/>
    </row>
    <row r="19">
      <c r="A19" s="49" t="s">
        <v>824</v>
      </c>
      <c r="H19" s="501"/>
      <c r="I19" s="501"/>
      <c r="J19" s="501"/>
      <c r="K19" s="501"/>
      <c r="L19" s="501"/>
      <c r="M19" s="501"/>
      <c r="N19" s="501"/>
      <c r="O19" s="501"/>
      <c r="P19" s="501"/>
      <c r="Q19" s="501"/>
      <c r="R19" s="501"/>
      <c r="S19" s="501"/>
    </row>
    <row r="20">
      <c r="H20" s="501"/>
      <c r="I20" s="501"/>
      <c r="J20" s="501"/>
      <c r="K20" s="501"/>
      <c r="L20" s="501"/>
      <c r="M20" s="501"/>
      <c r="N20" s="501"/>
      <c r="O20" s="501"/>
      <c r="P20" s="501"/>
      <c r="Q20" s="501"/>
      <c r="R20" s="501"/>
      <c r="S20" s="501"/>
    </row>
    <row r="21">
      <c r="A21" s="504" t="s">
        <v>965</v>
      </c>
      <c r="B21" s="504" t="s">
        <v>966</v>
      </c>
      <c r="C21" s="504" t="s">
        <v>818</v>
      </c>
      <c r="D21" s="504" t="s">
        <v>411</v>
      </c>
      <c r="H21" s="501"/>
      <c r="I21" s="501"/>
      <c r="J21" s="501"/>
      <c r="K21" s="501"/>
      <c r="L21" s="501"/>
      <c r="M21" s="501"/>
      <c r="N21" s="501"/>
      <c r="O21" s="501"/>
      <c r="P21" s="501"/>
      <c r="Q21" s="501"/>
      <c r="R21" s="501"/>
      <c r="S21" s="501"/>
    </row>
    <row r="22">
      <c r="A22" s="433">
        <v>1.0</v>
      </c>
      <c r="B22" s="433" t="s">
        <v>1256</v>
      </c>
      <c r="C22" s="433" t="s">
        <v>822</v>
      </c>
      <c r="D22" s="433" t="s">
        <v>1270</v>
      </c>
      <c r="H22" s="501"/>
      <c r="I22" s="501"/>
      <c r="J22" s="501"/>
      <c r="K22" s="501"/>
      <c r="L22" s="501"/>
      <c r="M22" s="501"/>
      <c r="N22" s="501"/>
      <c r="O22" s="501"/>
      <c r="P22" s="501"/>
      <c r="Q22" s="501"/>
      <c r="R22" s="501"/>
      <c r="S22" s="501"/>
    </row>
    <row r="23">
      <c r="A23" s="433">
        <v>2.0</v>
      </c>
      <c r="B23" s="433" t="s">
        <v>1257</v>
      </c>
      <c r="C23" s="433" t="s">
        <v>1258</v>
      </c>
      <c r="D23" s="433" t="s">
        <v>1271</v>
      </c>
      <c r="H23" s="501"/>
      <c r="I23" s="501"/>
      <c r="J23" s="501"/>
      <c r="K23" s="501"/>
      <c r="L23" s="501"/>
      <c r="M23" s="501"/>
      <c r="N23" s="501"/>
      <c r="O23" s="501"/>
      <c r="P23" s="501"/>
      <c r="Q23" s="501"/>
      <c r="R23" s="501"/>
      <c r="S23" s="501"/>
    </row>
    <row r="24">
      <c r="A24" s="433">
        <v>4.0</v>
      </c>
      <c r="B24" s="433" t="s">
        <v>134</v>
      </c>
      <c r="C24" s="433" t="s">
        <v>822</v>
      </c>
      <c r="D24" s="433" t="s">
        <v>1274</v>
      </c>
      <c r="H24" s="501"/>
      <c r="I24" s="501"/>
      <c r="J24" s="501"/>
      <c r="K24" s="501"/>
      <c r="L24" s="501"/>
      <c r="M24" s="501"/>
      <c r="N24" s="501"/>
      <c r="O24" s="501"/>
      <c r="P24" s="501"/>
      <c r="Q24" s="501"/>
      <c r="R24" s="501"/>
      <c r="S24" s="501"/>
    </row>
    <row r="25">
      <c r="A25" s="433">
        <v>3.0</v>
      </c>
      <c r="B25" s="433" t="s">
        <v>1260</v>
      </c>
      <c r="C25" s="433" t="s">
        <v>822</v>
      </c>
      <c r="D25" s="505" t="s">
        <v>1316</v>
      </c>
      <c r="H25" s="501"/>
      <c r="I25" s="501"/>
      <c r="J25" s="501"/>
      <c r="K25" s="501"/>
      <c r="L25" s="501"/>
      <c r="M25" s="501"/>
      <c r="N25" s="501"/>
      <c r="O25" s="501"/>
      <c r="P25" s="501"/>
      <c r="Q25" s="501"/>
      <c r="R25" s="501"/>
      <c r="S25" s="501"/>
    </row>
    <row r="26">
      <c r="A26" s="433">
        <v>5.0</v>
      </c>
      <c r="B26" s="433" t="s">
        <v>1317</v>
      </c>
      <c r="C26" s="433" t="s">
        <v>822</v>
      </c>
      <c r="D26" s="433" t="s">
        <v>1318</v>
      </c>
      <c r="H26" s="501"/>
      <c r="I26" s="501"/>
      <c r="J26" s="501"/>
      <c r="K26" s="501"/>
      <c r="L26" s="501"/>
      <c r="M26" s="501"/>
      <c r="N26" s="501"/>
      <c r="O26" s="501"/>
      <c r="P26" s="501"/>
      <c r="Q26" s="501"/>
      <c r="R26" s="501"/>
    </row>
    <row r="27">
      <c r="A27" s="49" t="s">
        <v>1319</v>
      </c>
    </row>
    <row r="28">
      <c r="A28" s="49" t="s">
        <v>1320</v>
      </c>
    </row>
    <row r="29">
      <c r="A29" s="5" t="s">
        <v>829</v>
      </c>
    </row>
    <row r="30">
      <c r="A30" s="504" t="s">
        <v>965</v>
      </c>
      <c r="B30" s="504" t="s">
        <v>966</v>
      </c>
      <c r="C30" s="504" t="s">
        <v>818</v>
      </c>
      <c r="D30" s="504" t="s">
        <v>411</v>
      </c>
    </row>
    <row r="31">
      <c r="A31" s="433">
        <v>1.0</v>
      </c>
      <c r="B31" s="433" t="s">
        <v>1321</v>
      </c>
      <c r="C31" s="433" t="s">
        <v>822</v>
      </c>
      <c r="D31" s="433" t="s">
        <v>1322</v>
      </c>
    </row>
    <row r="32">
      <c r="A32" s="433">
        <v>2.0</v>
      </c>
      <c r="B32" s="433" t="s">
        <v>1323</v>
      </c>
      <c r="C32" s="433" t="s">
        <v>822</v>
      </c>
      <c r="D32" s="433" t="s">
        <v>1324</v>
      </c>
    </row>
    <row r="33">
      <c r="A33" s="433">
        <v>3.0</v>
      </c>
      <c r="B33" s="433" t="s">
        <v>1325</v>
      </c>
      <c r="C33" s="433" t="s">
        <v>822</v>
      </c>
      <c r="D33" s="433" t="s">
        <v>1326</v>
      </c>
    </row>
    <row r="35">
      <c r="A35" s="493" t="s">
        <v>1327</v>
      </c>
    </row>
    <row r="36">
      <c r="A36" s="506"/>
    </row>
    <row r="37">
      <c r="A37" s="493" t="s">
        <v>1328</v>
      </c>
    </row>
    <row r="38">
      <c r="A38" s="493"/>
    </row>
    <row r="39">
      <c r="A39" s="493"/>
    </row>
    <row r="40">
      <c r="A40" s="493"/>
    </row>
    <row r="41">
      <c r="A41" s="493"/>
    </row>
    <row r="42">
      <c r="A42" s="507"/>
    </row>
    <row r="43">
      <c r="A43" s="508"/>
    </row>
    <row r="44">
      <c r="A44" s="506"/>
    </row>
    <row r="45">
      <c r="A45" s="493"/>
    </row>
    <row r="46">
      <c r="A46" s="493"/>
    </row>
    <row r="47">
      <c r="A47" s="493"/>
    </row>
    <row r="48">
      <c r="A48" s="493"/>
    </row>
    <row r="49">
      <c r="A49" s="493"/>
    </row>
    <row r="50">
      <c r="A50" s="493"/>
    </row>
    <row r="51">
      <c r="A51" s="509"/>
    </row>
    <row r="52">
      <c r="A52" s="493"/>
    </row>
    <row r="53">
      <c r="A53" s="507"/>
    </row>
  </sheetData>
  <mergeCells count="4">
    <mergeCell ref="B1:H1"/>
    <mergeCell ref="B2:H2"/>
    <mergeCell ref="B5:G5"/>
    <mergeCell ref="B6:G6"/>
  </mergeCells>
  <hyperlinks>
    <hyperlink r:id="rId4" ref="B6"/>
  </hyperlinks>
  <drawing r:id="rId5"/>
  <legacyDrawing r:id="rId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55.38"/>
    <col customWidth="1" min="4" max="4" width="37.5"/>
    <col customWidth="1" min="5" max="5" width="38.38"/>
    <col customWidth="1" min="6" max="6" width="37.25"/>
    <col customWidth="1" min="7" max="7" width="25.38"/>
  </cols>
  <sheetData>
    <row r="1">
      <c r="A1" s="413" t="s">
        <v>831</v>
      </c>
      <c r="B1" s="414" t="s">
        <v>908</v>
      </c>
      <c r="C1" s="8"/>
      <c r="D1" s="8"/>
      <c r="E1" s="9"/>
    </row>
    <row r="2">
      <c r="A2" s="413" t="s">
        <v>1245</v>
      </c>
      <c r="B2" s="510" t="s">
        <v>273</v>
      </c>
      <c r="C2" s="8"/>
      <c r="D2" s="8"/>
      <c r="E2" s="9"/>
    </row>
    <row r="3">
      <c r="A3" s="413" t="s">
        <v>1247</v>
      </c>
      <c r="B3" s="510" t="s">
        <v>273</v>
      </c>
      <c r="C3" s="8"/>
      <c r="D3" s="8"/>
      <c r="E3" s="9"/>
      <c r="F3" s="166" t="s">
        <v>1329</v>
      </c>
    </row>
    <row r="4">
      <c r="A4" s="413" t="s">
        <v>909</v>
      </c>
      <c r="B4" s="511" t="s">
        <v>1330</v>
      </c>
      <c r="C4" s="8"/>
      <c r="D4" s="8"/>
      <c r="E4" s="9"/>
    </row>
    <row r="7">
      <c r="A7" s="49" t="s">
        <v>814</v>
      </c>
    </row>
    <row r="9">
      <c r="A9" s="49" t="s">
        <v>815</v>
      </c>
    </row>
    <row r="10">
      <c r="A10" s="416" t="s">
        <v>816</v>
      </c>
      <c r="B10" s="416" t="s">
        <v>817</v>
      </c>
      <c r="C10" s="416" t="s">
        <v>411</v>
      </c>
      <c r="D10" s="416" t="s">
        <v>818</v>
      </c>
      <c r="E10" s="416" t="s">
        <v>819</v>
      </c>
    </row>
    <row r="11">
      <c r="A11" s="417" t="s">
        <v>1250</v>
      </c>
      <c r="B11" s="417" t="s">
        <v>443</v>
      </c>
      <c r="C11" s="417" t="s">
        <v>1251</v>
      </c>
      <c r="D11" s="417" t="s">
        <v>822</v>
      </c>
      <c r="E11" s="417" t="s">
        <v>1252</v>
      </c>
    </row>
    <row r="12">
      <c r="A12" s="417" t="s">
        <v>1253</v>
      </c>
      <c r="B12" s="417" t="s">
        <v>443</v>
      </c>
      <c r="C12" s="417" t="s">
        <v>1254</v>
      </c>
      <c r="D12" s="417" t="s">
        <v>822</v>
      </c>
      <c r="E12" s="418"/>
    </row>
    <row r="13">
      <c r="A13" s="417" t="s">
        <v>820</v>
      </c>
      <c r="B13" s="417" t="s">
        <v>443</v>
      </c>
      <c r="C13" s="418"/>
      <c r="D13" s="417" t="s">
        <v>822</v>
      </c>
      <c r="E13" s="417" t="s">
        <v>1255</v>
      </c>
    </row>
    <row r="15">
      <c r="A15" s="49" t="s">
        <v>824</v>
      </c>
    </row>
    <row r="16">
      <c r="A16" s="416" t="s">
        <v>965</v>
      </c>
      <c r="B16" s="416" t="s">
        <v>966</v>
      </c>
      <c r="C16" s="416" t="s">
        <v>818</v>
      </c>
      <c r="D16" s="416" t="s">
        <v>411</v>
      </c>
      <c r="E16" s="416" t="s">
        <v>988</v>
      </c>
    </row>
    <row r="17">
      <c r="A17" s="417">
        <v>1.0</v>
      </c>
      <c r="B17" s="417" t="s">
        <v>1256</v>
      </c>
      <c r="C17" s="417" t="s">
        <v>822</v>
      </c>
      <c r="D17" s="417" t="s">
        <v>1270</v>
      </c>
    </row>
    <row r="18">
      <c r="A18" s="417">
        <v>2.0</v>
      </c>
      <c r="B18" s="417" t="s">
        <v>1257</v>
      </c>
      <c r="C18" s="417" t="s">
        <v>1258</v>
      </c>
      <c r="D18" s="417" t="s">
        <v>1271</v>
      </c>
    </row>
    <row r="19">
      <c r="A19" s="439">
        <v>3.0</v>
      </c>
      <c r="B19" s="484" t="s">
        <v>1331</v>
      </c>
      <c r="C19" s="484" t="s">
        <v>1211</v>
      </c>
      <c r="D19" s="512" t="s">
        <v>1332</v>
      </c>
      <c r="E19" s="189" t="s">
        <v>443</v>
      </c>
    </row>
    <row r="20">
      <c r="A20" s="439">
        <v>4.0</v>
      </c>
      <c r="B20" s="484" t="s">
        <v>1333</v>
      </c>
      <c r="C20" s="484" t="s">
        <v>1211</v>
      </c>
      <c r="D20" s="439" t="s">
        <v>1334</v>
      </c>
      <c r="E20" s="449"/>
    </row>
    <row r="21">
      <c r="A21" s="417">
        <v>5.0</v>
      </c>
      <c r="B21" s="417" t="s">
        <v>134</v>
      </c>
      <c r="C21" s="417" t="s">
        <v>822</v>
      </c>
      <c r="D21" s="417" t="s">
        <v>1274</v>
      </c>
    </row>
    <row r="23">
      <c r="A23" s="49" t="s">
        <v>824</v>
      </c>
    </row>
    <row r="24">
      <c r="A24" s="429" t="s">
        <v>965</v>
      </c>
      <c r="B24" s="429" t="s">
        <v>966</v>
      </c>
      <c r="C24" s="429" t="s">
        <v>818</v>
      </c>
      <c r="D24" s="429" t="s">
        <v>411</v>
      </c>
    </row>
    <row r="25">
      <c r="A25" s="413">
        <v>1.0</v>
      </c>
      <c r="B25" s="413" t="s">
        <v>971</v>
      </c>
      <c r="C25" s="413" t="s">
        <v>822</v>
      </c>
      <c r="D25" s="413" t="s">
        <v>1264</v>
      </c>
    </row>
    <row r="26">
      <c r="A26" s="413">
        <v>2.0</v>
      </c>
      <c r="B26" s="413" t="s">
        <v>973</v>
      </c>
      <c r="C26" s="413" t="s">
        <v>822</v>
      </c>
      <c r="D26" s="430"/>
    </row>
    <row r="27">
      <c r="D27" s="430"/>
    </row>
    <row r="32">
      <c r="E32" s="492"/>
      <c r="F32" s="172"/>
    </row>
    <row r="33">
      <c r="E33" s="493"/>
      <c r="F33" s="172"/>
    </row>
    <row r="34">
      <c r="E34" s="493"/>
      <c r="F34" s="172"/>
    </row>
    <row r="35">
      <c r="E35" s="492"/>
      <c r="F35" s="172"/>
    </row>
    <row r="36">
      <c r="E36" s="492"/>
      <c r="F36" s="172"/>
    </row>
    <row r="37">
      <c r="E37" s="492"/>
      <c r="F37" s="172"/>
    </row>
    <row r="38">
      <c r="E38" s="493"/>
      <c r="F38" s="172"/>
    </row>
    <row r="39">
      <c r="E39" s="493"/>
      <c r="F39" s="172"/>
    </row>
    <row r="40">
      <c r="E40" s="493"/>
      <c r="F40" s="172"/>
    </row>
    <row r="41">
      <c r="E41" s="493"/>
      <c r="F41" s="172"/>
    </row>
    <row r="42">
      <c r="E42" s="494"/>
      <c r="F42" s="172"/>
    </row>
    <row r="43">
      <c r="F43" s="172"/>
      <c r="G43" s="172"/>
    </row>
    <row r="44">
      <c r="F44" s="172"/>
      <c r="G44" s="172"/>
    </row>
    <row r="45">
      <c r="D45" s="163"/>
      <c r="E45" s="513"/>
      <c r="F45" s="514"/>
    </row>
  </sheetData>
  <mergeCells count="4">
    <mergeCell ref="B1:E1"/>
    <mergeCell ref="B2:E2"/>
    <mergeCell ref="B3:E3"/>
    <mergeCell ref="B4:E4"/>
  </mergeCells>
  <hyperlinks>
    <hyperlink r:id="rId4" ref="B2"/>
    <hyperlink r:id="rId5" ref="B3"/>
    <hyperlink r:id="rId6" ref="F3"/>
  </hyperlinks>
  <drawing r:id="rId7"/>
  <legacy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19.5"/>
    <col customWidth="1" min="3" max="3" width="37.5"/>
    <col customWidth="1" min="4" max="4" width="38.38"/>
    <col customWidth="1" min="5" max="5" width="37.25"/>
    <col customWidth="1" min="6" max="6" width="25.38"/>
  </cols>
  <sheetData>
    <row r="1">
      <c r="A1" s="413" t="s">
        <v>831</v>
      </c>
      <c r="B1" s="414" t="s">
        <v>908</v>
      </c>
      <c r="C1" s="8"/>
      <c r="D1" s="9"/>
    </row>
    <row r="2">
      <c r="A2" s="515" t="s">
        <v>1245</v>
      </c>
      <c r="B2" s="516" t="s">
        <v>1335</v>
      </c>
      <c r="C2" s="8"/>
      <c r="D2" s="9"/>
    </row>
    <row r="3">
      <c r="A3" s="515" t="s">
        <v>1247</v>
      </c>
      <c r="B3" s="516" t="s">
        <v>1336</v>
      </c>
      <c r="C3" s="8"/>
      <c r="D3" s="9"/>
    </row>
    <row r="4">
      <c r="A4" s="413" t="s">
        <v>909</v>
      </c>
      <c r="B4" s="414" t="s">
        <v>1337</v>
      </c>
      <c r="C4" s="8"/>
      <c r="D4" s="9"/>
    </row>
    <row r="7">
      <c r="A7" s="49" t="s">
        <v>814</v>
      </c>
      <c r="F7" s="283"/>
      <c r="G7" s="283"/>
    </row>
    <row r="8">
      <c r="F8" s="283"/>
      <c r="G8" s="283"/>
    </row>
    <row r="9">
      <c r="A9" s="49" t="s">
        <v>815</v>
      </c>
      <c r="F9" s="283"/>
      <c r="G9" s="283"/>
    </row>
    <row r="10">
      <c r="A10" s="416" t="s">
        <v>816</v>
      </c>
      <c r="B10" s="416" t="s">
        <v>817</v>
      </c>
      <c r="C10" s="416" t="s">
        <v>411</v>
      </c>
      <c r="D10" s="416" t="s">
        <v>818</v>
      </c>
      <c r="E10" s="416" t="s">
        <v>819</v>
      </c>
      <c r="F10" s="283"/>
      <c r="G10" s="283"/>
    </row>
    <row r="11">
      <c r="A11" s="517" t="s">
        <v>913</v>
      </c>
      <c r="B11" s="517" t="s">
        <v>443</v>
      </c>
      <c r="C11" s="518"/>
      <c r="D11" s="517" t="s">
        <v>822</v>
      </c>
      <c r="E11" s="517" t="s">
        <v>914</v>
      </c>
      <c r="F11" s="283"/>
      <c r="G11" s="283"/>
    </row>
    <row r="12">
      <c r="A12" s="517" t="s">
        <v>915</v>
      </c>
      <c r="B12" s="517" t="s">
        <v>443</v>
      </c>
      <c r="C12" s="517" t="s">
        <v>916</v>
      </c>
      <c r="D12" s="517" t="s">
        <v>822</v>
      </c>
      <c r="E12" s="518"/>
      <c r="F12" s="283"/>
      <c r="G12" s="283"/>
    </row>
    <row r="13">
      <c r="A13" s="517" t="s">
        <v>820</v>
      </c>
      <c r="B13" s="517" t="s">
        <v>443</v>
      </c>
      <c r="C13" s="518"/>
      <c r="D13" s="517" t="s">
        <v>822</v>
      </c>
      <c r="E13" s="517" t="s">
        <v>914</v>
      </c>
      <c r="F13" s="283"/>
      <c r="G13" s="283"/>
    </row>
    <row r="14">
      <c r="A14" s="417" t="s">
        <v>918</v>
      </c>
      <c r="B14" s="417" t="s">
        <v>443</v>
      </c>
      <c r="C14" s="417" t="s">
        <v>919</v>
      </c>
      <c r="D14" s="417" t="s">
        <v>822</v>
      </c>
      <c r="E14" s="418"/>
      <c r="F14" s="283"/>
      <c r="G14" s="283"/>
    </row>
    <row r="15">
      <c r="A15" s="417" t="s">
        <v>920</v>
      </c>
      <c r="B15" s="417" t="s">
        <v>407</v>
      </c>
      <c r="C15" s="417" t="s">
        <v>921</v>
      </c>
      <c r="D15" s="417" t="s">
        <v>822</v>
      </c>
      <c r="E15" s="418"/>
      <c r="F15" s="283"/>
      <c r="G15" s="283"/>
    </row>
    <row r="16">
      <c r="A16" s="417" t="s">
        <v>922</v>
      </c>
      <c r="B16" s="417" t="s">
        <v>443</v>
      </c>
      <c r="C16" s="418"/>
      <c r="D16" s="417" t="s">
        <v>923</v>
      </c>
      <c r="E16" s="418"/>
      <c r="F16" s="283"/>
      <c r="G16" s="283"/>
    </row>
    <row r="17">
      <c r="F17" s="283"/>
      <c r="G17" s="283"/>
    </row>
    <row r="18">
      <c r="A18" s="49" t="s">
        <v>824</v>
      </c>
      <c r="F18" s="283"/>
      <c r="G18" s="283"/>
    </row>
    <row r="19">
      <c r="A19" s="519" t="s">
        <v>816</v>
      </c>
      <c r="B19" s="519" t="s">
        <v>817</v>
      </c>
      <c r="C19" s="519" t="s">
        <v>411</v>
      </c>
      <c r="D19" s="519" t="s">
        <v>818</v>
      </c>
      <c r="E19" s="519" t="s">
        <v>819</v>
      </c>
      <c r="F19" s="324"/>
      <c r="G19" s="324"/>
      <c r="H19" s="324"/>
      <c r="I19" s="54"/>
      <c r="J19" s="54"/>
      <c r="K19" s="54"/>
      <c r="L19" s="54"/>
      <c r="M19" s="54"/>
      <c r="N19" s="54"/>
      <c r="O19" s="54"/>
      <c r="P19" s="54"/>
      <c r="Q19" s="54"/>
      <c r="R19" s="54"/>
      <c r="S19" s="54"/>
      <c r="T19" s="54"/>
      <c r="U19" s="54"/>
      <c r="V19" s="54"/>
      <c r="W19" s="54"/>
      <c r="X19" s="54"/>
      <c r="Y19" s="54"/>
      <c r="Z19" s="54"/>
      <c r="AA19" s="54"/>
      <c r="AB19" s="54"/>
      <c r="AC19" s="54"/>
    </row>
    <row r="20">
      <c r="A20" s="413" t="s">
        <v>927</v>
      </c>
      <c r="B20" s="413" t="s">
        <v>443</v>
      </c>
      <c r="C20" s="413" t="s">
        <v>928</v>
      </c>
      <c r="D20" s="413" t="s">
        <v>822</v>
      </c>
      <c r="E20" s="413" t="s">
        <v>929</v>
      </c>
      <c r="F20" s="324"/>
      <c r="G20" s="324"/>
      <c r="H20" s="324"/>
      <c r="I20" s="54"/>
      <c r="J20" s="54"/>
      <c r="K20" s="54"/>
      <c r="L20" s="54"/>
      <c r="M20" s="54"/>
      <c r="N20" s="54"/>
      <c r="O20" s="54"/>
      <c r="P20" s="54"/>
      <c r="Q20" s="54"/>
      <c r="R20" s="54"/>
      <c r="S20" s="54"/>
      <c r="T20" s="54"/>
      <c r="U20" s="54"/>
      <c r="V20" s="54"/>
      <c r="W20" s="54"/>
      <c r="X20" s="54"/>
      <c r="Y20" s="54"/>
      <c r="Z20" s="54"/>
      <c r="AA20" s="54"/>
      <c r="AB20" s="54"/>
      <c r="AC20" s="54"/>
    </row>
    <row r="21">
      <c r="A21" s="413" t="s">
        <v>932</v>
      </c>
      <c r="B21" s="413" t="s">
        <v>443</v>
      </c>
      <c r="C21" s="413" t="s">
        <v>997</v>
      </c>
      <c r="D21" s="413" t="s">
        <v>822</v>
      </c>
      <c r="E21" s="413" t="s">
        <v>934</v>
      </c>
      <c r="F21" s="324"/>
      <c r="G21" s="324"/>
      <c r="H21" s="324"/>
      <c r="I21" s="54"/>
      <c r="J21" s="54"/>
      <c r="K21" s="54"/>
      <c r="L21" s="54"/>
      <c r="M21" s="54"/>
      <c r="N21" s="54"/>
      <c r="O21" s="54"/>
      <c r="P21" s="54"/>
      <c r="Q21" s="54"/>
      <c r="R21" s="54"/>
      <c r="S21" s="54"/>
      <c r="T21" s="54"/>
      <c r="U21" s="54"/>
      <c r="V21" s="54"/>
      <c r="W21" s="54"/>
      <c r="X21" s="54"/>
      <c r="Y21" s="54"/>
      <c r="Z21" s="54"/>
      <c r="AA21" s="54"/>
      <c r="AB21" s="54"/>
      <c r="AC21" s="54"/>
    </row>
    <row r="22">
      <c r="A22" s="413" t="s">
        <v>935</v>
      </c>
      <c r="B22" s="413" t="s">
        <v>443</v>
      </c>
      <c r="C22" s="413" t="s">
        <v>936</v>
      </c>
      <c r="D22" s="413" t="s">
        <v>822</v>
      </c>
      <c r="E22" s="413" t="s">
        <v>937</v>
      </c>
      <c r="F22" s="324"/>
      <c r="G22" s="324"/>
      <c r="H22" s="324"/>
      <c r="I22" s="54"/>
      <c r="J22" s="54"/>
      <c r="K22" s="54"/>
      <c r="L22" s="54"/>
      <c r="M22" s="54"/>
      <c r="N22" s="54"/>
      <c r="O22" s="54"/>
      <c r="P22" s="54"/>
      <c r="Q22" s="54"/>
      <c r="R22" s="54"/>
      <c r="S22" s="54"/>
      <c r="T22" s="54"/>
      <c r="U22" s="54"/>
      <c r="V22" s="54"/>
      <c r="W22" s="54"/>
      <c r="X22" s="54"/>
      <c r="Y22" s="54"/>
      <c r="Z22" s="54"/>
      <c r="AA22" s="54"/>
      <c r="AB22" s="54"/>
      <c r="AC22" s="54"/>
    </row>
    <row r="23">
      <c r="A23" s="413" t="s">
        <v>938</v>
      </c>
      <c r="B23" s="413" t="s">
        <v>443</v>
      </c>
      <c r="C23" s="413" t="s">
        <v>1338</v>
      </c>
      <c r="D23" s="413" t="s">
        <v>1339</v>
      </c>
      <c r="E23" s="1" t="s">
        <v>1340</v>
      </c>
      <c r="F23" s="448" t="s">
        <v>1341</v>
      </c>
      <c r="G23" s="324"/>
      <c r="H23" s="324"/>
      <c r="I23" s="54"/>
      <c r="J23" s="54"/>
      <c r="K23" s="54"/>
      <c r="L23" s="54"/>
      <c r="M23" s="54"/>
      <c r="N23" s="54"/>
      <c r="O23" s="54"/>
      <c r="P23" s="54"/>
      <c r="Q23" s="54"/>
      <c r="R23" s="54"/>
      <c r="S23" s="54"/>
      <c r="T23" s="54"/>
      <c r="U23" s="54"/>
      <c r="V23" s="54"/>
      <c r="W23" s="54"/>
      <c r="X23" s="54"/>
      <c r="Y23" s="54"/>
      <c r="Z23" s="54"/>
      <c r="AA23" s="54"/>
      <c r="AB23" s="54"/>
      <c r="AC23" s="54"/>
    </row>
    <row r="24">
      <c r="A24" s="413" t="s">
        <v>1009</v>
      </c>
      <c r="B24" s="413" t="s">
        <v>443</v>
      </c>
      <c r="C24" s="413" t="s">
        <v>1011</v>
      </c>
      <c r="D24" s="413" t="s">
        <v>1197</v>
      </c>
      <c r="E24" s="6" t="s">
        <v>1342</v>
      </c>
      <c r="F24" s="324"/>
      <c r="G24" s="324"/>
      <c r="H24" s="324"/>
      <c r="I24" s="54"/>
      <c r="J24" s="54"/>
      <c r="K24" s="54"/>
      <c r="L24" s="54"/>
      <c r="M24" s="54"/>
      <c r="N24" s="54"/>
      <c r="O24" s="54"/>
      <c r="P24" s="54"/>
      <c r="Q24" s="54"/>
      <c r="R24" s="54"/>
      <c r="S24" s="54"/>
      <c r="T24" s="54"/>
      <c r="U24" s="54"/>
      <c r="V24" s="54"/>
      <c r="W24" s="54"/>
      <c r="X24" s="54"/>
      <c r="Y24" s="54"/>
      <c r="Z24" s="54"/>
      <c r="AA24" s="54"/>
      <c r="AB24" s="54"/>
      <c r="AC24" s="54"/>
    </row>
    <row r="25">
      <c r="A25" s="413" t="s">
        <v>1198</v>
      </c>
      <c r="B25" s="413" t="s">
        <v>443</v>
      </c>
      <c r="C25" s="413" t="s">
        <v>1199</v>
      </c>
      <c r="D25" s="413" t="s">
        <v>1343</v>
      </c>
      <c r="E25" s="1" t="s">
        <v>1340</v>
      </c>
      <c r="F25" s="448" t="s">
        <v>1341</v>
      </c>
      <c r="G25" s="324"/>
      <c r="H25" s="324"/>
      <c r="I25" s="54"/>
      <c r="J25" s="54"/>
      <c r="K25" s="54"/>
      <c r="L25" s="54"/>
      <c r="M25" s="54"/>
      <c r="N25" s="54"/>
      <c r="O25" s="54"/>
      <c r="P25" s="54"/>
      <c r="Q25" s="54"/>
      <c r="R25" s="54"/>
      <c r="S25" s="54"/>
      <c r="T25" s="54"/>
      <c r="U25" s="54"/>
      <c r="V25" s="54"/>
      <c r="W25" s="54"/>
      <c r="X25" s="54"/>
      <c r="Y25" s="54"/>
      <c r="Z25" s="54"/>
      <c r="AA25" s="54"/>
      <c r="AB25" s="54"/>
      <c r="AC25" s="54"/>
    </row>
    <row r="26">
      <c r="A26" s="413" t="s">
        <v>961</v>
      </c>
      <c r="B26" s="413" t="s">
        <v>443</v>
      </c>
      <c r="C26" s="413" t="s">
        <v>1201</v>
      </c>
      <c r="D26" s="413" t="s">
        <v>822</v>
      </c>
      <c r="E26" s="520"/>
      <c r="F26" s="324"/>
      <c r="G26" s="324"/>
      <c r="H26" s="324"/>
      <c r="I26" s="54"/>
      <c r="J26" s="54"/>
      <c r="K26" s="54"/>
      <c r="L26" s="54"/>
      <c r="M26" s="54"/>
      <c r="N26" s="54"/>
      <c r="O26" s="54"/>
      <c r="P26" s="54"/>
      <c r="Q26" s="54"/>
      <c r="R26" s="54"/>
      <c r="S26" s="54"/>
      <c r="T26" s="54"/>
      <c r="U26" s="54"/>
      <c r="V26" s="54"/>
      <c r="W26" s="54"/>
      <c r="X26" s="54"/>
      <c r="Y26" s="54"/>
      <c r="Z26" s="54"/>
      <c r="AA26" s="54"/>
      <c r="AB26" s="54"/>
      <c r="AC26" s="54"/>
    </row>
    <row r="27">
      <c r="A27" s="433" t="s">
        <v>1344</v>
      </c>
      <c r="B27" s="433" t="s">
        <v>443</v>
      </c>
      <c r="C27" s="433" t="s">
        <v>1345</v>
      </c>
      <c r="D27" s="433" t="s">
        <v>822</v>
      </c>
      <c r="E27" s="433" t="s">
        <v>1346</v>
      </c>
      <c r="F27" s="324"/>
      <c r="G27" s="324"/>
      <c r="H27" s="324"/>
      <c r="I27" s="54"/>
      <c r="J27" s="54"/>
      <c r="K27" s="54"/>
      <c r="L27" s="54"/>
      <c r="M27" s="54"/>
      <c r="N27" s="54"/>
      <c r="O27" s="54"/>
      <c r="P27" s="54"/>
      <c r="Q27" s="54"/>
      <c r="R27" s="54"/>
      <c r="S27" s="54"/>
      <c r="T27" s="54"/>
      <c r="U27" s="54"/>
      <c r="V27" s="54"/>
      <c r="W27" s="54"/>
      <c r="X27" s="54"/>
      <c r="Y27" s="54"/>
      <c r="Z27" s="54"/>
      <c r="AA27" s="54"/>
      <c r="AB27" s="54"/>
      <c r="AC27" s="54"/>
    </row>
    <row r="28">
      <c r="A28" s="433" t="s">
        <v>1347</v>
      </c>
      <c r="B28" s="433" t="s">
        <v>1348</v>
      </c>
      <c r="C28" s="433" t="s">
        <v>1349</v>
      </c>
      <c r="D28" s="433" t="s">
        <v>822</v>
      </c>
      <c r="E28" s="433" t="s">
        <v>1350</v>
      </c>
      <c r="F28" s="324"/>
      <c r="G28" s="324"/>
      <c r="H28" s="324"/>
      <c r="I28" s="54"/>
      <c r="J28" s="54"/>
      <c r="K28" s="54"/>
      <c r="L28" s="54"/>
      <c r="M28" s="54"/>
      <c r="N28" s="54"/>
      <c r="O28" s="54"/>
      <c r="P28" s="54"/>
      <c r="Q28" s="54"/>
      <c r="R28" s="54"/>
      <c r="S28" s="54"/>
      <c r="T28" s="54"/>
      <c r="U28" s="54"/>
      <c r="V28" s="54"/>
      <c r="W28" s="54"/>
      <c r="X28" s="54"/>
      <c r="Y28" s="54"/>
      <c r="Z28" s="54"/>
      <c r="AA28" s="54"/>
      <c r="AB28" s="54"/>
      <c r="AC28" s="54"/>
    </row>
    <row r="29">
      <c r="A29" s="433" t="s">
        <v>1351</v>
      </c>
      <c r="B29" s="433" t="s">
        <v>443</v>
      </c>
      <c r="C29" s="433" t="s">
        <v>1163</v>
      </c>
      <c r="D29" s="433" t="s">
        <v>1352</v>
      </c>
      <c r="E29" s="433"/>
      <c r="F29" s="401" t="s">
        <v>1353</v>
      </c>
      <c r="G29" s="324"/>
      <c r="H29" s="324"/>
      <c r="I29" s="54"/>
      <c r="J29" s="54"/>
      <c r="K29" s="54"/>
      <c r="L29" s="54"/>
      <c r="M29" s="54"/>
      <c r="N29" s="54"/>
      <c r="O29" s="54"/>
      <c r="P29" s="54"/>
      <c r="Q29" s="54"/>
      <c r="R29" s="54"/>
      <c r="S29" s="54"/>
      <c r="T29" s="54"/>
      <c r="U29" s="54"/>
      <c r="V29" s="54"/>
      <c r="W29" s="54"/>
      <c r="X29" s="54"/>
      <c r="Y29" s="54"/>
      <c r="Z29" s="54"/>
      <c r="AA29" s="54"/>
      <c r="AB29" s="54"/>
      <c r="AC29" s="54"/>
    </row>
    <row r="30">
      <c r="A30" s="484" t="s">
        <v>1354</v>
      </c>
      <c r="B30" s="484" t="s">
        <v>443</v>
      </c>
      <c r="C30" s="484" t="s">
        <v>1355</v>
      </c>
      <c r="D30" s="413" t="s">
        <v>1352</v>
      </c>
      <c r="E30" s="484" t="s">
        <v>1356</v>
      </c>
      <c r="F30" s="448" t="s">
        <v>1357</v>
      </c>
      <c r="G30" s="324"/>
      <c r="H30" s="324"/>
      <c r="I30" s="54"/>
      <c r="J30" s="54"/>
      <c r="K30" s="54"/>
      <c r="L30" s="54"/>
      <c r="M30" s="54"/>
      <c r="N30" s="54"/>
      <c r="O30" s="54"/>
      <c r="P30" s="54"/>
      <c r="Q30" s="54"/>
      <c r="R30" s="54"/>
      <c r="S30" s="54"/>
      <c r="T30" s="54"/>
      <c r="U30" s="54"/>
      <c r="V30" s="54"/>
      <c r="W30" s="54"/>
      <c r="X30" s="54"/>
      <c r="Y30" s="54"/>
      <c r="Z30" s="54"/>
      <c r="AA30" s="54"/>
      <c r="AB30" s="54"/>
      <c r="AC30" s="54"/>
    </row>
    <row r="32">
      <c r="A32" s="49" t="s">
        <v>1358</v>
      </c>
    </row>
    <row r="33">
      <c r="A33" s="49" t="s">
        <v>1359</v>
      </c>
    </row>
    <row r="35">
      <c r="A35" s="49" t="s">
        <v>1360</v>
      </c>
    </row>
    <row r="36">
      <c r="A36" s="49" t="s">
        <v>1361</v>
      </c>
    </row>
    <row r="37">
      <c r="A37" s="162" t="s">
        <v>674</v>
      </c>
    </row>
    <row r="39">
      <c r="A39" s="49" t="s">
        <v>829</v>
      </c>
    </row>
    <row r="41">
      <c r="A41" s="49" t="s">
        <v>824</v>
      </c>
    </row>
    <row r="42">
      <c r="A42" s="416" t="s">
        <v>965</v>
      </c>
      <c r="B42" s="416" t="s">
        <v>966</v>
      </c>
      <c r="C42" s="416" t="s">
        <v>818</v>
      </c>
      <c r="D42" s="416" t="s">
        <v>411</v>
      </c>
    </row>
    <row r="43">
      <c r="A43" s="417">
        <v>1.0</v>
      </c>
      <c r="B43" s="417" t="s">
        <v>968</v>
      </c>
      <c r="C43" s="417" t="s">
        <v>822</v>
      </c>
      <c r="D43" s="417" t="s">
        <v>969</v>
      </c>
    </row>
    <row r="44">
      <c r="A44" s="417">
        <v>2.0</v>
      </c>
      <c r="B44" s="417" t="s">
        <v>134</v>
      </c>
      <c r="C44" s="417" t="s">
        <v>822</v>
      </c>
      <c r="D44" s="417" t="s">
        <v>987</v>
      </c>
    </row>
    <row r="45">
      <c r="A45" s="417">
        <v>3.0</v>
      </c>
      <c r="B45" s="417" t="s">
        <v>1203</v>
      </c>
      <c r="C45" s="417" t="s">
        <v>822</v>
      </c>
      <c r="D45" s="417" t="s">
        <v>1143</v>
      </c>
    </row>
    <row r="46">
      <c r="A46" s="417">
        <v>11.0</v>
      </c>
      <c r="B46" s="417" t="s">
        <v>971</v>
      </c>
      <c r="C46" s="417" t="s">
        <v>822</v>
      </c>
      <c r="D46" s="435" t="s">
        <v>986</v>
      </c>
    </row>
    <row r="47">
      <c r="A47" s="417">
        <v>12.0</v>
      </c>
      <c r="B47" s="417" t="s">
        <v>973</v>
      </c>
      <c r="C47" s="417" t="s">
        <v>822</v>
      </c>
      <c r="D47" s="435" t="s">
        <v>986</v>
      </c>
      <c r="E47" s="172"/>
    </row>
    <row r="48">
      <c r="D48" s="493"/>
      <c r="E48" s="172"/>
    </row>
    <row r="49">
      <c r="A49" s="49" t="s">
        <v>1362</v>
      </c>
      <c r="D49" s="493"/>
      <c r="E49" s="172"/>
    </row>
    <row r="50">
      <c r="D50" s="492"/>
      <c r="E50" s="172"/>
    </row>
    <row r="51">
      <c r="D51" s="492"/>
      <c r="E51" s="172"/>
    </row>
    <row r="52">
      <c r="A52" s="521" t="s">
        <v>1363</v>
      </c>
      <c r="D52" s="492"/>
      <c r="E52" s="172"/>
    </row>
    <row r="53">
      <c r="D53" s="493"/>
      <c r="E53" s="172"/>
    </row>
    <row r="54">
      <c r="D54" s="493"/>
      <c r="E54" s="172"/>
    </row>
    <row r="55">
      <c r="D55" s="493"/>
      <c r="E55" s="172"/>
    </row>
    <row r="56">
      <c r="D56" s="493"/>
      <c r="E56" s="172"/>
    </row>
    <row r="57">
      <c r="D57" s="494"/>
      <c r="E57" s="172"/>
    </row>
    <row r="58">
      <c r="E58" s="172"/>
      <c r="F58" s="172"/>
    </row>
    <row r="59">
      <c r="A59" s="522" t="s">
        <v>816</v>
      </c>
      <c r="B59" s="522" t="s">
        <v>1364</v>
      </c>
      <c r="C59" s="522" t="s">
        <v>1365</v>
      </c>
      <c r="D59" s="522" t="s">
        <v>1366</v>
      </c>
      <c r="E59" s="522" t="s">
        <v>1367</v>
      </c>
      <c r="F59" s="172"/>
    </row>
    <row r="60">
      <c r="A60" s="389" t="s">
        <v>1344</v>
      </c>
      <c r="B60" s="385" t="s">
        <v>1368</v>
      </c>
      <c r="C60" s="385" t="s">
        <v>1369</v>
      </c>
      <c r="D60" s="385" t="s">
        <v>1370</v>
      </c>
      <c r="E60" s="385" t="s">
        <v>1371</v>
      </c>
    </row>
    <row r="61">
      <c r="A61" s="389" t="s">
        <v>1347</v>
      </c>
      <c r="B61" s="523" t="s">
        <v>1372</v>
      </c>
      <c r="C61" s="389" t="s">
        <v>1373</v>
      </c>
      <c r="D61" s="385" t="s">
        <v>1374</v>
      </c>
      <c r="E61" s="385" t="s">
        <v>1375</v>
      </c>
    </row>
  </sheetData>
  <mergeCells count="4">
    <mergeCell ref="B1:D1"/>
    <mergeCell ref="B2:D2"/>
    <mergeCell ref="B3:D3"/>
    <mergeCell ref="B4:D4"/>
  </mergeCells>
  <hyperlinks>
    <hyperlink r:id="rId4" location="gid=0&amp;range=77:81" ref="A37"/>
    <hyperlink r:id="rId5" location="gid=0" ref="D46"/>
    <hyperlink r:id="rId6" location="gid=0" ref="D47"/>
  </hyperlinks>
  <drawing r:id="rId7"/>
  <legacyDrawing r:id="rId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9.25"/>
    <col customWidth="1" min="3" max="3" width="18.13"/>
    <col customWidth="1" min="4" max="4" width="34.0"/>
    <col customWidth="1" min="5" max="5" width="55.38"/>
    <col customWidth="1" min="6" max="6" width="25.38"/>
  </cols>
  <sheetData>
    <row r="1">
      <c r="A1" s="413" t="s">
        <v>831</v>
      </c>
      <c r="B1" s="414" t="s">
        <v>908</v>
      </c>
      <c r="C1" s="8"/>
      <c r="D1" s="8"/>
      <c r="E1" s="9"/>
      <c r="F1" s="507"/>
      <c r="G1" s="507"/>
      <c r="H1" s="507"/>
      <c r="I1" s="507"/>
      <c r="J1" s="507"/>
      <c r="K1" s="507"/>
      <c r="L1" s="507"/>
      <c r="M1" s="507"/>
      <c r="N1" s="507"/>
      <c r="O1" s="507"/>
      <c r="P1" s="507"/>
      <c r="Q1" s="507"/>
      <c r="R1" s="507"/>
      <c r="S1" s="507"/>
      <c r="T1" s="507"/>
      <c r="U1" s="507"/>
      <c r="V1" s="507"/>
      <c r="W1" s="507"/>
      <c r="X1" s="507"/>
      <c r="Y1" s="507"/>
      <c r="Z1" s="507"/>
      <c r="AA1" s="507"/>
      <c r="AB1" s="507"/>
      <c r="AC1" s="507"/>
    </row>
    <row r="2">
      <c r="A2" s="413" t="s">
        <v>1245</v>
      </c>
      <c r="B2" s="524"/>
      <c r="C2" s="8"/>
      <c r="D2" s="8"/>
      <c r="E2" s="9"/>
      <c r="F2" s="507"/>
      <c r="G2" s="507"/>
      <c r="H2" s="507"/>
      <c r="I2" s="507"/>
      <c r="J2" s="507"/>
      <c r="K2" s="507"/>
      <c r="L2" s="507"/>
      <c r="M2" s="507"/>
      <c r="N2" s="507"/>
      <c r="O2" s="507"/>
      <c r="P2" s="507"/>
      <c r="Q2" s="507"/>
      <c r="R2" s="507"/>
      <c r="S2" s="507"/>
      <c r="T2" s="507"/>
      <c r="U2" s="507"/>
      <c r="V2" s="507"/>
      <c r="W2" s="507"/>
      <c r="X2" s="507"/>
      <c r="Y2" s="507"/>
      <c r="Z2" s="507"/>
      <c r="AA2" s="507"/>
      <c r="AB2" s="507"/>
      <c r="AC2" s="507"/>
    </row>
    <row r="3">
      <c r="A3" s="413" t="s">
        <v>1247</v>
      </c>
      <c r="B3" s="524"/>
      <c r="C3" s="8"/>
      <c r="D3" s="8"/>
      <c r="E3" s="9"/>
      <c r="F3" s="507"/>
      <c r="G3" s="507"/>
      <c r="H3" s="507"/>
      <c r="I3" s="507"/>
      <c r="J3" s="507"/>
      <c r="K3" s="507"/>
      <c r="L3" s="507"/>
      <c r="M3" s="507"/>
      <c r="N3" s="507"/>
      <c r="O3" s="507"/>
      <c r="P3" s="507"/>
      <c r="Q3" s="507"/>
      <c r="R3" s="507"/>
      <c r="S3" s="507"/>
      <c r="T3" s="507"/>
      <c r="U3" s="507"/>
      <c r="V3" s="507"/>
      <c r="W3" s="507"/>
      <c r="X3" s="507"/>
      <c r="Y3" s="507"/>
      <c r="Z3" s="507"/>
      <c r="AA3" s="507"/>
      <c r="AB3" s="507"/>
      <c r="AC3" s="507"/>
    </row>
    <row r="4">
      <c r="A4" s="413" t="s">
        <v>909</v>
      </c>
      <c r="B4" s="525" t="s">
        <v>1376</v>
      </c>
      <c r="C4" s="8"/>
      <c r="D4" s="8"/>
      <c r="E4" s="9"/>
      <c r="F4" s="507"/>
      <c r="G4" s="507"/>
      <c r="H4" s="507"/>
      <c r="I4" s="507"/>
      <c r="J4" s="507"/>
      <c r="K4" s="507"/>
      <c r="L4" s="507"/>
      <c r="M4" s="507"/>
      <c r="N4" s="507"/>
      <c r="O4" s="507"/>
      <c r="P4" s="507"/>
      <c r="Q4" s="507"/>
      <c r="R4" s="507"/>
      <c r="S4" s="507"/>
      <c r="T4" s="507"/>
      <c r="U4" s="507"/>
      <c r="V4" s="507"/>
      <c r="W4" s="507"/>
      <c r="X4" s="507"/>
      <c r="Y4" s="507"/>
      <c r="Z4" s="507"/>
      <c r="AA4" s="507"/>
      <c r="AB4" s="507"/>
      <c r="AC4" s="507"/>
    </row>
    <row r="5">
      <c r="A5" s="507"/>
      <c r="B5" s="507"/>
      <c r="C5" s="507"/>
      <c r="D5" s="507"/>
      <c r="E5" s="507"/>
      <c r="F5" s="507"/>
      <c r="G5" s="507"/>
      <c r="H5" s="507"/>
      <c r="I5" s="507"/>
      <c r="J5" s="507"/>
      <c r="K5" s="507"/>
      <c r="L5" s="507"/>
      <c r="M5" s="507"/>
      <c r="N5" s="507"/>
      <c r="O5" s="507"/>
      <c r="P5" s="507"/>
      <c r="Q5" s="507"/>
      <c r="R5" s="507"/>
      <c r="S5" s="507"/>
      <c r="T5" s="507"/>
      <c r="U5" s="507"/>
      <c r="V5" s="507"/>
      <c r="W5" s="507"/>
      <c r="X5" s="507"/>
      <c r="Y5" s="507"/>
      <c r="Z5" s="507"/>
      <c r="AA5" s="507"/>
      <c r="AB5" s="507"/>
      <c r="AC5" s="507"/>
    </row>
    <row r="6">
      <c r="A6" s="507"/>
      <c r="B6" s="507"/>
      <c r="C6" s="507"/>
      <c r="D6" s="507"/>
      <c r="E6" s="507"/>
      <c r="F6" s="507"/>
      <c r="G6" s="507"/>
      <c r="H6" s="507"/>
      <c r="I6" s="507"/>
      <c r="J6" s="507"/>
      <c r="K6" s="507"/>
      <c r="L6" s="507"/>
      <c r="M6" s="507"/>
      <c r="N6" s="507"/>
      <c r="O6" s="507"/>
      <c r="P6" s="507"/>
      <c r="Q6" s="507"/>
      <c r="R6" s="507"/>
      <c r="S6" s="507"/>
      <c r="T6" s="507"/>
      <c r="U6" s="507"/>
      <c r="V6" s="507"/>
      <c r="W6" s="507"/>
      <c r="X6" s="507"/>
      <c r="Y6" s="507"/>
      <c r="Z6" s="507"/>
      <c r="AA6" s="507"/>
      <c r="AB6" s="507"/>
      <c r="AC6" s="507"/>
    </row>
    <row r="7">
      <c r="A7" s="493" t="s">
        <v>814</v>
      </c>
      <c r="B7" s="507"/>
      <c r="C7" s="507"/>
      <c r="D7" s="507"/>
      <c r="E7" s="507"/>
      <c r="F7" s="507"/>
      <c r="G7" s="507"/>
      <c r="H7" s="507"/>
      <c r="I7" s="507"/>
      <c r="J7" s="507"/>
      <c r="K7" s="507"/>
      <c r="L7" s="507"/>
      <c r="M7" s="507"/>
      <c r="N7" s="507"/>
      <c r="O7" s="507"/>
      <c r="P7" s="507"/>
      <c r="Q7" s="507"/>
      <c r="R7" s="507"/>
      <c r="S7" s="507"/>
      <c r="T7" s="507"/>
      <c r="U7" s="507"/>
      <c r="V7" s="507"/>
      <c r="W7" s="507"/>
      <c r="X7" s="507"/>
      <c r="Y7" s="507"/>
      <c r="Z7" s="507"/>
      <c r="AA7" s="507"/>
      <c r="AB7" s="507"/>
      <c r="AC7" s="507"/>
    </row>
    <row r="8">
      <c r="A8" s="507"/>
      <c r="B8" s="507"/>
      <c r="C8" s="507"/>
      <c r="D8" s="507"/>
      <c r="E8" s="507"/>
      <c r="F8" s="507"/>
      <c r="G8" s="507"/>
      <c r="H8" s="507"/>
      <c r="I8" s="507"/>
      <c r="J8" s="507"/>
      <c r="K8" s="507"/>
      <c r="L8" s="507"/>
      <c r="M8" s="507"/>
      <c r="N8" s="507"/>
      <c r="O8" s="507"/>
      <c r="P8" s="507"/>
      <c r="Q8" s="507"/>
      <c r="R8" s="507"/>
      <c r="S8" s="507"/>
      <c r="T8" s="507"/>
      <c r="U8" s="507"/>
      <c r="V8" s="507"/>
      <c r="W8" s="507"/>
      <c r="X8" s="507"/>
      <c r="Y8" s="507"/>
      <c r="Z8" s="507"/>
      <c r="AA8" s="507"/>
      <c r="AB8" s="507"/>
      <c r="AC8" s="507"/>
    </row>
    <row r="9">
      <c r="A9" s="526" t="s">
        <v>815</v>
      </c>
      <c r="B9" s="507"/>
      <c r="C9" s="507"/>
      <c r="D9" s="507"/>
      <c r="E9" s="507"/>
      <c r="F9" s="507"/>
      <c r="G9" s="507"/>
      <c r="H9" s="507"/>
      <c r="I9" s="507"/>
      <c r="J9" s="507"/>
      <c r="K9" s="507"/>
      <c r="L9" s="507"/>
      <c r="M9" s="507"/>
      <c r="N9" s="507"/>
      <c r="O9" s="507"/>
      <c r="P9" s="507"/>
      <c r="Q9" s="507"/>
      <c r="R9" s="507"/>
      <c r="S9" s="507"/>
      <c r="T9" s="507"/>
      <c r="U9" s="507"/>
      <c r="V9" s="507"/>
      <c r="W9" s="507"/>
      <c r="X9" s="507"/>
      <c r="Y9" s="507"/>
      <c r="Z9" s="507"/>
      <c r="AA9" s="507"/>
      <c r="AB9" s="507"/>
      <c r="AC9" s="507"/>
    </row>
    <row r="10">
      <c r="A10" s="416" t="s">
        <v>816</v>
      </c>
      <c r="B10" s="416" t="s">
        <v>817</v>
      </c>
      <c r="C10" s="416" t="s">
        <v>411</v>
      </c>
      <c r="D10" s="416" t="s">
        <v>818</v>
      </c>
      <c r="E10" s="416" t="s">
        <v>819</v>
      </c>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row>
    <row r="11" hidden="1">
      <c r="A11" s="517" t="s">
        <v>913</v>
      </c>
      <c r="B11" s="517" t="s">
        <v>443</v>
      </c>
      <c r="C11" s="518"/>
      <c r="D11" s="517" t="s">
        <v>822</v>
      </c>
      <c r="E11" s="517" t="s">
        <v>914</v>
      </c>
      <c r="F11" s="283"/>
      <c r="G11" s="283"/>
    </row>
    <row r="12" hidden="1">
      <c r="A12" s="517" t="s">
        <v>915</v>
      </c>
      <c r="B12" s="517" t="s">
        <v>443</v>
      </c>
      <c r="C12" s="517" t="s">
        <v>916</v>
      </c>
      <c r="D12" s="517" t="s">
        <v>822</v>
      </c>
      <c r="E12" s="518"/>
      <c r="F12" s="283"/>
      <c r="G12" s="283"/>
    </row>
    <row r="13" hidden="1">
      <c r="A13" s="517" t="s">
        <v>820</v>
      </c>
      <c r="B13" s="517" t="s">
        <v>443</v>
      </c>
      <c r="C13" s="518"/>
      <c r="D13" s="517" t="s">
        <v>822</v>
      </c>
      <c r="E13" s="517" t="s">
        <v>914</v>
      </c>
      <c r="F13" s="283"/>
      <c r="G13" s="283"/>
    </row>
    <row r="14">
      <c r="A14" s="417" t="s">
        <v>1250</v>
      </c>
      <c r="B14" s="417" t="s">
        <v>443</v>
      </c>
      <c r="C14" s="417" t="s">
        <v>1251</v>
      </c>
      <c r="D14" s="417" t="s">
        <v>822</v>
      </c>
      <c r="E14" s="417"/>
      <c r="F14" s="507"/>
      <c r="G14" s="507"/>
      <c r="H14" s="507"/>
      <c r="I14" s="507"/>
      <c r="J14" s="507"/>
      <c r="K14" s="507"/>
      <c r="L14" s="507"/>
      <c r="M14" s="507"/>
      <c r="N14" s="507"/>
      <c r="O14" s="507"/>
      <c r="P14" s="507"/>
      <c r="Q14" s="507"/>
      <c r="R14" s="507"/>
      <c r="S14" s="507"/>
      <c r="T14" s="507"/>
      <c r="U14" s="507"/>
      <c r="V14" s="507"/>
      <c r="W14" s="507"/>
      <c r="X14" s="507"/>
      <c r="Y14" s="507"/>
      <c r="Z14" s="507"/>
      <c r="AA14" s="507"/>
      <c r="AB14" s="507"/>
      <c r="AC14" s="507"/>
    </row>
    <row r="15">
      <c r="A15" s="417" t="s">
        <v>1253</v>
      </c>
      <c r="B15" s="417" t="s">
        <v>443</v>
      </c>
      <c r="C15" s="417" t="s">
        <v>1254</v>
      </c>
      <c r="D15" s="417" t="s">
        <v>822</v>
      </c>
      <c r="E15" s="418"/>
      <c r="F15" s="507"/>
      <c r="G15" s="507"/>
      <c r="H15" s="507"/>
      <c r="I15" s="507"/>
      <c r="J15" s="507"/>
      <c r="K15" s="507"/>
      <c r="L15" s="507"/>
      <c r="M15" s="507"/>
      <c r="N15" s="507"/>
      <c r="O15" s="507"/>
      <c r="P15" s="507"/>
      <c r="Q15" s="507"/>
      <c r="R15" s="507"/>
      <c r="S15" s="507"/>
      <c r="T15" s="507"/>
      <c r="U15" s="507"/>
      <c r="V15" s="507"/>
      <c r="W15" s="507"/>
      <c r="X15" s="507"/>
      <c r="Y15" s="507"/>
      <c r="Z15" s="507"/>
      <c r="AA15" s="507"/>
      <c r="AB15" s="507"/>
      <c r="AC15" s="507"/>
    </row>
    <row r="16">
      <c r="A16" s="417" t="s">
        <v>820</v>
      </c>
      <c r="B16" s="417" t="s">
        <v>443</v>
      </c>
      <c r="C16" s="418"/>
      <c r="D16" s="417" t="s">
        <v>822</v>
      </c>
      <c r="E16" s="417" t="s">
        <v>1255</v>
      </c>
      <c r="F16" s="507"/>
      <c r="G16" s="507"/>
      <c r="H16" s="507"/>
      <c r="I16" s="507"/>
      <c r="J16" s="507"/>
      <c r="K16" s="507"/>
      <c r="L16" s="507"/>
      <c r="M16" s="507"/>
      <c r="N16" s="507"/>
      <c r="O16" s="507"/>
      <c r="P16" s="507"/>
      <c r="Q16" s="507"/>
      <c r="R16" s="507"/>
      <c r="S16" s="507"/>
      <c r="T16" s="507"/>
      <c r="U16" s="507"/>
      <c r="V16" s="507"/>
      <c r="W16" s="507"/>
      <c r="X16" s="507"/>
      <c r="Y16" s="507"/>
      <c r="Z16" s="507"/>
      <c r="AA16" s="507"/>
      <c r="AB16" s="507"/>
      <c r="AC16" s="507"/>
    </row>
    <row r="17">
      <c r="A17" s="507"/>
      <c r="B17" s="507"/>
      <c r="C17" s="507"/>
      <c r="D17" s="507"/>
      <c r="E17" s="507"/>
      <c r="F17" s="507"/>
      <c r="G17" s="507"/>
      <c r="H17" s="507"/>
      <c r="I17" s="507"/>
      <c r="J17" s="507"/>
      <c r="K17" s="507"/>
      <c r="L17" s="507"/>
      <c r="M17" s="507"/>
      <c r="N17" s="507"/>
      <c r="O17" s="507"/>
      <c r="P17" s="507"/>
      <c r="Q17" s="507"/>
      <c r="R17" s="507"/>
      <c r="S17" s="507"/>
      <c r="T17" s="507"/>
      <c r="U17" s="507"/>
      <c r="V17" s="507"/>
      <c r="W17" s="507"/>
      <c r="X17" s="507"/>
      <c r="Y17" s="507"/>
      <c r="Z17" s="507"/>
      <c r="AA17" s="507"/>
      <c r="AB17" s="507"/>
      <c r="AC17" s="507"/>
    </row>
    <row r="18">
      <c r="A18" s="526" t="s">
        <v>824</v>
      </c>
      <c r="B18" s="507"/>
      <c r="C18" s="507"/>
      <c r="D18" s="507"/>
      <c r="E18" s="507"/>
      <c r="F18" s="507"/>
      <c r="G18" s="507"/>
      <c r="H18" s="507"/>
      <c r="I18" s="507"/>
      <c r="J18" s="507"/>
      <c r="K18" s="507"/>
      <c r="L18" s="507"/>
      <c r="M18" s="507"/>
      <c r="N18" s="507"/>
      <c r="O18" s="507"/>
      <c r="P18" s="507"/>
      <c r="Q18" s="507"/>
      <c r="R18" s="507"/>
      <c r="S18" s="507"/>
      <c r="T18" s="507"/>
      <c r="U18" s="507"/>
      <c r="V18" s="507"/>
      <c r="W18" s="507"/>
      <c r="X18" s="507"/>
      <c r="Y18" s="507"/>
      <c r="Z18" s="507"/>
      <c r="AA18" s="507"/>
      <c r="AB18" s="507"/>
      <c r="AC18" s="507"/>
    </row>
    <row r="19">
      <c r="A19" s="416" t="s">
        <v>816</v>
      </c>
      <c r="B19" s="527" t="s">
        <v>1377</v>
      </c>
      <c r="C19" s="527" t="s">
        <v>818</v>
      </c>
      <c r="D19" s="527" t="s">
        <v>411</v>
      </c>
      <c r="E19" s="519" t="s">
        <v>988</v>
      </c>
      <c r="F19" s="507"/>
      <c r="G19" s="507"/>
      <c r="H19" s="507"/>
      <c r="I19" s="507"/>
      <c r="J19" s="507"/>
      <c r="K19" s="507"/>
      <c r="L19" s="507"/>
      <c r="M19" s="507"/>
      <c r="N19" s="507"/>
      <c r="O19" s="507"/>
      <c r="P19" s="507"/>
      <c r="Q19" s="507"/>
      <c r="R19" s="507"/>
      <c r="S19" s="507"/>
      <c r="T19" s="507"/>
      <c r="U19" s="507"/>
      <c r="V19" s="507"/>
      <c r="W19" s="507"/>
      <c r="X19" s="507"/>
      <c r="Y19" s="507"/>
      <c r="Z19" s="507"/>
      <c r="AA19" s="507"/>
      <c r="AB19" s="507"/>
      <c r="AC19" s="507"/>
    </row>
    <row r="20">
      <c r="A20" s="413" t="s">
        <v>927</v>
      </c>
      <c r="B20" s="413" t="s">
        <v>443</v>
      </c>
      <c r="C20" s="433" t="s">
        <v>822</v>
      </c>
      <c r="D20" s="413" t="s">
        <v>928</v>
      </c>
      <c r="E20" s="413" t="s">
        <v>929</v>
      </c>
      <c r="F20" s="507"/>
      <c r="G20" s="507"/>
      <c r="H20" s="507"/>
      <c r="I20" s="507"/>
      <c r="J20" s="507"/>
      <c r="K20" s="507"/>
      <c r="L20" s="507"/>
      <c r="M20" s="507"/>
      <c r="N20" s="507"/>
      <c r="O20" s="507"/>
      <c r="P20" s="507"/>
      <c r="Q20" s="507"/>
      <c r="R20" s="507"/>
      <c r="S20" s="507"/>
      <c r="T20" s="507"/>
      <c r="U20" s="507"/>
      <c r="V20" s="507"/>
      <c r="W20" s="507"/>
      <c r="X20" s="507"/>
      <c r="Y20" s="507"/>
      <c r="Z20" s="507"/>
      <c r="AA20" s="507"/>
      <c r="AB20" s="507"/>
      <c r="AC20" s="507"/>
    </row>
    <row r="21">
      <c r="A21" s="413" t="s">
        <v>932</v>
      </c>
      <c r="B21" s="413" t="s">
        <v>443</v>
      </c>
      <c r="C21" s="433" t="s">
        <v>822</v>
      </c>
      <c r="D21" s="413" t="s">
        <v>997</v>
      </c>
      <c r="E21" s="413" t="s">
        <v>934</v>
      </c>
      <c r="F21" s="507"/>
      <c r="G21" s="507"/>
      <c r="H21" s="507"/>
      <c r="I21" s="507"/>
      <c r="J21" s="507"/>
      <c r="K21" s="507"/>
      <c r="L21" s="507"/>
      <c r="M21" s="507"/>
      <c r="N21" s="507"/>
      <c r="O21" s="507"/>
      <c r="P21" s="507"/>
      <c r="Q21" s="507"/>
      <c r="R21" s="507"/>
      <c r="S21" s="507"/>
      <c r="T21" s="507"/>
      <c r="U21" s="507"/>
      <c r="V21" s="507"/>
      <c r="W21" s="507"/>
      <c r="X21" s="507"/>
      <c r="Y21" s="507"/>
      <c r="Z21" s="507"/>
      <c r="AA21" s="507"/>
      <c r="AB21" s="507"/>
      <c r="AC21" s="507"/>
    </row>
    <row r="22">
      <c r="A22" s="413" t="s">
        <v>935</v>
      </c>
      <c r="B22" s="413" t="s">
        <v>443</v>
      </c>
      <c r="C22" s="433" t="s">
        <v>822</v>
      </c>
      <c r="D22" s="413" t="s">
        <v>936</v>
      </c>
      <c r="E22" s="413" t="s">
        <v>937</v>
      </c>
      <c r="F22" s="507"/>
      <c r="G22" s="507"/>
      <c r="H22" s="507"/>
      <c r="I22" s="507"/>
      <c r="J22" s="507"/>
      <c r="K22" s="507"/>
      <c r="L22" s="507"/>
      <c r="M22" s="507"/>
      <c r="N22" s="507"/>
      <c r="O22" s="507"/>
      <c r="P22" s="507"/>
      <c r="Q22" s="507"/>
      <c r="R22" s="507"/>
      <c r="S22" s="507"/>
      <c r="T22" s="507"/>
      <c r="U22" s="507"/>
      <c r="V22" s="507"/>
      <c r="W22" s="507"/>
      <c r="X22" s="507"/>
      <c r="Y22" s="507"/>
      <c r="Z22" s="507"/>
      <c r="AA22" s="507"/>
      <c r="AB22" s="507"/>
      <c r="AC22" s="507"/>
    </row>
    <row r="23">
      <c r="A23" s="433" t="s">
        <v>938</v>
      </c>
      <c r="B23" s="413" t="s">
        <v>443</v>
      </c>
      <c r="C23" s="433" t="s">
        <v>822</v>
      </c>
      <c r="D23" s="413" t="s">
        <v>1338</v>
      </c>
      <c r="E23" s="431" t="s">
        <v>1378</v>
      </c>
      <c r="F23" s="507"/>
      <c r="G23" s="507"/>
      <c r="H23" s="507"/>
      <c r="I23" s="507"/>
      <c r="J23" s="507"/>
      <c r="K23" s="507"/>
      <c r="L23" s="507"/>
      <c r="M23" s="507"/>
      <c r="N23" s="507"/>
      <c r="O23" s="507"/>
      <c r="P23" s="507"/>
      <c r="Q23" s="507"/>
      <c r="R23" s="507"/>
      <c r="S23" s="507"/>
      <c r="T23" s="507"/>
      <c r="U23" s="507"/>
      <c r="V23" s="507"/>
      <c r="W23" s="507"/>
      <c r="X23" s="507"/>
      <c r="Y23" s="507"/>
      <c r="Z23" s="507"/>
      <c r="AA23" s="507"/>
      <c r="AB23" s="507"/>
      <c r="AC23" s="507"/>
    </row>
    <row r="24">
      <c r="A24" s="433" t="s">
        <v>961</v>
      </c>
      <c r="B24" s="413" t="s">
        <v>443</v>
      </c>
      <c r="C24" s="433" t="s">
        <v>822</v>
      </c>
      <c r="D24" s="433" t="s">
        <v>1379</v>
      </c>
      <c r="E24" s="528"/>
      <c r="F24" s="507"/>
      <c r="G24" s="507"/>
      <c r="H24" s="507"/>
      <c r="I24" s="507"/>
      <c r="J24" s="507"/>
      <c r="K24" s="507"/>
      <c r="L24" s="507"/>
      <c r="M24" s="507"/>
      <c r="N24" s="507"/>
      <c r="O24" s="507"/>
      <c r="P24" s="507"/>
      <c r="Q24" s="507"/>
      <c r="R24" s="507"/>
      <c r="S24" s="507"/>
      <c r="T24" s="507"/>
      <c r="U24" s="507"/>
      <c r="V24" s="507"/>
      <c r="W24" s="507"/>
      <c r="X24" s="507"/>
      <c r="Y24" s="507"/>
      <c r="Z24" s="507"/>
      <c r="AA24" s="507"/>
      <c r="AB24" s="507"/>
      <c r="AC24" s="507"/>
    </row>
    <row r="25">
      <c r="A25" s="433" t="s">
        <v>1009</v>
      </c>
      <c r="B25" s="413" t="s">
        <v>443</v>
      </c>
      <c r="C25" s="433" t="s">
        <v>822</v>
      </c>
      <c r="D25" s="433" t="s">
        <v>1011</v>
      </c>
      <c r="E25" s="431" t="s">
        <v>1380</v>
      </c>
      <c r="F25" s="507"/>
      <c r="G25" s="507"/>
      <c r="H25" s="507"/>
      <c r="I25" s="507"/>
      <c r="J25" s="507"/>
      <c r="K25" s="507"/>
      <c r="L25" s="507"/>
      <c r="M25" s="507"/>
      <c r="N25" s="507"/>
      <c r="O25" s="507"/>
      <c r="P25" s="507"/>
      <c r="Q25" s="507"/>
      <c r="R25" s="507"/>
      <c r="S25" s="507"/>
      <c r="T25" s="507"/>
      <c r="U25" s="507"/>
      <c r="V25" s="507"/>
      <c r="W25" s="507"/>
      <c r="X25" s="507"/>
      <c r="Y25" s="507"/>
      <c r="Z25" s="507"/>
      <c r="AA25" s="507"/>
      <c r="AB25" s="507"/>
      <c r="AC25" s="507"/>
    </row>
    <row r="26">
      <c r="A26" s="493" t="s">
        <v>988</v>
      </c>
      <c r="B26" s="507"/>
      <c r="C26" s="507"/>
      <c r="D26" s="507"/>
      <c r="E26" s="507"/>
      <c r="F26" s="507"/>
      <c r="G26" s="507"/>
      <c r="H26" s="507"/>
      <c r="I26" s="507"/>
      <c r="J26" s="507"/>
      <c r="K26" s="507"/>
      <c r="L26" s="507"/>
      <c r="M26" s="507"/>
      <c r="N26" s="507"/>
      <c r="O26" s="507"/>
      <c r="P26" s="507"/>
      <c r="Q26" s="507"/>
      <c r="R26" s="507"/>
      <c r="S26" s="507"/>
      <c r="T26" s="507"/>
      <c r="U26" s="507"/>
      <c r="V26" s="507"/>
      <c r="W26" s="507"/>
      <c r="X26" s="507"/>
      <c r="Y26" s="507"/>
      <c r="Z26" s="507"/>
      <c r="AA26" s="507"/>
      <c r="AB26" s="507"/>
      <c r="AC26" s="507"/>
    </row>
    <row r="27">
      <c r="A27" s="493" t="s">
        <v>1381</v>
      </c>
      <c r="B27" s="507"/>
      <c r="C27" s="507"/>
      <c r="D27" s="507"/>
      <c r="E27" s="507"/>
      <c r="F27" s="507"/>
      <c r="G27" s="507"/>
      <c r="H27" s="507"/>
      <c r="I27" s="507"/>
      <c r="J27" s="507"/>
      <c r="K27" s="507"/>
      <c r="L27" s="507"/>
      <c r="M27" s="507"/>
      <c r="N27" s="507"/>
      <c r="O27" s="507"/>
      <c r="P27" s="507"/>
      <c r="Q27" s="507"/>
      <c r="R27" s="507"/>
      <c r="S27" s="507"/>
      <c r="T27" s="507"/>
      <c r="U27" s="507"/>
      <c r="V27" s="507"/>
      <c r="W27" s="507"/>
      <c r="X27" s="507"/>
      <c r="Y27" s="507"/>
      <c r="Z27" s="507"/>
      <c r="AA27" s="507"/>
      <c r="AB27" s="507"/>
      <c r="AC27" s="507"/>
    </row>
    <row r="28">
      <c r="A28" s="507"/>
      <c r="B28" s="507"/>
      <c r="C28" s="507"/>
      <c r="D28" s="507"/>
      <c r="E28" s="507"/>
      <c r="F28" s="507"/>
      <c r="G28" s="507"/>
      <c r="H28" s="507"/>
      <c r="I28" s="507"/>
      <c r="J28" s="507"/>
      <c r="K28" s="507"/>
      <c r="L28" s="507"/>
      <c r="M28" s="507"/>
      <c r="N28" s="507"/>
      <c r="O28" s="507"/>
      <c r="P28" s="507"/>
      <c r="Q28" s="507"/>
      <c r="R28" s="507"/>
      <c r="S28" s="507"/>
      <c r="T28" s="507"/>
      <c r="U28" s="507"/>
      <c r="V28" s="507"/>
      <c r="W28" s="507"/>
      <c r="X28" s="507"/>
      <c r="Y28" s="507"/>
      <c r="Z28" s="507"/>
      <c r="AA28" s="507"/>
      <c r="AB28" s="507"/>
      <c r="AC28" s="507"/>
    </row>
    <row r="29">
      <c r="A29" s="526" t="s">
        <v>829</v>
      </c>
      <c r="B29" s="507"/>
      <c r="C29" s="507"/>
      <c r="D29" s="507"/>
      <c r="E29" s="507"/>
      <c r="F29" s="507"/>
      <c r="G29" s="507"/>
      <c r="H29" s="507"/>
      <c r="I29" s="507"/>
      <c r="J29" s="507"/>
      <c r="K29" s="507"/>
      <c r="L29" s="507"/>
      <c r="M29" s="507"/>
      <c r="N29" s="507"/>
      <c r="O29" s="507"/>
      <c r="P29" s="507"/>
      <c r="Q29" s="507"/>
      <c r="R29" s="507"/>
      <c r="S29" s="507"/>
      <c r="T29" s="507"/>
      <c r="U29" s="507"/>
      <c r="V29" s="507"/>
      <c r="W29" s="507"/>
      <c r="X29" s="507"/>
      <c r="Y29" s="507"/>
      <c r="Z29" s="507"/>
      <c r="AA29" s="507"/>
      <c r="AB29" s="507"/>
      <c r="AC29" s="507"/>
    </row>
    <row r="30">
      <c r="A30" s="529" t="s">
        <v>965</v>
      </c>
      <c r="B30" s="529" t="s">
        <v>966</v>
      </c>
      <c r="C30" s="529" t="s">
        <v>818</v>
      </c>
      <c r="D30" s="529" t="s">
        <v>1382</v>
      </c>
      <c r="E30" s="530" t="s">
        <v>1383</v>
      </c>
      <c r="F30" s="507"/>
      <c r="G30" s="507"/>
      <c r="H30" s="507"/>
      <c r="I30" s="507"/>
      <c r="J30" s="507"/>
      <c r="K30" s="507"/>
      <c r="L30" s="507"/>
      <c r="M30" s="507"/>
      <c r="N30" s="507"/>
      <c r="O30" s="507"/>
      <c r="P30" s="507"/>
      <c r="Q30" s="507"/>
      <c r="R30" s="507"/>
      <c r="S30" s="507"/>
      <c r="T30" s="507"/>
      <c r="U30" s="507"/>
      <c r="V30" s="507"/>
      <c r="W30" s="507"/>
      <c r="X30" s="507"/>
      <c r="Y30" s="507"/>
      <c r="Z30" s="507"/>
      <c r="AA30" s="507"/>
      <c r="AB30" s="507"/>
      <c r="AC30" s="507"/>
    </row>
    <row r="31">
      <c r="A31" s="531">
        <v>1.0</v>
      </c>
      <c r="B31" s="532" t="s">
        <v>134</v>
      </c>
      <c r="C31" s="533" t="s">
        <v>1384</v>
      </c>
      <c r="D31" s="431" t="s">
        <v>1385</v>
      </c>
      <c r="E31" s="534" t="s">
        <v>1386</v>
      </c>
      <c r="F31" s="535"/>
      <c r="G31" s="507"/>
      <c r="H31" s="507"/>
      <c r="I31" s="507"/>
      <c r="J31" s="507"/>
      <c r="K31" s="507"/>
      <c r="L31" s="507"/>
      <c r="M31" s="507"/>
      <c r="N31" s="507"/>
      <c r="O31" s="507"/>
      <c r="P31" s="507"/>
      <c r="Q31" s="507"/>
      <c r="R31" s="507"/>
      <c r="S31" s="507"/>
      <c r="T31" s="507"/>
      <c r="U31" s="507"/>
      <c r="V31" s="507"/>
      <c r="W31" s="507"/>
      <c r="X31" s="507"/>
      <c r="Y31" s="507"/>
      <c r="Z31" s="507"/>
      <c r="AA31" s="507"/>
      <c r="AB31" s="507"/>
      <c r="AC31" s="507"/>
    </row>
    <row r="32">
      <c r="A32" s="531">
        <v>2.0</v>
      </c>
      <c r="B32" s="536" t="s">
        <v>971</v>
      </c>
      <c r="C32" s="417" t="s">
        <v>822</v>
      </c>
      <c r="D32" s="431"/>
      <c r="E32" s="537" t="s">
        <v>1387</v>
      </c>
      <c r="F32" s="535"/>
      <c r="G32" s="507"/>
      <c r="H32" s="507"/>
      <c r="I32" s="507"/>
      <c r="J32" s="507"/>
      <c r="K32" s="507"/>
      <c r="L32" s="507"/>
      <c r="M32" s="507"/>
      <c r="N32" s="507"/>
      <c r="O32" s="507"/>
      <c r="P32" s="507"/>
      <c r="Q32" s="507"/>
      <c r="R32" s="507"/>
      <c r="S32" s="507"/>
      <c r="T32" s="507"/>
      <c r="U32" s="507"/>
      <c r="V32" s="507"/>
      <c r="W32" s="507"/>
      <c r="X32" s="507"/>
      <c r="Y32" s="507"/>
      <c r="Z32" s="507"/>
      <c r="AA32" s="507"/>
      <c r="AB32" s="507"/>
      <c r="AC32" s="507"/>
    </row>
    <row r="33">
      <c r="A33" s="533">
        <v>3.0</v>
      </c>
      <c r="B33" s="536" t="s">
        <v>973</v>
      </c>
      <c r="C33" s="417" t="s">
        <v>822</v>
      </c>
      <c r="D33" s="431"/>
      <c r="E33" s="431"/>
      <c r="F33" s="507"/>
      <c r="G33" s="507"/>
      <c r="H33" s="507"/>
      <c r="I33" s="507"/>
      <c r="J33" s="507"/>
      <c r="K33" s="507"/>
      <c r="L33" s="507"/>
      <c r="M33" s="507"/>
      <c r="N33" s="507"/>
      <c r="O33" s="507"/>
      <c r="P33" s="507"/>
      <c r="Q33" s="507"/>
      <c r="R33" s="507"/>
      <c r="S33" s="507"/>
      <c r="T33" s="507"/>
      <c r="U33" s="507"/>
      <c r="V33" s="507"/>
      <c r="W33" s="507"/>
      <c r="X33" s="507"/>
      <c r="Y33" s="507"/>
      <c r="Z33" s="507"/>
      <c r="AA33" s="507"/>
      <c r="AB33" s="507"/>
      <c r="AC33" s="507"/>
    </row>
    <row r="34">
      <c r="A34" s="493" t="s">
        <v>988</v>
      </c>
      <c r="B34" s="507"/>
      <c r="C34" s="507"/>
      <c r="D34" s="507"/>
      <c r="E34" s="507"/>
      <c r="F34" s="507"/>
      <c r="G34" s="507"/>
      <c r="H34" s="507"/>
      <c r="I34" s="507"/>
      <c r="J34" s="507"/>
      <c r="K34" s="507"/>
      <c r="L34" s="507"/>
      <c r="M34" s="507"/>
      <c r="N34" s="507"/>
      <c r="O34" s="507"/>
      <c r="P34" s="507"/>
      <c r="Q34" s="507"/>
      <c r="R34" s="507"/>
      <c r="S34" s="507"/>
      <c r="T34" s="507"/>
      <c r="U34" s="507"/>
      <c r="V34" s="507"/>
      <c r="W34" s="507"/>
      <c r="X34" s="507"/>
      <c r="Y34" s="507"/>
      <c r="Z34" s="507"/>
      <c r="AA34" s="507"/>
      <c r="AB34" s="507"/>
      <c r="AC34" s="507"/>
    </row>
    <row r="35">
      <c r="A35" s="493" t="s">
        <v>1388</v>
      </c>
      <c r="B35" s="507"/>
      <c r="C35" s="507"/>
      <c r="D35" s="507"/>
      <c r="E35" s="507"/>
      <c r="F35" s="507"/>
      <c r="G35" s="507"/>
      <c r="H35" s="507"/>
      <c r="I35" s="507"/>
      <c r="J35" s="507"/>
      <c r="K35" s="507"/>
      <c r="L35" s="507"/>
      <c r="M35" s="507"/>
      <c r="N35" s="507"/>
      <c r="O35" s="507"/>
      <c r="P35" s="507"/>
      <c r="Q35" s="507"/>
      <c r="R35" s="507"/>
      <c r="S35" s="507"/>
      <c r="T35" s="507"/>
      <c r="U35" s="507"/>
      <c r="V35" s="507"/>
      <c r="W35" s="507"/>
      <c r="X35" s="507"/>
      <c r="Y35" s="507"/>
      <c r="Z35" s="507"/>
      <c r="AA35" s="507"/>
      <c r="AB35" s="507"/>
      <c r="AC35" s="507"/>
    </row>
    <row r="36">
      <c r="A36" s="493"/>
      <c r="B36" s="507"/>
      <c r="C36" s="507"/>
      <c r="D36" s="507"/>
      <c r="E36" s="507"/>
      <c r="F36" s="507"/>
      <c r="G36" s="507"/>
      <c r="H36" s="507"/>
      <c r="I36" s="507"/>
      <c r="J36" s="507"/>
      <c r="K36" s="507"/>
      <c r="L36" s="507"/>
      <c r="M36" s="507"/>
      <c r="N36" s="507"/>
      <c r="O36" s="507"/>
      <c r="P36" s="507"/>
      <c r="Q36" s="507"/>
      <c r="R36" s="507"/>
      <c r="S36" s="507"/>
      <c r="T36" s="507"/>
      <c r="U36" s="507"/>
      <c r="V36" s="507"/>
      <c r="W36" s="507"/>
      <c r="X36" s="507"/>
      <c r="Y36" s="507"/>
      <c r="Z36" s="507"/>
      <c r="AA36" s="507"/>
      <c r="AB36" s="507"/>
      <c r="AC36" s="507"/>
    </row>
    <row r="37">
      <c r="A37" s="507"/>
      <c r="B37" s="507"/>
      <c r="C37" s="507"/>
      <c r="D37" s="507"/>
      <c r="E37" s="507"/>
      <c r="F37" s="507"/>
      <c r="G37" s="507"/>
      <c r="H37" s="507"/>
      <c r="I37" s="507"/>
      <c r="J37" s="507"/>
      <c r="K37" s="507"/>
      <c r="L37" s="507"/>
      <c r="M37" s="507"/>
      <c r="N37" s="507"/>
      <c r="O37" s="507"/>
      <c r="P37" s="507"/>
      <c r="Q37" s="507"/>
      <c r="R37" s="507"/>
      <c r="S37" s="507"/>
      <c r="T37" s="507"/>
      <c r="U37" s="507"/>
      <c r="V37" s="507"/>
      <c r="W37" s="507"/>
      <c r="X37" s="507"/>
      <c r="Y37" s="507"/>
      <c r="Z37" s="507"/>
      <c r="AA37" s="507"/>
      <c r="AB37" s="507"/>
      <c r="AC37" s="507"/>
    </row>
    <row r="38">
      <c r="A38" s="508"/>
      <c r="B38" s="507"/>
      <c r="C38" s="507"/>
      <c r="D38" s="507"/>
      <c r="E38" s="507"/>
      <c r="F38" s="507"/>
      <c r="G38" s="507"/>
      <c r="H38" s="507"/>
      <c r="I38" s="507"/>
      <c r="J38" s="507"/>
      <c r="K38" s="507"/>
      <c r="L38" s="507"/>
      <c r="M38" s="507"/>
      <c r="N38" s="507"/>
      <c r="O38" s="507"/>
      <c r="P38" s="507"/>
      <c r="Q38" s="507"/>
      <c r="R38" s="507"/>
      <c r="S38" s="507"/>
      <c r="T38" s="507"/>
      <c r="U38" s="507"/>
      <c r="V38" s="507"/>
      <c r="W38" s="507"/>
      <c r="X38" s="507"/>
      <c r="Y38" s="507"/>
      <c r="Z38" s="507"/>
      <c r="AA38" s="507"/>
      <c r="AB38" s="507"/>
      <c r="AC38" s="507"/>
    </row>
    <row r="39">
      <c r="A39" s="507"/>
      <c r="B39" s="507"/>
      <c r="C39" s="507"/>
      <c r="D39" s="507"/>
      <c r="E39" s="507"/>
      <c r="F39" s="507"/>
      <c r="G39" s="507"/>
      <c r="H39" s="507"/>
      <c r="I39" s="507"/>
      <c r="J39" s="507"/>
      <c r="K39" s="507"/>
      <c r="L39" s="507"/>
      <c r="M39" s="507"/>
      <c r="N39" s="507"/>
      <c r="O39" s="507"/>
      <c r="P39" s="507"/>
      <c r="Q39" s="507"/>
      <c r="R39" s="507"/>
      <c r="S39" s="507"/>
      <c r="T39" s="507"/>
      <c r="U39" s="507"/>
      <c r="V39" s="507"/>
      <c r="W39" s="507"/>
      <c r="X39" s="507"/>
      <c r="Y39" s="507"/>
      <c r="Z39" s="507"/>
      <c r="AA39" s="507"/>
      <c r="AB39" s="507"/>
      <c r="AC39" s="507"/>
    </row>
    <row r="40">
      <c r="A40" s="507"/>
      <c r="B40" s="507"/>
      <c r="C40" s="507"/>
      <c r="D40" s="507"/>
      <c r="E40" s="507"/>
      <c r="F40" s="507"/>
      <c r="G40" s="507"/>
      <c r="H40" s="507"/>
      <c r="I40" s="507"/>
      <c r="J40" s="507"/>
      <c r="K40" s="507"/>
      <c r="L40" s="507"/>
      <c r="M40" s="507"/>
      <c r="N40" s="507"/>
      <c r="O40" s="507"/>
      <c r="P40" s="507"/>
      <c r="Q40" s="507"/>
      <c r="R40" s="507"/>
      <c r="S40" s="507"/>
      <c r="T40" s="507"/>
      <c r="U40" s="507"/>
      <c r="V40" s="507"/>
      <c r="W40" s="507"/>
      <c r="X40" s="507"/>
      <c r="Y40" s="507"/>
      <c r="Z40" s="507"/>
      <c r="AA40" s="507"/>
      <c r="AB40" s="507"/>
      <c r="AC40" s="507"/>
    </row>
    <row r="41">
      <c r="A41" s="508"/>
      <c r="B41" s="507"/>
      <c r="C41" s="507"/>
      <c r="D41" s="507"/>
      <c r="E41" s="507"/>
      <c r="F41" s="507"/>
      <c r="G41" s="507"/>
      <c r="H41" s="507"/>
      <c r="I41" s="507"/>
      <c r="J41" s="507"/>
      <c r="K41" s="507"/>
      <c r="L41" s="507"/>
      <c r="M41" s="507"/>
      <c r="N41" s="507"/>
      <c r="O41" s="507"/>
      <c r="P41" s="507"/>
      <c r="Q41" s="507"/>
      <c r="R41" s="507"/>
      <c r="S41" s="507"/>
      <c r="T41" s="507"/>
      <c r="U41" s="507"/>
      <c r="V41" s="507"/>
      <c r="W41" s="507"/>
      <c r="X41" s="507"/>
      <c r="Y41" s="507"/>
      <c r="Z41" s="507"/>
      <c r="AA41" s="507"/>
      <c r="AB41" s="507"/>
      <c r="AC41" s="507"/>
    </row>
    <row r="42">
      <c r="A42" s="507"/>
      <c r="B42" s="507"/>
      <c r="C42" s="507"/>
      <c r="D42" s="507"/>
      <c r="E42" s="507"/>
      <c r="F42" s="507"/>
      <c r="G42" s="507"/>
      <c r="H42" s="507"/>
      <c r="I42" s="507"/>
      <c r="J42" s="507"/>
      <c r="K42" s="507"/>
      <c r="L42" s="507"/>
      <c r="M42" s="507"/>
      <c r="N42" s="507"/>
      <c r="O42" s="507"/>
      <c r="P42" s="507"/>
      <c r="Q42" s="507"/>
      <c r="R42" s="507"/>
      <c r="S42" s="507"/>
      <c r="T42" s="507"/>
      <c r="U42" s="507"/>
      <c r="V42" s="507"/>
      <c r="W42" s="507"/>
      <c r="X42" s="507"/>
      <c r="Y42" s="507"/>
      <c r="Z42" s="507"/>
      <c r="AA42" s="507"/>
      <c r="AB42" s="507"/>
      <c r="AC42" s="507"/>
    </row>
    <row r="43">
      <c r="A43" s="507"/>
      <c r="B43" s="507"/>
      <c r="C43" s="507"/>
      <c r="D43" s="507"/>
      <c r="E43" s="507"/>
      <c r="F43" s="507"/>
      <c r="G43" s="507"/>
      <c r="H43" s="507"/>
      <c r="I43" s="507"/>
      <c r="J43" s="507"/>
      <c r="K43" s="507"/>
      <c r="L43" s="507"/>
      <c r="M43" s="507"/>
      <c r="N43" s="507"/>
      <c r="O43" s="507"/>
      <c r="P43" s="507"/>
      <c r="Q43" s="507"/>
      <c r="R43" s="507"/>
      <c r="S43" s="507"/>
      <c r="T43" s="507"/>
      <c r="U43" s="507"/>
      <c r="V43" s="507"/>
      <c r="W43" s="507"/>
      <c r="X43" s="507"/>
      <c r="Y43" s="507"/>
      <c r="Z43" s="507"/>
      <c r="AA43" s="507"/>
      <c r="AB43" s="507"/>
      <c r="AC43" s="507"/>
    </row>
    <row r="44">
      <c r="A44" s="508"/>
      <c r="B44" s="507"/>
      <c r="C44" s="507"/>
      <c r="D44" s="507"/>
      <c r="E44" s="507"/>
      <c r="F44" s="507"/>
      <c r="G44" s="507"/>
      <c r="H44" s="507"/>
      <c r="I44" s="507"/>
      <c r="J44" s="507"/>
      <c r="K44" s="507"/>
      <c r="L44" s="507"/>
      <c r="M44" s="507"/>
      <c r="N44" s="507"/>
      <c r="O44" s="507"/>
      <c r="P44" s="507"/>
      <c r="Q44" s="507"/>
      <c r="R44" s="507"/>
      <c r="S44" s="507"/>
      <c r="T44" s="507"/>
      <c r="U44" s="507"/>
      <c r="V44" s="507"/>
      <c r="W44" s="507"/>
      <c r="X44" s="507"/>
      <c r="Y44" s="507"/>
      <c r="Z44" s="507"/>
      <c r="AA44" s="507"/>
      <c r="AB44" s="507"/>
      <c r="AC44" s="507"/>
    </row>
    <row r="45">
      <c r="A45" s="507"/>
      <c r="B45" s="507"/>
      <c r="C45" s="507"/>
      <c r="D45" s="507"/>
      <c r="E45" s="507"/>
      <c r="F45" s="507"/>
      <c r="G45" s="507"/>
      <c r="H45" s="507"/>
      <c r="I45" s="507"/>
      <c r="J45" s="507"/>
      <c r="K45" s="507"/>
      <c r="L45" s="507"/>
      <c r="M45" s="507"/>
      <c r="N45" s="507"/>
      <c r="O45" s="507"/>
      <c r="P45" s="507"/>
      <c r="Q45" s="507"/>
      <c r="R45" s="507"/>
      <c r="S45" s="507"/>
      <c r="T45" s="507"/>
      <c r="U45" s="507"/>
      <c r="V45" s="507"/>
      <c r="W45" s="507"/>
      <c r="X45" s="507"/>
      <c r="Y45" s="507"/>
      <c r="Z45" s="507"/>
      <c r="AA45" s="507"/>
      <c r="AB45" s="507"/>
      <c r="AC45" s="507"/>
    </row>
    <row r="46">
      <c r="A46" s="507"/>
      <c r="B46" s="507"/>
      <c r="C46" s="507"/>
      <c r="D46" s="507"/>
      <c r="E46" s="507"/>
      <c r="F46" s="507"/>
      <c r="G46" s="507"/>
      <c r="H46" s="507"/>
      <c r="I46" s="507"/>
      <c r="J46" s="507"/>
      <c r="K46" s="507"/>
      <c r="L46" s="507"/>
      <c r="M46" s="507"/>
      <c r="N46" s="507"/>
      <c r="O46" s="507"/>
      <c r="P46" s="507"/>
      <c r="Q46" s="507"/>
      <c r="R46" s="507"/>
      <c r="S46" s="507"/>
      <c r="T46" s="507"/>
      <c r="U46" s="507"/>
      <c r="V46" s="507"/>
      <c r="W46" s="507"/>
      <c r="X46" s="507"/>
      <c r="Y46" s="507"/>
      <c r="Z46" s="507"/>
      <c r="AA46" s="507"/>
      <c r="AB46" s="507"/>
      <c r="AC46" s="507"/>
    </row>
    <row r="47">
      <c r="A47" s="507"/>
      <c r="B47" s="507"/>
      <c r="C47" s="507"/>
      <c r="D47" s="507"/>
      <c r="E47" s="507"/>
      <c r="F47" s="507"/>
      <c r="G47" s="507"/>
      <c r="H47" s="507"/>
      <c r="I47" s="507"/>
      <c r="J47" s="507"/>
      <c r="K47" s="507"/>
      <c r="L47" s="507"/>
      <c r="M47" s="507"/>
      <c r="N47" s="507"/>
      <c r="O47" s="507"/>
      <c r="P47" s="507"/>
      <c r="Q47" s="507"/>
      <c r="R47" s="507"/>
      <c r="S47" s="507"/>
      <c r="T47" s="507"/>
      <c r="U47" s="507"/>
      <c r="V47" s="507"/>
      <c r="W47" s="507"/>
      <c r="X47" s="507"/>
      <c r="Y47" s="507"/>
      <c r="Z47" s="507"/>
      <c r="AA47" s="507"/>
      <c r="AB47" s="507"/>
      <c r="AC47" s="507"/>
    </row>
    <row r="48">
      <c r="A48" s="507"/>
      <c r="B48" s="507"/>
      <c r="C48" s="507"/>
      <c r="D48" s="507"/>
      <c r="E48" s="507"/>
      <c r="F48" s="507"/>
      <c r="G48" s="507"/>
      <c r="H48" s="507"/>
      <c r="I48" s="507"/>
      <c r="J48" s="507"/>
      <c r="K48" s="507"/>
      <c r="L48" s="507"/>
      <c r="M48" s="507"/>
      <c r="N48" s="507"/>
      <c r="O48" s="507"/>
      <c r="P48" s="507"/>
      <c r="Q48" s="507"/>
      <c r="R48" s="507"/>
      <c r="S48" s="507"/>
      <c r="T48" s="507"/>
      <c r="U48" s="507"/>
      <c r="V48" s="507"/>
      <c r="W48" s="507"/>
      <c r="X48" s="507"/>
      <c r="Y48" s="507"/>
      <c r="Z48" s="507"/>
      <c r="AA48" s="507"/>
      <c r="AB48" s="507"/>
      <c r="AC48" s="507"/>
    </row>
    <row r="49">
      <c r="A49" s="535"/>
      <c r="B49" s="507"/>
      <c r="C49" s="507"/>
      <c r="D49" s="507"/>
      <c r="E49" s="507"/>
      <c r="F49" s="507"/>
      <c r="G49" s="507"/>
      <c r="H49" s="507"/>
      <c r="I49" s="507"/>
      <c r="J49" s="507"/>
      <c r="K49" s="507"/>
      <c r="L49" s="507"/>
      <c r="M49" s="507"/>
      <c r="N49" s="507"/>
      <c r="O49" s="507"/>
      <c r="P49" s="507"/>
      <c r="Q49" s="507"/>
      <c r="R49" s="507"/>
      <c r="S49" s="507"/>
      <c r="T49" s="507"/>
      <c r="U49" s="507"/>
      <c r="V49" s="507"/>
      <c r="W49" s="507"/>
      <c r="X49" s="507"/>
      <c r="Y49" s="507"/>
      <c r="Z49" s="507"/>
      <c r="AA49" s="507"/>
      <c r="AB49" s="507"/>
      <c r="AC49" s="507"/>
    </row>
    <row r="50">
      <c r="A50" s="507"/>
      <c r="B50" s="507"/>
      <c r="C50" s="507"/>
      <c r="D50" s="507"/>
      <c r="E50" s="507"/>
      <c r="F50" s="507"/>
      <c r="G50" s="507"/>
      <c r="H50" s="507"/>
      <c r="I50" s="507"/>
      <c r="J50" s="507"/>
      <c r="K50" s="507"/>
      <c r="L50" s="507"/>
      <c r="M50" s="507"/>
      <c r="N50" s="507"/>
      <c r="O50" s="507"/>
      <c r="P50" s="507"/>
      <c r="Q50" s="507"/>
      <c r="R50" s="507"/>
      <c r="S50" s="507"/>
      <c r="T50" s="507"/>
      <c r="U50" s="507"/>
      <c r="V50" s="507"/>
      <c r="W50" s="507"/>
      <c r="X50" s="507"/>
      <c r="Y50" s="507"/>
      <c r="Z50" s="507"/>
      <c r="AA50" s="507"/>
      <c r="AB50" s="507"/>
      <c r="AC50" s="507"/>
    </row>
    <row r="51">
      <c r="A51" s="507"/>
      <c r="B51" s="507"/>
      <c r="C51" s="507"/>
      <c r="D51" s="507"/>
      <c r="E51" s="507"/>
      <c r="F51" s="507"/>
      <c r="G51" s="507"/>
      <c r="H51" s="507"/>
      <c r="I51" s="507"/>
      <c r="J51" s="507"/>
      <c r="K51" s="507"/>
      <c r="L51" s="507"/>
      <c r="M51" s="507"/>
      <c r="N51" s="507"/>
      <c r="O51" s="507"/>
      <c r="P51" s="507"/>
      <c r="Q51" s="507"/>
      <c r="R51" s="507"/>
      <c r="S51" s="507"/>
      <c r="T51" s="507"/>
      <c r="U51" s="507"/>
      <c r="V51" s="507"/>
      <c r="W51" s="507"/>
      <c r="X51" s="507"/>
      <c r="Y51" s="507"/>
      <c r="Z51" s="507"/>
      <c r="AA51" s="507"/>
      <c r="AB51" s="507"/>
      <c r="AC51" s="507"/>
    </row>
    <row r="52">
      <c r="A52" s="507"/>
      <c r="B52" s="507"/>
      <c r="C52" s="507"/>
      <c r="D52" s="507"/>
      <c r="E52" s="507"/>
      <c r="F52" s="507"/>
      <c r="G52" s="507"/>
      <c r="H52" s="507"/>
      <c r="I52" s="507"/>
      <c r="J52" s="507"/>
      <c r="K52" s="507"/>
      <c r="L52" s="507"/>
      <c r="M52" s="507"/>
      <c r="N52" s="507"/>
      <c r="O52" s="507"/>
      <c r="P52" s="507"/>
      <c r="Q52" s="507"/>
      <c r="R52" s="507"/>
      <c r="S52" s="507"/>
      <c r="T52" s="507"/>
      <c r="U52" s="507"/>
      <c r="V52" s="507"/>
      <c r="W52" s="507"/>
      <c r="X52" s="507"/>
      <c r="Y52" s="507"/>
      <c r="Z52" s="507"/>
      <c r="AA52" s="507"/>
      <c r="AB52" s="507"/>
      <c r="AC52" s="507"/>
    </row>
    <row r="53">
      <c r="A53" s="507"/>
      <c r="B53" s="507"/>
      <c r="C53" s="507"/>
      <c r="D53" s="507"/>
      <c r="E53" s="507"/>
      <c r="F53" s="507"/>
      <c r="G53" s="507"/>
      <c r="H53" s="507"/>
      <c r="I53" s="507"/>
      <c r="J53" s="507"/>
      <c r="K53" s="507"/>
      <c r="L53" s="507"/>
      <c r="M53" s="507"/>
      <c r="N53" s="507"/>
      <c r="O53" s="507"/>
      <c r="P53" s="507"/>
      <c r="Q53" s="507"/>
      <c r="R53" s="507"/>
      <c r="S53" s="507"/>
      <c r="T53" s="507"/>
      <c r="U53" s="507"/>
      <c r="V53" s="507"/>
      <c r="W53" s="507"/>
      <c r="X53" s="507"/>
      <c r="Y53" s="507"/>
      <c r="Z53" s="507"/>
      <c r="AA53" s="507"/>
      <c r="AB53" s="507"/>
      <c r="AC53" s="507"/>
    </row>
    <row r="54">
      <c r="A54" s="507"/>
      <c r="B54" s="507"/>
      <c r="C54" s="507"/>
      <c r="D54" s="507"/>
      <c r="E54" s="507"/>
      <c r="F54" s="507"/>
      <c r="G54" s="507"/>
      <c r="H54" s="507"/>
      <c r="I54" s="507"/>
      <c r="J54" s="507"/>
      <c r="K54" s="507"/>
      <c r="L54" s="507"/>
      <c r="M54" s="507"/>
      <c r="N54" s="507"/>
      <c r="O54" s="507"/>
      <c r="P54" s="507"/>
      <c r="Q54" s="507"/>
      <c r="R54" s="507"/>
      <c r="S54" s="507"/>
      <c r="T54" s="507"/>
      <c r="U54" s="507"/>
      <c r="V54" s="507"/>
      <c r="W54" s="507"/>
      <c r="X54" s="507"/>
      <c r="Y54" s="507"/>
      <c r="Z54" s="507"/>
      <c r="AA54" s="507"/>
      <c r="AB54" s="507"/>
      <c r="AC54" s="507"/>
    </row>
    <row r="55">
      <c r="A55" s="507"/>
      <c r="B55" s="507"/>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row>
    <row r="56">
      <c r="A56" s="507"/>
      <c r="B56" s="507"/>
      <c r="C56" s="507"/>
      <c r="D56" s="507"/>
      <c r="E56" s="507"/>
      <c r="F56" s="507"/>
      <c r="G56" s="507"/>
      <c r="H56" s="507"/>
      <c r="I56" s="507"/>
      <c r="J56" s="507"/>
      <c r="K56" s="507"/>
      <c r="L56" s="507"/>
      <c r="M56" s="507"/>
      <c r="N56" s="507"/>
      <c r="O56" s="507"/>
      <c r="P56" s="507"/>
      <c r="Q56" s="507"/>
      <c r="R56" s="507"/>
      <c r="S56" s="507"/>
      <c r="T56" s="507"/>
      <c r="U56" s="507"/>
      <c r="V56" s="507"/>
      <c r="W56" s="507"/>
      <c r="X56" s="507"/>
      <c r="Y56" s="507"/>
      <c r="Z56" s="507"/>
      <c r="AA56" s="507"/>
      <c r="AB56" s="507"/>
      <c r="AC56" s="507"/>
    </row>
    <row r="57">
      <c r="A57" s="507"/>
      <c r="B57" s="507"/>
      <c r="C57" s="507"/>
      <c r="D57" s="507"/>
      <c r="E57" s="507"/>
      <c r="F57" s="507"/>
      <c r="G57" s="507"/>
      <c r="H57" s="507"/>
      <c r="I57" s="507"/>
      <c r="J57" s="507"/>
      <c r="K57" s="507"/>
      <c r="L57" s="507"/>
      <c r="M57" s="507"/>
      <c r="N57" s="507"/>
      <c r="O57" s="507"/>
      <c r="P57" s="507"/>
      <c r="Q57" s="507"/>
      <c r="R57" s="507"/>
      <c r="S57" s="507"/>
      <c r="T57" s="507"/>
      <c r="U57" s="507"/>
      <c r="V57" s="507"/>
      <c r="W57" s="507"/>
      <c r="X57" s="507"/>
      <c r="Y57" s="507"/>
      <c r="Z57" s="507"/>
      <c r="AA57" s="507"/>
      <c r="AB57" s="507"/>
      <c r="AC57" s="507"/>
    </row>
    <row r="58">
      <c r="A58" s="507"/>
      <c r="B58" s="507"/>
      <c r="C58" s="507"/>
      <c r="D58" s="507"/>
      <c r="E58" s="507"/>
      <c r="F58" s="507"/>
      <c r="G58" s="507"/>
      <c r="H58" s="507"/>
      <c r="I58" s="507"/>
      <c r="J58" s="507"/>
      <c r="K58" s="507"/>
      <c r="L58" s="507"/>
      <c r="M58" s="507"/>
      <c r="N58" s="507"/>
      <c r="O58" s="507"/>
      <c r="P58" s="507"/>
      <c r="Q58" s="507"/>
      <c r="R58" s="507"/>
      <c r="S58" s="507"/>
      <c r="T58" s="507"/>
      <c r="U58" s="507"/>
      <c r="V58" s="507"/>
      <c r="W58" s="507"/>
      <c r="X58" s="507"/>
      <c r="Y58" s="507"/>
      <c r="Z58" s="507"/>
      <c r="AA58" s="507"/>
      <c r="AB58" s="507"/>
      <c r="AC58" s="507"/>
    </row>
    <row r="59">
      <c r="A59" s="507"/>
      <c r="B59" s="507"/>
      <c r="C59" s="507"/>
      <c r="D59" s="507"/>
      <c r="E59" s="507"/>
      <c r="F59" s="507"/>
      <c r="G59" s="507"/>
      <c r="H59" s="507"/>
      <c r="I59" s="507"/>
      <c r="J59" s="507"/>
      <c r="K59" s="507"/>
      <c r="L59" s="507"/>
      <c r="M59" s="507"/>
      <c r="N59" s="507"/>
      <c r="O59" s="507"/>
      <c r="P59" s="507"/>
      <c r="Q59" s="507"/>
      <c r="R59" s="507"/>
      <c r="S59" s="507"/>
      <c r="T59" s="507"/>
      <c r="U59" s="507"/>
      <c r="V59" s="507"/>
      <c r="W59" s="507"/>
      <c r="X59" s="507"/>
      <c r="Y59" s="507"/>
      <c r="Z59" s="507"/>
      <c r="AA59" s="507"/>
      <c r="AB59" s="507"/>
      <c r="AC59" s="507"/>
    </row>
    <row r="60">
      <c r="A60" s="507"/>
      <c r="B60" s="507"/>
      <c r="C60" s="507"/>
      <c r="D60" s="507"/>
      <c r="E60" s="507"/>
      <c r="F60" s="507"/>
      <c r="G60" s="507"/>
      <c r="H60" s="507"/>
      <c r="I60" s="507"/>
      <c r="J60" s="507"/>
      <c r="K60" s="507"/>
      <c r="L60" s="507"/>
      <c r="M60" s="507"/>
      <c r="N60" s="507"/>
      <c r="O60" s="507"/>
      <c r="P60" s="507"/>
      <c r="Q60" s="507"/>
      <c r="R60" s="507"/>
      <c r="S60" s="507"/>
      <c r="T60" s="507"/>
      <c r="U60" s="507"/>
      <c r="V60" s="507"/>
      <c r="W60" s="507"/>
      <c r="X60" s="507"/>
      <c r="Y60" s="507"/>
      <c r="Z60" s="507"/>
      <c r="AA60" s="507"/>
      <c r="AB60" s="507"/>
      <c r="AC60" s="507"/>
    </row>
    <row r="61">
      <c r="A61" s="507"/>
      <c r="B61" s="507"/>
      <c r="C61" s="507"/>
      <c r="D61" s="507"/>
      <c r="E61" s="507"/>
      <c r="F61" s="507"/>
      <c r="G61" s="507"/>
      <c r="H61" s="507"/>
      <c r="I61" s="507"/>
      <c r="J61" s="507"/>
      <c r="K61" s="507"/>
      <c r="L61" s="507"/>
      <c r="M61" s="507"/>
      <c r="N61" s="507"/>
      <c r="O61" s="507"/>
      <c r="P61" s="507"/>
      <c r="Q61" s="507"/>
      <c r="R61" s="507"/>
      <c r="S61" s="507"/>
      <c r="T61" s="507"/>
      <c r="U61" s="507"/>
      <c r="V61" s="507"/>
      <c r="W61" s="507"/>
      <c r="X61" s="507"/>
      <c r="Y61" s="507"/>
      <c r="Z61" s="507"/>
      <c r="AA61" s="507"/>
      <c r="AB61" s="507"/>
      <c r="AC61" s="507"/>
    </row>
    <row r="62">
      <c r="A62" s="507"/>
      <c r="B62" s="507"/>
      <c r="C62" s="507"/>
      <c r="D62" s="507"/>
      <c r="E62" s="507"/>
      <c r="F62" s="507"/>
      <c r="G62" s="507"/>
      <c r="H62" s="507"/>
      <c r="I62" s="507"/>
      <c r="J62" s="507"/>
      <c r="K62" s="507"/>
      <c r="L62" s="507"/>
      <c r="M62" s="507"/>
      <c r="N62" s="507"/>
      <c r="O62" s="507"/>
      <c r="P62" s="507"/>
      <c r="Q62" s="507"/>
      <c r="R62" s="507"/>
      <c r="S62" s="507"/>
      <c r="T62" s="507"/>
      <c r="U62" s="507"/>
      <c r="V62" s="507"/>
      <c r="W62" s="507"/>
      <c r="X62" s="507"/>
      <c r="Y62" s="507"/>
      <c r="Z62" s="507"/>
      <c r="AA62" s="507"/>
      <c r="AB62" s="507"/>
      <c r="AC62" s="507"/>
    </row>
    <row r="63">
      <c r="A63" s="507"/>
      <c r="B63" s="507"/>
      <c r="C63" s="507"/>
      <c r="D63" s="507"/>
      <c r="E63" s="507"/>
      <c r="F63" s="507"/>
      <c r="G63" s="507"/>
      <c r="H63" s="507"/>
      <c r="I63" s="507"/>
      <c r="J63" s="507"/>
      <c r="K63" s="507"/>
      <c r="L63" s="507"/>
      <c r="M63" s="507"/>
      <c r="N63" s="507"/>
      <c r="O63" s="507"/>
      <c r="P63" s="507"/>
      <c r="Q63" s="507"/>
      <c r="R63" s="507"/>
      <c r="S63" s="507"/>
      <c r="T63" s="507"/>
      <c r="U63" s="507"/>
      <c r="V63" s="507"/>
      <c r="W63" s="507"/>
      <c r="X63" s="507"/>
      <c r="Y63" s="507"/>
      <c r="Z63" s="507"/>
      <c r="AA63" s="507"/>
      <c r="AB63" s="507"/>
      <c r="AC63" s="507"/>
    </row>
    <row r="64">
      <c r="A64" s="507"/>
      <c r="B64" s="507"/>
      <c r="C64" s="507"/>
      <c r="D64" s="507"/>
      <c r="E64" s="507"/>
      <c r="F64" s="507"/>
      <c r="G64" s="507"/>
      <c r="H64" s="507"/>
      <c r="I64" s="507"/>
      <c r="J64" s="507"/>
      <c r="K64" s="507"/>
      <c r="L64" s="507"/>
      <c r="M64" s="507"/>
      <c r="N64" s="507"/>
      <c r="O64" s="507"/>
      <c r="P64" s="507"/>
      <c r="Q64" s="507"/>
      <c r="R64" s="507"/>
      <c r="S64" s="507"/>
      <c r="T64" s="507"/>
      <c r="U64" s="507"/>
      <c r="V64" s="507"/>
      <c r="W64" s="507"/>
      <c r="X64" s="507"/>
      <c r="Y64" s="507"/>
      <c r="Z64" s="507"/>
      <c r="AA64" s="507"/>
      <c r="AB64" s="507"/>
      <c r="AC64" s="507"/>
    </row>
    <row r="65">
      <c r="A65" s="507"/>
      <c r="B65" s="507"/>
      <c r="C65" s="507"/>
      <c r="D65" s="507"/>
      <c r="E65" s="507"/>
      <c r="F65" s="507"/>
      <c r="G65" s="507"/>
      <c r="H65" s="507"/>
      <c r="I65" s="507"/>
      <c r="J65" s="507"/>
      <c r="K65" s="507"/>
      <c r="L65" s="507"/>
      <c r="M65" s="507"/>
      <c r="N65" s="507"/>
      <c r="O65" s="507"/>
      <c r="P65" s="507"/>
      <c r="Q65" s="507"/>
      <c r="R65" s="507"/>
      <c r="S65" s="507"/>
      <c r="T65" s="507"/>
      <c r="U65" s="507"/>
      <c r="V65" s="507"/>
      <c r="W65" s="507"/>
      <c r="X65" s="507"/>
      <c r="Y65" s="507"/>
      <c r="Z65" s="507"/>
      <c r="AA65" s="507"/>
      <c r="AB65" s="507"/>
      <c r="AC65" s="507"/>
    </row>
    <row r="66">
      <c r="A66" s="507"/>
      <c r="B66" s="507"/>
      <c r="C66" s="507"/>
      <c r="D66" s="507"/>
      <c r="E66" s="507"/>
      <c r="F66" s="507"/>
      <c r="G66" s="507"/>
      <c r="H66" s="507"/>
      <c r="I66" s="507"/>
      <c r="J66" s="507"/>
      <c r="K66" s="507"/>
      <c r="L66" s="507"/>
      <c r="M66" s="507"/>
      <c r="N66" s="507"/>
      <c r="O66" s="507"/>
      <c r="P66" s="507"/>
      <c r="Q66" s="507"/>
      <c r="R66" s="507"/>
      <c r="S66" s="507"/>
      <c r="T66" s="507"/>
      <c r="U66" s="507"/>
      <c r="V66" s="507"/>
      <c r="W66" s="507"/>
      <c r="X66" s="507"/>
      <c r="Y66" s="507"/>
      <c r="Z66" s="507"/>
      <c r="AA66" s="507"/>
      <c r="AB66" s="507"/>
      <c r="AC66" s="507"/>
    </row>
    <row r="67">
      <c r="A67" s="507"/>
      <c r="B67" s="507"/>
      <c r="C67" s="507"/>
      <c r="D67" s="507"/>
      <c r="E67" s="507"/>
      <c r="F67" s="507"/>
      <c r="G67" s="507"/>
      <c r="H67" s="507"/>
      <c r="I67" s="507"/>
      <c r="J67" s="507"/>
      <c r="K67" s="507"/>
      <c r="L67" s="507"/>
      <c r="M67" s="507"/>
      <c r="N67" s="507"/>
      <c r="O67" s="507"/>
      <c r="P67" s="507"/>
      <c r="Q67" s="507"/>
      <c r="R67" s="507"/>
      <c r="S67" s="507"/>
      <c r="T67" s="507"/>
      <c r="U67" s="507"/>
      <c r="V67" s="507"/>
      <c r="W67" s="507"/>
      <c r="X67" s="507"/>
      <c r="Y67" s="507"/>
      <c r="Z67" s="507"/>
      <c r="AA67" s="507"/>
      <c r="AB67" s="507"/>
      <c r="AC67" s="507"/>
    </row>
    <row r="68">
      <c r="A68" s="507"/>
      <c r="B68" s="507"/>
      <c r="C68" s="507"/>
      <c r="D68" s="507"/>
      <c r="E68" s="507"/>
      <c r="F68" s="507"/>
      <c r="G68" s="507"/>
      <c r="H68" s="507"/>
      <c r="I68" s="507"/>
      <c r="J68" s="507"/>
      <c r="K68" s="507"/>
      <c r="L68" s="507"/>
      <c r="M68" s="507"/>
      <c r="N68" s="507"/>
      <c r="O68" s="507"/>
      <c r="P68" s="507"/>
      <c r="Q68" s="507"/>
      <c r="R68" s="507"/>
      <c r="S68" s="507"/>
      <c r="T68" s="507"/>
      <c r="U68" s="507"/>
      <c r="V68" s="507"/>
      <c r="W68" s="507"/>
      <c r="X68" s="507"/>
      <c r="Y68" s="507"/>
      <c r="Z68" s="507"/>
      <c r="AA68" s="507"/>
      <c r="AB68" s="507"/>
      <c r="AC68" s="507"/>
    </row>
    <row r="69">
      <c r="A69" s="507"/>
      <c r="B69" s="507"/>
      <c r="C69" s="507"/>
      <c r="D69" s="507"/>
      <c r="E69" s="507"/>
      <c r="F69" s="507"/>
      <c r="G69" s="507"/>
      <c r="H69" s="507"/>
      <c r="I69" s="507"/>
      <c r="J69" s="507"/>
      <c r="K69" s="507"/>
      <c r="L69" s="507"/>
      <c r="M69" s="507"/>
      <c r="N69" s="507"/>
      <c r="O69" s="507"/>
      <c r="P69" s="507"/>
      <c r="Q69" s="507"/>
      <c r="R69" s="507"/>
      <c r="S69" s="507"/>
      <c r="T69" s="507"/>
      <c r="U69" s="507"/>
      <c r="V69" s="507"/>
      <c r="W69" s="507"/>
      <c r="X69" s="507"/>
      <c r="Y69" s="507"/>
      <c r="Z69" s="507"/>
      <c r="AA69" s="507"/>
      <c r="AB69" s="507"/>
      <c r="AC69" s="507"/>
    </row>
    <row r="70">
      <c r="A70" s="507"/>
      <c r="B70" s="507"/>
      <c r="C70" s="507"/>
      <c r="D70" s="507"/>
      <c r="E70" s="507"/>
      <c r="F70" s="507"/>
      <c r="G70" s="507"/>
      <c r="H70" s="507"/>
      <c r="I70" s="507"/>
      <c r="J70" s="507"/>
      <c r="K70" s="507"/>
      <c r="L70" s="507"/>
      <c r="M70" s="507"/>
      <c r="N70" s="507"/>
      <c r="O70" s="507"/>
      <c r="P70" s="507"/>
      <c r="Q70" s="507"/>
      <c r="R70" s="507"/>
      <c r="S70" s="507"/>
      <c r="T70" s="507"/>
      <c r="U70" s="507"/>
      <c r="V70" s="507"/>
      <c r="W70" s="507"/>
      <c r="X70" s="507"/>
      <c r="Y70" s="507"/>
      <c r="Z70" s="507"/>
      <c r="AA70" s="507"/>
      <c r="AB70" s="507"/>
      <c r="AC70" s="507"/>
    </row>
    <row r="71">
      <c r="A71" s="507"/>
      <c r="B71" s="507"/>
      <c r="C71" s="507"/>
      <c r="D71" s="507"/>
      <c r="E71" s="507"/>
      <c r="F71" s="507"/>
      <c r="G71" s="507"/>
      <c r="H71" s="507"/>
      <c r="I71" s="507"/>
      <c r="J71" s="507"/>
      <c r="K71" s="507"/>
      <c r="L71" s="507"/>
      <c r="M71" s="507"/>
      <c r="N71" s="507"/>
      <c r="O71" s="507"/>
      <c r="P71" s="507"/>
      <c r="Q71" s="507"/>
      <c r="R71" s="507"/>
      <c r="S71" s="507"/>
      <c r="T71" s="507"/>
      <c r="U71" s="507"/>
      <c r="V71" s="507"/>
      <c r="W71" s="507"/>
      <c r="X71" s="507"/>
      <c r="Y71" s="507"/>
      <c r="Z71" s="507"/>
      <c r="AA71" s="507"/>
      <c r="AB71" s="507"/>
      <c r="AC71" s="507"/>
    </row>
    <row r="72">
      <c r="A72" s="507"/>
      <c r="B72" s="507"/>
      <c r="C72" s="507"/>
      <c r="D72" s="507"/>
      <c r="E72" s="507"/>
      <c r="F72" s="507"/>
      <c r="G72" s="507"/>
      <c r="H72" s="507"/>
      <c r="I72" s="507"/>
      <c r="J72" s="507"/>
      <c r="K72" s="507"/>
      <c r="L72" s="507"/>
      <c r="M72" s="507"/>
      <c r="N72" s="507"/>
      <c r="O72" s="507"/>
      <c r="P72" s="507"/>
      <c r="Q72" s="507"/>
      <c r="R72" s="507"/>
      <c r="S72" s="507"/>
      <c r="T72" s="507"/>
      <c r="U72" s="507"/>
      <c r="V72" s="507"/>
      <c r="W72" s="507"/>
      <c r="X72" s="507"/>
      <c r="Y72" s="507"/>
      <c r="Z72" s="507"/>
      <c r="AA72" s="507"/>
      <c r="AB72" s="507"/>
      <c r="AC72" s="507"/>
    </row>
    <row r="73">
      <c r="A73" s="507"/>
      <c r="B73" s="507"/>
      <c r="C73" s="507"/>
      <c r="D73" s="507"/>
      <c r="E73" s="507"/>
      <c r="F73" s="507"/>
      <c r="G73" s="507"/>
      <c r="H73" s="507"/>
      <c r="I73" s="507"/>
      <c r="J73" s="507"/>
      <c r="K73" s="507"/>
      <c r="L73" s="507"/>
      <c r="M73" s="507"/>
      <c r="N73" s="507"/>
      <c r="O73" s="507"/>
      <c r="P73" s="507"/>
      <c r="Q73" s="507"/>
      <c r="R73" s="507"/>
      <c r="S73" s="507"/>
      <c r="T73" s="507"/>
      <c r="U73" s="507"/>
      <c r="V73" s="507"/>
      <c r="W73" s="507"/>
      <c r="X73" s="507"/>
      <c r="Y73" s="507"/>
      <c r="Z73" s="507"/>
      <c r="AA73" s="507"/>
      <c r="AB73" s="507"/>
      <c r="AC73" s="507"/>
    </row>
    <row r="74">
      <c r="A74" s="507"/>
      <c r="B74" s="507"/>
      <c r="C74" s="507"/>
      <c r="D74" s="507"/>
      <c r="E74" s="507"/>
      <c r="F74" s="507"/>
      <c r="G74" s="507"/>
      <c r="H74" s="507"/>
      <c r="I74" s="507"/>
      <c r="J74" s="507"/>
      <c r="K74" s="507"/>
      <c r="L74" s="507"/>
      <c r="M74" s="507"/>
      <c r="N74" s="507"/>
      <c r="O74" s="507"/>
      <c r="P74" s="507"/>
      <c r="Q74" s="507"/>
      <c r="R74" s="507"/>
      <c r="S74" s="507"/>
      <c r="T74" s="507"/>
      <c r="U74" s="507"/>
      <c r="V74" s="507"/>
      <c r="W74" s="507"/>
      <c r="X74" s="507"/>
      <c r="Y74" s="507"/>
      <c r="Z74" s="507"/>
      <c r="AA74" s="507"/>
      <c r="AB74" s="507"/>
      <c r="AC74" s="507"/>
    </row>
    <row r="75">
      <c r="A75" s="507"/>
      <c r="B75" s="507"/>
      <c r="C75" s="507"/>
      <c r="D75" s="507"/>
      <c r="E75" s="507"/>
      <c r="F75" s="507"/>
      <c r="G75" s="507"/>
      <c r="H75" s="507"/>
      <c r="I75" s="507"/>
      <c r="J75" s="507"/>
      <c r="K75" s="507"/>
      <c r="L75" s="507"/>
      <c r="M75" s="507"/>
      <c r="N75" s="507"/>
      <c r="O75" s="507"/>
      <c r="P75" s="507"/>
      <c r="Q75" s="507"/>
      <c r="R75" s="507"/>
      <c r="S75" s="507"/>
      <c r="T75" s="507"/>
      <c r="U75" s="507"/>
      <c r="V75" s="507"/>
      <c r="W75" s="507"/>
      <c r="X75" s="507"/>
      <c r="Y75" s="507"/>
      <c r="Z75" s="507"/>
      <c r="AA75" s="507"/>
      <c r="AB75" s="507"/>
      <c r="AC75" s="507"/>
    </row>
    <row r="76">
      <c r="A76" s="507"/>
      <c r="B76" s="507"/>
      <c r="C76" s="507"/>
      <c r="D76" s="507"/>
      <c r="E76" s="507"/>
      <c r="F76" s="507"/>
      <c r="G76" s="507"/>
      <c r="H76" s="507"/>
      <c r="I76" s="507"/>
      <c r="J76" s="507"/>
      <c r="K76" s="507"/>
      <c r="L76" s="507"/>
      <c r="M76" s="507"/>
      <c r="N76" s="507"/>
      <c r="O76" s="507"/>
      <c r="P76" s="507"/>
      <c r="Q76" s="507"/>
      <c r="R76" s="507"/>
      <c r="S76" s="507"/>
      <c r="T76" s="507"/>
      <c r="U76" s="507"/>
      <c r="V76" s="507"/>
      <c r="W76" s="507"/>
      <c r="X76" s="507"/>
      <c r="Y76" s="507"/>
      <c r="Z76" s="507"/>
      <c r="AA76" s="507"/>
      <c r="AB76" s="507"/>
      <c r="AC76" s="507"/>
    </row>
    <row r="77">
      <c r="A77" s="507"/>
      <c r="B77" s="507"/>
      <c r="C77" s="507"/>
      <c r="D77" s="507"/>
      <c r="E77" s="507"/>
      <c r="F77" s="507"/>
      <c r="G77" s="507"/>
      <c r="H77" s="507"/>
      <c r="I77" s="507"/>
      <c r="J77" s="507"/>
      <c r="K77" s="507"/>
      <c r="L77" s="507"/>
      <c r="M77" s="507"/>
      <c r="N77" s="507"/>
      <c r="O77" s="507"/>
      <c r="P77" s="507"/>
      <c r="Q77" s="507"/>
      <c r="R77" s="507"/>
      <c r="S77" s="507"/>
      <c r="T77" s="507"/>
      <c r="U77" s="507"/>
      <c r="V77" s="507"/>
      <c r="W77" s="507"/>
      <c r="X77" s="507"/>
      <c r="Y77" s="507"/>
      <c r="Z77" s="507"/>
      <c r="AA77" s="507"/>
      <c r="AB77" s="507"/>
      <c r="AC77" s="507"/>
    </row>
    <row r="78">
      <c r="A78" s="507"/>
      <c r="B78" s="507"/>
      <c r="C78" s="507"/>
      <c r="D78" s="507"/>
      <c r="E78" s="507"/>
      <c r="F78" s="507"/>
      <c r="G78" s="507"/>
      <c r="H78" s="507"/>
      <c r="I78" s="507"/>
      <c r="J78" s="507"/>
      <c r="K78" s="507"/>
      <c r="L78" s="507"/>
      <c r="M78" s="507"/>
      <c r="N78" s="507"/>
      <c r="O78" s="507"/>
      <c r="P78" s="507"/>
      <c r="Q78" s="507"/>
      <c r="R78" s="507"/>
      <c r="S78" s="507"/>
      <c r="T78" s="507"/>
      <c r="U78" s="507"/>
      <c r="V78" s="507"/>
      <c r="W78" s="507"/>
      <c r="X78" s="507"/>
      <c r="Y78" s="507"/>
      <c r="Z78" s="507"/>
      <c r="AA78" s="507"/>
      <c r="AB78" s="507"/>
      <c r="AC78" s="507"/>
    </row>
    <row r="79">
      <c r="A79" s="507"/>
      <c r="B79" s="507"/>
      <c r="C79" s="507"/>
      <c r="D79" s="507"/>
      <c r="E79" s="507"/>
      <c r="F79" s="507"/>
      <c r="G79" s="507"/>
      <c r="H79" s="507"/>
      <c r="I79" s="507"/>
      <c r="J79" s="507"/>
      <c r="K79" s="507"/>
      <c r="L79" s="507"/>
      <c r="M79" s="507"/>
      <c r="N79" s="507"/>
      <c r="O79" s="507"/>
      <c r="P79" s="507"/>
      <c r="Q79" s="507"/>
      <c r="R79" s="507"/>
      <c r="S79" s="507"/>
      <c r="T79" s="507"/>
      <c r="U79" s="507"/>
      <c r="V79" s="507"/>
      <c r="W79" s="507"/>
      <c r="X79" s="507"/>
      <c r="Y79" s="507"/>
      <c r="Z79" s="507"/>
      <c r="AA79" s="507"/>
      <c r="AB79" s="507"/>
      <c r="AC79" s="507"/>
    </row>
    <row r="80">
      <c r="A80" s="507"/>
      <c r="B80" s="507"/>
      <c r="C80" s="507"/>
      <c r="D80" s="507"/>
      <c r="E80" s="507"/>
      <c r="F80" s="507"/>
      <c r="G80" s="507"/>
      <c r="H80" s="507"/>
      <c r="I80" s="507"/>
      <c r="J80" s="507"/>
      <c r="K80" s="507"/>
      <c r="L80" s="507"/>
      <c r="M80" s="507"/>
      <c r="N80" s="507"/>
      <c r="O80" s="507"/>
      <c r="P80" s="507"/>
      <c r="Q80" s="507"/>
      <c r="R80" s="507"/>
      <c r="S80" s="507"/>
      <c r="T80" s="507"/>
      <c r="U80" s="507"/>
      <c r="V80" s="507"/>
      <c r="W80" s="507"/>
      <c r="X80" s="507"/>
      <c r="Y80" s="507"/>
      <c r="Z80" s="507"/>
      <c r="AA80" s="507"/>
      <c r="AB80" s="507"/>
      <c r="AC80" s="507"/>
    </row>
    <row r="81">
      <c r="A81" s="507"/>
      <c r="B81" s="507"/>
      <c r="C81" s="507"/>
      <c r="D81" s="507"/>
      <c r="E81" s="507"/>
      <c r="F81" s="507"/>
      <c r="G81" s="507"/>
      <c r="H81" s="507"/>
      <c r="I81" s="507"/>
      <c r="J81" s="507"/>
      <c r="K81" s="507"/>
      <c r="L81" s="507"/>
      <c r="M81" s="507"/>
      <c r="N81" s="507"/>
      <c r="O81" s="507"/>
      <c r="P81" s="507"/>
      <c r="Q81" s="507"/>
      <c r="R81" s="507"/>
      <c r="S81" s="507"/>
      <c r="T81" s="507"/>
      <c r="U81" s="507"/>
      <c r="V81" s="507"/>
      <c r="W81" s="507"/>
      <c r="X81" s="507"/>
      <c r="Y81" s="507"/>
      <c r="Z81" s="507"/>
      <c r="AA81" s="507"/>
      <c r="AB81" s="507"/>
      <c r="AC81" s="507"/>
    </row>
    <row r="82">
      <c r="A82" s="507"/>
      <c r="B82" s="507"/>
      <c r="C82" s="507"/>
      <c r="D82" s="507"/>
      <c r="E82" s="507"/>
      <c r="F82" s="507"/>
      <c r="G82" s="507"/>
      <c r="H82" s="507"/>
      <c r="I82" s="507"/>
      <c r="J82" s="507"/>
      <c r="K82" s="507"/>
      <c r="L82" s="507"/>
      <c r="M82" s="507"/>
      <c r="N82" s="507"/>
      <c r="O82" s="507"/>
      <c r="P82" s="507"/>
      <c r="Q82" s="507"/>
      <c r="R82" s="507"/>
      <c r="S82" s="507"/>
      <c r="T82" s="507"/>
      <c r="U82" s="507"/>
      <c r="V82" s="507"/>
      <c r="W82" s="507"/>
      <c r="X82" s="507"/>
      <c r="Y82" s="507"/>
      <c r="Z82" s="507"/>
      <c r="AA82" s="507"/>
      <c r="AB82" s="507"/>
      <c r="AC82" s="507"/>
    </row>
    <row r="83">
      <c r="A83" s="507"/>
      <c r="B83" s="507"/>
      <c r="C83" s="507"/>
      <c r="D83" s="507"/>
      <c r="E83" s="507"/>
      <c r="F83" s="507"/>
      <c r="G83" s="507"/>
      <c r="H83" s="507"/>
      <c r="I83" s="507"/>
      <c r="J83" s="507"/>
      <c r="K83" s="507"/>
      <c r="L83" s="507"/>
      <c r="M83" s="507"/>
      <c r="N83" s="507"/>
      <c r="O83" s="507"/>
      <c r="P83" s="507"/>
      <c r="Q83" s="507"/>
      <c r="R83" s="507"/>
      <c r="S83" s="507"/>
      <c r="T83" s="507"/>
      <c r="U83" s="507"/>
      <c r="V83" s="507"/>
      <c r="W83" s="507"/>
      <c r="X83" s="507"/>
      <c r="Y83" s="507"/>
      <c r="Z83" s="507"/>
      <c r="AA83" s="507"/>
      <c r="AB83" s="507"/>
      <c r="AC83" s="507"/>
    </row>
    <row r="84">
      <c r="A84" s="507"/>
      <c r="B84" s="507"/>
      <c r="C84" s="507"/>
      <c r="D84" s="507"/>
      <c r="E84" s="507"/>
      <c r="F84" s="507"/>
      <c r="G84" s="507"/>
      <c r="H84" s="507"/>
      <c r="I84" s="507"/>
      <c r="J84" s="507"/>
      <c r="K84" s="507"/>
      <c r="L84" s="507"/>
      <c r="M84" s="507"/>
      <c r="N84" s="507"/>
      <c r="O84" s="507"/>
      <c r="P84" s="507"/>
      <c r="Q84" s="507"/>
      <c r="R84" s="507"/>
      <c r="S84" s="507"/>
      <c r="T84" s="507"/>
      <c r="U84" s="507"/>
      <c r="V84" s="507"/>
      <c r="W84" s="507"/>
      <c r="X84" s="507"/>
      <c r="Y84" s="507"/>
      <c r="Z84" s="507"/>
      <c r="AA84" s="507"/>
      <c r="AB84" s="507"/>
      <c r="AC84" s="507"/>
    </row>
    <row r="85">
      <c r="A85" s="507"/>
      <c r="B85" s="507"/>
      <c r="C85" s="507"/>
      <c r="D85" s="507"/>
      <c r="E85" s="507"/>
      <c r="F85" s="507"/>
      <c r="G85" s="507"/>
      <c r="H85" s="507"/>
      <c r="I85" s="507"/>
      <c r="J85" s="507"/>
      <c r="K85" s="507"/>
      <c r="L85" s="507"/>
      <c r="M85" s="507"/>
      <c r="N85" s="507"/>
      <c r="O85" s="507"/>
      <c r="P85" s="507"/>
      <c r="Q85" s="507"/>
      <c r="R85" s="507"/>
      <c r="S85" s="507"/>
      <c r="T85" s="507"/>
      <c r="U85" s="507"/>
      <c r="V85" s="507"/>
      <c r="W85" s="507"/>
      <c r="X85" s="507"/>
      <c r="Y85" s="507"/>
      <c r="Z85" s="507"/>
      <c r="AA85" s="507"/>
      <c r="AB85" s="507"/>
      <c r="AC85" s="507"/>
    </row>
    <row r="86">
      <c r="A86" s="507"/>
      <c r="B86" s="507"/>
      <c r="C86" s="507"/>
      <c r="D86" s="507"/>
      <c r="E86" s="507"/>
      <c r="F86" s="507"/>
      <c r="G86" s="507"/>
      <c r="H86" s="507"/>
      <c r="I86" s="507"/>
      <c r="J86" s="507"/>
      <c r="K86" s="507"/>
      <c r="L86" s="507"/>
      <c r="M86" s="507"/>
      <c r="N86" s="507"/>
      <c r="O86" s="507"/>
      <c r="P86" s="507"/>
      <c r="Q86" s="507"/>
      <c r="R86" s="507"/>
      <c r="S86" s="507"/>
      <c r="T86" s="507"/>
      <c r="U86" s="507"/>
      <c r="V86" s="507"/>
      <c r="W86" s="507"/>
      <c r="X86" s="507"/>
      <c r="Y86" s="507"/>
      <c r="Z86" s="507"/>
      <c r="AA86" s="507"/>
      <c r="AB86" s="507"/>
      <c r="AC86" s="507"/>
    </row>
    <row r="87">
      <c r="A87" s="507"/>
      <c r="B87" s="507"/>
      <c r="C87" s="507"/>
      <c r="D87" s="507"/>
      <c r="E87" s="507"/>
      <c r="F87" s="507"/>
      <c r="G87" s="507"/>
      <c r="H87" s="507"/>
      <c r="I87" s="507"/>
      <c r="J87" s="507"/>
      <c r="K87" s="507"/>
      <c r="L87" s="507"/>
      <c r="M87" s="507"/>
      <c r="N87" s="507"/>
      <c r="O87" s="507"/>
      <c r="P87" s="507"/>
      <c r="Q87" s="507"/>
      <c r="R87" s="507"/>
      <c r="S87" s="507"/>
      <c r="T87" s="507"/>
      <c r="U87" s="507"/>
      <c r="V87" s="507"/>
      <c r="W87" s="507"/>
      <c r="X87" s="507"/>
      <c r="Y87" s="507"/>
      <c r="Z87" s="507"/>
      <c r="AA87" s="507"/>
      <c r="AB87" s="507"/>
      <c r="AC87" s="507"/>
    </row>
    <row r="88">
      <c r="A88" s="507"/>
      <c r="B88" s="507"/>
      <c r="C88" s="507"/>
      <c r="D88" s="507"/>
      <c r="E88" s="507"/>
      <c r="F88" s="507"/>
      <c r="G88" s="507"/>
      <c r="H88" s="507"/>
      <c r="I88" s="507"/>
      <c r="J88" s="507"/>
      <c r="K88" s="507"/>
      <c r="L88" s="507"/>
      <c r="M88" s="507"/>
      <c r="N88" s="507"/>
      <c r="O88" s="507"/>
      <c r="P88" s="507"/>
      <c r="Q88" s="507"/>
      <c r="R88" s="507"/>
      <c r="S88" s="507"/>
      <c r="T88" s="507"/>
      <c r="U88" s="507"/>
      <c r="V88" s="507"/>
      <c r="W88" s="507"/>
      <c r="X88" s="507"/>
      <c r="Y88" s="507"/>
      <c r="Z88" s="507"/>
      <c r="AA88" s="507"/>
      <c r="AB88" s="507"/>
      <c r="AC88" s="507"/>
    </row>
    <row r="89">
      <c r="A89" s="507"/>
      <c r="B89" s="507"/>
      <c r="C89" s="507"/>
      <c r="D89" s="507"/>
      <c r="E89" s="507"/>
      <c r="F89" s="507"/>
      <c r="G89" s="507"/>
      <c r="H89" s="507"/>
      <c r="I89" s="507"/>
      <c r="J89" s="507"/>
      <c r="K89" s="507"/>
      <c r="L89" s="507"/>
      <c r="M89" s="507"/>
      <c r="N89" s="507"/>
      <c r="O89" s="507"/>
      <c r="P89" s="507"/>
      <c r="Q89" s="507"/>
      <c r="R89" s="507"/>
      <c r="S89" s="507"/>
      <c r="T89" s="507"/>
      <c r="U89" s="507"/>
      <c r="V89" s="507"/>
      <c r="W89" s="507"/>
      <c r="X89" s="507"/>
      <c r="Y89" s="507"/>
      <c r="Z89" s="507"/>
      <c r="AA89" s="507"/>
      <c r="AB89" s="507"/>
      <c r="AC89" s="507"/>
    </row>
    <row r="90">
      <c r="A90" s="507"/>
      <c r="B90" s="507"/>
      <c r="C90" s="507"/>
      <c r="D90" s="507"/>
      <c r="E90" s="507"/>
      <c r="F90" s="507"/>
      <c r="G90" s="507"/>
      <c r="H90" s="507"/>
      <c r="I90" s="507"/>
      <c r="J90" s="507"/>
      <c r="K90" s="507"/>
      <c r="L90" s="507"/>
      <c r="M90" s="507"/>
      <c r="N90" s="507"/>
      <c r="O90" s="507"/>
      <c r="P90" s="507"/>
      <c r="Q90" s="507"/>
      <c r="R90" s="507"/>
      <c r="S90" s="507"/>
      <c r="T90" s="507"/>
      <c r="U90" s="507"/>
      <c r="V90" s="507"/>
      <c r="W90" s="507"/>
      <c r="X90" s="507"/>
      <c r="Y90" s="507"/>
      <c r="Z90" s="507"/>
      <c r="AA90" s="507"/>
      <c r="AB90" s="507"/>
      <c r="AC90" s="507"/>
    </row>
    <row r="91">
      <c r="A91" s="507"/>
      <c r="B91" s="507"/>
      <c r="C91" s="507"/>
      <c r="D91" s="507"/>
      <c r="E91" s="507"/>
      <c r="F91" s="507"/>
      <c r="G91" s="507"/>
      <c r="H91" s="507"/>
      <c r="I91" s="507"/>
      <c r="J91" s="507"/>
      <c r="K91" s="507"/>
      <c r="L91" s="507"/>
      <c r="M91" s="507"/>
      <c r="N91" s="507"/>
      <c r="O91" s="507"/>
      <c r="P91" s="507"/>
      <c r="Q91" s="507"/>
      <c r="R91" s="507"/>
      <c r="S91" s="507"/>
      <c r="T91" s="507"/>
      <c r="U91" s="507"/>
      <c r="V91" s="507"/>
      <c r="W91" s="507"/>
      <c r="X91" s="507"/>
      <c r="Y91" s="507"/>
      <c r="Z91" s="507"/>
      <c r="AA91" s="507"/>
      <c r="AB91" s="507"/>
      <c r="AC91" s="507"/>
    </row>
    <row r="92">
      <c r="A92" s="507"/>
      <c r="B92" s="507"/>
      <c r="C92" s="507"/>
      <c r="D92" s="507"/>
      <c r="E92" s="507"/>
      <c r="F92" s="507"/>
      <c r="G92" s="507"/>
      <c r="H92" s="507"/>
      <c r="I92" s="507"/>
      <c r="J92" s="507"/>
      <c r="K92" s="507"/>
      <c r="L92" s="507"/>
      <c r="M92" s="507"/>
      <c r="N92" s="507"/>
      <c r="O92" s="507"/>
      <c r="P92" s="507"/>
      <c r="Q92" s="507"/>
      <c r="R92" s="507"/>
      <c r="S92" s="507"/>
      <c r="T92" s="507"/>
      <c r="U92" s="507"/>
      <c r="V92" s="507"/>
      <c r="W92" s="507"/>
      <c r="X92" s="507"/>
      <c r="Y92" s="507"/>
      <c r="Z92" s="507"/>
      <c r="AA92" s="507"/>
      <c r="AB92" s="507"/>
      <c r="AC92" s="507"/>
    </row>
    <row r="93">
      <c r="A93" s="507"/>
      <c r="B93" s="507"/>
      <c r="C93" s="507"/>
      <c r="D93" s="507"/>
      <c r="E93" s="507"/>
      <c r="F93" s="507"/>
      <c r="G93" s="507"/>
      <c r="H93" s="507"/>
      <c r="I93" s="507"/>
      <c r="J93" s="507"/>
      <c r="K93" s="507"/>
      <c r="L93" s="507"/>
      <c r="M93" s="507"/>
      <c r="N93" s="507"/>
      <c r="O93" s="507"/>
      <c r="P93" s="507"/>
      <c r="Q93" s="507"/>
      <c r="R93" s="507"/>
      <c r="S93" s="507"/>
      <c r="T93" s="507"/>
      <c r="U93" s="507"/>
      <c r="V93" s="507"/>
      <c r="W93" s="507"/>
      <c r="X93" s="507"/>
      <c r="Y93" s="507"/>
      <c r="Z93" s="507"/>
      <c r="AA93" s="507"/>
      <c r="AB93" s="507"/>
      <c r="AC93" s="507"/>
    </row>
    <row r="94">
      <c r="A94" s="507"/>
      <c r="B94" s="507"/>
      <c r="C94" s="507"/>
      <c r="D94" s="507"/>
      <c r="E94" s="507"/>
      <c r="F94" s="507"/>
      <c r="G94" s="507"/>
      <c r="H94" s="507"/>
      <c r="I94" s="507"/>
      <c r="J94" s="507"/>
      <c r="K94" s="507"/>
      <c r="L94" s="507"/>
      <c r="M94" s="507"/>
      <c r="N94" s="507"/>
      <c r="O94" s="507"/>
      <c r="P94" s="507"/>
      <c r="Q94" s="507"/>
      <c r="R94" s="507"/>
      <c r="S94" s="507"/>
      <c r="T94" s="507"/>
      <c r="U94" s="507"/>
      <c r="V94" s="507"/>
      <c r="W94" s="507"/>
      <c r="X94" s="507"/>
      <c r="Y94" s="507"/>
      <c r="Z94" s="507"/>
      <c r="AA94" s="507"/>
      <c r="AB94" s="507"/>
      <c r="AC94" s="507"/>
    </row>
    <row r="95">
      <c r="A95" s="507"/>
      <c r="B95" s="507"/>
      <c r="C95" s="507"/>
      <c r="D95" s="507"/>
      <c r="E95" s="507"/>
      <c r="F95" s="507"/>
      <c r="G95" s="507"/>
      <c r="H95" s="507"/>
      <c r="I95" s="507"/>
      <c r="J95" s="507"/>
      <c r="K95" s="507"/>
      <c r="L95" s="507"/>
      <c r="M95" s="507"/>
      <c r="N95" s="507"/>
      <c r="O95" s="507"/>
      <c r="P95" s="507"/>
      <c r="Q95" s="507"/>
      <c r="R95" s="507"/>
      <c r="S95" s="507"/>
      <c r="T95" s="507"/>
      <c r="U95" s="507"/>
      <c r="V95" s="507"/>
      <c r="W95" s="507"/>
      <c r="X95" s="507"/>
      <c r="Y95" s="507"/>
      <c r="Z95" s="507"/>
      <c r="AA95" s="507"/>
      <c r="AB95" s="507"/>
      <c r="AC95" s="507"/>
    </row>
    <row r="96">
      <c r="A96" s="507"/>
      <c r="B96" s="507"/>
      <c r="C96" s="507"/>
      <c r="D96" s="507"/>
      <c r="E96" s="507"/>
      <c r="F96" s="507"/>
      <c r="G96" s="507"/>
      <c r="H96" s="507"/>
      <c r="I96" s="507"/>
      <c r="J96" s="507"/>
      <c r="K96" s="507"/>
      <c r="L96" s="507"/>
      <c r="M96" s="507"/>
      <c r="N96" s="507"/>
      <c r="O96" s="507"/>
      <c r="P96" s="507"/>
      <c r="Q96" s="507"/>
      <c r="R96" s="507"/>
      <c r="S96" s="507"/>
      <c r="T96" s="507"/>
      <c r="U96" s="507"/>
      <c r="V96" s="507"/>
      <c r="W96" s="507"/>
      <c r="X96" s="507"/>
      <c r="Y96" s="507"/>
      <c r="Z96" s="507"/>
      <c r="AA96" s="507"/>
      <c r="AB96" s="507"/>
      <c r="AC96" s="507"/>
    </row>
    <row r="97">
      <c r="A97" s="507"/>
      <c r="B97" s="507"/>
      <c r="C97" s="507"/>
      <c r="D97" s="507"/>
      <c r="E97" s="507"/>
      <c r="F97" s="507"/>
      <c r="G97" s="507"/>
      <c r="H97" s="507"/>
      <c r="I97" s="507"/>
      <c r="J97" s="507"/>
      <c r="K97" s="507"/>
      <c r="L97" s="507"/>
      <c r="M97" s="507"/>
      <c r="N97" s="507"/>
      <c r="O97" s="507"/>
      <c r="P97" s="507"/>
      <c r="Q97" s="507"/>
      <c r="R97" s="507"/>
      <c r="S97" s="507"/>
      <c r="T97" s="507"/>
      <c r="U97" s="507"/>
      <c r="V97" s="507"/>
      <c r="W97" s="507"/>
      <c r="X97" s="507"/>
      <c r="Y97" s="507"/>
      <c r="Z97" s="507"/>
      <c r="AA97" s="507"/>
      <c r="AB97" s="507"/>
      <c r="AC97" s="507"/>
    </row>
    <row r="98">
      <c r="A98" s="507"/>
      <c r="B98" s="507"/>
      <c r="C98" s="507"/>
      <c r="D98" s="507"/>
      <c r="E98" s="507"/>
      <c r="F98" s="507"/>
      <c r="G98" s="507"/>
      <c r="H98" s="507"/>
      <c r="I98" s="507"/>
      <c r="J98" s="507"/>
      <c r="K98" s="507"/>
      <c r="L98" s="507"/>
      <c r="M98" s="507"/>
      <c r="N98" s="507"/>
      <c r="O98" s="507"/>
      <c r="P98" s="507"/>
      <c r="Q98" s="507"/>
      <c r="R98" s="507"/>
      <c r="S98" s="507"/>
      <c r="T98" s="507"/>
      <c r="U98" s="507"/>
      <c r="V98" s="507"/>
      <c r="W98" s="507"/>
      <c r="X98" s="507"/>
      <c r="Y98" s="507"/>
      <c r="Z98" s="507"/>
      <c r="AA98" s="507"/>
      <c r="AB98" s="507"/>
      <c r="AC98" s="507"/>
    </row>
    <row r="99">
      <c r="A99" s="507"/>
      <c r="B99" s="507"/>
      <c r="C99" s="507"/>
      <c r="D99" s="507"/>
      <c r="E99" s="507"/>
      <c r="F99" s="507"/>
      <c r="G99" s="507"/>
      <c r="H99" s="507"/>
      <c r="I99" s="507"/>
      <c r="J99" s="507"/>
      <c r="K99" s="507"/>
      <c r="L99" s="507"/>
      <c r="M99" s="507"/>
      <c r="N99" s="507"/>
      <c r="O99" s="507"/>
      <c r="P99" s="507"/>
      <c r="Q99" s="507"/>
      <c r="R99" s="507"/>
      <c r="S99" s="507"/>
      <c r="T99" s="507"/>
      <c r="U99" s="507"/>
      <c r="V99" s="507"/>
      <c r="W99" s="507"/>
      <c r="X99" s="507"/>
      <c r="Y99" s="507"/>
      <c r="Z99" s="507"/>
      <c r="AA99" s="507"/>
      <c r="AB99" s="507"/>
      <c r="AC99" s="507"/>
    </row>
    <row r="100">
      <c r="A100" s="507"/>
      <c r="B100" s="507"/>
      <c r="C100" s="507"/>
      <c r="D100" s="507"/>
      <c r="E100" s="507"/>
      <c r="F100" s="507"/>
      <c r="G100" s="507"/>
      <c r="H100" s="507"/>
      <c r="I100" s="507"/>
      <c r="J100" s="507"/>
      <c r="K100" s="507"/>
      <c r="L100" s="507"/>
      <c r="M100" s="507"/>
      <c r="N100" s="507"/>
      <c r="O100" s="507"/>
      <c r="P100" s="507"/>
      <c r="Q100" s="507"/>
      <c r="R100" s="507"/>
      <c r="S100" s="507"/>
      <c r="T100" s="507"/>
      <c r="U100" s="507"/>
      <c r="V100" s="507"/>
      <c r="W100" s="507"/>
      <c r="X100" s="507"/>
      <c r="Y100" s="507"/>
      <c r="Z100" s="507"/>
      <c r="AA100" s="507"/>
      <c r="AB100" s="507"/>
      <c r="AC100" s="507"/>
    </row>
    <row r="101">
      <c r="A101" s="507"/>
      <c r="B101" s="507"/>
      <c r="C101" s="507"/>
      <c r="D101" s="507"/>
      <c r="E101" s="507"/>
      <c r="F101" s="507"/>
      <c r="G101" s="507"/>
      <c r="H101" s="507"/>
      <c r="I101" s="507"/>
      <c r="J101" s="507"/>
      <c r="K101" s="507"/>
      <c r="L101" s="507"/>
      <c r="M101" s="507"/>
      <c r="N101" s="507"/>
      <c r="O101" s="507"/>
      <c r="P101" s="507"/>
      <c r="Q101" s="507"/>
      <c r="R101" s="507"/>
      <c r="S101" s="507"/>
      <c r="T101" s="507"/>
      <c r="U101" s="507"/>
      <c r="V101" s="507"/>
      <c r="W101" s="507"/>
      <c r="X101" s="507"/>
      <c r="Y101" s="507"/>
      <c r="Z101" s="507"/>
      <c r="AA101" s="507"/>
      <c r="AB101" s="507"/>
      <c r="AC101" s="507"/>
    </row>
    <row r="102">
      <c r="A102" s="507"/>
      <c r="B102" s="507"/>
      <c r="C102" s="507"/>
      <c r="D102" s="507"/>
      <c r="E102" s="507"/>
      <c r="F102" s="507"/>
      <c r="G102" s="507"/>
      <c r="H102" s="507"/>
      <c r="I102" s="507"/>
      <c r="J102" s="507"/>
      <c r="K102" s="507"/>
      <c r="L102" s="507"/>
      <c r="M102" s="507"/>
      <c r="N102" s="507"/>
      <c r="O102" s="507"/>
      <c r="P102" s="507"/>
      <c r="Q102" s="507"/>
      <c r="R102" s="507"/>
      <c r="S102" s="507"/>
      <c r="T102" s="507"/>
      <c r="U102" s="507"/>
      <c r="V102" s="507"/>
      <c r="W102" s="507"/>
      <c r="X102" s="507"/>
      <c r="Y102" s="507"/>
      <c r="Z102" s="507"/>
      <c r="AA102" s="507"/>
      <c r="AB102" s="507"/>
      <c r="AC102" s="507"/>
    </row>
    <row r="103">
      <c r="A103" s="507"/>
      <c r="B103" s="507"/>
      <c r="C103" s="507"/>
      <c r="D103" s="507"/>
      <c r="E103" s="507"/>
      <c r="F103" s="507"/>
      <c r="G103" s="507"/>
      <c r="H103" s="507"/>
      <c r="I103" s="507"/>
      <c r="J103" s="507"/>
      <c r="K103" s="507"/>
      <c r="L103" s="507"/>
      <c r="M103" s="507"/>
      <c r="N103" s="507"/>
      <c r="O103" s="507"/>
      <c r="P103" s="507"/>
      <c r="Q103" s="507"/>
      <c r="R103" s="507"/>
      <c r="S103" s="507"/>
      <c r="T103" s="507"/>
      <c r="U103" s="507"/>
      <c r="V103" s="507"/>
      <c r="W103" s="507"/>
      <c r="X103" s="507"/>
      <c r="Y103" s="507"/>
      <c r="Z103" s="507"/>
      <c r="AA103" s="507"/>
      <c r="AB103" s="507"/>
      <c r="AC103" s="507"/>
    </row>
    <row r="104">
      <c r="A104" s="507"/>
      <c r="B104" s="507"/>
      <c r="C104" s="507"/>
      <c r="D104" s="507"/>
      <c r="E104" s="507"/>
      <c r="F104" s="507"/>
      <c r="G104" s="507"/>
      <c r="H104" s="507"/>
      <c r="I104" s="507"/>
      <c r="J104" s="507"/>
      <c r="K104" s="507"/>
      <c r="L104" s="507"/>
      <c r="M104" s="507"/>
      <c r="N104" s="507"/>
      <c r="O104" s="507"/>
      <c r="P104" s="507"/>
      <c r="Q104" s="507"/>
      <c r="R104" s="507"/>
      <c r="S104" s="507"/>
      <c r="T104" s="507"/>
      <c r="U104" s="507"/>
      <c r="V104" s="507"/>
      <c r="W104" s="507"/>
      <c r="X104" s="507"/>
      <c r="Y104" s="507"/>
      <c r="Z104" s="507"/>
      <c r="AA104" s="507"/>
      <c r="AB104" s="507"/>
      <c r="AC104" s="507"/>
    </row>
    <row r="105">
      <c r="A105" s="507"/>
      <c r="B105" s="507"/>
      <c r="C105" s="507"/>
      <c r="D105" s="507"/>
      <c r="E105" s="507"/>
      <c r="F105" s="507"/>
      <c r="G105" s="507"/>
      <c r="H105" s="507"/>
      <c r="I105" s="507"/>
      <c r="J105" s="507"/>
      <c r="K105" s="507"/>
      <c r="L105" s="507"/>
      <c r="M105" s="507"/>
      <c r="N105" s="507"/>
      <c r="O105" s="507"/>
      <c r="P105" s="507"/>
      <c r="Q105" s="507"/>
      <c r="R105" s="507"/>
      <c r="S105" s="507"/>
      <c r="T105" s="507"/>
      <c r="U105" s="507"/>
      <c r="V105" s="507"/>
      <c r="W105" s="507"/>
      <c r="X105" s="507"/>
      <c r="Y105" s="507"/>
      <c r="Z105" s="507"/>
      <c r="AA105" s="507"/>
      <c r="AB105" s="507"/>
      <c r="AC105" s="507"/>
    </row>
    <row r="106">
      <c r="A106" s="507"/>
      <c r="B106" s="507"/>
      <c r="C106" s="507"/>
      <c r="D106" s="507"/>
      <c r="E106" s="507"/>
      <c r="F106" s="507"/>
      <c r="G106" s="507"/>
      <c r="H106" s="507"/>
      <c r="I106" s="507"/>
      <c r="J106" s="507"/>
      <c r="K106" s="507"/>
      <c r="L106" s="507"/>
      <c r="M106" s="507"/>
      <c r="N106" s="507"/>
      <c r="O106" s="507"/>
      <c r="P106" s="507"/>
      <c r="Q106" s="507"/>
      <c r="R106" s="507"/>
      <c r="S106" s="507"/>
      <c r="T106" s="507"/>
      <c r="U106" s="507"/>
      <c r="V106" s="507"/>
      <c r="W106" s="507"/>
      <c r="X106" s="507"/>
      <c r="Y106" s="507"/>
      <c r="Z106" s="507"/>
      <c r="AA106" s="507"/>
      <c r="AB106" s="507"/>
      <c r="AC106" s="507"/>
    </row>
    <row r="107">
      <c r="A107" s="507"/>
      <c r="B107" s="507"/>
      <c r="C107" s="507"/>
      <c r="D107" s="507"/>
      <c r="E107" s="507"/>
      <c r="F107" s="507"/>
      <c r="G107" s="507"/>
      <c r="H107" s="507"/>
      <c r="I107" s="507"/>
      <c r="J107" s="507"/>
      <c r="K107" s="507"/>
      <c r="L107" s="507"/>
      <c r="M107" s="507"/>
      <c r="N107" s="507"/>
      <c r="O107" s="507"/>
      <c r="P107" s="507"/>
      <c r="Q107" s="507"/>
      <c r="R107" s="507"/>
      <c r="S107" s="507"/>
      <c r="T107" s="507"/>
      <c r="U107" s="507"/>
      <c r="V107" s="507"/>
      <c r="W107" s="507"/>
      <c r="X107" s="507"/>
      <c r="Y107" s="507"/>
      <c r="Z107" s="507"/>
      <c r="AA107" s="507"/>
      <c r="AB107" s="507"/>
      <c r="AC107" s="507"/>
    </row>
    <row r="108">
      <c r="A108" s="507"/>
      <c r="B108" s="507"/>
      <c r="C108" s="507"/>
      <c r="D108" s="507"/>
      <c r="E108" s="507"/>
      <c r="F108" s="507"/>
      <c r="G108" s="507"/>
      <c r="H108" s="507"/>
      <c r="I108" s="507"/>
      <c r="J108" s="507"/>
      <c r="K108" s="507"/>
      <c r="L108" s="507"/>
      <c r="M108" s="507"/>
      <c r="N108" s="507"/>
      <c r="O108" s="507"/>
      <c r="P108" s="507"/>
      <c r="Q108" s="507"/>
      <c r="R108" s="507"/>
      <c r="S108" s="507"/>
      <c r="T108" s="507"/>
      <c r="U108" s="507"/>
      <c r="V108" s="507"/>
      <c r="W108" s="507"/>
      <c r="X108" s="507"/>
      <c r="Y108" s="507"/>
      <c r="Z108" s="507"/>
      <c r="AA108" s="507"/>
      <c r="AB108" s="507"/>
      <c r="AC108" s="507"/>
    </row>
    <row r="109">
      <c r="A109" s="507"/>
      <c r="B109" s="507"/>
      <c r="C109" s="507"/>
      <c r="D109" s="507"/>
      <c r="E109" s="507"/>
      <c r="F109" s="507"/>
      <c r="G109" s="507"/>
      <c r="H109" s="507"/>
      <c r="I109" s="507"/>
      <c r="J109" s="507"/>
      <c r="K109" s="507"/>
      <c r="L109" s="507"/>
      <c r="M109" s="507"/>
      <c r="N109" s="507"/>
      <c r="O109" s="507"/>
      <c r="P109" s="507"/>
      <c r="Q109" s="507"/>
      <c r="R109" s="507"/>
      <c r="S109" s="507"/>
      <c r="T109" s="507"/>
      <c r="U109" s="507"/>
      <c r="V109" s="507"/>
      <c r="W109" s="507"/>
      <c r="X109" s="507"/>
      <c r="Y109" s="507"/>
      <c r="Z109" s="507"/>
      <c r="AA109" s="507"/>
      <c r="AB109" s="507"/>
      <c r="AC109" s="507"/>
    </row>
    <row r="110">
      <c r="A110" s="507"/>
      <c r="B110" s="507"/>
      <c r="C110" s="507"/>
      <c r="D110" s="507"/>
      <c r="E110" s="507"/>
      <c r="F110" s="507"/>
      <c r="G110" s="507"/>
      <c r="H110" s="507"/>
      <c r="I110" s="507"/>
      <c r="J110" s="507"/>
      <c r="K110" s="507"/>
      <c r="L110" s="507"/>
      <c r="M110" s="507"/>
      <c r="N110" s="507"/>
      <c r="O110" s="507"/>
      <c r="P110" s="507"/>
      <c r="Q110" s="507"/>
      <c r="R110" s="507"/>
      <c r="S110" s="507"/>
      <c r="T110" s="507"/>
      <c r="U110" s="507"/>
      <c r="V110" s="507"/>
      <c r="W110" s="507"/>
      <c r="X110" s="507"/>
      <c r="Y110" s="507"/>
      <c r="Z110" s="507"/>
      <c r="AA110" s="507"/>
      <c r="AB110" s="507"/>
      <c r="AC110" s="507"/>
    </row>
    <row r="111">
      <c r="A111" s="507"/>
      <c r="B111" s="507"/>
      <c r="C111" s="507"/>
      <c r="D111" s="507"/>
      <c r="E111" s="507"/>
      <c r="F111" s="507"/>
      <c r="G111" s="507"/>
      <c r="H111" s="507"/>
      <c r="I111" s="507"/>
      <c r="J111" s="507"/>
      <c r="K111" s="507"/>
      <c r="L111" s="507"/>
      <c r="M111" s="507"/>
      <c r="N111" s="507"/>
      <c r="O111" s="507"/>
      <c r="P111" s="507"/>
      <c r="Q111" s="507"/>
      <c r="R111" s="507"/>
      <c r="S111" s="507"/>
      <c r="T111" s="507"/>
      <c r="U111" s="507"/>
      <c r="V111" s="507"/>
      <c r="W111" s="507"/>
      <c r="X111" s="507"/>
      <c r="Y111" s="507"/>
      <c r="Z111" s="507"/>
      <c r="AA111" s="507"/>
      <c r="AB111" s="507"/>
      <c r="AC111" s="507"/>
    </row>
    <row r="112">
      <c r="A112" s="507"/>
      <c r="B112" s="507"/>
      <c r="C112" s="507"/>
      <c r="D112" s="507"/>
      <c r="E112" s="507"/>
      <c r="F112" s="507"/>
      <c r="G112" s="507"/>
      <c r="H112" s="507"/>
      <c r="I112" s="507"/>
      <c r="J112" s="507"/>
      <c r="K112" s="507"/>
      <c r="L112" s="507"/>
      <c r="M112" s="507"/>
      <c r="N112" s="507"/>
      <c r="O112" s="507"/>
      <c r="P112" s="507"/>
      <c r="Q112" s="507"/>
      <c r="R112" s="507"/>
      <c r="S112" s="507"/>
      <c r="T112" s="507"/>
      <c r="U112" s="507"/>
      <c r="V112" s="507"/>
      <c r="W112" s="507"/>
      <c r="X112" s="507"/>
      <c r="Y112" s="507"/>
      <c r="Z112" s="507"/>
      <c r="AA112" s="507"/>
      <c r="AB112" s="507"/>
      <c r="AC112" s="507"/>
    </row>
    <row r="113">
      <c r="A113" s="507"/>
      <c r="B113" s="507"/>
      <c r="C113" s="507"/>
      <c r="D113" s="507"/>
      <c r="E113" s="507"/>
      <c r="F113" s="507"/>
      <c r="G113" s="507"/>
      <c r="H113" s="507"/>
      <c r="I113" s="507"/>
      <c r="J113" s="507"/>
      <c r="K113" s="507"/>
      <c r="L113" s="507"/>
      <c r="M113" s="507"/>
      <c r="N113" s="507"/>
      <c r="O113" s="507"/>
      <c r="P113" s="507"/>
      <c r="Q113" s="507"/>
      <c r="R113" s="507"/>
      <c r="S113" s="507"/>
      <c r="T113" s="507"/>
      <c r="U113" s="507"/>
      <c r="V113" s="507"/>
      <c r="W113" s="507"/>
      <c r="X113" s="507"/>
      <c r="Y113" s="507"/>
      <c r="Z113" s="507"/>
      <c r="AA113" s="507"/>
      <c r="AB113" s="507"/>
      <c r="AC113" s="507"/>
    </row>
    <row r="114">
      <c r="A114" s="507"/>
      <c r="B114" s="507"/>
      <c r="C114" s="507"/>
      <c r="D114" s="507"/>
      <c r="E114" s="507"/>
      <c r="F114" s="507"/>
      <c r="G114" s="507"/>
      <c r="H114" s="507"/>
      <c r="I114" s="507"/>
      <c r="J114" s="507"/>
      <c r="K114" s="507"/>
      <c r="L114" s="507"/>
      <c r="M114" s="507"/>
      <c r="N114" s="507"/>
      <c r="O114" s="507"/>
      <c r="P114" s="507"/>
      <c r="Q114" s="507"/>
      <c r="R114" s="507"/>
      <c r="S114" s="507"/>
      <c r="T114" s="507"/>
      <c r="U114" s="507"/>
      <c r="V114" s="507"/>
      <c r="W114" s="507"/>
      <c r="X114" s="507"/>
      <c r="Y114" s="507"/>
      <c r="Z114" s="507"/>
      <c r="AA114" s="507"/>
      <c r="AB114" s="507"/>
      <c r="AC114" s="507"/>
    </row>
    <row r="115">
      <c r="A115" s="507"/>
      <c r="B115" s="507"/>
      <c r="C115" s="507"/>
      <c r="D115" s="507"/>
      <c r="E115" s="507"/>
      <c r="F115" s="507"/>
      <c r="G115" s="507"/>
      <c r="H115" s="507"/>
      <c r="I115" s="507"/>
      <c r="J115" s="507"/>
      <c r="K115" s="507"/>
      <c r="L115" s="507"/>
      <c r="M115" s="507"/>
      <c r="N115" s="507"/>
      <c r="O115" s="507"/>
      <c r="P115" s="507"/>
      <c r="Q115" s="507"/>
      <c r="R115" s="507"/>
      <c r="S115" s="507"/>
      <c r="T115" s="507"/>
      <c r="U115" s="507"/>
      <c r="V115" s="507"/>
      <c r="W115" s="507"/>
      <c r="X115" s="507"/>
      <c r="Y115" s="507"/>
      <c r="Z115" s="507"/>
      <c r="AA115" s="507"/>
      <c r="AB115" s="507"/>
      <c r="AC115" s="507"/>
    </row>
    <row r="116">
      <c r="A116" s="507"/>
      <c r="B116" s="507"/>
      <c r="C116" s="507"/>
      <c r="D116" s="507"/>
      <c r="E116" s="507"/>
      <c r="F116" s="507"/>
      <c r="G116" s="507"/>
      <c r="H116" s="507"/>
      <c r="I116" s="507"/>
      <c r="J116" s="507"/>
      <c r="K116" s="507"/>
      <c r="L116" s="507"/>
      <c r="M116" s="507"/>
      <c r="N116" s="507"/>
      <c r="O116" s="507"/>
      <c r="P116" s="507"/>
      <c r="Q116" s="507"/>
      <c r="R116" s="507"/>
      <c r="S116" s="507"/>
      <c r="T116" s="507"/>
      <c r="U116" s="507"/>
      <c r="V116" s="507"/>
      <c r="W116" s="507"/>
      <c r="X116" s="507"/>
      <c r="Y116" s="507"/>
      <c r="Z116" s="507"/>
      <c r="AA116" s="507"/>
      <c r="AB116" s="507"/>
      <c r="AC116" s="507"/>
    </row>
    <row r="117">
      <c r="A117" s="507"/>
      <c r="B117" s="507"/>
      <c r="C117" s="507"/>
      <c r="D117" s="507"/>
      <c r="E117" s="507"/>
      <c r="F117" s="507"/>
      <c r="G117" s="507"/>
      <c r="H117" s="507"/>
      <c r="I117" s="507"/>
      <c r="J117" s="507"/>
      <c r="K117" s="507"/>
      <c r="L117" s="507"/>
      <c r="M117" s="507"/>
      <c r="N117" s="507"/>
      <c r="O117" s="507"/>
      <c r="P117" s="507"/>
      <c r="Q117" s="507"/>
      <c r="R117" s="507"/>
      <c r="S117" s="507"/>
      <c r="T117" s="507"/>
      <c r="U117" s="507"/>
      <c r="V117" s="507"/>
      <c r="W117" s="507"/>
      <c r="X117" s="507"/>
      <c r="Y117" s="507"/>
      <c r="Z117" s="507"/>
      <c r="AA117" s="507"/>
      <c r="AB117" s="507"/>
      <c r="AC117" s="507"/>
    </row>
    <row r="118">
      <c r="A118" s="507"/>
      <c r="B118" s="507"/>
      <c r="C118" s="507"/>
      <c r="D118" s="507"/>
      <c r="E118" s="507"/>
      <c r="F118" s="507"/>
      <c r="G118" s="507"/>
      <c r="H118" s="507"/>
      <c r="I118" s="507"/>
      <c r="J118" s="507"/>
      <c r="K118" s="507"/>
      <c r="L118" s="507"/>
      <c r="M118" s="507"/>
      <c r="N118" s="507"/>
      <c r="O118" s="507"/>
      <c r="P118" s="507"/>
      <c r="Q118" s="507"/>
      <c r="R118" s="507"/>
      <c r="S118" s="507"/>
      <c r="T118" s="507"/>
      <c r="U118" s="507"/>
      <c r="V118" s="507"/>
      <c r="W118" s="507"/>
      <c r="X118" s="507"/>
      <c r="Y118" s="507"/>
      <c r="Z118" s="507"/>
      <c r="AA118" s="507"/>
      <c r="AB118" s="507"/>
      <c r="AC118" s="507"/>
    </row>
    <row r="119">
      <c r="A119" s="507"/>
      <c r="B119" s="507"/>
      <c r="C119" s="507"/>
      <c r="D119" s="507"/>
      <c r="E119" s="507"/>
      <c r="F119" s="507"/>
      <c r="G119" s="507"/>
      <c r="H119" s="507"/>
      <c r="I119" s="507"/>
      <c r="J119" s="507"/>
      <c r="K119" s="507"/>
      <c r="L119" s="507"/>
      <c r="M119" s="507"/>
      <c r="N119" s="507"/>
      <c r="O119" s="507"/>
      <c r="P119" s="507"/>
      <c r="Q119" s="507"/>
      <c r="R119" s="507"/>
      <c r="S119" s="507"/>
      <c r="T119" s="507"/>
      <c r="U119" s="507"/>
      <c r="V119" s="507"/>
      <c r="W119" s="507"/>
      <c r="X119" s="507"/>
      <c r="Y119" s="507"/>
      <c r="Z119" s="507"/>
      <c r="AA119" s="507"/>
      <c r="AB119" s="507"/>
      <c r="AC119" s="507"/>
    </row>
    <row r="120">
      <c r="A120" s="507"/>
      <c r="B120" s="507"/>
      <c r="C120" s="507"/>
      <c r="D120" s="507"/>
      <c r="E120" s="507"/>
      <c r="F120" s="507"/>
      <c r="G120" s="507"/>
      <c r="H120" s="507"/>
      <c r="I120" s="507"/>
      <c r="J120" s="507"/>
      <c r="K120" s="507"/>
      <c r="L120" s="507"/>
      <c r="M120" s="507"/>
      <c r="N120" s="507"/>
      <c r="O120" s="507"/>
      <c r="P120" s="507"/>
      <c r="Q120" s="507"/>
      <c r="R120" s="507"/>
      <c r="S120" s="507"/>
      <c r="T120" s="507"/>
      <c r="U120" s="507"/>
      <c r="V120" s="507"/>
      <c r="W120" s="507"/>
      <c r="X120" s="507"/>
      <c r="Y120" s="507"/>
      <c r="Z120" s="507"/>
      <c r="AA120" s="507"/>
      <c r="AB120" s="507"/>
      <c r="AC120" s="507"/>
    </row>
    <row r="121">
      <c r="A121" s="507"/>
      <c r="B121" s="507"/>
      <c r="C121" s="507"/>
      <c r="D121" s="507"/>
      <c r="E121" s="507"/>
      <c r="F121" s="507"/>
      <c r="G121" s="507"/>
      <c r="H121" s="507"/>
      <c r="I121" s="507"/>
      <c r="J121" s="507"/>
      <c r="K121" s="507"/>
      <c r="L121" s="507"/>
      <c r="M121" s="507"/>
      <c r="N121" s="507"/>
      <c r="O121" s="507"/>
      <c r="P121" s="507"/>
      <c r="Q121" s="507"/>
      <c r="R121" s="507"/>
      <c r="S121" s="507"/>
      <c r="T121" s="507"/>
      <c r="U121" s="507"/>
      <c r="V121" s="507"/>
      <c r="W121" s="507"/>
      <c r="X121" s="507"/>
      <c r="Y121" s="507"/>
      <c r="Z121" s="507"/>
      <c r="AA121" s="507"/>
      <c r="AB121" s="507"/>
      <c r="AC121" s="507"/>
    </row>
    <row r="122">
      <c r="A122" s="507"/>
      <c r="B122" s="507"/>
      <c r="C122" s="507"/>
      <c r="D122" s="507"/>
      <c r="E122" s="507"/>
      <c r="F122" s="507"/>
      <c r="G122" s="507"/>
      <c r="H122" s="507"/>
      <c r="I122" s="507"/>
      <c r="J122" s="507"/>
      <c r="K122" s="507"/>
      <c r="L122" s="507"/>
      <c r="M122" s="507"/>
      <c r="N122" s="507"/>
      <c r="O122" s="507"/>
      <c r="P122" s="507"/>
      <c r="Q122" s="507"/>
      <c r="R122" s="507"/>
      <c r="S122" s="507"/>
      <c r="T122" s="507"/>
      <c r="U122" s="507"/>
      <c r="V122" s="507"/>
      <c r="W122" s="507"/>
      <c r="X122" s="507"/>
      <c r="Y122" s="507"/>
      <c r="Z122" s="507"/>
      <c r="AA122" s="507"/>
      <c r="AB122" s="507"/>
      <c r="AC122" s="507"/>
    </row>
    <row r="123">
      <c r="A123" s="507"/>
      <c r="B123" s="507"/>
      <c r="C123" s="507"/>
      <c r="D123" s="507"/>
      <c r="E123" s="507"/>
      <c r="F123" s="507"/>
      <c r="G123" s="507"/>
      <c r="H123" s="507"/>
      <c r="I123" s="507"/>
      <c r="J123" s="507"/>
      <c r="K123" s="507"/>
      <c r="L123" s="507"/>
      <c r="M123" s="507"/>
      <c r="N123" s="507"/>
      <c r="O123" s="507"/>
      <c r="P123" s="507"/>
      <c r="Q123" s="507"/>
      <c r="R123" s="507"/>
      <c r="S123" s="507"/>
      <c r="T123" s="507"/>
      <c r="U123" s="507"/>
      <c r="V123" s="507"/>
      <c r="W123" s="507"/>
      <c r="X123" s="507"/>
      <c r="Y123" s="507"/>
      <c r="Z123" s="507"/>
      <c r="AA123" s="507"/>
      <c r="AB123" s="507"/>
      <c r="AC123" s="507"/>
    </row>
    <row r="124">
      <c r="A124" s="507"/>
      <c r="B124" s="507"/>
      <c r="C124" s="507"/>
      <c r="D124" s="507"/>
      <c r="E124" s="507"/>
      <c r="F124" s="507"/>
      <c r="G124" s="507"/>
      <c r="H124" s="507"/>
      <c r="I124" s="507"/>
      <c r="J124" s="507"/>
      <c r="K124" s="507"/>
      <c r="L124" s="507"/>
      <c r="M124" s="507"/>
      <c r="N124" s="507"/>
      <c r="O124" s="507"/>
      <c r="P124" s="507"/>
      <c r="Q124" s="507"/>
      <c r="R124" s="507"/>
      <c r="S124" s="507"/>
      <c r="T124" s="507"/>
      <c r="U124" s="507"/>
      <c r="V124" s="507"/>
      <c r="W124" s="507"/>
      <c r="X124" s="507"/>
      <c r="Y124" s="507"/>
      <c r="Z124" s="507"/>
      <c r="AA124" s="507"/>
      <c r="AB124" s="507"/>
      <c r="AC124" s="507"/>
    </row>
    <row r="125">
      <c r="A125" s="507"/>
      <c r="B125" s="507"/>
      <c r="C125" s="507"/>
      <c r="D125" s="507"/>
      <c r="E125" s="507"/>
      <c r="F125" s="507"/>
      <c r="G125" s="507"/>
      <c r="H125" s="507"/>
      <c r="I125" s="507"/>
      <c r="J125" s="507"/>
      <c r="K125" s="507"/>
      <c r="L125" s="507"/>
      <c r="M125" s="507"/>
      <c r="N125" s="507"/>
      <c r="O125" s="507"/>
      <c r="P125" s="507"/>
      <c r="Q125" s="507"/>
      <c r="R125" s="507"/>
      <c r="S125" s="507"/>
      <c r="T125" s="507"/>
      <c r="U125" s="507"/>
      <c r="V125" s="507"/>
      <c r="W125" s="507"/>
      <c r="X125" s="507"/>
      <c r="Y125" s="507"/>
      <c r="Z125" s="507"/>
      <c r="AA125" s="507"/>
      <c r="AB125" s="507"/>
      <c r="AC125" s="507"/>
    </row>
    <row r="126">
      <c r="A126" s="507"/>
      <c r="B126" s="507"/>
      <c r="C126" s="507"/>
      <c r="D126" s="507"/>
      <c r="E126" s="507"/>
      <c r="F126" s="507"/>
      <c r="G126" s="507"/>
      <c r="H126" s="507"/>
      <c r="I126" s="507"/>
      <c r="J126" s="507"/>
      <c r="K126" s="507"/>
      <c r="L126" s="507"/>
      <c r="M126" s="507"/>
      <c r="N126" s="507"/>
      <c r="O126" s="507"/>
      <c r="P126" s="507"/>
      <c r="Q126" s="507"/>
      <c r="R126" s="507"/>
      <c r="S126" s="507"/>
      <c r="T126" s="507"/>
      <c r="U126" s="507"/>
      <c r="V126" s="507"/>
      <c r="W126" s="507"/>
      <c r="X126" s="507"/>
      <c r="Y126" s="507"/>
      <c r="Z126" s="507"/>
      <c r="AA126" s="507"/>
      <c r="AB126" s="507"/>
      <c r="AC126" s="507"/>
    </row>
    <row r="127">
      <c r="A127" s="507"/>
      <c r="B127" s="507"/>
      <c r="C127" s="507"/>
      <c r="D127" s="507"/>
      <c r="E127" s="507"/>
      <c r="F127" s="507"/>
      <c r="G127" s="507"/>
      <c r="H127" s="507"/>
      <c r="I127" s="507"/>
      <c r="J127" s="507"/>
      <c r="K127" s="507"/>
      <c r="L127" s="507"/>
      <c r="M127" s="507"/>
      <c r="N127" s="507"/>
      <c r="O127" s="507"/>
      <c r="P127" s="507"/>
      <c r="Q127" s="507"/>
      <c r="R127" s="507"/>
      <c r="S127" s="507"/>
      <c r="T127" s="507"/>
      <c r="U127" s="507"/>
      <c r="V127" s="507"/>
      <c r="W127" s="507"/>
      <c r="X127" s="507"/>
      <c r="Y127" s="507"/>
      <c r="Z127" s="507"/>
      <c r="AA127" s="507"/>
      <c r="AB127" s="507"/>
      <c r="AC127" s="507"/>
    </row>
    <row r="128">
      <c r="A128" s="507"/>
      <c r="B128" s="507"/>
      <c r="C128" s="507"/>
      <c r="D128" s="507"/>
      <c r="E128" s="507"/>
      <c r="F128" s="507"/>
      <c r="G128" s="507"/>
      <c r="H128" s="507"/>
      <c r="I128" s="507"/>
      <c r="J128" s="507"/>
      <c r="K128" s="507"/>
      <c r="L128" s="507"/>
      <c r="M128" s="507"/>
      <c r="N128" s="507"/>
      <c r="O128" s="507"/>
      <c r="P128" s="507"/>
      <c r="Q128" s="507"/>
      <c r="R128" s="507"/>
      <c r="S128" s="507"/>
      <c r="T128" s="507"/>
      <c r="U128" s="507"/>
      <c r="V128" s="507"/>
      <c r="W128" s="507"/>
      <c r="X128" s="507"/>
      <c r="Y128" s="507"/>
      <c r="Z128" s="507"/>
      <c r="AA128" s="507"/>
      <c r="AB128" s="507"/>
      <c r="AC128" s="507"/>
    </row>
    <row r="129">
      <c r="A129" s="507"/>
      <c r="B129" s="507"/>
      <c r="C129" s="507"/>
      <c r="D129" s="507"/>
      <c r="E129" s="507"/>
      <c r="F129" s="507"/>
      <c r="G129" s="507"/>
      <c r="H129" s="507"/>
      <c r="I129" s="507"/>
      <c r="J129" s="507"/>
      <c r="K129" s="507"/>
      <c r="L129" s="507"/>
      <c r="M129" s="507"/>
      <c r="N129" s="507"/>
      <c r="O129" s="507"/>
      <c r="P129" s="507"/>
      <c r="Q129" s="507"/>
      <c r="R129" s="507"/>
      <c r="S129" s="507"/>
      <c r="T129" s="507"/>
      <c r="U129" s="507"/>
      <c r="V129" s="507"/>
      <c r="W129" s="507"/>
      <c r="X129" s="507"/>
      <c r="Y129" s="507"/>
      <c r="Z129" s="507"/>
      <c r="AA129" s="507"/>
      <c r="AB129" s="507"/>
      <c r="AC129" s="507"/>
    </row>
    <row r="130">
      <c r="A130" s="507"/>
      <c r="B130" s="507"/>
      <c r="C130" s="507"/>
      <c r="D130" s="507"/>
      <c r="E130" s="507"/>
      <c r="F130" s="507"/>
      <c r="G130" s="507"/>
      <c r="H130" s="507"/>
      <c r="I130" s="507"/>
      <c r="J130" s="507"/>
      <c r="K130" s="507"/>
      <c r="L130" s="507"/>
      <c r="M130" s="507"/>
      <c r="N130" s="507"/>
      <c r="O130" s="507"/>
      <c r="P130" s="507"/>
      <c r="Q130" s="507"/>
      <c r="R130" s="507"/>
      <c r="S130" s="507"/>
      <c r="T130" s="507"/>
      <c r="U130" s="507"/>
      <c r="V130" s="507"/>
      <c r="W130" s="507"/>
      <c r="X130" s="507"/>
      <c r="Y130" s="507"/>
      <c r="Z130" s="507"/>
      <c r="AA130" s="507"/>
      <c r="AB130" s="507"/>
      <c r="AC130" s="507"/>
    </row>
    <row r="131">
      <c r="A131" s="507"/>
      <c r="B131" s="507"/>
      <c r="C131" s="507"/>
      <c r="D131" s="507"/>
      <c r="E131" s="507"/>
      <c r="F131" s="507"/>
      <c r="G131" s="507"/>
      <c r="H131" s="507"/>
      <c r="I131" s="507"/>
      <c r="J131" s="507"/>
      <c r="K131" s="507"/>
      <c r="L131" s="507"/>
      <c r="M131" s="507"/>
      <c r="N131" s="507"/>
      <c r="O131" s="507"/>
      <c r="P131" s="507"/>
      <c r="Q131" s="507"/>
      <c r="R131" s="507"/>
      <c r="S131" s="507"/>
      <c r="T131" s="507"/>
      <c r="U131" s="507"/>
      <c r="V131" s="507"/>
      <c r="W131" s="507"/>
      <c r="X131" s="507"/>
      <c r="Y131" s="507"/>
      <c r="Z131" s="507"/>
      <c r="AA131" s="507"/>
      <c r="AB131" s="507"/>
      <c r="AC131" s="507"/>
    </row>
    <row r="132">
      <c r="A132" s="507"/>
      <c r="B132" s="507"/>
      <c r="C132" s="507"/>
      <c r="D132" s="507"/>
      <c r="E132" s="507"/>
      <c r="F132" s="507"/>
      <c r="G132" s="507"/>
      <c r="H132" s="507"/>
      <c r="I132" s="507"/>
      <c r="J132" s="507"/>
      <c r="K132" s="507"/>
      <c r="L132" s="507"/>
      <c r="M132" s="507"/>
      <c r="N132" s="507"/>
      <c r="O132" s="507"/>
      <c r="P132" s="507"/>
      <c r="Q132" s="507"/>
      <c r="R132" s="507"/>
      <c r="S132" s="507"/>
      <c r="T132" s="507"/>
      <c r="U132" s="507"/>
      <c r="V132" s="507"/>
      <c r="W132" s="507"/>
      <c r="X132" s="507"/>
      <c r="Y132" s="507"/>
      <c r="Z132" s="507"/>
      <c r="AA132" s="507"/>
      <c r="AB132" s="507"/>
      <c r="AC132" s="507"/>
    </row>
    <row r="133">
      <c r="A133" s="507"/>
      <c r="B133" s="507"/>
      <c r="C133" s="507"/>
      <c r="D133" s="507"/>
      <c r="E133" s="507"/>
      <c r="F133" s="507"/>
      <c r="G133" s="507"/>
      <c r="H133" s="507"/>
      <c r="I133" s="507"/>
      <c r="J133" s="507"/>
      <c r="K133" s="507"/>
      <c r="L133" s="507"/>
      <c r="M133" s="507"/>
      <c r="N133" s="507"/>
      <c r="O133" s="507"/>
      <c r="P133" s="507"/>
      <c r="Q133" s="507"/>
      <c r="R133" s="507"/>
      <c r="S133" s="507"/>
      <c r="T133" s="507"/>
      <c r="U133" s="507"/>
      <c r="V133" s="507"/>
      <c r="W133" s="507"/>
      <c r="X133" s="507"/>
      <c r="Y133" s="507"/>
      <c r="Z133" s="507"/>
      <c r="AA133" s="507"/>
      <c r="AB133" s="507"/>
      <c r="AC133" s="507"/>
    </row>
    <row r="134">
      <c r="A134" s="507"/>
      <c r="B134" s="507"/>
      <c r="C134" s="507"/>
      <c r="D134" s="507"/>
      <c r="E134" s="507"/>
      <c r="F134" s="507"/>
      <c r="G134" s="507"/>
      <c r="H134" s="507"/>
      <c r="I134" s="507"/>
      <c r="J134" s="507"/>
      <c r="K134" s="507"/>
      <c r="L134" s="507"/>
      <c r="M134" s="507"/>
      <c r="N134" s="507"/>
      <c r="O134" s="507"/>
      <c r="P134" s="507"/>
      <c r="Q134" s="507"/>
      <c r="R134" s="507"/>
      <c r="S134" s="507"/>
      <c r="T134" s="507"/>
      <c r="U134" s="507"/>
      <c r="V134" s="507"/>
      <c r="W134" s="507"/>
      <c r="X134" s="507"/>
      <c r="Y134" s="507"/>
      <c r="Z134" s="507"/>
      <c r="AA134" s="507"/>
      <c r="AB134" s="507"/>
      <c r="AC134" s="507"/>
    </row>
    <row r="135">
      <c r="A135" s="507"/>
      <c r="B135" s="507"/>
      <c r="C135" s="507"/>
      <c r="D135" s="507"/>
      <c r="E135" s="507"/>
      <c r="F135" s="507"/>
      <c r="G135" s="507"/>
      <c r="H135" s="507"/>
      <c r="I135" s="507"/>
      <c r="J135" s="507"/>
      <c r="K135" s="507"/>
      <c r="L135" s="507"/>
      <c r="M135" s="507"/>
      <c r="N135" s="507"/>
      <c r="O135" s="507"/>
      <c r="P135" s="507"/>
      <c r="Q135" s="507"/>
      <c r="R135" s="507"/>
      <c r="S135" s="507"/>
      <c r="T135" s="507"/>
      <c r="U135" s="507"/>
      <c r="V135" s="507"/>
      <c r="W135" s="507"/>
      <c r="X135" s="507"/>
      <c r="Y135" s="507"/>
      <c r="Z135" s="507"/>
      <c r="AA135" s="507"/>
      <c r="AB135" s="507"/>
      <c r="AC135" s="507"/>
    </row>
    <row r="136">
      <c r="A136" s="507"/>
      <c r="B136" s="507"/>
      <c r="C136" s="507"/>
      <c r="D136" s="507"/>
      <c r="E136" s="507"/>
      <c r="F136" s="507"/>
      <c r="G136" s="507"/>
      <c r="H136" s="507"/>
      <c r="I136" s="507"/>
      <c r="J136" s="507"/>
      <c r="K136" s="507"/>
      <c r="L136" s="507"/>
      <c r="M136" s="507"/>
      <c r="N136" s="507"/>
      <c r="O136" s="507"/>
      <c r="P136" s="507"/>
      <c r="Q136" s="507"/>
      <c r="R136" s="507"/>
      <c r="S136" s="507"/>
      <c r="T136" s="507"/>
      <c r="U136" s="507"/>
      <c r="V136" s="507"/>
      <c r="W136" s="507"/>
      <c r="X136" s="507"/>
      <c r="Y136" s="507"/>
      <c r="Z136" s="507"/>
      <c r="AA136" s="507"/>
      <c r="AB136" s="507"/>
      <c r="AC136" s="507"/>
    </row>
    <row r="137">
      <c r="A137" s="507"/>
      <c r="B137" s="507"/>
      <c r="C137" s="507"/>
      <c r="D137" s="507"/>
      <c r="E137" s="507"/>
      <c r="F137" s="507"/>
      <c r="G137" s="507"/>
      <c r="H137" s="507"/>
      <c r="I137" s="507"/>
      <c r="J137" s="507"/>
      <c r="K137" s="507"/>
      <c r="L137" s="507"/>
      <c r="M137" s="507"/>
      <c r="N137" s="507"/>
      <c r="O137" s="507"/>
      <c r="P137" s="507"/>
      <c r="Q137" s="507"/>
      <c r="R137" s="507"/>
      <c r="S137" s="507"/>
      <c r="T137" s="507"/>
      <c r="U137" s="507"/>
      <c r="V137" s="507"/>
      <c r="W137" s="507"/>
      <c r="X137" s="507"/>
      <c r="Y137" s="507"/>
      <c r="Z137" s="507"/>
      <c r="AA137" s="507"/>
      <c r="AB137" s="507"/>
      <c r="AC137" s="507"/>
    </row>
    <row r="138">
      <c r="A138" s="507"/>
      <c r="B138" s="507"/>
      <c r="C138" s="507"/>
      <c r="D138" s="507"/>
      <c r="E138" s="507"/>
      <c r="F138" s="507"/>
      <c r="G138" s="507"/>
      <c r="H138" s="507"/>
      <c r="I138" s="507"/>
      <c r="J138" s="507"/>
      <c r="K138" s="507"/>
      <c r="L138" s="507"/>
      <c r="M138" s="507"/>
      <c r="N138" s="507"/>
      <c r="O138" s="507"/>
      <c r="P138" s="507"/>
      <c r="Q138" s="507"/>
      <c r="R138" s="507"/>
      <c r="S138" s="507"/>
      <c r="T138" s="507"/>
      <c r="U138" s="507"/>
      <c r="V138" s="507"/>
      <c r="W138" s="507"/>
      <c r="X138" s="507"/>
      <c r="Y138" s="507"/>
      <c r="Z138" s="507"/>
      <c r="AA138" s="507"/>
      <c r="AB138" s="507"/>
      <c r="AC138" s="507"/>
    </row>
    <row r="139">
      <c r="A139" s="507"/>
      <c r="B139" s="507"/>
      <c r="C139" s="507"/>
      <c r="D139" s="507"/>
      <c r="E139" s="507"/>
      <c r="F139" s="507"/>
      <c r="G139" s="507"/>
      <c r="H139" s="507"/>
      <c r="I139" s="507"/>
      <c r="J139" s="507"/>
      <c r="K139" s="507"/>
      <c r="L139" s="507"/>
      <c r="M139" s="507"/>
      <c r="N139" s="507"/>
      <c r="O139" s="507"/>
      <c r="P139" s="507"/>
      <c r="Q139" s="507"/>
      <c r="R139" s="507"/>
      <c r="S139" s="507"/>
      <c r="T139" s="507"/>
      <c r="U139" s="507"/>
      <c r="V139" s="507"/>
      <c r="W139" s="507"/>
      <c r="X139" s="507"/>
      <c r="Y139" s="507"/>
      <c r="Z139" s="507"/>
      <c r="AA139" s="507"/>
      <c r="AB139" s="507"/>
      <c r="AC139" s="507"/>
    </row>
    <row r="140">
      <c r="A140" s="507"/>
      <c r="B140" s="507"/>
      <c r="C140" s="507"/>
      <c r="D140" s="507"/>
      <c r="E140" s="507"/>
      <c r="F140" s="507"/>
      <c r="G140" s="507"/>
      <c r="H140" s="507"/>
      <c r="I140" s="507"/>
      <c r="J140" s="507"/>
      <c r="K140" s="507"/>
      <c r="L140" s="507"/>
      <c r="M140" s="507"/>
      <c r="N140" s="507"/>
      <c r="O140" s="507"/>
      <c r="P140" s="507"/>
      <c r="Q140" s="507"/>
      <c r="R140" s="507"/>
      <c r="S140" s="507"/>
      <c r="T140" s="507"/>
      <c r="U140" s="507"/>
      <c r="V140" s="507"/>
      <c r="W140" s="507"/>
      <c r="X140" s="507"/>
      <c r="Y140" s="507"/>
      <c r="Z140" s="507"/>
      <c r="AA140" s="507"/>
      <c r="AB140" s="507"/>
      <c r="AC140" s="507"/>
    </row>
    <row r="141">
      <c r="A141" s="507"/>
      <c r="B141" s="507"/>
      <c r="C141" s="507"/>
      <c r="D141" s="507"/>
      <c r="E141" s="507"/>
      <c r="F141" s="507"/>
      <c r="G141" s="507"/>
      <c r="H141" s="507"/>
      <c r="I141" s="507"/>
      <c r="J141" s="507"/>
      <c r="K141" s="507"/>
      <c r="L141" s="507"/>
      <c r="M141" s="507"/>
      <c r="N141" s="507"/>
      <c r="O141" s="507"/>
      <c r="P141" s="507"/>
      <c r="Q141" s="507"/>
      <c r="R141" s="507"/>
      <c r="S141" s="507"/>
      <c r="T141" s="507"/>
      <c r="U141" s="507"/>
      <c r="V141" s="507"/>
      <c r="W141" s="507"/>
      <c r="X141" s="507"/>
      <c r="Y141" s="507"/>
      <c r="Z141" s="507"/>
      <c r="AA141" s="507"/>
      <c r="AB141" s="507"/>
      <c r="AC141" s="507"/>
    </row>
    <row r="142">
      <c r="A142" s="507"/>
      <c r="B142" s="507"/>
      <c r="C142" s="507"/>
      <c r="D142" s="507"/>
      <c r="E142" s="507"/>
      <c r="F142" s="507"/>
      <c r="G142" s="507"/>
      <c r="H142" s="507"/>
      <c r="I142" s="507"/>
      <c r="J142" s="507"/>
      <c r="K142" s="507"/>
      <c r="L142" s="507"/>
      <c r="M142" s="507"/>
      <c r="N142" s="507"/>
      <c r="O142" s="507"/>
      <c r="P142" s="507"/>
      <c r="Q142" s="507"/>
      <c r="R142" s="507"/>
      <c r="S142" s="507"/>
      <c r="T142" s="507"/>
      <c r="U142" s="507"/>
      <c r="V142" s="507"/>
      <c r="W142" s="507"/>
      <c r="X142" s="507"/>
      <c r="Y142" s="507"/>
      <c r="Z142" s="507"/>
      <c r="AA142" s="507"/>
      <c r="AB142" s="507"/>
      <c r="AC142" s="507"/>
    </row>
    <row r="143">
      <c r="A143" s="507"/>
      <c r="B143" s="507"/>
      <c r="C143" s="507"/>
      <c r="D143" s="507"/>
      <c r="E143" s="507"/>
      <c r="F143" s="507"/>
      <c r="G143" s="507"/>
      <c r="H143" s="507"/>
      <c r="I143" s="507"/>
      <c r="J143" s="507"/>
      <c r="K143" s="507"/>
      <c r="L143" s="507"/>
      <c r="M143" s="507"/>
      <c r="N143" s="507"/>
      <c r="O143" s="507"/>
      <c r="P143" s="507"/>
      <c r="Q143" s="507"/>
      <c r="R143" s="507"/>
      <c r="S143" s="507"/>
      <c r="T143" s="507"/>
      <c r="U143" s="507"/>
      <c r="V143" s="507"/>
      <c r="W143" s="507"/>
      <c r="X143" s="507"/>
      <c r="Y143" s="507"/>
      <c r="Z143" s="507"/>
      <c r="AA143" s="507"/>
      <c r="AB143" s="507"/>
      <c r="AC143" s="507"/>
    </row>
    <row r="144">
      <c r="A144" s="507"/>
      <c r="B144" s="507"/>
      <c r="C144" s="507"/>
      <c r="D144" s="507"/>
      <c r="E144" s="507"/>
      <c r="F144" s="507"/>
      <c r="G144" s="507"/>
      <c r="H144" s="507"/>
      <c r="I144" s="507"/>
      <c r="J144" s="507"/>
      <c r="K144" s="507"/>
      <c r="L144" s="507"/>
      <c r="M144" s="507"/>
      <c r="N144" s="507"/>
      <c r="O144" s="507"/>
      <c r="P144" s="507"/>
      <c r="Q144" s="507"/>
      <c r="R144" s="507"/>
      <c r="S144" s="507"/>
      <c r="T144" s="507"/>
      <c r="U144" s="507"/>
      <c r="V144" s="507"/>
      <c r="W144" s="507"/>
      <c r="X144" s="507"/>
      <c r="Y144" s="507"/>
      <c r="Z144" s="507"/>
      <c r="AA144" s="507"/>
      <c r="AB144" s="507"/>
      <c r="AC144" s="507"/>
    </row>
    <row r="145">
      <c r="A145" s="507"/>
      <c r="B145" s="507"/>
      <c r="C145" s="507"/>
      <c r="D145" s="507"/>
      <c r="E145" s="507"/>
      <c r="F145" s="507"/>
      <c r="G145" s="507"/>
      <c r="H145" s="507"/>
      <c r="I145" s="507"/>
      <c r="J145" s="507"/>
      <c r="K145" s="507"/>
      <c r="L145" s="507"/>
      <c r="M145" s="507"/>
      <c r="N145" s="507"/>
      <c r="O145" s="507"/>
      <c r="P145" s="507"/>
      <c r="Q145" s="507"/>
      <c r="R145" s="507"/>
      <c r="S145" s="507"/>
      <c r="T145" s="507"/>
      <c r="U145" s="507"/>
      <c r="V145" s="507"/>
      <c r="W145" s="507"/>
      <c r="X145" s="507"/>
      <c r="Y145" s="507"/>
      <c r="Z145" s="507"/>
      <c r="AA145" s="507"/>
      <c r="AB145" s="507"/>
      <c r="AC145" s="507"/>
    </row>
    <row r="146">
      <c r="A146" s="507"/>
      <c r="B146" s="507"/>
      <c r="C146" s="507"/>
      <c r="D146" s="507"/>
      <c r="E146" s="507"/>
      <c r="F146" s="507"/>
      <c r="G146" s="507"/>
      <c r="H146" s="507"/>
      <c r="I146" s="507"/>
      <c r="J146" s="507"/>
      <c r="K146" s="507"/>
      <c r="L146" s="507"/>
      <c r="M146" s="507"/>
      <c r="N146" s="507"/>
      <c r="O146" s="507"/>
      <c r="P146" s="507"/>
      <c r="Q146" s="507"/>
      <c r="R146" s="507"/>
      <c r="S146" s="507"/>
      <c r="T146" s="507"/>
      <c r="U146" s="507"/>
      <c r="V146" s="507"/>
      <c r="W146" s="507"/>
      <c r="X146" s="507"/>
      <c r="Y146" s="507"/>
      <c r="Z146" s="507"/>
      <c r="AA146" s="507"/>
      <c r="AB146" s="507"/>
      <c r="AC146" s="507"/>
    </row>
    <row r="147">
      <c r="A147" s="507"/>
      <c r="B147" s="507"/>
      <c r="C147" s="507"/>
      <c r="D147" s="507"/>
      <c r="E147" s="507"/>
      <c r="F147" s="507"/>
      <c r="G147" s="507"/>
      <c r="H147" s="507"/>
      <c r="I147" s="507"/>
      <c r="J147" s="507"/>
      <c r="K147" s="507"/>
      <c r="L147" s="507"/>
      <c r="M147" s="507"/>
      <c r="N147" s="507"/>
      <c r="O147" s="507"/>
      <c r="P147" s="507"/>
      <c r="Q147" s="507"/>
      <c r="R147" s="507"/>
      <c r="S147" s="507"/>
      <c r="T147" s="507"/>
      <c r="U147" s="507"/>
      <c r="V147" s="507"/>
      <c r="W147" s="507"/>
      <c r="X147" s="507"/>
      <c r="Y147" s="507"/>
      <c r="Z147" s="507"/>
      <c r="AA147" s="507"/>
      <c r="AB147" s="507"/>
      <c r="AC147" s="507"/>
    </row>
    <row r="148">
      <c r="A148" s="507"/>
      <c r="B148" s="507"/>
      <c r="C148" s="507"/>
      <c r="D148" s="507"/>
      <c r="E148" s="507"/>
      <c r="F148" s="507"/>
      <c r="G148" s="507"/>
      <c r="H148" s="507"/>
      <c r="I148" s="507"/>
      <c r="J148" s="507"/>
      <c r="K148" s="507"/>
      <c r="L148" s="507"/>
      <c r="M148" s="507"/>
      <c r="N148" s="507"/>
      <c r="O148" s="507"/>
      <c r="P148" s="507"/>
      <c r="Q148" s="507"/>
      <c r="R148" s="507"/>
      <c r="S148" s="507"/>
      <c r="T148" s="507"/>
      <c r="U148" s="507"/>
      <c r="V148" s="507"/>
      <c r="W148" s="507"/>
      <c r="X148" s="507"/>
      <c r="Y148" s="507"/>
      <c r="Z148" s="507"/>
      <c r="AA148" s="507"/>
      <c r="AB148" s="507"/>
      <c r="AC148" s="507"/>
    </row>
    <row r="149">
      <c r="A149" s="507"/>
      <c r="B149" s="507"/>
      <c r="C149" s="507"/>
      <c r="D149" s="507"/>
      <c r="E149" s="507"/>
      <c r="F149" s="507"/>
      <c r="G149" s="507"/>
      <c r="H149" s="507"/>
      <c r="I149" s="507"/>
      <c r="J149" s="507"/>
      <c r="K149" s="507"/>
      <c r="L149" s="507"/>
      <c r="M149" s="507"/>
      <c r="N149" s="507"/>
      <c r="O149" s="507"/>
      <c r="P149" s="507"/>
      <c r="Q149" s="507"/>
      <c r="R149" s="507"/>
      <c r="S149" s="507"/>
      <c r="T149" s="507"/>
      <c r="U149" s="507"/>
      <c r="V149" s="507"/>
      <c r="W149" s="507"/>
      <c r="X149" s="507"/>
      <c r="Y149" s="507"/>
      <c r="Z149" s="507"/>
      <c r="AA149" s="507"/>
      <c r="AB149" s="507"/>
      <c r="AC149" s="507"/>
    </row>
    <row r="150">
      <c r="A150" s="507"/>
      <c r="B150" s="507"/>
      <c r="C150" s="507"/>
      <c r="D150" s="507"/>
      <c r="E150" s="507"/>
      <c r="F150" s="507"/>
      <c r="G150" s="507"/>
      <c r="H150" s="507"/>
      <c r="I150" s="507"/>
      <c r="J150" s="507"/>
      <c r="K150" s="507"/>
      <c r="L150" s="507"/>
      <c r="M150" s="507"/>
      <c r="N150" s="507"/>
      <c r="O150" s="507"/>
      <c r="P150" s="507"/>
      <c r="Q150" s="507"/>
      <c r="R150" s="507"/>
      <c r="S150" s="507"/>
      <c r="T150" s="507"/>
      <c r="U150" s="507"/>
      <c r="V150" s="507"/>
      <c r="W150" s="507"/>
      <c r="X150" s="507"/>
      <c r="Y150" s="507"/>
      <c r="Z150" s="507"/>
      <c r="AA150" s="507"/>
      <c r="AB150" s="507"/>
      <c r="AC150" s="507"/>
    </row>
    <row r="151">
      <c r="A151" s="507"/>
      <c r="B151" s="507"/>
      <c r="C151" s="507"/>
      <c r="D151" s="507"/>
      <c r="E151" s="507"/>
      <c r="F151" s="507"/>
      <c r="G151" s="507"/>
      <c r="H151" s="507"/>
      <c r="I151" s="507"/>
      <c r="J151" s="507"/>
      <c r="K151" s="507"/>
      <c r="L151" s="507"/>
      <c r="M151" s="507"/>
      <c r="N151" s="507"/>
      <c r="O151" s="507"/>
      <c r="P151" s="507"/>
      <c r="Q151" s="507"/>
      <c r="R151" s="507"/>
      <c r="S151" s="507"/>
      <c r="T151" s="507"/>
      <c r="U151" s="507"/>
      <c r="V151" s="507"/>
      <c r="W151" s="507"/>
      <c r="X151" s="507"/>
      <c r="Y151" s="507"/>
      <c r="Z151" s="507"/>
      <c r="AA151" s="507"/>
      <c r="AB151" s="507"/>
      <c r="AC151" s="507"/>
    </row>
    <row r="152">
      <c r="A152" s="507"/>
      <c r="B152" s="507"/>
      <c r="C152" s="507"/>
      <c r="D152" s="507"/>
      <c r="E152" s="507"/>
      <c r="F152" s="507"/>
      <c r="G152" s="507"/>
      <c r="H152" s="507"/>
      <c r="I152" s="507"/>
      <c r="J152" s="507"/>
      <c r="K152" s="507"/>
      <c r="L152" s="507"/>
      <c r="M152" s="507"/>
      <c r="N152" s="507"/>
      <c r="O152" s="507"/>
      <c r="P152" s="507"/>
      <c r="Q152" s="507"/>
      <c r="R152" s="507"/>
      <c r="S152" s="507"/>
      <c r="T152" s="507"/>
      <c r="U152" s="507"/>
      <c r="V152" s="507"/>
      <c r="W152" s="507"/>
      <c r="X152" s="507"/>
      <c r="Y152" s="507"/>
      <c r="Z152" s="507"/>
      <c r="AA152" s="507"/>
      <c r="AB152" s="507"/>
      <c r="AC152" s="507"/>
    </row>
    <row r="153">
      <c r="A153" s="507"/>
      <c r="B153" s="507"/>
      <c r="C153" s="507"/>
      <c r="D153" s="507"/>
      <c r="E153" s="507"/>
      <c r="F153" s="507"/>
      <c r="G153" s="507"/>
      <c r="H153" s="507"/>
      <c r="I153" s="507"/>
      <c r="J153" s="507"/>
      <c r="K153" s="507"/>
      <c r="L153" s="507"/>
      <c r="M153" s="507"/>
      <c r="N153" s="507"/>
      <c r="O153" s="507"/>
      <c r="P153" s="507"/>
      <c r="Q153" s="507"/>
      <c r="R153" s="507"/>
      <c r="S153" s="507"/>
      <c r="T153" s="507"/>
      <c r="U153" s="507"/>
      <c r="V153" s="507"/>
      <c r="W153" s="507"/>
      <c r="X153" s="507"/>
      <c r="Y153" s="507"/>
      <c r="Z153" s="507"/>
      <c r="AA153" s="507"/>
      <c r="AB153" s="507"/>
      <c r="AC153" s="507"/>
    </row>
    <row r="154">
      <c r="A154" s="507"/>
      <c r="B154" s="507"/>
      <c r="C154" s="507"/>
      <c r="D154" s="507"/>
      <c r="E154" s="507"/>
      <c r="F154" s="507"/>
      <c r="G154" s="507"/>
      <c r="H154" s="507"/>
      <c r="I154" s="507"/>
      <c r="J154" s="507"/>
      <c r="K154" s="507"/>
      <c r="L154" s="507"/>
      <c r="M154" s="507"/>
      <c r="N154" s="507"/>
      <c r="O154" s="507"/>
      <c r="P154" s="507"/>
      <c r="Q154" s="507"/>
      <c r="R154" s="507"/>
      <c r="S154" s="507"/>
      <c r="T154" s="507"/>
      <c r="U154" s="507"/>
      <c r="V154" s="507"/>
      <c r="W154" s="507"/>
      <c r="X154" s="507"/>
      <c r="Y154" s="507"/>
      <c r="Z154" s="507"/>
      <c r="AA154" s="507"/>
      <c r="AB154" s="507"/>
      <c r="AC154" s="507"/>
    </row>
    <row r="155">
      <c r="A155" s="507"/>
      <c r="B155" s="507"/>
      <c r="C155" s="507"/>
      <c r="D155" s="507"/>
      <c r="E155" s="507"/>
      <c r="F155" s="507"/>
      <c r="G155" s="507"/>
      <c r="H155" s="507"/>
      <c r="I155" s="507"/>
      <c r="J155" s="507"/>
      <c r="K155" s="507"/>
      <c r="L155" s="507"/>
      <c r="M155" s="507"/>
      <c r="N155" s="507"/>
      <c r="O155" s="507"/>
      <c r="P155" s="507"/>
      <c r="Q155" s="507"/>
      <c r="R155" s="507"/>
      <c r="S155" s="507"/>
      <c r="T155" s="507"/>
      <c r="U155" s="507"/>
      <c r="V155" s="507"/>
      <c r="W155" s="507"/>
      <c r="X155" s="507"/>
      <c r="Y155" s="507"/>
      <c r="Z155" s="507"/>
      <c r="AA155" s="507"/>
      <c r="AB155" s="507"/>
      <c r="AC155" s="507"/>
    </row>
    <row r="156">
      <c r="A156" s="507"/>
      <c r="B156" s="507"/>
      <c r="C156" s="507"/>
      <c r="D156" s="507"/>
      <c r="E156" s="507"/>
      <c r="F156" s="507"/>
      <c r="G156" s="507"/>
      <c r="H156" s="507"/>
      <c r="I156" s="507"/>
      <c r="J156" s="507"/>
      <c r="K156" s="507"/>
      <c r="L156" s="507"/>
      <c r="M156" s="507"/>
      <c r="N156" s="507"/>
      <c r="O156" s="507"/>
      <c r="P156" s="507"/>
      <c r="Q156" s="507"/>
      <c r="R156" s="507"/>
      <c r="S156" s="507"/>
      <c r="T156" s="507"/>
      <c r="U156" s="507"/>
      <c r="V156" s="507"/>
      <c r="W156" s="507"/>
      <c r="X156" s="507"/>
      <c r="Y156" s="507"/>
      <c r="Z156" s="507"/>
      <c r="AA156" s="507"/>
      <c r="AB156" s="507"/>
      <c r="AC156" s="507"/>
    </row>
    <row r="157">
      <c r="A157" s="507"/>
      <c r="B157" s="507"/>
      <c r="C157" s="507"/>
      <c r="D157" s="507"/>
      <c r="E157" s="507"/>
      <c r="F157" s="507"/>
      <c r="G157" s="507"/>
      <c r="H157" s="507"/>
      <c r="I157" s="507"/>
      <c r="J157" s="507"/>
      <c r="K157" s="507"/>
      <c r="L157" s="507"/>
      <c r="M157" s="507"/>
      <c r="N157" s="507"/>
      <c r="O157" s="507"/>
      <c r="P157" s="507"/>
      <c r="Q157" s="507"/>
      <c r="R157" s="507"/>
      <c r="S157" s="507"/>
      <c r="T157" s="507"/>
      <c r="U157" s="507"/>
      <c r="V157" s="507"/>
      <c r="W157" s="507"/>
      <c r="X157" s="507"/>
      <c r="Y157" s="507"/>
      <c r="Z157" s="507"/>
      <c r="AA157" s="507"/>
      <c r="AB157" s="507"/>
      <c r="AC157" s="507"/>
    </row>
    <row r="158">
      <c r="A158" s="507"/>
      <c r="B158" s="507"/>
      <c r="C158" s="507"/>
      <c r="D158" s="507"/>
      <c r="E158" s="507"/>
      <c r="F158" s="507"/>
      <c r="G158" s="507"/>
      <c r="H158" s="507"/>
      <c r="I158" s="507"/>
      <c r="J158" s="507"/>
      <c r="K158" s="507"/>
      <c r="L158" s="507"/>
      <c r="M158" s="507"/>
      <c r="N158" s="507"/>
      <c r="O158" s="507"/>
      <c r="P158" s="507"/>
      <c r="Q158" s="507"/>
      <c r="R158" s="507"/>
      <c r="S158" s="507"/>
      <c r="T158" s="507"/>
      <c r="U158" s="507"/>
      <c r="V158" s="507"/>
      <c r="W158" s="507"/>
      <c r="X158" s="507"/>
      <c r="Y158" s="507"/>
      <c r="Z158" s="507"/>
      <c r="AA158" s="507"/>
      <c r="AB158" s="507"/>
      <c r="AC158" s="507"/>
    </row>
    <row r="159">
      <c r="A159" s="507"/>
      <c r="B159" s="507"/>
      <c r="C159" s="507"/>
      <c r="D159" s="507"/>
      <c r="E159" s="507"/>
      <c r="F159" s="507"/>
      <c r="G159" s="507"/>
      <c r="H159" s="507"/>
      <c r="I159" s="507"/>
      <c r="J159" s="507"/>
      <c r="K159" s="507"/>
      <c r="L159" s="507"/>
      <c r="M159" s="507"/>
      <c r="N159" s="507"/>
      <c r="O159" s="507"/>
      <c r="P159" s="507"/>
      <c r="Q159" s="507"/>
      <c r="R159" s="507"/>
      <c r="S159" s="507"/>
      <c r="T159" s="507"/>
      <c r="U159" s="507"/>
      <c r="V159" s="507"/>
      <c r="W159" s="507"/>
      <c r="X159" s="507"/>
      <c r="Y159" s="507"/>
      <c r="Z159" s="507"/>
      <c r="AA159" s="507"/>
      <c r="AB159" s="507"/>
      <c r="AC159" s="507"/>
    </row>
    <row r="160">
      <c r="A160" s="507"/>
      <c r="B160" s="507"/>
      <c r="C160" s="507"/>
      <c r="D160" s="507"/>
      <c r="E160" s="507"/>
      <c r="F160" s="507"/>
      <c r="G160" s="507"/>
      <c r="H160" s="507"/>
      <c r="I160" s="507"/>
      <c r="J160" s="507"/>
      <c r="K160" s="507"/>
      <c r="L160" s="507"/>
      <c r="M160" s="507"/>
      <c r="N160" s="507"/>
      <c r="O160" s="507"/>
      <c r="P160" s="507"/>
      <c r="Q160" s="507"/>
      <c r="R160" s="507"/>
      <c r="S160" s="507"/>
      <c r="T160" s="507"/>
      <c r="U160" s="507"/>
      <c r="V160" s="507"/>
      <c r="W160" s="507"/>
      <c r="X160" s="507"/>
      <c r="Y160" s="507"/>
      <c r="Z160" s="507"/>
      <c r="AA160" s="507"/>
      <c r="AB160" s="507"/>
      <c r="AC160" s="507"/>
    </row>
    <row r="161">
      <c r="A161" s="507"/>
      <c r="B161" s="507"/>
      <c r="C161" s="507"/>
      <c r="D161" s="507"/>
      <c r="E161" s="507"/>
      <c r="F161" s="507"/>
      <c r="G161" s="507"/>
      <c r="H161" s="507"/>
      <c r="I161" s="507"/>
      <c r="J161" s="507"/>
      <c r="K161" s="507"/>
      <c r="L161" s="507"/>
      <c r="M161" s="507"/>
      <c r="N161" s="507"/>
      <c r="O161" s="507"/>
      <c r="P161" s="507"/>
      <c r="Q161" s="507"/>
      <c r="R161" s="507"/>
      <c r="S161" s="507"/>
      <c r="T161" s="507"/>
      <c r="U161" s="507"/>
      <c r="V161" s="507"/>
      <c r="W161" s="507"/>
      <c r="X161" s="507"/>
      <c r="Y161" s="507"/>
      <c r="Z161" s="507"/>
      <c r="AA161" s="507"/>
      <c r="AB161" s="507"/>
      <c r="AC161" s="507"/>
    </row>
    <row r="162">
      <c r="A162" s="507"/>
      <c r="B162" s="507"/>
      <c r="C162" s="507"/>
      <c r="D162" s="507"/>
      <c r="E162" s="507"/>
      <c r="F162" s="507"/>
      <c r="G162" s="507"/>
      <c r="H162" s="507"/>
      <c r="I162" s="507"/>
      <c r="J162" s="507"/>
      <c r="K162" s="507"/>
      <c r="L162" s="507"/>
      <c r="M162" s="507"/>
      <c r="N162" s="507"/>
      <c r="O162" s="507"/>
      <c r="P162" s="507"/>
      <c r="Q162" s="507"/>
      <c r="R162" s="507"/>
      <c r="S162" s="507"/>
      <c r="T162" s="507"/>
      <c r="U162" s="507"/>
      <c r="V162" s="507"/>
      <c r="W162" s="507"/>
      <c r="X162" s="507"/>
      <c r="Y162" s="507"/>
      <c r="Z162" s="507"/>
      <c r="AA162" s="507"/>
      <c r="AB162" s="507"/>
      <c r="AC162" s="507"/>
    </row>
    <row r="163">
      <c r="A163" s="507"/>
      <c r="B163" s="507"/>
      <c r="C163" s="507"/>
      <c r="D163" s="507"/>
      <c r="E163" s="507"/>
      <c r="F163" s="507"/>
      <c r="G163" s="507"/>
      <c r="H163" s="507"/>
      <c r="I163" s="507"/>
      <c r="J163" s="507"/>
      <c r="K163" s="507"/>
      <c r="L163" s="507"/>
      <c r="M163" s="507"/>
      <c r="N163" s="507"/>
      <c r="O163" s="507"/>
      <c r="P163" s="507"/>
      <c r="Q163" s="507"/>
      <c r="R163" s="507"/>
      <c r="S163" s="507"/>
      <c r="T163" s="507"/>
      <c r="U163" s="507"/>
      <c r="V163" s="507"/>
      <c r="W163" s="507"/>
      <c r="X163" s="507"/>
      <c r="Y163" s="507"/>
      <c r="Z163" s="507"/>
      <c r="AA163" s="507"/>
      <c r="AB163" s="507"/>
      <c r="AC163" s="507"/>
    </row>
    <row r="164">
      <c r="A164" s="507"/>
      <c r="B164" s="507"/>
      <c r="C164" s="507"/>
      <c r="D164" s="507"/>
      <c r="E164" s="507"/>
      <c r="F164" s="507"/>
      <c r="G164" s="507"/>
      <c r="H164" s="507"/>
      <c r="I164" s="507"/>
      <c r="J164" s="507"/>
      <c r="K164" s="507"/>
      <c r="L164" s="507"/>
      <c r="M164" s="507"/>
      <c r="N164" s="507"/>
      <c r="O164" s="507"/>
      <c r="P164" s="507"/>
      <c r="Q164" s="507"/>
      <c r="R164" s="507"/>
      <c r="S164" s="507"/>
      <c r="T164" s="507"/>
      <c r="U164" s="507"/>
      <c r="V164" s="507"/>
      <c r="W164" s="507"/>
      <c r="X164" s="507"/>
      <c r="Y164" s="507"/>
      <c r="Z164" s="507"/>
      <c r="AA164" s="507"/>
      <c r="AB164" s="507"/>
      <c r="AC164" s="507"/>
    </row>
    <row r="165">
      <c r="A165" s="507"/>
      <c r="B165" s="507"/>
      <c r="C165" s="507"/>
      <c r="D165" s="507"/>
      <c r="E165" s="507"/>
      <c r="F165" s="507"/>
      <c r="G165" s="507"/>
      <c r="H165" s="507"/>
      <c r="I165" s="507"/>
      <c r="J165" s="507"/>
      <c r="K165" s="507"/>
      <c r="L165" s="507"/>
      <c r="M165" s="507"/>
      <c r="N165" s="507"/>
      <c r="O165" s="507"/>
      <c r="P165" s="507"/>
      <c r="Q165" s="507"/>
      <c r="R165" s="507"/>
      <c r="S165" s="507"/>
      <c r="T165" s="507"/>
      <c r="U165" s="507"/>
      <c r="V165" s="507"/>
      <c r="W165" s="507"/>
      <c r="X165" s="507"/>
      <c r="Y165" s="507"/>
      <c r="Z165" s="507"/>
      <c r="AA165" s="507"/>
      <c r="AB165" s="507"/>
      <c r="AC165" s="507"/>
    </row>
    <row r="166">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row>
    <row r="167">
      <c r="A167" s="507"/>
      <c r="B167" s="507"/>
      <c r="C167" s="507"/>
      <c r="D167" s="507"/>
      <c r="E167" s="507"/>
      <c r="F167" s="507"/>
      <c r="G167" s="507"/>
      <c r="H167" s="507"/>
      <c r="I167" s="507"/>
      <c r="J167" s="507"/>
      <c r="K167" s="507"/>
      <c r="L167" s="507"/>
      <c r="M167" s="507"/>
      <c r="N167" s="507"/>
      <c r="O167" s="507"/>
      <c r="P167" s="507"/>
      <c r="Q167" s="507"/>
      <c r="R167" s="507"/>
      <c r="S167" s="507"/>
      <c r="T167" s="507"/>
      <c r="U167" s="507"/>
      <c r="V167" s="507"/>
      <c r="W167" s="507"/>
      <c r="X167" s="507"/>
      <c r="Y167" s="507"/>
      <c r="Z167" s="507"/>
      <c r="AA167" s="507"/>
      <c r="AB167" s="507"/>
      <c r="AC167" s="507"/>
    </row>
    <row r="168">
      <c r="A168" s="507"/>
      <c r="B168" s="507"/>
      <c r="C168" s="507"/>
      <c r="D168" s="507"/>
      <c r="E168" s="507"/>
      <c r="F168" s="507"/>
      <c r="G168" s="507"/>
      <c r="H168" s="507"/>
      <c r="I168" s="507"/>
      <c r="J168" s="507"/>
      <c r="K168" s="507"/>
      <c r="L168" s="507"/>
      <c r="M168" s="507"/>
      <c r="N168" s="507"/>
      <c r="O168" s="507"/>
      <c r="P168" s="507"/>
      <c r="Q168" s="507"/>
      <c r="R168" s="507"/>
      <c r="S168" s="507"/>
      <c r="T168" s="507"/>
      <c r="U168" s="507"/>
      <c r="V168" s="507"/>
      <c r="W168" s="507"/>
      <c r="X168" s="507"/>
      <c r="Y168" s="507"/>
      <c r="Z168" s="507"/>
      <c r="AA168" s="507"/>
      <c r="AB168" s="507"/>
      <c r="AC168" s="507"/>
    </row>
    <row r="169">
      <c r="A169" s="507"/>
      <c r="B169" s="507"/>
      <c r="C169" s="507"/>
      <c r="D169" s="507"/>
      <c r="E169" s="507"/>
      <c r="F169" s="507"/>
      <c r="G169" s="507"/>
      <c r="H169" s="507"/>
      <c r="I169" s="507"/>
      <c r="J169" s="507"/>
      <c r="K169" s="507"/>
      <c r="L169" s="507"/>
      <c r="M169" s="507"/>
      <c r="N169" s="507"/>
      <c r="O169" s="507"/>
      <c r="P169" s="507"/>
      <c r="Q169" s="507"/>
      <c r="R169" s="507"/>
      <c r="S169" s="507"/>
      <c r="T169" s="507"/>
      <c r="U169" s="507"/>
      <c r="V169" s="507"/>
      <c r="W169" s="507"/>
      <c r="X169" s="507"/>
      <c r="Y169" s="507"/>
      <c r="Z169" s="507"/>
      <c r="AA169" s="507"/>
      <c r="AB169" s="507"/>
      <c r="AC169" s="507"/>
    </row>
    <row r="170">
      <c r="A170" s="507"/>
      <c r="B170" s="507"/>
      <c r="C170" s="507"/>
      <c r="D170" s="507"/>
      <c r="E170" s="507"/>
      <c r="F170" s="507"/>
      <c r="G170" s="507"/>
      <c r="H170" s="507"/>
      <c r="I170" s="507"/>
      <c r="J170" s="507"/>
      <c r="K170" s="507"/>
      <c r="L170" s="507"/>
      <c r="M170" s="507"/>
      <c r="N170" s="507"/>
      <c r="O170" s="507"/>
      <c r="P170" s="507"/>
      <c r="Q170" s="507"/>
      <c r="R170" s="507"/>
      <c r="S170" s="507"/>
      <c r="T170" s="507"/>
      <c r="U170" s="507"/>
      <c r="V170" s="507"/>
      <c r="W170" s="507"/>
      <c r="X170" s="507"/>
      <c r="Y170" s="507"/>
      <c r="Z170" s="507"/>
      <c r="AA170" s="507"/>
      <c r="AB170" s="507"/>
      <c r="AC170" s="507"/>
    </row>
    <row r="171">
      <c r="A171" s="507"/>
      <c r="B171" s="507"/>
      <c r="C171" s="507"/>
      <c r="D171" s="507"/>
      <c r="E171" s="507"/>
      <c r="F171" s="507"/>
      <c r="G171" s="507"/>
      <c r="H171" s="507"/>
      <c r="I171" s="507"/>
      <c r="J171" s="507"/>
      <c r="K171" s="507"/>
      <c r="L171" s="507"/>
      <c r="M171" s="507"/>
      <c r="N171" s="507"/>
      <c r="O171" s="507"/>
      <c r="P171" s="507"/>
      <c r="Q171" s="507"/>
      <c r="R171" s="507"/>
      <c r="S171" s="507"/>
      <c r="T171" s="507"/>
      <c r="U171" s="507"/>
      <c r="V171" s="507"/>
      <c r="W171" s="507"/>
      <c r="X171" s="507"/>
      <c r="Y171" s="507"/>
      <c r="Z171" s="507"/>
      <c r="AA171" s="507"/>
      <c r="AB171" s="507"/>
      <c r="AC171" s="507"/>
    </row>
    <row r="172">
      <c r="A172" s="507"/>
      <c r="B172" s="507"/>
      <c r="C172" s="507"/>
      <c r="D172" s="507"/>
      <c r="E172" s="507"/>
      <c r="F172" s="507"/>
      <c r="G172" s="507"/>
      <c r="H172" s="507"/>
      <c r="I172" s="507"/>
      <c r="J172" s="507"/>
      <c r="K172" s="507"/>
      <c r="L172" s="507"/>
      <c r="M172" s="507"/>
      <c r="N172" s="507"/>
      <c r="O172" s="507"/>
      <c r="P172" s="507"/>
      <c r="Q172" s="507"/>
      <c r="R172" s="507"/>
      <c r="S172" s="507"/>
      <c r="T172" s="507"/>
      <c r="U172" s="507"/>
      <c r="V172" s="507"/>
      <c r="W172" s="507"/>
      <c r="X172" s="507"/>
      <c r="Y172" s="507"/>
      <c r="Z172" s="507"/>
      <c r="AA172" s="507"/>
      <c r="AB172" s="507"/>
      <c r="AC172" s="507"/>
    </row>
    <row r="173">
      <c r="A173" s="507"/>
      <c r="B173" s="507"/>
      <c r="C173" s="507"/>
      <c r="D173" s="507"/>
      <c r="E173" s="507"/>
      <c r="F173" s="507"/>
      <c r="G173" s="507"/>
      <c r="H173" s="507"/>
      <c r="I173" s="507"/>
      <c r="J173" s="507"/>
      <c r="K173" s="507"/>
      <c r="L173" s="507"/>
      <c r="M173" s="507"/>
      <c r="N173" s="507"/>
      <c r="O173" s="507"/>
      <c r="P173" s="507"/>
      <c r="Q173" s="507"/>
      <c r="R173" s="507"/>
      <c r="S173" s="507"/>
      <c r="T173" s="507"/>
      <c r="U173" s="507"/>
      <c r="V173" s="507"/>
      <c r="W173" s="507"/>
      <c r="X173" s="507"/>
      <c r="Y173" s="507"/>
      <c r="Z173" s="507"/>
      <c r="AA173" s="507"/>
      <c r="AB173" s="507"/>
      <c r="AC173" s="507"/>
    </row>
    <row r="174">
      <c r="A174" s="507"/>
      <c r="B174" s="507"/>
      <c r="C174" s="507"/>
      <c r="D174" s="507"/>
      <c r="E174" s="507"/>
      <c r="F174" s="507"/>
      <c r="G174" s="507"/>
      <c r="H174" s="507"/>
      <c r="I174" s="507"/>
      <c r="J174" s="507"/>
      <c r="K174" s="507"/>
      <c r="L174" s="507"/>
      <c r="M174" s="507"/>
      <c r="N174" s="507"/>
      <c r="O174" s="507"/>
      <c r="P174" s="507"/>
      <c r="Q174" s="507"/>
      <c r="R174" s="507"/>
      <c r="S174" s="507"/>
      <c r="T174" s="507"/>
      <c r="U174" s="507"/>
      <c r="V174" s="507"/>
      <c r="W174" s="507"/>
      <c r="X174" s="507"/>
      <c r="Y174" s="507"/>
      <c r="Z174" s="507"/>
      <c r="AA174" s="507"/>
      <c r="AB174" s="507"/>
      <c r="AC174" s="507"/>
    </row>
    <row r="175">
      <c r="A175" s="507"/>
      <c r="B175" s="507"/>
      <c r="C175" s="507"/>
      <c r="D175" s="507"/>
      <c r="E175" s="507"/>
      <c r="F175" s="507"/>
      <c r="G175" s="507"/>
      <c r="H175" s="507"/>
      <c r="I175" s="507"/>
      <c r="J175" s="507"/>
      <c r="K175" s="507"/>
      <c r="L175" s="507"/>
      <c r="M175" s="507"/>
      <c r="N175" s="507"/>
      <c r="O175" s="507"/>
      <c r="P175" s="507"/>
      <c r="Q175" s="507"/>
      <c r="R175" s="507"/>
      <c r="S175" s="507"/>
      <c r="T175" s="507"/>
      <c r="U175" s="507"/>
      <c r="V175" s="507"/>
      <c r="W175" s="507"/>
      <c r="X175" s="507"/>
      <c r="Y175" s="507"/>
      <c r="Z175" s="507"/>
      <c r="AA175" s="507"/>
      <c r="AB175" s="507"/>
      <c r="AC175" s="507"/>
    </row>
    <row r="176">
      <c r="A176" s="507"/>
      <c r="B176" s="507"/>
      <c r="C176" s="507"/>
      <c r="D176" s="507"/>
      <c r="E176" s="507"/>
      <c r="F176" s="507"/>
      <c r="G176" s="507"/>
      <c r="H176" s="507"/>
      <c r="I176" s="507"/>
      <c r="J176" s="507"/>
      <c r="K176" s="507"/>
      <c r="L176" s="507"/>
      <c r="M176" s="507"/>
      <c r="N176" s="507"/>
      <c r="O176" s="507"/>
      <c r="P176" s="507"/>
      <c r="Q176" s="507"/>
      <c r="R176" s="507"/>
      <c r="S176" s="507"/>
      <c r="T176" s="507"/>
      <c r="U176" s="507"/>
      <c r="V176" s="507"/>
      <c r="W176" s="507"/>
      <c r="X176" s="507"/>
      <c r="Y176" s="507"/>
      <c r="Z176" s="507"/>
      <c r="AA176" s="507"/>
      <c r="AB176" s="507"/>
      <c r="AC176" s="507"/>
    </row>
    <row r="177">
      <c r="A177" s="507"/>
      <c r="B177" s="507"/>
      <c r="C177" s="507"/>
      <c r="D177" s="507"/>
      <c r="E177" s="507"/>
      <c r="F177" s="507"/>
      <c r="G177" s="507"/>
      <c r="H177" s="507"/>
      <c r="I177" s="507"/>
      <c r="J177" s="507"/>
      <c r="K177" s="507"/>
      <c r="L177" s="507"/>
      <c r="M177" s="507"/>
      <c r="N177" s="507"/>
      <c r="O177" s="507"/>
      <c r="P177" s="507"/>
      <c r="Q177" s="507"/>
      <c r="R177" s="507"/>
      <c r="S177" s="507"/>
      <c r="T177" s="507"/>
      <c r="U177" s="507"/>
      <c r="V177" s="507"/>
      <c r="W177" s="507"/>
      <c r="X177" s="507"/>
      <c r="Y177" s="507"/>
      <c r="Z177" s="507"/>
      <c r="AA177" s="507"/>
      <c r="AB177" s="507"/>
      <c r="AC177" s="507"/>
    </row>
    <row r="178">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row>
    <row r="179">
      <c r="A179" s="507"/>
      <c r="B179" s="507"/>
      <c r="C179" s="507"/>
      <c r="D179" s="507"/>
      <c r="E179" s="507"/>
      <c r="F179" s="507"/>
      <c r="G179" s="507"/>
      <c r="H179" s="507"/>
      <c r="I179" s="507"/>
      <c r="J179" s="507"/>
      <c r="K179" s="507"/>
      <c r="L179" s="507"/>
      <c r="M179" s="507"/>
      <c r="N179" s="507"/>
      <c r="O179" s="507"/>
      <c r="P179" s="507"/>
      <c r="Q179" s="507"/>
      <c r="R179" s="507"/>
      <c r="S179" s="507"/>
      <c r="T179" s="507"/>
      <c r="U179" s="507"/>
      <c r="V179" s="507"/>
      <c r="W179" s="507"/>
      <c r="X179" s="507"/>
      <c r="Y179" s="507"/>
      <c r="Z179" s="507"/>
      <c r="AA179" s="507"/>
      <c r="AB179" s="507"/>
      <c r="AC179" s="507"/>
    </row>
    <row r="180">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row>
    <row r="18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row>
    <row r="182">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row>
    <row r="183">
      <c r="A183" s="507"/>
      <c r="B183" s="507"/>
      <c r="C183" s="507"/>
      <c r="D183" s="507"/>
      <c r="E183" s="507"/>
      <c r="F183" s="507"/>
      <c r="G183" s="507"/>
      <c r="H183" s="507"/>
      <c r="I183" s="507"/>
      <c r="J183" s="507"/>
      <c r="K183" s="507"/>
      <c r="L183" s="507"/>
      <c r="M183" s="507"/>
      <c r="N183" s="507"/>
      <c r="O183" s="507"/>
      <c r="P183" s="507"/>
      <c r="Q183" s="507"/>
      <c r="R183" s="507"/>
      <c r="S183" s="507"/>
      <c r="T183" s="507"/>
      <c r="U183" s="507"/>
      <c r="V183" s="507"/>
      <c r="W183" s="507"/>
      <c r="X183" s="507"/>
      <c r="Y183" s="507"/>
      <c r="Z183" s="507"/>
      <c r="AA183" s="507"/>
      <c r="AB183" s="507"/>
      <c r="AC183" s="507"/>
    </row>
    <row r="184">
      <c r="A184" s="507"/>
      <c r="B184" s="507"/>
      <c r="C184" s="507"/>
      <c r="D184" s="507"/>
      <c r="E184" s="507"/>
      <c r="F184" s="507"/>
      <c r="G184" s="507"/>
      <c r="H184" s="507"/>
      <c r="I184" s="507"/>
      <c r="J184" s="507"/>
      <c r="K184" s="507"/>
      <c r="L184" s="507"/>
      <c r="M184" s="507"/>
      <c r="N184" s="507"/>
      <c r="O184" s="507"/>
      <c r="P184" s="507"/>
      <c r="Q184" s="507"/>
      <c r="R184" s="507"/>
      <c r="S184" s="507"/>
      <c r="T184" s="507"/>
      <c r="U184" s="507"/>
      <c r="V184" s="507"/>
      <c r="W184" s="507"/>
      <c r="X184" s="507"/>
      <c r="Y184" s="507"/>
      <c r="Z184" s="507"/>
      <c r="AA184" s="507"/>
      <c r="AB184" s="507"/>
      <c r="AC184" s="507"/>
    </row>
    <row r="185">
      <c r="A185" s="507"/>
      <c r="B185" s="507"/>
      <c r="C185" s="507"/>
      <c r="D185" s="507"/>
      <c r="E185" s="507"/>
      <c r="F185" s="507"/>
      <c r="G185" s="507"/>
      <c r="H185" s="507"/>
      <c r="I185" s="507"/>
      <c r="J185" s="507"/>
      <c r="K185" s="507"/>
      <c r="L185" s="507"/>
      <c r="M185" s="507"/>
      <c r="N185" s="507"/>
      <c r="O185" s="507"/>
      <c r="P185" s="507"/>
      <c r="Q185" s="507"/>
      <c r="R185" s="507"/>
      <c r="S185" s="507"/>
      <c r="T185" s="507"/>
      <c r="U185" s="507"/>
      <c r="V185" s="507"/>
      <c r="W185" s="507"/>
      <c r="X185" s="507"/>
      <c r="Y185" s="507"/>
      <c r="Z185" s="507"/>
      <c r="AA185" s="507"/>
      <c r="AB185" s="507"/>
      <c r="AC185" s="507"/>
    </row>
    <row r="186">
      <c r="A186" s="507"/>
      <c r="B186" s="507"/>
      <c r="C186" s="507"/>
      <c r="D186" s="507"/>
      <c r="E186" s="507"/>
      <c r="F186" s="507"/>
      <c r="G186" s="507"/>
      <c r="H186" s="507"/>
      <c r="I186" s="507"/>
      <c r="J186" s="507"/>
      <c r="K186" s="507"/>
      <c r="L186" s="507"/>
      <c r="M186" s="507"/>
      <c r="N186" s="507"/>
      <c r="O186" s="507"/>
      <c r="P186" s="507"/>
      <c r="Q186" s="507"/>
      <c r="R186" s="507"/>
      <c r="S186" s="507"/>
      <c r="T186" s="507"/>
      <c r="U186" s="507"/>
      <c r="V186" s="507"/>
      <c r="W186" s="507"/>
      <c r="X186" s="507"/>
      <c r="Y186" s="507"/>
      <c r="Z186" s="507"/>
      <c r="AA186" s="507"/>
      <c r="AB186" s="507"/>
      <c r="AC186" s="507"/>
    </row>
    <row r="187">
      <c r="A187" s="507"/>
      <c r="B187" s="507"/>
      <c r="C187" s="507"/>
      <c r="D187" s="507"/>
      <c r="E187" s="507"/>
      <c r="F187" s="507"/>
      <c r="G187" s="507"/>
      <c r="H187" s="507"/>
      <c r="I187" s="507"/>
      <c r="J187" s="507"/>
      <c r="K187" s="507"/>
      <c r="L187" s="507"/>
      <c r="M187" s="507"/>
      <c r="N187" s="507"/>
      <c r="O187" s="507"/>
      <c r="P187" s="507"/>
      <c r="Q187" s="507"/>
      <c r="R187" s="507"/>
      <c r="S187" s="507"/>
      <c r="T187" s="507"/>
      <c r="U187" s="507"/>
      <c r="V187" s="507"/>
      <c r="W187" s="507"/>
      <c r="X187" s="507"/>
      <c r="Y187" s="507"/>
      <c r="Z187" s="507"/>
      <c r="AA187" s="507"/>
      <c r="AB187" s="507"/>
      <c r="AC187" s="507"/>
    </row>
    <row r="188">
      <c r="A188" s="507"/>
      <c r="B188" s="507"/>
      <c r="C188" s="507"/>
      <c r="D188" s="507"/>
      <c r="E188" s="507"/>
      <c r="F188" s="507"/>
      <c r="G188" s="507"/>
      <c r="H188" s="507"/>
      <c r="I188" s="507"/>
      <c r="J188" s="507"/>
      <c r="K188" s="507"/>
      <c r="L188" s="507"/>
      <c r="M188" s="507"/>
      <c r="N188" s="507"/>
      <c r="O188" s="507"/>
      <c r="P188" s="507"/>
      <c r="Q188" s="507"/>
      <c r="R188" s="507"/>
      <c r="S188" s="507"/>
      <c r="T188" s="507"/>
      <c r="U188" s="507"/>
      <c r="V188" s="507"/>
      <c r="W188" s="507"/>
      <c r="X188" s="507"/>
      <c r="Y188" s="507"/>
      <c r="Z188" s="507"/>
      <c r="AA188" s="507"/>
      <c r="AB188" s="507"/>
      <c r="AC188" s="507"/>
    </row>
    <row r="189">
      <c r="A189" s="507"/>
      <c r="B189" s="507"/>
      <c r="C189" s="507"/>
      <c r="D189" s="507"/>
      <c r="E189" s="507"/>
      <c r="F189" s="507"/>
      <c r="G189" s="507"/>
      <c r="H189" s="507"/>
      <c r="I189" s="507"/>
      <c r="J189" s="507"/>
      <c r="K189" s="507"/>
      <c r="L189" s="507"/>
      <c r="M189" s="507"/>
      <c r="N189" s="507"/>
      <c r="O189" s="507"/>
      <c r="P189" s="507"/>
      <c r="Q189" s="507"/>
      <c r="R189" s="507"/>
      <c r="S189" s="507"/>
      <c r="T189" s="507"/>
      <c r="U189" s="507"/>
      <c r="V189" s="507"/>
      <c r="W189" s="507"/>
      <c r="X189" s="507"/>
      <c r="Y189" s="507"/>
      <c r="Z189" s="507"/>
      <c r="AA189" s="507"/>
      <c r="AB189" s="507"/>
      <c r="AC189" s="507"/>
    </row>
    <row r="190">
      <c r="A190" s="507"/>
      <c r="B190" s="507"/>
      <c r="C190" s="507"/>
      <c r="D190" s="507"/>
      <c r="E190" s="507"/>
      <c r="F190" s="507"/>
      <c r="G190" s="507"/>
      <c r="H190" s="507"/>
      <c r="I190" s="507"/>
      <c r="J190" s="507"/>
      <c r="K190" s="507"/>
      <c r="L190" s="507"/>
      <c r="M190" s="507"/>
      <c r="N190" s="507"/>
      <c r="O190" s="507"/>
      <c r="P190" s="507"/>
      <c r="Q190" s="507"/>
      <c r="R190" s="507"/>
      <c r="S190" s="507"/>
      <c r="T190" s="507"/>
      <c r="U190" s="507"/>
      <c r="V190" s="507"/>
      <c r="W190" s="507"/>
      <c r="X190" s="507"/>
      <c r="Y190" s="507"/>
      <c r="Z190" s="507"/>
      <c r="AA190" s="507"/>
      <c r="AB190" s="507"/>
      <c r="AC190" s="507"/>
    </row>
    <row r="191">
      <c r="A191" s="507"/>
      <c r="B191" s="507"/>
      <c r="C191" s="507"/>
      <c r="D191" s="507"/>
      <c r="E191" s="507"/>
      <c r="F191" s="507"/>
      <c r="G191" s="507"/>
      <c r="H191" s="507"/>
      <c r="I191" s="507"/>
      <c r="J191" s="507"/>
      <c r="K191" s="507"/>
      <c r="L191" s="507"/>
      <c r="M191" s="507"/>
      <c r="N191" s="507"/>
      <c r="O191" s="507"/>
      <c r="P191" s="507"/>
      <c r="Q191" s="507"/>
      <c r="R191" s="507"/>
      <c r="S191" s="507"/>
      <c r="T191" s="507"/>
      <c r="U191" s="507"/>
      <c r="V191" s="507"/>
      <c r="W191" s="507"/>
      <c r="X191" s="507"/>
      <c r="Y191" s="507"/>
      <c r="Z191" s="507"/>
      <c r="AA191" s="507"/>
      <c r="AB191" s="507"/>
      <c r="AC191" s="507"/>
    </row>
    <row r="192">
      <c r="A192" s="507"/>
      <c r="B192" s="507"/>
      <c r="C192" s="507"/>
      <c r="D192" s="507"/>
      <c r="E192" s="507"/>
      <c r="F192" s="507"/>
      <c r="G192" s="507"/>
      <c r="H192" s="507"/>
      <c r="I192" s="507"/>
      <c r="J192" s="507"/>
      <c r="K192" s="507"/>
      <c r="L192" s="507"/>
      <c r="M192" s="507"/>
      <c r="N192" s="507"/>
      <c r="O192" s="507"/>
      <c r="P192" s="507"/>
      <c r="Q192" s="507"/>
      <c r="R192" s="507"/>
      <c r="S192" s="507"/>
      <c r="T192" s="507"/>
      <c r="U192" s="507"/>
      <c r="V192" s="507"/>
      <c r="W192" s="507"/>
      <c r="X192" s="507"/>
      <c r="Y192" s="507"/>
      <c r="Z192" s="507"/>
      <c r="AA192" s="507"/>
      <c r="AB192" s="507"/>
      <c r="AC192" s="507"/>
    </row>
    <row r="193">
      <c r="A193" s="507"/>
      <c r="B193" s="507"/>
      <c r="C193" s="507"/>
      <c r="D193" s="507"/>
      <c r="E193" s="507"/>
      <c r="F193" s="507"/>
      <c r="G193" s="507"/>
      <c r="H193" s="507"/>
      <c r="I193" s="507"/>
      <c r="J193" s="507"/>
      <c r="K193" s="507"/>
      <c r="L193" s="507"/>
      <c r="M193" s="507"/>
      <c r="N193" s="507"/>
      <c r="O193" s="507"/>
      <c r="P193" s="507"/>
      <c r="Q193" s="507"/>
      <c r="R193" s="507"/>
      <c r="S193" s="507"/>
      <c r="T193" s="507"/>
      <c r="U193" s="507"/>
      <c r="V193" s="507"/>
      <c r="W193" s="507"/>
      <c r="X193" s="507"/>
      <c r="Y193" s="507"/>
      <c r="Z193" s="507"/>
      <c r="AA193" s="507"/>
      <c r="AB193" s="507"/>
      <c r="AC193" s="507"/>
    </row>
    <row r="194">
      <c r="A194" s="507"/>
      <c r="B194" s="507"/>
      <c r="C194" s="507"/>
      <c r="D194" s="507"/>
      <c r="E194" s="507"/>
      <c r="F194" s="507"/>
      <c r="G194" s="507"/>
      <c r="H194" s="507"/>
      <c r="I194" s="507"/>
      <c r="J194" s="507"/>
      <c r="K194" s="507"/>
      <c r="L194" s="507"/>
      <c r="M194" s="507"/>
      <c r="N194" s="507"/>
      <c r="O194" s="507"/>
      <c r="P194" s="507"/>
      <c r="Q194" s="507"/>
      <c r="R194" s="507"/>
      <c r="S194" s="507"/>
      <c r="T194" s="507"/>
      <c r="U194" s="507"/>
      <c r="V194" s="507"/>
      <c r="W194" s="507"/>
      <c r="X194" s="507"/>
      <c r="Y194" s="507"/>
      <c r="Z194" s="507"/>
      <c r="AA194" s="507"/>
      <c r="AB194" s="507"/>
      <c r="AC194" s="507"/>
    </row>
    <row r="195">
      <c r="A195" s="507"/>
      <c r="B195" s="507"/>
      <c r="C195" s="507"/>
      <c r="D195" s="507"/>
      <c r="E195" s="507"/>
      <c r="F195" s="507"/>
      <c r="G195" s="507"/>
      <c r="H195" s="507"/>
      <c r="I195" s="507"/>
      <c r="J195" s="507"/>
      <c r="K195" s="507"/>
      <c r="L195" s="507"/>
      <c r="M195" s="507"/>
      <c r="N195" s="507"/>
      <c r="O195" s="507"/>
      <c r="P195" s="507"/>
      <c r="Q195" s="507"/>
      <c r="R195" s="507"/>
      <c r="S195" s="507"/>
      <c r="T195" s="507"/>
      <c r="U195" s="507"/>
      <c r="V195" s="507"/>
      <c r="W195" s="507"/>
      <c r="X195" s="507"/>
      <c r="Y195" s="507"/>
      <c r="Z195" s="507"/>
      <c r="AA195" s="507"/>
      <c r="AB195" s="507"/>
      <c r="AC195" s="507"/>
    </row>
    <row r="196">
      <c r="A196" s="507"/>
      <c r="B196" s="507"/>
      <c r="C196" s="507"/>
      <c r="D196" s="507"/>
      <c r="E196" s="507"/>
      <c r="F196" s="507"/>
      <c r="G196" s="507"/>
      <c r="H196" s="507"/>
      <c r="I196" s="507"/>
      <c r="J196" s="507"/>
      <c r="K196" s="507"/>
      <c r="L196" s="507"/>
      <c r="M196" s="507"/>
      <c r="N196" s="507"/>
      <c r="O196" s="507"/>
      <c r="P196" s="507"/>
      <c r="Q196" s="507"/>
      <c r="R196" s="507"/>
      <c r="S196" s="507"/>
      <c r="T196" s="507"/>
      <c r="U196" s="507"/>
      <c r="V196" s="507"/>
      <c r="W196" s="507"/>
      <c r="X196" s="507"/>
      <c r="Y196" s="507"/>
      <c r="Z196" s="507"/>
      <c r="AA196" s="507"/>
      <c r="AB196" s="507"/>
      <c r="AC196" s="507"/>
    </row>
    <row r="197">
      <c r="A197" s="507"/>
      <c r="B197" s="507"/>
      <c r="C197" s="507"/>
      <c r="D197" s="507"/>
      <c r="E197" s="507"/>
      <c r="F197" s="507"/>
      <c r="G197" s="507"/>
      <c r="H197" s="507"/>
      <c r="I197" s="507"/>
      <c r="J197" s="507"/>
      <c r="K197" s="507"/>
      <c r="L197" s="507"/>
      <c r="M197" s="507"/>
      <c r="N197" s="507"/>
      <c r="O197" s="507"/>
      <c r="P197" s="507"/>
      <c r="Q197" s="507"/>
      <c r="R197" s="507"/>
      <c r="S197" s="507"/>
      <c r="T197" s="507"/>
      <c r="U197" s="507"/>
      <c r="V197" s="507"/>
      <c r="W197" s="507"/>
      <c r="X197" s="507"/>
      <c r="Y197" s="507"/>
      <c r="Z197" s="507"/>
      <c r="AA197" s="507"/>
      <c r="AB197" s="507"/>
      <c r="AC197" s="507"/>
    </row>
    <row r="198">
      <c r="A198" s="507"/>
      <c r="B198" s="507"/>
      <c r="C198" s="507"/>
      <c r="D198" s="507"/>
      <c r="E198" s="507"/>
      <c r="F198" s="507"/>
      <c r="G198" s="507"/>
      <c r="H198" s="507"/>
      <c r="I198" s="507"/>
      <c r="J198" s="507"/>
      <c r="K198" s="507"/>
      <c r="L198" s="507"/>
      <c r="M198" s="507"/>
      <c r="N198" s="507"/>
      <c r="O198" s="507"/>
      <c r="P198" s="507"/>
      <c r="Q198" s="507"/>
      <c r="R198" s="507"/>
      <c r="S198" s="507"/>
      <c r="T198" s="507"/>
      <c r="U198" s="507"/>
      <c r="V198" s="507"/>
      <c r="W198" s="507"/>
      <c r="X198" s="507"/>
      <c r="Y198" s="507"/>
      <c r="Z198" s="507"/>
      <c r="AA198" s="507"/>
      <c r="AB198" s="507"/>
      <c r="AC198" s="507"/>
    </row>
    <row r="199">
      <c r="A199" s="507"/>
      <c r="B199" s="507"/>
      <c r="C199" s="507"/>
      <c r="D199" s="507"/>
      <c r="E199" s="507"/>
      <c r="F199" s="507"/>
      <c r="G199" s="507"/>
      <c r="H199" s="507"/>
      <c r="I199" s="507"/>
      <c r="J199" s="507"/>
      <c r="K199" s="507"/>
      <c r="L199" s="507"/>
      <c r="M199" s="507"/>
      <c r="N199" s="507"/>
      <c r="O199" s="507"/>
      <c r="P199" s="507"/>
      <c r="Q199" s="507"/>
      <c r="R199" s="507"/>
      <c r="S199" s="507"/>
      <c r="T199" s="507"/>
      <c r="U199" s="507"/>
      <c r="V199" s="507"/>
      <c r="W199" s="507"/>
      <c r="X199" s="507"/>
      <c r="Y199" s="507"/>
      <c r="Z199" s="507"/>
      <c r="AA199" s="507"/>
      <c r="AB199" s="507"/>
      <c r="AC199" s="507"/>
    </row>
    <row r="200">
      <c r="A200" s="507"/>
      <c r="B200" s="507"/>
      <c r="C200" s="507"/>
      <c r="D200" s="507"/>
      <c r="E200" s="507"/>
      <c r="F200" s="507"/>
      <c r="G200" s="507"/>
      <c r="H200" s="507"/>
      <c r="I200" s="507"/>
      <c r="J200" s="507"/>
      <c r="K200" s="507"/>
      <c r="L200" s="507"/>
      <c r="M200" s="507"/>
      <c r="N200" s="507"/>
      <c r="O200" s="507"/>
      <c r="P200" s="507"/>
      <c r="Q200" s="507"/>
      <c r="R200" s="507"/>
      <c r="S200" s="507"/>
      <c r="T200" s="507"/>
      <c r="U200" s="507"/>
      <c r="V200" s="507"/>
      <c r="W200" s="507"/>
      <c r="X200" s="507"/>
      <c r="Y200" s="507"/>
      <c r="Z200" s="507"/>
      <c r="AA200" s="507"/>
      <c r="AB200" s="507"/>
      <c r="AC200" s="507"/>
    </row>
    <row r="201">
      <c r="A201" s="507"/>
      <c r="B201" s="507"/>
      <c r="C201" s="507"/>
      <c r="D201" s="507"/>
      <c r="E201" s="507"/>
      <c r="F201" s="507"/>
      <c r="G201" s="507"/>
      <c r="H201" s="507"/>
      <c r="I201" s="507"/>
      <c r="J201" s="507"/>
      <c r="K201" s="507"/>
      <c r="L201" s="507"/>
      <c r="M201" s="507"/>
      <c r="N201" s="507"/>
      <c r="O201" s="507"/>
      <c r="P201" s="507"/>
      <c r="Q201" s="507"/>
      <c r="R201" s="507"/>
      <c r="S201" s="507"/>
      <c r="T201" s="507"/>
      <c r="U201" s="507"/>
      <c r="V201" s="507"/>
      <c r="W201" s="507"/>
      <c r="X201" s="507"/>
      <c r="Y201" s="507"/>
      <c r="Z201" s="507"/>
      <c r="AA201" s="507"/>
      <c r="AB201" s="507"/>
      <c r="AC201" s="507"/>
    </row>
    <row r="202">
      <c r="A202" s="507"/>
      <c r="B202" s="507"/>
      <c r="C202" s="507"/>
      <c r="D202" s="507"/>
      <c r="E202" s="507"/>
      <c r="F202" s="507"/>
      <c r="G202" s="507"/>
      <c r="H202" s="507"/>
      <c r="I202" s="507"/>
      <c r="J202" s="507"/>
      <c r="K202" s="507"/>
      <c r="L202" s="507"/>
      <c r="M202" s="507"/>
      <c r="N202" s="507"/>
      <c r="O202" s="507"/>
      <c r="P202" s="507"/>
      <c r="Q202" s="507"/>
      <c r="R202" s="507"/>
      <c r="S202" s="507"/>
      <c r="T202" s="507"/>
      <c r="U202" s="507"/>
      <c r="V202" s="507"/>
      <c r="W202" s="507"/>
      <c r="X202" s="507"/>
      <c r="Y202" s="507"/>
      <c r="Z202" s="507"/>
      <c r="AA202" s="507"/>
      <c r="AB202" s="507"/>
      <c r="AC202" s="507"/>
    </row>
    <row r="203">
      <c r="A203" s="507"/>
      <c r="B203" s="507"/>
      <c r="C203" s="507"/>
      <c r="D203" s="507"/>
      <c r="E203" s="507"/>
      <c r="F203" s="507"/>
      <c r="G203" s="507"/>
      <c r="H203" s="507"/>
      <c r="I203" s="507"/>
      <c r="J203" s="507"/>
      <c r="K203" s="507"/>
      <c r="L203" s="507"/>
      <c r="M203" s="507"/>
      <c r="N203" s="507"/>
      <c r="O203" s="507"/>
      <c r="P203" s="507"/>
      <c r="Q203" s="507"/>
      <c r="R203" s="507"/>
      <c r="S203" s="507"/>
      <c r="T203" s="507"/>
      <c r="U203" s="507"/>
      <c r="V203" s="507"/>
      <c r="W203" s="507"/>
      <c r="X203" s="507"/>
      <c r="Y203" s="507"/>
      <c r="Z203" s="507"/>
      <c r="AA203" s="507"/>
      <c r="AB203" s="507"/>
      <c r="AC203" s="507"/>
    </row>
    <row r="204">
      <c r="A204" s="507"/>
      <c r="B204" s="507"/>
      <c r="C204" s="507"/>
      <c r="D204" s="507"/>
      <c r="E204" s="507"/>
      <c r="F204" s="507"/>
      <c r="G204" s="507"/>
      <c r="H204" s="507"/>
      <c r="I204" s="507"/>
      <c r="J204" s="507"/>
      <c r="K204" s="507"/>
      <c r="L204" s="507"/>
      <c r="M204" s="507"/>
      <c r="N204" s="507"/>
      <c r="O204" s="507"/>
      <c r="P204" s="507"/>
      <c r="Q204" s="507"/>
      <c r="R204" s="507"/>
      <c r="S204" s="507"/>
      <c r="T204" s="507"/>
      <c r="U204" s="507"/>
      <c r="V204" s="507"/>
      <c r="W204" s="507"/>
      <c r="X204" s="507"/>
      <c r="Y204" s="507"/>
      <c r="Z204" s="507"/>
      <c r="AA204" s="507"/>
      <c r="AB204" s="507"/>
      <c r="AC204" s="507"/>
    </row>
    <row r="205">
      <c r="A205" s="507"/>
      <c r="B205" s="507"/>
      <c r="C205" s="507"/>
      <c r="D205" s="507"/>
      <c r="E205" s="507"/>
      <c r="F205" s="507"/>
      <c r="G205" s="507"/>
      <c r="H205" s="507"/>
      <c r="I205" s="507"/>
      <c r="J205" s="507"/>
      <c r="K205" s="507"/>
      <c r="L205" s="507"/>
      <c r="M205" s="507"/>
      <c r="N205" s="507"/>
      <c r="O205" s="507"/>
      <c r="P205" s="507"/>
      <c r="Q205" s="507"/>
      <c r="R205" s="507"/>
      <c r="S205" s="507"/>
      <c r="T205" s="507"/>
      <c r="U205" s="507"/>
      <c r="V205" s="507"/>
      <c r="W205" s="507"/>
      <c r="X205" s="507"/>
      <c r="Y205" s="507"/>
      <c r="Z205" s="507"/>
      <c r="AA205" s="507"/>
      <c r="AB205" s="507"/>
      <c r="AC205" s="507"/>
    </row>
    <row r="206">
      <c r="A206" s="507"/>
      <c r="B206" s="507"/>
      <c r="C206" s="507"/>
      <c r="D206" s="507"/>
      <c r="E206" s="507"/>
      <c r="F206" s="507"/>
      <c r="G206" s="507"/>
      <c r="H206" s="507"/>
      <c r="I206" s="507"/>
      <c r="J206" s="507"/>
      <c r="K206" s="507"/>
      <c r="L206" s="507"/>
      <c r="M206" s="507"/>
      <c r="N206" s="507"/>
      <c r="O206" s="507"/>
      <c r="P206" s="507"/>
      <c r="Q206" s="507"/>
      <c r="R206" s="507"/>
      <c r="S206" s="507"/>
      <c r="T206" s="507"/>
      <c r="U206" s="507"/>
      <c r="V206" s="507"/>
      <c r="W206" s="507"/>
      <c r="X206" s="507"/>
      <c r="Y206" s="507"/>
      <c r="Z206" s="507"/>
      <c r="AA206" s="507"/>
      <c r="AB206" s="507"/>
      <c r="AC206" s="507"/>
    </row>
    <row r="207">
      <c r="A207" s="507"/>
      <c r="B207" s="507"/>
      <c r="C207" s="507"/>
      <c r="D207" s="507"/>
      <c r="E207" s="507"/>
      <c r="F207" s="507"/>
      <c r="G207" s="507"/>
      <c r="H207" s="507"/>
      <c r="I207" s="507"/>
      <c r="J207" s="507"/>
      <c r="K207" s="507"/>
      <c r="L207" s="507"/>
      <c r="M207" s="507"/>
      <c r="N207" s="507"/>
      <c r="O207" s="507"/>
      <c r="P207" s="507"/>
      <c r="Q207" s="507"/>
      <c r="R207" s="507"/>
      <c r="S207" s="507"/>
      <c r="T207" s="507"/>
      <c r="U207" s="507"/>
      <c r="V207" s="507"/>
      <c r="W207" s="507"/>
      <c r="X207" s="507"/>
      <c r="Y207" s="507"/>
      <c r="Z207" s="507"/>
      <c r="AA207" s="507"/>
      <c r="AB207" s="507"/>
      <c r="AC207" s="507"/>
    </row>
    <row r="208">
      <c r="A208" s="507"/>
      <c r="B208" s="507"/>
      <c r="C208" s="507"/>
      <c r="D208" s="507"/>
      <c r="E208" s="507"/>
      <c r="F208" s="507"/>
      <c r="G208" s="507"/>
      <c r="H208" s="507"/>
      <c r="I208" s="507"/>
      <c r="J208" s="507"/>
      <c r="K208" s="507"/>
      <c r="L208" s="507"/>
      <c r="M208" s="507"/>
      <c r="N208" s="507"/>
      <c r="O208" s="507"/>
      <c r="P208" s="507"/>
      <c r="Q208" s="507"/>
      <c r="R208" s="507"/>
      <c r="S208" s="507"/>
      <c r="T208" s="507"/>
      <c r="U208" s="507"/>
      <c r="V208" s="507"/>
      <c r="W208" s="507"/>
      <c r="X208" s="507"/>
      <c r="Y208" s="507"/>
      <c r="Z208" s="507"/>
      <c r="AA208" s="507"/>
      <c r="AB208" s="507"/>
      <c r="AC208" s="507"/>
    </row>
    <row r="209">
      <c r="A209" s="507"/>
      <c r="B209" s="507"/>
      <c r="C209" s="507"/>
      <c r="D209" s="507"/>
      <c r="E209" s="507"/>
      <c r="F209" s="507"/>
      <c r="G209" s="507"/>
      <c r="H209" s="507"/>
      <c r="I209" s="507"/>
      <c r="J209" s="507"/>
      <c r="K209" s="507"/>
      <c r="L209" s="507"/>
      <c r="M209" s="507"/>
      <c r="N209" s="507"/>
      <c r="O209" s="507"/>
      <c r="P209" s="507"/>
      <c r="Q209" s="507"/>
      <c r="R209" s="507"/>
      <c r="S209" s="507"/>
      <c r="T209" s="507"/>
      <c r="U209" s="507"/>
      <c r="V209" s="507"/>
      <c r="W209" s="507"/>
      <c r="X209" s="507"/>
      <c r="Y209" s="507"/>
      <c r="Z209" s="507"/>
      <c r="AA209" s="507"/>
      <c r="AB209" s="507"/>
      <c r="AC209" s="507"/>
    </row>
    <row r="210">
      <c r="A210" s="507"/>
      <c r="B210" s="507"/>
      <c r="C210" s="507"/>
      <c r="D210" s="507"/>
      <c r="E210" s="507"/>
      <c r="F210" s="507"/>
      <c r="G210" s="507"/>
      <c r="H210" s="507"/>
      <c r="I210" s="507"/>
      <c r="J210" s="507"/>
      <c r="K210" s="507"/>
      <c r="L210" s="507"/>
      <c r="M210" s="507"/>
      <c r="N210" s="507"/>
      <c r="O210" s="507"/>
      <c r="P210" s="507"/>
      <c r="Q210" s="507"/>
      <c r="R210" s="507"/>
      <c r="S210" s="507"/>
      <c r="T210" s="507"/>
      <c r="U210" s="507"/>
      <c r="V210" s="507"/>
      <c r="W210" s="507"/>
      <c r="X210" s="507"/>
      <c r="Y210" s="507"/>
      <c r="Z210" s="507"/>
      <c r="AA210" s="507"/>
      <c r="AB210" s="507"/>
      <c r="AC210" s="507"/>
    </row>
    <row r="211">
      <c r="A211" s="507"/>
      <c r="B211" s="507"/>
      <c r="C211" s="507"/>
      <c r="D211" s="507"/>
      <c r="E211" s="507"/>
      <c r="F211" s="507"/>
      <c r="G211" s="507"/>
      <c r="H211" s="507"/>
      <c r="I211" s="507"/>
      <c r="J211" s="507"/>
      <c r="K211" s="507"/>
      <c r="L211" s="507"/>
      <c r="M211" s="507"/>
      <c r="N211" s="507"/>
      <c r="O211" s="507"/>
      <c r="P211" s="507"/>
      <c r="Q211" s="507"/>
      <c r="R211" s="507"/>
      <c r="S211" s="507"/>
      <c r="T211" s="507"/>
      <c r="U211" s="507"/>
      <c r="V211" s="507"/>
      <c r="W211" s="507"/>
      <c r="X211" s="507"/>
      <c r="Y211" s="507"/>
      <c r="Z211" s="507"/>
      <c r="AA211" s="507"/>
      <c r="AB211" s="507"/>
      <c r="AC211" s="507"/>
    </row>
    <row r="212">
      <c r="A212" s="507"/>
      <c r="B212" s="507"/>
      <c r="C212" s="507"/>
      <c r="D212" s="507"/>
      <c r="E212" s="507"/>
      <c r="F212" s="507"/>
      <c r="G212" s="507"/>
      <c r="H212" s="507"/>
      <c r="I212" s="507"/>
      <c r="J212" s="507"/>
      <c r="K212" s="507"/>
      <c r="L212" s="507"/>
      <c r="M212" s="507"/>
      <c r="N212" s="507"/>
      <c r="O212" s="507"/>
      <c r="P212" s="507"/>
      <c r="Q212" s="507"/>
      <c r="R212" s="507"/>
      <c r="S212" s="507"/>
      <c r="T212" s="507"/>
      <c r="U212" s="507"/>
      <c r="V212" s="507"/>
      <c r="W212" s="507"/>
      <c r="X212" s="507"/>
      <c r="Y212" s="507"/>
      <c r="Z212" s="507"/>
      <c r="AA212" s="507"/>
      <c r="AB212" s="507"/>
      <c r="AC212" s="507"/>
    </row>
    <row r="213">
      <c r="A213" s="507"/>
      <c r="B213" s="507"/>
      <c r="C213" s="507"/>
      <c r="D213" s="507"/>
      <c r="E213" s="507"/>
      <c r="F213" s="507"/>
      <c r="G213" s="507"/>
      <c r="H213" s="507"/>
      <c r="I213" s="507"/>
      <c r="J213" s="507"/>
      <c r="K213" s="507"/>
      <c r="L213" s="507"/>
      <c r="M213" s="507"/>
      <c r="N213" s="507"/>
      <c r="O213" s="507"/>
      <c r="P213" s="507"/>
      <c r="Q213" s="507"/>
      <c r="R213" s="507"/>
      <c r="S213" s="507"/>
      <c r="T213" s="507"/>
      <c r="U213" s="507"/>
      <c r="V213" s="507"/>
      <c r="W213" s="507"/>
      <c r="X213" s="507"/>
      <c r="Y213" s="507"/>
      <c r="Z213" s="507"/>
      <c r="AA213" s="507"/>
      <c r="AB213" s="507"/>
      <c r="AC213" s="507"/>
    </row>
    <row r="214">
      <c r="A214" s="507"/>
      <c r="B214" s="507"/>
      <c r="C214" s="507"/>
      <c r="D214" s="507"/>
      <c r="E214" s="507"/>
      <c r="F214" s="507"/>
      <c r="G214" s="507"/>
      <c r="H214" s="507"/>
      <c r="I214" s="507"/>
      <c r="J214" s="507"/>
      <c r="K214" s="507"/>
      <c r="L214" s="507"/>
      <c r="M214" s="507"/>
      <c r="N214" s="507"/>
      <c r="O214" s="507"/>
      <c r="P214" s="507"/>
      <c r="Q214" s="507"/>
      <c r="R214" s="507"/>
      <c r="S214" s="507"/>
      <c r="T214" s="507"/>
      <c r="U214" s="507"/>
      <c r="V214" s="507"/>
      <c r="W214" s="507"/>
      <c r="X214" s="507"/>
      <c r="Y214" s="507"/>
      <c r="Z214" s="507"/>
      <c r="AA214" s="507"/>
      <c r="AB214" s="507"/>
      <c r="AC214" s="507"/>
    </row>
    <row r="215">
      <c r="A215" s="507"/>
      <c r="B215" s="507"/>
      <c r="C215" s="507"/>
      <c r="D215" s="507"/>
      <c r="E215" s="507"/>
      <c r="F215" s="507"/>
      <c r="G215" s="507"/>
      <c r="H215" s="507"/>
      <c r="I215" s="507"/>
      <c r="J215" s="507"/>
      <c r="K215" s="507"/>
      <c r="L215" s="507"/>
      <c r="M215" s="507"/>
      <c r="N215" s="507"/>
      <c r="O215" s="507"/>
      <c r="P215" s="507"/>
      <c r="Q215" s="507"/>
      <c r="R215" s="507"/>
      <c r="S215" s="507"/>
      <c r="T215" s="507"/>
      <c r="U215" s="507"/>
      <c r="V215" s="507"/>
      <c r="W215" s="507"/>
      <c r="X215" s="507"/>
      <c r="Y215" s="507"/>
      <c r="Z215" s="507"/>
      <c r="AA215" s="507"/>
      <c r="AB215" s="507"/>
      <c r="AC215" s="507"/>
    </row>
    <row r="216">
      <c r="A216" s="507"/>
      <c r="B216" s="507"/>
      <c r="C216" s="507"/>
      <c r="D216" s="507"/>
      <c r="E216" s="507"/>
      <c r="F216" s="507"/>
      <c r="G216" s="507"/>
      <c r="H216" s="507"/>
      <c r="I216" s="507"/>
      <c r="J216" s="507"/>
      <c r="K216" s="507"/>
      <c r="L216" s="507"/>
      <c r="M216" s="507"/>
      <c r="N216" s="507"/>
      <c r="O216" s="507"/>
      <c r="P216" s="507"/>
      <c r="Q216" s="507"/>
      <c r="R216" s="507"/>
      <c r="S216" s="507"/>
      <c r="T216" s="507"/>
      <c r="U216" s="507"/>
      <c r="V216" s="507"/>
      <c r="W216" s="507"/>
      <c r="X216" s="507"/>
      <c r="Y216" s="507"/>
      <c r="Z216" s="507"/>
      <c r="AA216" s="507"/>
      <c r="AB216" s="507"/>
      <c r="AC216" s="507"/>
    </row>
    <row r="217">
      <c r="A217" s="507"/>
      <c r="B217" s="507"/>
      <c r="C217" s="507"/>
      <c r="D217" s="507"/>
      <c r="E217" s="507"/>
      <c r="F217" s="507"/>
      <c r="G217" s="507"/>
      <c r="H217" s="507"/>
      <c r="I217" s="507"/>
      <c r="J217" s="507"/>
      <c r="K217" s="507"/>
      <c r="L217" s="507"/>
      <c r="M217" s="507"/>
      <c r="N217" s="507"/>
      <c r="O217" s="507"/>
      <c r="P217" s="507"/>
      <c r="Q217" s="507"/>
      <c r="R217" s="507"/>
      <c r="S217" s="507"/>
      <c r="T217" s="507"/>
      <c r="U217" s="507"/>
      <c r="V217" s="507"/>
      <c r="W217" s="507"/>
      <c r="X217" s="507"/>
      <c r="Y217" s="507"/>
      <c r="Z217" s="507"/>
      <c r="AA217" s="507"/>
      <c r="AB217" s="507"/>
      <c r="AC217" s="507"/>
    </row>
    <row r="218">
      <c r="A218" s="507"/>
      <c r="B218" s="507"/>
      <c r="C218" s="507"/>
      <c r="D218" s="507"/>
      <c r="E218" s="507"/>
      <c r="F218" s="507"/>
      <c r="G218" s="507"/>
      <c r="H218" s="507"/>
      <c r="I218" s="507"/>
      <c r="J218" s="507"/>
      <c r="K218" s="507"/>
      <c r="L218" s="507"/>
      <c r="M218" s="507"/>
      <c r="N218" s="507"/>
      <c r="O218" s="507"/>
      <c r="P218" s="507"/>
      <c r="Q218" s="507"/>
      <c r="R218" s="507"/>
      <c r="S218" s="507"/>
      <c r="T218" s="507"/>
      <c r="U218" s="507"/>
      <c r="V218" s="507"/>
      <c r="W218" s="507"/>
      <c r="X218" s="507"/>
      <c r="Y218" s="507"/>
      <c r="Z218" s="507"/>
      <c r="AA218" s="507"/>
      <c r="AB218" s="507"/>
      <c r="AC218" s="507"/>
    </row>
    <row r="219">
      <c r="A219" s="507"/>
      <c r="B219" s="507"/>
      <c r="C219" s="507"/>
      <c r="D219" s="507"/>
      <c r="E219" s="507"/>
      <c r="F219" s="507"/>
      <c r="G219" s="507"/>
      <c r="H219" s="507"/>
      <c r="I219" s="507"/>
      <c r="J219" s="507"/>
      <c r="K219" s="507"/>
      <c r="L219" s="507"/>
      <c r="M219" s="507"/>
      <c r="N219" s="507"/>
      <c r="O219" s="507"/>
      <c r="P219" s="507"/>
      <c r="Q219" s="507"/>
      <c r="R219" s="507"/>
      <c r="S219" s="507"/>
      <c r="T219" s="507"/>
      <c r="U219" s="507"/>
      <c r="V219" s="507"/>
      <c r="W219" s="507"/>
      <c r="X219" s="507"/>
      <c r="Y219" s="507"/>
      <c r="Z219" s="507"/>
      <c r="AA219" s="507"/>
      <c r="AB219" s="507"/>
      <c r="AC219" s="507"/>
    </row>
    <row r="220">
      <c r="A220" s="507"/>
      <c r="B220" s="507"/>
      <c r="C220" s="507"/>
      <c r="D220" s="507"/>
      <c r="E220" s="507"/>
      <c r="F220" s="507"/>
      <c r="G220" s="507"/>
      <c r="H220" s="507"/>
      <c r="I220" s="507"/>
      <c r="J220" s="507"/>
      <c r="K220" s="507"/>
      <c r="L220" s="507"/>
      <c r="M220" s="507"/>
      <c r="N220" s="507"/>
      <c r="O220" s="507"/>
      <c r="P220" s="507"/>
      <c r="Q220" s="507"/>
      <c r="R220" s="507"/>
      <c r="S220" s="507"/>
      <c r="T220" s="507"/>
      <c r="U220" s="507"/>
      <c r="V220" s="507"/>
      <c r="W220" s="507"/>
      <c r="X220" s="507"/>
      <c r="Y220" s="507"/>
      <c r="Z220" s="507"/>
      <c r="AA220" s="507"/>
      <c r="AB220" s="507"/>
      <c r="AC220" s="507"/>
    </row>
    <row r="221">
      <c r="A221" s="507"/>
      <c r="B221" s="507"/>
      <c r="C221" s="507"/>
      <c r="D221" s="507"/>
      <c r="E221" s="507"/>
      <c r="F221" s="507"/>
      <c r="G221" s="507"/>
      <c r="H221" s="507"/>
      <c r="I221" s="507"/>
      <c r="J221" s="507"/>
      <c r="K221" s="507"/>
      <c r="L221" s="507"/>
      <c r="M221" s="507"/>
      <c r="N221" s="507"/>
      <c r="O221" s="507"/>
      <c r="P221" s="507"/>
      <c r="Q221" s="507"/>
      <c r="R221" s="507"/>
      <c r="S221" s="507"/>
      <c r="T221" s="507"/>
      <c r="U221" s="507"/>
      <c r="V221" s="507"/>
      <c r="W221" s="507"/>
      <c r="X221" s="507"/>
      <c r="Y221" s="507"/>
      <c r="Z221" s="507"/>
      <c r="AA221" s="507"/>
      <c r="AB221" s="507"/>
      <c r="AC221" s="507"/>
    </row>
    <row r="222">
      <c r="A222" s="507"/>
      <c r="B222" s="507"/>
      <c r="C222" s="507"/>
      <c r="D222" s="507"/>
      <c r="E222" s="507"/>
      <c r="F222" s="507"/>
      <c r="G222" s="507"/>
      <c r="H222" s="507"/>
      <c r="I222" s="507"/>
      <c r="J222" s="507"/>
      <c r="K222" s="507"/>
      <c r="L222" s="507"/>
      <c r="M222" s="507"/>
      <c r="N222" s="507"/>
      <c r="O222" s="507"/>
      <c r="P222" s="507"/>
      <c r="Q222" s="507"/>
      <c r="R222" s="507"/>
      <c r="S222" s="507"/>
      <c r="T222" s="507"/>
      <c r="U222" s="507"/>
      <c r="V222" s="507"/>
      <c r="W222" s="507"/>
      <c r="X222" s="507"/>
      <c r="Y222" s="507"/>
      <c r="Z222" s="507"/>
      <c r="AA222" s="507"/>
      <c r="AB222" s="507"/>
      <c r="AC222" s="507"/>
    </row>
    <row r="223">
      <c r="A223" s="507"/>
      <c r="B223" s="507"/>
      <c r="C223" s="507"/>
      <c r="D223" s="507"/>
      <c r="E223" s="507"/>
      <c r="F223" s="507"/>
      <c r="G223" s="507"/>
      <c r="H223" s="507"/>
      <c r="I223" s="507"/>
      <c r="J223" s="507"/>
      <c r="K223" s="507"/>
      <c r="L223" s="507"/>
      <c r="M223" s="507"/>
      <c r="N223" s="507"/>
      <c r="O223" s="507"/>
      <c r="P223" s="507"/>
      <c r="Q223" s="507"/>
      <c r="R223" s="507"/>
      <c r="S223" s="507"/>
      <c r="T223" s="507"/>
      <c r="U223" s="507"/>
      <c r="V223" s="507"/>
      <c r="W223" s="507"/>
      <c r="X223" s="507"/>
      <c r="Y223" s="507"/>
      <c r="Z223" s="507"/>
      <c r="AA223" s="507"/>
      <c r="AB223" s="507"/>
      <c r="AC223" s="507"/>
    </row>
    <row r="224">
      <c r="A224" s="507"/>
      <c r="B224" s="507"/>
      <c r="C224" s="507"/>
      <c r="D224" s="507"/>
      <c r="E224" s="507"/>
      <c r="F224" s="507"/>
      <c r="G224" s="507"/>
      <c r="H224" s="507"/>
      <c r="I224" s="507"/>
      <c r="J224" s="507"/>
      <c r="K224" s="507"/>
      <c r="L224" s="507"/>
      <c r="M224" s="507"/>
      <c r="N224" s="507"/>
      <c r="O224" s="507"/>
      <c r="P224" s="507"/>
      <c r="Q224" s="507"/>
      <c r="R224" s="507"/>
      <c r="S224" s="507"/>
      <c r="T224" s="507"/>
      <c r="U224" s="507"/>
      <c r="V224" s="507"/>
      <c r="W224" s="507"/>
      <c r="X224" s="507"/>
      <c r="Y224" s="507"/>
      <c r="Z224" s="507"/>
      <c r="AA224" s="507"/>
      <c r="AB224" s="507"/>
      <c r="AC224" s="507"/>
    </row>
    <row r="225">
      <c r="A225" s="507"/>
      <c r="B225" s="507"/>
      <c r="C225" s="507"/>
      <c r="D225" s="507"/>
      <c r="E225" s="507"/>
      <c r="F225" s="507"/>
      <c r="G225" s="507"/>
      <c r="H225" s="507"/>
      <c r="I225" s="507"/>
      <c r="J225" s="507"/>
      <c r="K225" s="507"/>
      <c r="L225" s="507"/>
      <c r="M225" s="507"/>
      <c r="N225" s="507"/>
      <c r="O225" s="507"/>
      <c r="P225" s="507"/>
      <c r="Q225" s="507"/>
      <c r="R225" s="507"/>
      <c r="S225" s="507"/>
      <c r="T225" s="507"/>
      <c r="U225" s="507"/>
      <c r="V225" s="507"/>
      <c r="W225" s="507"/>
      <c r="X225" s="507"/>
      <c r="Y225" s="507"/>
      <c r="Z225" s="507"/>
      <c r="AA225" s="507"/>
      <c r="AB225" s="507"/>
      <c r="AC225" s="507"/>
    </row>
    <row r="226">
      <c r="A226" s="507"/>
      <c r="B226" s="507"/>
      <c r="C226" s="507"/>
      <c r="D226" s="507"/>
      <c r="E226" s="507"/>
      <c r="F226" s="507"/>
      <c r="G226" s="507"/>
      <c r="H226" s="507"/>
      <c r="I226" s="507"/>
      <c r="J226" s="507"/>
      <c r="K226" s="507"/>
      <c r="L226" s="507"/>
      <c r="M226" s="507"/>
      <c r="N226" s="507"/>
      <c r="O226" s="507"/>
      <c r="P226" s="507"/>
      <c r="Q226" s="507"/>
      <c r="R226" s="507"/>
      <c r="S226" s="507"/>
      <c r="T226" s="507"/>
      <c r="U226" s="507"/>
      <c r="V226" s="507"/>
      <c r="W226" s="507"/>
      <c r="X226" s="507"/>
      <c r="Y226" s="507"/>
      <c r="Z226" s="507"/>
      <c r="AA226" s="507"/>
      <c r="AB226" s="507"/>
      <c r="AC226" s="507"/>
    </row>
    <row r="227">
      <c r="A227" s="507"/>
      <c r="B227" s="507"/>
      <c r="C227" s="507"/>
      <c r="D227" s="507"/>
      <c r="E227" s="507"/>
      <c r="F227" s="507"/>
      <c r="G227" s="507"/>
      <c r="H227" s="507"/>
      <c r="I227" s="507"/>
      <c r="J227" s="507"/>
      <c r="K227" s="507"/>
      <c r="L227" s="507"/>
      <c r="M227" s="507"/>
      <c r="N227" s="507"/>
      <c r="O227" s="507"/>
      <c r="P227" s="507"/>
      <c r="Q227" s="507"/>
      <c r="R227" s="507"/>
      <c r="S227" s="507"/>
      <c r="T227" s="507"/>
      <c r="U227" s="507"/>
      <c r="V227" s="507"/>
      <c r="W227" s="507"/>
      <c r="X227" s="507"/>
      <c r="Y227" s="507"/>
      <c r="Z227" s="507"/>
      <c r="AA227" s="507"/>
      <c r="AB227" s="507"/>
      <c r="AC227" s="507"/>
    </row>
    <row r="228">
      <c r="A228" s="507"/>
      <c r="B228" s="507"/>
      <c r="C228" s="507"/>
      <c r="D228" s="507"/>
      <c r="E228" s="507"/>
      <c r="F228" s="507"/>
      <c r="G228" s="507"/>
      <c r="H228" s="507"/>
      <c r="I228" s="507"/>
      <c r="J228" s="507"/>
      <c r="K228" s="507"/>
      <c r="L228" s="507"/>
      <c r="M228" s="507"/>
      <c r="N228" s="507"/>
      <c r="O228" s="507"/>
      <c r="P228" s="507"/>
      <c r="Q228" s="507"/>
      <c r="R228" s="507"/>
      <c r="S228" s="507"/>
      <c r="T228" s="507"/>
      <c r="U228" s="507"/>
      <c r="V228" s="507"/>
      <c r="W228" s="507"/>
      <c r="X228" s="507"/>
      <c r="Y228" s="507"/>
      <c r="Z228" s="507"/>
      <c r="AA228" s="507"/>
      <c r="AB228" s="507"/>
      <c r="AC228" s="507"/>
    </row>
    <row r="229">
      <c r="A229" s="507"/>
      <c r="B229" s="507"/>
      <c r="C229" s="507"/>
      <c r="D229" s="507"/>
      <c r="E229" s="507"/>
      <c r="F229" s="507"/>
      <c r="G229" s="507"/>
      <c r="H229" s="507"/>
      <c r="I229" s="507"/>
      <c r="J229" s="507"/>
      <c r="K229" s="507"/>
      <c r="L229" s="507"/>
      <c r="M229" s="507"/>
      <c r="N229" s="507"/>
      <c r="O229" s="507"/>
      <c r="P229" s="507"/>
      <c r="Q229" s="507"/>
      <c r="R229" s="507"/>
      <c r="S229" s="507"/>
      <c r="T229" s="507"/>
      <c r="U229" s="507"/>
      <c r="V229" s="507"/>
      <c r="W229" s="507"/>
      <c r="X229" s="507"/>
      <c r="Y229" s="507"/>
      <c r="Z229" s="507"/>
      <c r="AA229" s="507"/>
      <c r="AB229" s="507"/>
      <c r="AC229" s="507"/>
    </row>
    <row r="230">
      <c r="A230" s="507"/>
      <c r="B230" s="507"/>
      <c r="C230" s="507"/>
      <c r="D230" s="507"/>
      <c r="E230" s="507"/>
      <c r="F230" s="507"/>
      <c r="G230" s="507"/>
      <c r="H230" s="507"/>
      <c r="I230" s="507"/>
      <c r="J230" s="507"/>
      <c r="K230" s="507"/>
      <c r="L230" s="507"/>
      <c r="M230" s="507"/>
      <c r="N230" s="507"/>
      <c r="O230" s="507"/>
      <c r="P230" s="507"/>
      <c r="Q230" s="507"/>
      <c r="R230" s="507"/>
      <c r="S230" s="507"/>
      <c r="T230" s="507"/>
      <c r="U230" s="507"/>
      <c r="V230" s="507"/>
      <c r="W230" s="507"/>
      <c r="X230" s="507"/>
      <c r="Y230" s="507"/>
      <c r="Z230" s="507"/>
      <c r="AA230" s="507"/>
      <c r="AB230" s="507"/>
      <c r="AC230" s="507"/>
    </row>
    <row r="231">
      <c r="A231" s="507"/>
      <c r="B231" s="507"/>
      <c r="C231" s="507"/>
      <c r="D231" s="507"/>
      <c r="E231" s="507"/>
      <c r="F231" s="507"/>
      <c r="G231" s="507"/>
      <c r="H231" s="507"/>
      <c r="I231" s="507"/>
      <c r="J231" s="507"/>
      <c r="K231" s="507"/>
      <c r="L231" s="507"/>
      <c r="M231" s="507"/>
      <c r="N231" s="507"/>
      <c r="O231" s="507"/>
      <c r="P231" s="507"/>
      <c r="Q231" s="507"/>
      <c r="R231" s="507"/>
      <c r="S231" s="507"/>
      <c r="T231" s="507"/>
      <c r="U231" s="507"/>
      <c r="V231" s="507"/>
      <c r="W231" s="507"/>
      <c r="X231" s="507"/>
      <c r="Y231" s="507"/>
      <c r="Z231" s="507"/>
      <c r="AA231" s="507"/>
      <c r="AB231" s="507"/>
      <c r="AC231" s="507"/>
    </row>
    <row r="232">
      <c r="A232" s="507"/>
      <c r="B232" s="507"/>
      <c r="C232" s="507"/>
      <c r="D232" s="507"/>
      <c r="E232" s="507"/>
      <c r="F232" s="507"/>
      <c r="G232" s="507"/>
      <c r="H232" s="507"/>
      <c r="I232" s="507"/>
      <c r="J232" s="507"/>
      <c r="K232" s="507"/>
      <c r="L232" s="507"/>
      <c r="M232" s="507"/>
      <c r="N232" s="507"/>
      <c r="O232" s="507"/>
      <c r="P232" s="507"/>
      <c r="Q232" s="507"/>
      <c r="R232" s="507"/>
      <c r="S232" s="507"/>
      <c r="T232" s="507"/>
      <c r="U232" s="507"/>
      <c r="V232" s="507"/>
      <c r="W232" s="507"/>
      <c r="X232" s="507"/>
      <c r="Y232" s="507"/>
      <c r="Z232" s="507"/>
      <c r="AA232" s="507"/>
      <c r="AB232" s="507"/>
      <c r="AC232" s="507"/>
    </row>
    <row r="233">
      <c r="A233" s="507"/>
      <c r="B233" s="507"/>
      <c r="C233" s="507"/>
      <c r="D233" s="507"/>
      <c r="E233" s="507"/>
      <c r="F233" s="507"/>
      <c r="G233" s="507"/>
      <c r="H233" s="507"/>
      <c r="I233" s="507"/>
      <c r="J233" s="507"/>
      <c r="K233" s="507"/>
      <c r="L233" s="507"/>
      <c r="M233" s="507"/>
      <c r="N233" s="507"/>
      <c r="O233" s="507"/>
      <c r="P233" s="507"/>
      <c r="Q233" s="507"/>
      <c r="R233" s="507"/>
      <c r="S233" s="507"/>
      <c r="T233" s="507"/>
      <c r="U233" s="507"/>
      <c r="V233" s="507"/>
      <c r="W233" s="507"/>
      <c r="X233" s="507"/>
      <c r="Y233" s="507"/>
      <c r="Z233" s="507"/>
      <c r="AA233" s="507"/>
      <c r="AB233" s="507"/>
      <c r="AC233" s="507"/>
    </row>
    <row r="234">
      <c r="A234" s="507"/>
      <c r="B234" s="507"/>
      <c r="C234" s="507"/>
      <c r="D234" s="507"/>
      <c r="E234" s="507"/>
      <c r="F234" s="507"/>
      <c r="G234" s="507"/>
      <c r="H234" s="507"/>
      <c r="I234" s="507"/>
      <c r="J234" s="507"/>
      <c r="K234" s="507"/>
      <c r="L234" s="507"/>
      <c r="M234" s="507"/>
      <c r="N234" s="507"/>
      <c r="O234" s="507"/>
      <c r="P234" s="507"/>
      <c r="Q234" s="507"/>
      <c r="R234" s="507"/>
      <c r="S234" s="507"/>
      <c r="T234" s="507"/>
      <c r="U234" s="507"/>
      <c r="V234" s="507"/>
      <c r="W234" s="507"/>
      <c r="X234" s="507"/>
      <c r="Y234" s="507"/>
      <c r="Z234" s="507"/>
      <c r="AA234" s="507"/>
      <c r="AB234" s="507"/>
      <c r="AC234" s="507"/>
    </row>
    <row r="235">
      <c r="A235" s="507"/>
      <c r="B235" s="507"/>
      <c r="C235" s="507"/>
      <c r="D235" s="507"/>
      <c r="E235" s="507"/>
      <c r="F235" s="507"/>
      <c r="G235" s="507"/>
      <c r="H235" s="507"/>
      <c r="I235" s="507"/>
      <c r="J235" s="507"/>
      <c r="K235" s="507"/>
      <c r="L235" s="507"/>
      <c r="M235" s="507"/>
      <c r="N235" s="507"/>
      <c r="O235" s="507"/>
      <c r="P235" s="507"/>
      <c r="Q235" s="507"/>
      <c r="R235" s="507"/>
      <c r="S235" s="507"/>
      <c r="T235" s="507"/>
      <c r="U235" s="507"/>
      <c r="V235" s="507"/>
      <c r="W235" s="507"/>
      <c r="X235" s="507"/>
      <c r="Y235" s="507"/>
      <c r="Z235" s="507"/>
      <c r="AA235" s="507"/>
      <c r="AB235" s="507"/>
      <c r="AC235" s="507"/>
    </row>
    <row r="236">
      <c r="A236" s="507"/>
      <c r="B236" s="507"/>
      <c r="C236" s="507"/>
      <c r="D236" s="507"/>
      <c r="E236" s="507"/>
      <c r="F236" s="507"/>
      <c r="G236" s="507"/>
      <c r="H236" s="507"/>
      <c r="I236" s="507"/>
      <c r="J236" s="507"/>
      <c r="K236" s="507"/>
      <c r="L236" s="507"/>
      <c r="M236" s="507"/>
      <c r="N236" s="507"/>
      <c r="O236" s="507"/>
      <c r="P236" s="507"/>
      <c r="Q236" s="507"/>
      <c r="R236" s="507"/>
      <c r="S236" s="507"/>
      <c r="T236" s="507"/>
      <c r="U236" s="507"/>
      <c r="V236" s="507"/>
      <c r="W236" s="507"/>
      <c r="X236" s="507"/>
      <c r="Y236" s="507"/>
      <c r="Z236" s="507"/>
      <c r="AA236" s="507"/>
      <c r="AB236" s="507"/>
      <c r="AC236" s="507"/>
    </row>
    <row r="237">
      <c r="A237" s="507"/>
      <c r="B237" s="507"/>
      <c r="C237" s="507"/>
      <c r="D237" s="507"/>
      <c r="E237" s="507"/>
      <c r="F237" s="507"/>
      <c r="G237" s="507"/>
      <c r="H237" s="507"/>
      <c r="I237" s="507"/>
      <c r="J237" s="507"/>
      <c r="K237" s="507"/>
      <c r="L237" s="507"/>
      <c r="M237" s="507"/>
      <c r="N237" s="507"/>
      <c r="O237" s="507"/>
      <c r="P237" s="507"/>
      <c r="Q237" s="507"/>
      <c r="R237" s="507"/>
      <c r="S237" s="507"/>
      <c r="T237" s="507"/>
      <c r="U237" s="507"/>
      <c r="V237" s="507"/>
      <c r="W237" s="507"/>
      <c r="X237" s="507"/>
      <c r="Y237" s="507"/>
      <c r="Z237" s="507"/>
      <c r="AA237" s="507"/>
      <c r="AB237" s="507"/>
      <c r="AC237" s="507"/>
    </row>
    <row r="238">
      <c r="A238" s="507"/>
      <c r="B238" s="507"/>
      <c r="C238" s="507"/>
      <c r="D238" s="507"/>
      <c r="E238" s="507"/>
      <c r="F238" s="507"/>
      <c r="G238" s="507"/>
      <c r="H238" s="507"/>
      <c r="I238" s="507"/>
      <c r="J238" s="507"/>
      <c r="K238" s="507"/>
      <c r="L238" s="507"/>
      <c r="M238" s="507"/>
      <c r="N238" s="507"/>
      <c r="O238" s="507"/>
      <c r="P238" s="507"/>
      <c r="Q238" s="507"/>
      <c r="R238" s="507"/>
      <c r="S238" s="507"/>
      <c r="T238" s="507"/>
      <c r="U238" s="507"/>
      <c r="V238" s="507"/>
      <c r="W238" s="507"/>
      <c r="X238" s="507"/>
      <c r="Y238" s="507"/>
      <c r="Z238" s="507"/>
      <c r="AA238" s="507"/>
      <c r="AB238" s="507"/>
      <c r="AC238" s="507"/>
    </row>
    <row r="239">
      <c r="A239" s="507"/>
      <c r="B239" s="507"/>
      <c r="C239" s="507"/>
      <c r="D239" s="507"/>
      <c r="E239" s="507"/>
      <c r="F239" s="507"/>
      <c r="G239" s="507"/>
      <c r="H239" s="507"/>
      <c r="I239" s="507"/>
      <c r="J239" s="507"/>
      <c r="K239" s="507"/>
      <c r="L239" s="507"/>
      <c r="M239" s="507"/>
      <c r="N239" s="507"/>
      <c r="O239" s="507"/>
      <c r="P239" s="507"/>
      <c r="Q239" s="507"/>
      <c r="R239" s="507"/>
      <c r="S239" s="507"/>
      <c r="T239" s="507"/>
      <c r="U239" s="507"/>
      <c r="V239" s="507"/>
      <c r="W239" s="507"/>
      <c r="X239" s="507"/>
      <c r="Y239" s="507"/>
      <c r="Z239" s="507"/>
      <c r="AA239" s="507"/>
      <c r="AB239" s="507"/>
      <c r="AC239" s="507"/>
    </row>
    <row r="240">
      <c r="A240" s="507"/>
      <c r="B240" s="507"/>
      <c r="C240" s="507"/>
      <c r="D240" s="507"/>
      <c r="E240" s="507"/>
      <c r="F240" s="507"/>
      <c r="G240" s="507"/>
      <c r="H240" s="507"/>
      <c r="I240" s="507"/>
      <c r="J240" s="507"/>
      <c r="K240" s="507"/>
      <c r="L240" s="507"/>
      <c r="M240" s="507"/>
      <c r="N240" s="507"/>
      <c r="O240" s="507"/>
      <c r="P240" s="507"/>
      <c r="Q240" s="507"/>
      <c r="R240" s="507"/>
      <c r="S240" s="507"/>
      <c r="T240" s="507"/>
      <c r="U240" s="507"/>
      <c r="V240" s="507"/>
      <c r="W240" s="507"/>
      <c r="X240" s="507"/>
      <c r="Y240" s="507"/>
      <c r="Z240" s="507"/>
      <c r="AA240" s="507"/>
      <c r="AB240" s="507"/>
      <c r="AC240" s="507"/>
    </row>
    <row r="241">
      <c r="A241" s="507"/>
      <c r="B241" s="507"/>
      <c r="C241" s="507"/>
      <c r="D241" s="507"/>
      <c r="E241" s="507"/>
      <c r="F241" s="507"/>
      <c r="G241" s="507"/>
      <c r="H241" s="507"/>
      <c r="I241" s="507"/>
      <c r="J241" s="507"/>
      <c r="K241" s="507"/>
      <c r="L241" s="507"/>
      <c r="M241" s="507"/>
      <c r="N241" s="507"/>
      <c r="O241" s="507"/>
      <c r="P241" s="507"/>
      <c r="Q241" s="507"/>
      <c r="R241" s="507"/>
      <c r="S241" s="507"/>
      <c r="T241" s="507"/>
      <c r="U241" s="507"/>
      <c r="V241" s="507"/>
      <c r="W241" s="507"/>
      <c r="X241" s="507"/>
      <c r="Y241" s="507"/>
      <c r="Z241" s="507"/>
      <c r="AA241" s="507"/>
      <c r="AB241" s="507"/>
      <c r="AC241" s="507"/>
    </row>
    <row r="242">
      <c r="A242" s="507"/>
      <c r="B242" s="507"/>
      <c r="C242" s="507"/>
      <c r="D242" s="507"/>
      <c r="E242" s="507"/>
      <c r="F242" s="507"/>
      <c r="G242" s="507"/>
      <c r="H242" s="507"/>
      <c r="I242" s="507"/>
      <c r="J242" s="507"/>
      <c r="K242" s="507"/>
      <c r="L242" s="507"/>
      <c r="M242" s="507"/>
      <c r="N242" s="507"/>
      <c r="O242" s="507"/>
      <c r="P242" s="507"/>
      <c r="Q242" s="507"/>
      <c r="R242" s="507"/>
      <c r="S242" s="507"/>
      <c r="T242" s="507"/>
      <c r="U242" s="507"/>
      <c r="V242" s="507"/>
      <c r="W242" s="507"/>
      <c r="X242" s="507"/>
      <c r="Y242" s="507"/>
      <c r="Z242" s="507"/>
      <c r="AA242" s="507"/>
      <c r="AB242" s="507"/>
      <c r="AC242" s="507"/>
    </row>
    <row r="243">
      <c r="A243" s="507"/>
      <c r="B243" s="507"/>
      <c r="C243" s="507"/>
      <c r="D243" s="507"/>
      <c r="E243" s="507"/>
      <c r="F243" s="507"/>
      <c r="G243" s="507"/>
      <c r="H243" s="507"/>
      <c r="I243" s="507"/>
      <c r="J243" s="507"/>
      <c r="K243" s="507"/>
      <c r="L243" s="507"/>
      <c r="M243" s="507"/>
      <c r="N243" s="507"/>
      <c r="O243" s="507"/>
      <c r="P243" s="507"/>
      <c r="Q243" s="507"/>
      <c r="R243" s="507"/>
      <c r="S243" s="507"/>
      <c r="T243" s="507"/>
      <c r="U243" s="507"/>
      <c r="V243" s="507"/>
      <c r="W243" s="507"/>
      <c r="X243" s="507"/>
      <c r="Y243" s="507"/>
      <c r="Z243" s="507"/>
      <c r="AA243" s="507"/>
      <c r="AB243" s="507"/>
      <c r="AC243" s="507"/>
    </row>
    <row r="244">
      <c r="A244" s="507"/>
      <c r="B244" s="507"/>
      <c r="C244" s="507"/>
      <c r="D244" s="507"/>
      <c r="E244" s="507"/>
      <c r="F244" s="507"/>
      <c r="G244" s="507"/>
      <c r="H244" s="507"/>
      <c r="I244" s="507"/>
      <c r="J244" s="507"/>
      <c r="K244" s="507"/>
      <c r="L244" s="507"/>
      <c r="M244" s="507"/>
      <c r="N244" s="507"/>
      <c r="O244" s="507"/>
      <c r="P244" s="507"/>
      <c r="Q244" s="507"/>
      <c r="R244" s="507"/>
      <c r="S244" s="507"/>
      <c r="T244" s="507"/>
      <c r="U244" s="507"/>
      <c r="V244" s="507"/>
      <c r="W244" s="507"/>
      <c r="X244" s="507"/>
      <c r="Y244" s="507"/>
      <c r="Z244" s="507"/>
      <c r="AA244" s="507"/>
      <c r="AB244" s="507"/>
      <c r="AC244" s="507"/>
    </row>
    <row r="245">
      <c r="A245" s="507"/>
      <c r="B245" s="507"/>
      <c r="C245" s="507"/>
      <c r="D245" s="507"/>
      <c r="E245" s="507"/>
      <c r="F245" s="507"/>
      <c r="G245" s="507"/>
      <c r="H245" s="507"/>
      <c r="I245" s="507"/>
      <c r="J245" s="507"/>
      <c r="K245" s="507"/>
      <c r="L245" s="507"/>
      <c r="M245" s="507"/>
      <c r="N245" s="507"/>
      <c r="O245" s="507"/>
      <c r="P245" s="507"/>
      <c r="Q245" s="507"/>
      <c r="R245" s="507"/>
      <c r="S245" s="507"/>
      <c r="T245" s="507"/>
      <c r="U245" s="507"/>
      <c r="V245" s="507"/>
      <c r="W245" s="507"/>
      <c r="X245" s="507"/>
      <c r="Y245" s="507"/>
      <c r="Z245" s="507"/>
      <c r="AA245" s="507"/>
      <c r="AB245" s="507"/>
      <c r="AC245" s="507"/>
    </row>
    <row r="246">
      <c r="A246" s="507"/>
      <c r="B246" s="507"/>
      <c r="C246" s="507"/>
      <c r="D246" s="507"/>
      <c r="E246" s="507"/>
      <c r="F246" s="507"/>
      <c r="G246" s="507"/>
      <c r="H246" s="507"/>
      <c r="I246" s="507"/>
      <c r="J246" s="507"/>
      <c r="K246" s="507"/>
      <c r="L246" s="507"/>
      <c r="M246" s="507"/>
      <c r="N246" s="507"/>
      <c r="O246" s="507"/>
      <c r="P246" s="507"/>
      <c r="Q246" s="507"/>
      <c r="R246" s="507"/>
      <c r="S246" s="507"/>
      <c r="T246" s="507"/>
      <c r="U246" s="507"/>
      <c r="V246" s="507"/>
      <c r="W246" s="507"/>
      <c r="X246" s="507"/>
      <c r="Y246" s="507"/>
      <c r="Z246" s="507"/>
      <c r="AA246" s="507"/>
      <c r="AB246" s="507"/>
      <c r="AC246" s="507"/>
    </row>
    <row r="247">
      <c r="A247" s="507"/>
      <c r="B247" s="507"/>
      <c r="C247" s="507"/>
      <c r="D247" s="507"/>
      <c r="E247" s="507"/>
      <c r="F247" s="507"/>
      <c r="G247" s="507"/>
      <c r="H247" s="507"/>
      <c r="I247" s="507"/>
      <c r="J247" s="507"/>
      <c r="K247" s="507"/>
      <c r="L247" s="507"/>
      <c r="M247" s="507"/>
      <c r="N247" s="507"/>
      <c r="O247" s="507"/>
      <c r="P247" s="507"/>
      <c r="Q247" s="507"/>
      <c r="R247" s="507"/>
      <c r="S247" s="507"/>
      <c r="T247" s="507"/>
      <c r="U247" s="507"/>
      <c r="V247" s="507"/>
      <c r="W247" s="507"/>
      <c r="X247" s="507"/>
      <c r="Y247" s="507"/>
      <c r="Z247" s="507"/>
      <c r="AA247" s="507"/>
      <c r="AB247" s="507"/>
      <c r="AC247" s="507"/>
    </row>
    <row r="248">
      <c r="A248" s="507"/>
      <c r="B248" s="507"/>
      <c r="C248" s="507"/>
      <c r="D248" s="507"/>
      <c r="E248" s="507"/>
      <c r="F248" s="507"/>
      <c r="G248" s="507"/>
      <c r="H248" s="507"/>
      <c r="I248" s="507"/>
      <c r="J248" s="507"/>
      <c r="K248" s="507"/>
      <c r="L248" s="507"/>
      <c r="M248" s="507"/>
      <c r="N248" s="507"/>
      <c r="O248" s="507"/>
      <c r="P248" s="507"/>
      <c r="Q248" s="507"/>
      <c r="R248" s="507"/>
      <c r="S248" s="507"/>
      <c r="T248" s="507"/>
      <c r="U248" s="507"/>
      <c r="V248" s="507"/>
      <c r="W248" s="507"/>
      <c r="X248" s="507"/>
      <c r="Y248" s="507"/>
      <c r="Z248" s="507"/>
      <c r="AA248" s="507"/>
      <c r="AB248" s="507"/>
      <c r="AC248" s="507"/>
    </row>
    <row r="249">
      <c r="A249" s="507"/>
      <c r="B249" s="507"/>
      <c r="C249" s="507"/>
      <c r="D249" s="507"/>
      <c r="E249" s="507"/>
      <c r="F249" s="507"/>
      <c r="G249" s="507"/>
      <c r="H249" s="507"/>
      <c r="I249" s="507"/>
      <c r="J249" s="507"/>
      <c r="K249" s="507"/>
      <c r="L249" s="507"/>
      <c r="M249" s="507"/>
      <c r="N249" s="507"/>
      <c r="O249" s="507"/>
      <c r="P249" s="507"/>
      <c r="Q249" s="507"/>
      <c r="R249" s="507"/>
      <c r="S249" s="507"/>
      <c r="T249" s="507"/>
      <c r="U249" s="507"/>
      <c r="V249" s="507"/>
      <c r="W249" s="507"/>
      <c r="X249" s="507"/>
      <c r="Y249" s="507"/>
      <c r="Z249" s="507"/>
      <c r="AA249" s="507"/>
      <c r="AB249" s="507"/>
      <c r="AC249" s="507"/>
    </row>
    <row r="250">
      <c r="A250" s="507"/>
      <c r="B250" s="507"/>
      <c r="C250" s="507"/>
      <c r="D250" s="507"/>
      <c r="E250" s="507"/>
      <c r="F250" s="507"/>
      <c r="G250" s="507"/>
      <c r="H250" s="507"/>
      <c r="I250" s="507"/>
      <c r="J250" s="507"/>
      <c r="K250" s="507"/>
      <c r="L250" s="507"/>
      <c r="M250" s="507"/>
      <c r="N250" s="507"/>
      <c r="O250" s="507"/>
      <c r="P250" s="507"/>
      <c r="Q250" s="507"/>
      <c r="R250" s="507"/>
      <c r="S250" s="507"/>
      <c r="T250" s="507"/>
      <c r="U250" s="507"/>
      <c r="V250" s="507"/>
      <c r="W250" s="507"/>
      <c r="X250" s="507"/>
      <c r="Y250" s="507"/>
      <c r="Z250" s="507"/>
      <c r="AA250" s="507"/>
      <c r="AB250" s="507"/>
      <c r="AC250" s="507"/>
    </row>
    <row r="251">
      <c r="A251" s="507"/>
      <c r="B251" s="507"/>
      <c r="C251" s="507"/>
      <c r="D251" s="507"/>
      <c r="E251" s="507"/>
      <c r="F251" s="507"/>
      <c r="G251" s="507"/>
      <c r="H251" s="507"/>
      <c r="I251" s="507"/>
      <c r="J251" s="507"/>
      <c r="K251" s="507"/>
      <c r="L251" s="507"/>
      <c r="M251" s="507"/>
      <c r="N251" s="507"/>
      <c r="O251" s="507"/>
      <c r="P251" s="507"/>
      <c r="Q251" s="507"/>
      <c r="R251" s="507"/>
      <c r="S251" s="507"/>
      <c r="T251" s="507"/>
      <c r="U251" s="507"/>
      <c r="V251" s="507"/>
      <c r="W251" s="507"/>
      <c r="X251" s="507"/>
      <c r="Y251" s="507"/>
      <c r="Z251" s="507"/>
      <c r="AA251" s="507"/>
      <c r="AB251" s="507"/>
      <c r="AC251" s="507"/>
    </row>
    <row r="252">
      <c r="A252" s="507"/>
      <c r="B252" s="507"/>
      <c r="C252" s="507"/>
      <c r="D252" s="507"/>
      <c r="E252" s="507"/>
      <c r="F252" s="507"/>
      <c r="G252" s="507"/>
      <c r="H252" s="507"/>
      <c r="I252" s="507"/>
      <c r="J252" s="507"/>
      <c r="K252" s="507"/>
      <c r="L252" s="507"/>
      <c r="M252" s="507"/>
      <c r="N252" s="507"/>
      <c r="O252" s="507"/>
      <c r="P252" s="507"/>
      <c r="Q252" s="507"/>
      <c r="R252" s="507"/>
      <c r="S252" s="507"/>
      <c r="T252" s="507"/>
      <c r="U252" s="507"/>
      <c r="V252" s="507"/>
      <c r="W252" s="507"/>
      <c r="X252" s="507"/>
      <c r="Y252" s="507"/>
      <c r="Z252" s="507"/>
      <c r="AA252" s="507"/>
      <c r="AB252" s="507"/>
      <c r="AC252" s="507"/>
    </row>
    <row r="253">
      <c r="A253" s="507"/>
      <c r="B253" s="507"/>
      <c r="C253" s="507"/>
      <c r="D253" s="507"/>
      <c r="E253" s="507"/>
      <c r="F253" s="507"/>
      <c r="G253" s="507"/>
      <c r="H253" s="507"/>
      <c r="I253" s="507"/>
      <c r="J253" s="507"/>
      <c r="K253" s="507"/>
      <c r="L253" s="507"/>
      <c r="M253" s="507"/>
      <c r="N253" s="507"/>
      <c r="O253" s="507"/>
      <c r="P253" s="507"/>
      <c r="Q253" s="507"/>
      <c r="R253" s="507"/>
      <c r="S253" s="507"/>
      <c r="T253" s="507"/>
      <c r="U253" s="507"/>
      <c r="V253" s="507"/>
      <c r="W253" s="507"/>
      <c r="X253" s="507"/>
      <c r="Y253" s="507"/>
      <c r="Z253" s="507"/>
      <c r="AA253" s="507"/>
      <c r="AB253" s="507"/>
      <c r="AC253" s="507"/>
    </row>
    <row r="254">
      <c r="A254" s="507"/>
      <c r="B254" s="507"/>
      <c r="C254" s="507"/>
      <c r="D254" s="507"/>
      <c r="E254" s="507"/>
      <c r="F254" s="507"/>
      <c r="G254" s="507"/>
      <c r="H254" s="507"/>
      <c r="I254" s="507"/>
      <c r="J254" s="507"/>
      <c r="K254" s="507"/>
      <c r="L254" s="507"/>
      <c r="M254" s="507"/>
      <c r="N254" s="507"/>
      <c r="O254" s="507"/>
      <c r="P254" s="507"/>
      <c r="Q254" s="507"/>
      <c r="R254" s="507"/>
      <c r="S254" s="507"/>
      <c r="T254" s="507"/>
      <c r="U254" s="507"/>
      <c r="V254" s="507"/>
      <c r="W254" s="507"/>
      <c r="X254" s="507"/>
      <c r="Y254" s="507"/>
      <c r="Z254" s="507"/>
      <c r="AA254" s="507"/>
      <c r="AB254" s="507"/>
      <c r="AC254" s="507"/>
    </row>
    <row r="255">
      <c r="A255" s="507"/>
      <c r="B255" s="507"/>
      <c r="C255" s="507"/>
      <c r="D255" s="507"/>
      <c r="E255" s="507"/>
      <c r="F255" s="507"/>
      <c r="G255" s="507"/>
      <c r="H255" s="507"/>
      <c r="I255" s="507"/>
      <c r="J255" s="507"/>
      <c r="K255" s="507"/>
      <c r="L255" s="507"/>
      <c r="M255" s="507"/>
      <c r="N255" s="507"/>
      <c r="O255" s="507"/>
      <c r="P255" s="507"/>
      <c r="Q255" s="507"/>
      <c r="R255" s="507"/>
      <c r="S255" s="507"/>
      <c r="T255" s="507"/>
      <c r="U255" s="507"/>
      <c r="V255" s="507"/>
      <c r="W255" s="507"/>
      <c r="X255" s="507"/>
      <c r="Y255" s="507"/>
      <c r="Z255" s="507"/>
      <c r="AA255" s="507"/>
      <c r="AB255" s="507"/>
      <c r="AC255" s="507"/>
    </row>
    <row r="256">
      <c r="A256" s="507"/>
      <c r="B256" s="507"/>
      <c r="C256" s="507"/>
      <c r="D256" s="507"/>
      <c r="E256" s="507"/>
      <c r="F256" s="507"/>
      <c r="G256" s="507"/>
      <c r="H256" s="507"/>
      <c r="I256" s="507"/>
      <c r="J256" s="507"/>
      <c r="K256" s="507"/>
      <c r="L256" s="507"/>
      <c r="M256" s="507"/>
      <c r="N256" s="507"/>
      <c r="O256" s="507"/>
      <c r="P256" s="507"/>
      <c r="Q256" s="507"/>
      <c r="R256" s="507"/>
      <c r="S256" s="507"/>
      <c r="T256" s="507"/>
      <c r="U256" s="507"/>
      <c r="V256" s="507"/>
      <c r="W256" s="507"/>
      <c r="X256" s="507"/>
      <c r="Y256" s="507"/>
      <c r="Z256" s="507"/>
      <c r="AA256" s="507"/>
      <c r="AB256" s="507"/>
      <c r="AC256" s="507"/>
    </row>
    <row r="257">
      <c r="A257" s="507"/>
      <c r="B257" s="507"/>
      <c r="C257" s="507"/>
      <c r="D257" s="507"/>
      <c r="E257" s="507"/>
      <c r="F257" s="507"/>
      <c r="G257" s="507"/>
      <c r="H257" s="507"/>
      <c r="I257" s="507"/>
      <c r="J257" s="507"/>
      <c r="K257" s="507"/>
      <c r="L257" s="507"/>
      <c r="M257" s="507"/>
      <c r="N257" s="507"/>
      <c r="O257" s="507"/>
      <c r="P257" s="507"/>
      <c r="Q257" s="507"/>
      <c r="R257" s="507"/>
      <c r="S257" s="507"/>
      <c r="T257" s="507"/>
      <c r="U257" s="507"/>
      <c r="V257" s="507"/>
      <c r="W257" s="507"/>
      <c r="X257" s="507"/>
      <c r="Y257" s="507"/>
      <c r="Z257" s="507"/>
      <c r="AA257" s="507"/>
      <c r="AB257" s="507"/>
      <c r="AC257" s="507"/>
    </row>
    <row r="258">
      <c r="A258" s="507"/>
      <c r="B258" s="507"/>
      <c r="C258" s="507"/>
      <c r="D258" s="507"/>
      <c r="E258" s="507"/>
      <c r="F258" s="507"/>
      <c r="G258" s="507"/>
      <c r="H258" s="507"/>
      <c r="I258" s="507"/>
      <c r="J258" s="507"/>
      <c r="K258" s="507"/>
      <c r="L258" s="507"/>
      <c r="M258" s="507"/>
      <c r="N258" s="507"/>
      <c r="O258" s="507"/>
      <c r="P258" s="507"/>
      <c r="Q258" s="507"/>
      <c r="R258" s="507"/>
      <c r="S258" s="507"/>
      <c r="T258" s="507"/>
      <c r="U258" s="507"/>
      <c r="V258" s="507"/>
      <c r="W258" s="507"/>
      <c r="X258" s="507"/>
      <c r="Y258" s="507"/>
      <c r="Z258" s="507"/>
      <c r="AA258" s="507"/>
      <c r="AB258" s="507"/>
      <c r="AC258" s="507"/>
    </row>
    <row r="259">
      <c r="A259" s="507"/>
      <c r="B259" s="507"/>
      <c r="C259" s="507"/>
      <c r="D259" s="507"/>
      <c r="E259" s="507"/>
      <c r="F259" s="507"/>
      <c r="G259" s="507"/>
      <c r="H259" s="507"/>
      <c r="I259" s="507"/>
      <c r="J259" s="507"/>
      <c r="K259" s="507"/>
      <c r="L259" s="507"/>
      <c r="M259" s="507"/>
      <c r="N259" s="507"/>
      <c r="O259" s="507"/>
      <c r="P259" s="507"/>
      <c r="Q259" s="507"/>
      <c r="R259" s="507"/>
      <c r="S259" s="507"/>
      <c r="T259" s="507"/>
      <c r="U259" s="507"/>
      <c r="V259" s="507"/>
      <c r="W259" s="507"/>
      <c r="X259" s="507"/>
      <c r="Y259" s="507"/>
      <c r="Z259" s="507"/>
      <c r="AA259" s="507"/>
      <c r="AB259" s="507"/>
      <c r="AC259" s="507"/>
    </row>
    <row r="260">
      <c r="A260" s="507"/>
      <c r="B260" s="507"/>
      <c r="C260" s="507"/>
      <c r="D260" s="507"/>
      <c r="E260" s="507"/>
      <c r="F260" s="507"/>
      <c r="G260" s="507"/>
      <c r="H260" s="507"/>
      <c r="I260" s="507"/>
      <c r="J260" s="507"/>
      <c r="K260" s="507"/>
      <c r="L260" s="507"/>
      <c r="M260" s="507"/>
      <c r="N260" s="507"/>
      <c r="O260" s="507"/>
      <c r="P260" s="507"/>
      <c r="Q260" s="507"/>
      <c r="R260" s="507"/>
      <c r="S260" s="507"/>
      <c r="T260" s="507"/>
      <c r="U260" s="507"/>
      <c r="V260" s="507"/>
      <c r="W260" s="507"/>
      <c r="X260" s="507"/>
      <c r="Y260" s="507"/>
      <c r="Z260" s="507"/>
      <c r="AA260" s="507"/>
      <c r="AB260" s="507"/>
      <c r="AC260" s="507"/>
    </row>
    <row r="261">
      <c r="A261" s="507"/>
      <c r="B261" s="507"/>
      <c r="C261" s="507"/>
      <c r="D261" s="507"/>
      <c r="E261" s="507"/>
      <c r="F261" s="507"/>
      <c r="G261" s="507"/>
      <c r="H261" s="507"/>
      <c r="I261" s="507"/>
      <c r="J261" s="507"/>
      <c r="K261" s="507"/>
      <c r="L261" s="507"/>
      <c r="M261" s="507"/>
      <c r="N261" s="507"/>
      <c r="O261" s="507"/>
      <c r="P261" s="507"/>
      <c r="Q261" s="507"/>
      <c r="R261" s="507"/>
      <c r="S261" s="507"/>
      <c r="T261" s="507"/>
      <c r="U261" s="507"/>
      <c r="V261" s="507"/>
      <c r="W261" s="507"/>
      <c r="X261" s="507"/>
      <c r="Y261" s="507"/>
      <c r="Z261" s="507"/>
      <c r="AA261" s="507"/>
      <c r="AB261" s="507"/>
      <c r="AC261" s="507"/>
    </row>
    <row r="262">
      <c r="A262" s="507"/>
      <c r="B262" s="507"/>
      <c r="C262" s="507"/>
      <c r="D262" s="507"/>
      <c r="E262" s="507"/>
      <c r="F262" s="507"/>
      <c r="G262" s="507"/>
      <c r="H262" s="507"/>
      <c r="I262" s="507"/>
      <c r="J262" s="507"/>
      <c r="K262" s="507"/>
      <c r="L262" s="507"/>
      <c r="M262" s="507"/>
      <c r="N262" s="507"/>
      <c r="O262" s="507"/>
      <c r="P262" s="507"/>
      <c r="Q262" s="507"/>
      <c r="R262" s="507"/>
      <c r="S262" s="507"/>
      <c r="T262" s="507"/>
      <c r="U262" s="507"/>
      <c r="V262" s="507"/>
      <c r="W262" s="507"/>
      <c r="X262" s="507"/>
      <c r="Y262" s="507"/>
      <c r="Z262" s="507"/>
      <c r="AA262" s="507"/>
      <c r="AB262" s="507"/>
      <c r="AC262" s="507"/>
    </row>
    <row r="263">
      <c r="A263" s="507"/>
      <c r="B263" s="507"/>
      <c r="C263" s="507"/>
      <c r="D263" s="507"/>
      <c r="E263" s="507"/>
      <c r="F263" s="507"/>
      <c r="G263" s="507"/>
      <c r="H263" s="507"/>
      <c r="I263" s="507"/>
      <c r="J263" s="507"/>
      <c r="K263" s="507"/>
      <c r="L263" s="507"/>
      <c r="M263" s="507"/>
      <c r="N263" s="507"/>
      <c r="O263" s="507"/>
      <c r="P263" s="507"/>
      <c r="Q263" s="507"/>
      <c r="R263" s="507"/>
      <c r="S263" s="507"/>
      <c r="T263" s="507"/>
      <c r="U263" s="507"/>
      <c r="V263" s="507"/>
      <c r="W263" s="507"/>
      <c r="X263" s="507"/>
      <c r="Y263" s="507"/>
      <c r="Z263" s="507"/>
      <c r="AA263" s="507"/>
      <c r="AB263" s="507"/>
      <c r="AC263" s="507"/>
    </row>
    <row r="264">
      <c r="A264" s="507"/>
      <c r="B264" s="507"/>
      <c r="C264" s="507"/>
      <c r="D264" s="507"/>
      <c r="E264" s="507"/>
      <c r="F264" s="507"/>
      <c r="G264" s="507"/>
      <c r="H264" s="507"/>
      <c r="I264" s="507"/>
      <c r="J264" s="507"/>
      <c r="K264" s="507"/>
      <c r="L264" s="507"/>
      <c r="M264" s="507"/>
      <c r="N264" s="507"/>
      <c r="O264" s="507"/>
      <c r="P264" s="507"/>
      <c r="Q264" s="507"/>
      <c r="R264" s="507"/>
      <c r="S264" s="507"/>
      <c r="T264" s="507"/>
      <c r="U264" s="507"/>
      <c r="V264" s="507"/>
      <c r="W264" s="507"/>
      <c r="X264" s="507"/>
      <c r="Y264" s="507"/>
      <c r="Z264" s="507"/>
      <c r="AA264" s="507"/>
      <c r="AB264" s="507"/>
      <c r="AC264" s="507"/>
    </row>
    <row r="265">
      <c r="A265" s="507"/>
      <c r="B265" s="507"/>
      <c r="C265" s="507"/>
      <c r="D265" s="507"/>
      <c r="E265" s="507"/>
      <c r="F265" s="507"/>
      <c r="G265" s="507"/>
      <c r="H265" s="507"/>
      <c r="I265" s="507"/>
      <c r="J265" s="507"/>
      <c r="K265" s="507"/>
      <c r="L265" s="507"/>
      <c r="M265" s="507"/>
      <c r="N265" s="507"/>
      <c r="O265" s="507"/>
      <c r="P265" s="507"/>
      <c r="Q265" s="507"/>
      <c r="R265" s="507"/>
      <c r="S265" s="507"/>
      <c r="T265" s="507"/>
      <c r="U265" s="507"/>
      <c r="V265" s="507"/>
      <c r="W265" s="507"/>
      <c r="X265" s="507"/>
      <c r="Y265" s="507"/>
      <c r="Z265" s="507"/>
      <c r="AA265" s="507"/>
      <c r="AB265" s="507"/>
      <c r="AC265" s="507"/>
    </row>
    <row r="266">
      <c r="A266" s="507"/>
      <c r="B266" s="507"/>
      <c r="C266" s="507"/>
      <c r="D266" s="507"/>
      <c r="E266" s="507"/>
      <c r="F266" s="507"/>
      <c r="G266" s="507"/>
      <c r="H266" s="507"/>
      <c r="I266" s="507"/>
      <c r="J266" s="507"/>
      <c r="K266" s="507"/>
      <c r="L266" s="507"/>
      <c r="M266" s="507"/>
      <c r="N266" s="507"/>
      <c r="O266" s="507"/>
      <c r="P266" s="507"/>
      <c r="Q266" s="507"/>
      <c r="R266" s="507"/>
      <c r="S266" s="507"/>
      <c r="T266" s="507"/>
      <c r="U266" s="507"/>
      <c r="V266" s="507"/>
      <c r="W266" s="507"/>
      <c r="X266" s="507"/>
      <c r="Y266" s="507"/>
      <c r="Z266" s="507"/>
      <c r="AA266" s="507"/>
      <c r="AB266" s="507"/>
      <c r="AC266" s="507"/>
    </row>
    <row r="267">
      <c r="A267" s="507"/>
      <c r="B267" s="507"/>
      <c r="C267" s="507"/>
      <c r="D267" s="507"/>
      <c r="E267" s="507"/>
      <c r="F267" s="507"/>
      <c r="G267" s="507"/>
      <c r="H267" s="507"/>
      <c r="I267" s="507"/>
      <c r="J267" s="507"/>
      <c r="K267" s="507"/>
      <c r="L267" s="507"/>
      <c r="M267" s="507"/>
      <c r="N267" s="507"/>
      <c r="O267" s="507"/>
      <c r="P267" s="507"/>
      <c r="Q267" s="507"/>
      <c r="R267" s="507"/>
      <c r="S267" s="507"/>
      <c r="T267" s="507"/>
      <c r="U267" s="507"/>
      <c r="V267" s="507"/>
      <c r="W267" s="507"/>
      <c r="X267" s="507"/>
      <c r="Y267" s="507"/>
      <c r="Z267" s="507"/>
      <c r="AA267" s="507"/>
      <c r="AB267" s="507"/>
      <c r="AC267" s="507"/>
    </row>
    <row r="268">
      <c r="A268" s="507"/>
      <c r="B268" s="507"/>
      <c r="C268" s="507"/>
      <c r="D268" s="507"/>
      <c r="E268" s="507"/>
      <c r="F268" s="507"/>
      <c r="G268" s="507"/>
      <c r="H268" s="507"/>
      <c r="I268" s="507"/>
      <c r="J268" s="507"/>
      <c r="K268" s="507"/>
      <c r="L268" s="507"/>
      <c r="M268" s="507"/>
      <c r="N268" s="507"/>
      <c r="O268" s="507"/>
      <c r="P268" s="507"/>
      <c r="Q268" s="507"/>
      <c r="R268" s="507"/>
      <c r="S268" s="507"/>
      <c r="T268" s="507"/>
      <c r="U268" s="507"/>
      <c r="V268" s="507"/>
      <c r="W268" s="507"/>
      <c r="X268" s="507"/>
      <c r="Y268" s="507"/>
      <c r="Z268" s="507"/>
      <c r="AA268" s="507"/>
      <c r="AB268" s="507"/>
      <c r="AC268" s="507"/>
    </row>
    <row r="269">
      <c r="A269" s="507"/>
      <c r="B269" s="507"/>
      <c r="C269" s="507"/>
      <c r="D269" s="507"/>
      <c r="E269" s="507"/>
      <c r="F269" s="507"/>
      <c r="G269" s="507"/>
      <c r="H269" s="507"/>
      <c r="I269" s="507"/>
      <c r="J269" s="507"/>
      <c r="K269" s="507"/>
      <c r="L269" s="507"/>
      <c r="M269" s="507"/>
      <c r="N269" s="507"/>
      <c r="O269" s="507"/>
      <c r="P269" s="507"/>
      <c r="Q269" s="507"/>
      <c r="R269" s="507"/>
      <c r="S269" s="507"/>
      <c r="T269" s="507"/>
      <c r="U269" s="507"/>
      <c r="V269" s="507"/>
      <c r="W269" s="507"/>
      <c r="X269" s="507"/>
      <c r="Y269" s="507"/>
      <c r="Z269" s="507"/>
      <c r="AA269" s="507"/>
      <c r="AB269" s="507"/>
      <c r="AC269" s="507"/>
    </row>
    <row r="270">
      <c r="A270" s="507"/>
      <c r="B270" s="507"/>
      <c r="C270" s="507"/>
      <c r="D270" s="507"/>
      <c r="E270" s="507"/>
      <c r="F270" s="507"/>
      <c r="G270" s="507"/>
      <c r="H270" s="507"/>
      <c r="I270" s="507"/>
      <c r="J270" s="507"/>
      <c r="K270" s="507"/>
      <c r="L270" s="507"/>
      <c r="M270" s="507"/>
      <c r="N270" s="507"/>
      <c r="O270" s="507"/>
      <c r="P270" s="507"/>
      <c r="Q270" s="507"/>
      <c r="R270" s="507"/>
      <c r="S270" s="507"/>
      <c r="T270" s="507"/>
      <c r="U270" s="507"/>
      <c r="V270" s="507"/>
      <c r="W270" s="507"/>
      <c r="X270" s="507"/>
      <c r="Y270" s="507"/>
      <c r="Z270" s="507"/>
      <c r="AA270" s="507"/>
      <c r="AB270" s="507"/>
      <c r="AC270" s="507"/>
    </row>
    <row r="271">
      <c r="A271" s="507"/>
      <c r="B271" s="507"/>
      <c r="C271" s="507"/>
      <c r="D271" s="507"/>
      <c r="E271" s="507"/>
      <c r="F271" s="507"/>
      <c r="G271" s="507"/>
      <c r="H271" s="507"/>
      <c r="I271" s="507"/>
      <c r="J271" s="507"/>
      <c r="K271" s="507"/>
      <c r="L271" s="507"/>
      <c r="M271" s="507"/>
      <c r="N271" s="507"/>
      <c r="O271" s="507"/>
      <c r="P271" s="507"/>
      <c r="Q271" s="507"/>
      <c r="R271" s="507"/>
      <c r="S271" s="507"/>
      <c r="T271" s="507"/>
      <c r="U271" s="507"/>
      <c r="V271" s="507"/>
      <c r="W271" s="507"/>
      <c r="X271" s="507"/>
      <c r="Y271" s="507"/>
      <c r="Z271" s="507"/>
      <c r="AA271" s="507"/>
      <c r="AB271" s="507"/>
      <c r="AC271" s="507"/>
    </row>
    <row r="272">
      <c r="A272" s="507"/>
      <c r="B272" s="507"/>
      <c r="C272" s="507"/>
      <c r="D272" s="507"/>
      <c r="E272" s="507"/>
      <c r="F272" s="507"/>
      <c r="G272" s="507"/>
      <c r="H272" s="507"/>
      <c r="I272" s="507"/>
      <c r="J272" s="507"/>
      <c r="K272" s="507"/>
      <c r="L272" s="507"/>
      <c r="M272" s="507"/>
      <c r="N272" s="507"/>
      <c r="O272" s="507"/>
      <c r="P272" s="507"/>
      <c r="Q272" s="507"/>
      <c r="R272" s="507"/>
      <c r="S272" s="507"/>
      <c r="T272" s="507"/>
      <c r="U272" s="507"/>
      <c r="V272" s="507"/>
      <c r="W272" s="507"/>
      <c r="X272" s="507"/>
      <c r="Y272" s="507"/>
      <c r="Z272" s="507"/>
      <c r="AA272" s="507"/>
      <c r="AB272" s="507"/>
      <c r="AC272" s="507"/>
    </row>
    <row r="273">
      <c r="A273" s="507"/>
      <c r="B273" s="507"/>
      <c r="C273" s="507"/>
      <c r="D273" s="507"/>
      <c r="E273" s="507"/>
      <c r="F273" s="507"/>
      <c r="G273" s="507"/>
      <c r="H273" s="507"/>
      <c r="I273" s="507"/>
      <c r="J273" s="507"/>
      <c r="K273" s="507"/>
      <c r="L273" s="507"/>
      <c r="M273" s="507"/>
      <c r="N273" s="507"/>
      <c r="O273" s="507"/>
      <c r="P273" s="507"/>
      <c r="Q273" s="507"/>
      <c r="R273" s="507"/>
      <c r="S273" s="507"/>
      <c r="T273" s="507"/>
      <c r="U273" s="507"/>
      <c r="V273" s="507"/>
      <c r="W273" s="507"/>
      <c r="X273" s="507"/>
      <c r="Y273" s="507"/>
      <c r="Z273" s="507"/>
      <c r="AA273" s="507"/>
      <c r="AB273" s="507"/>
      <c r="AC273" s="507"/>
    </row>
    <row r="274">
      <c r="A274" s="507"/>
      <c r="B274" s="507"/>
      <c r="C274" s="507"/>
      <c r="D274" s="507"/>
      <c r="E274" s="507"/>
      <c r="F274" s="507"/>
      <c r="G274" s="507"/>
      <c r="H274" s="507"/>
      <c r="I274" s="507"/>
      <c r="J274" s="507"/>
      <c r="K274" s="507"/>
      <c r="L274" s="507"/>
      <c r="M274" s="507"/>
      <c r="N274" s="507"/>
      <c r="O274" s="507"/>
      <c r="P274" s="507"/>
      <c r="Q274" s="507"/>
      <c r="R274" s="507"/>
      <c r="S274" s="507"/>
      <c r="T274" s="507"/>
      <c r="U274" s="507"/>
      <c r="V274" s="507"/>
      <c r="W274" s="507"/>
      <c r="X274" s="507"/>
      <c r="Y274" s="507"/>
      <c r="Z274" s="507"/>
      <c r="AA274" s="507"/>
      <c r="AB274" s="507"/>
      <c r="AC274" s="507"/>
    </row>
    <row r="275">
      <c r="A275" s="507"/>
      <c r="B275" s="507"/>
      <c r="C275" s="507"/>
      <c r="D275" s="507"/>
      <c r="E275" s="507"/>
      <c r="F275" s="507"/>
      <c r="G275" s="507"/>
      <c r="H275" s="507"/>
      <c r="I275" s="507"/>
      <c r="J275" s="507"/>
      <c r="K275" s="507"/>
      <c r="L275" s="507"/>
      <c r="M275" s="507"/>
      <c r="N275" s="507"/>
      <c r="O275" s="507"/>
      <c r="P275" s="507"/>
      <c r="Q275" s="507"/>
      <c r="R275" s="507"/>
      <c r="S275" s="507"/>
      <c r="T275" s="507"/>
      <c r="U275" s="507"/>
      <c r="V275" s="507"/>
      <c r="W275" s="507"/>
      <c r="X275" s="507"/>
      <c r="Y275" s="507"/>
      <c r="Z275" s="507"/>
      <c r="AA275" s="507"/>
      <c r="AB275" s="507"/>
      <c r="AC275" s="507"/>
    </row>
    <row r="276">
      <c r="A276" s="507"/>
      <c r="B276" s="507"/>
      <c r="C276" s="507"/>
      <c r="D276" s="507"/>
      <c r="E276" s="507"/>
      <c r="F276" s="507"/>
      <c r="G276" s="507"/>
      <c r="H276" s="507"/>
      <c r="I276" s="507"/>
      <c r="J276" s="507"/>
      <c r="K276" s="507"/>
      <c r="L276" s="507"/>
      <c r="M276" s="507"/>
      <c r="N276" s="507"/>
      <c r="O276" s="507"/>
      <c r="P276" s="507"/>
      <c r="Q276" s="507"/>
      <c r="R276" s="507"/>
      <c r="S276" s="507"/>
      <c r="T276" s="507"/>
      <c r="U276" s="507"/>
      <c r="V276" s="507"/>
      <c r="W276" s="507"/>
      <c r="X276" s="507"/>
      <c r="Y276" s="507"/>
      <c r="Z276" s="507"/>
      <c r="AA276" s="507"/>
      <c r="AB276" s="507"/>
      <c r="AC276" s="507"/>
    </row>
    <row r="277">
      <c r="A277" s="507"/>
      <c r="B277" s="507"/>
      <c r="C277" s="507"/>
      <c r="D277" s="507"/>
      <c r="E277" s="507"/>
      <c r="F277" s="507"/>
      <c r="G277" s="507"/>
      <c r="H277" s="507"/>
      <c r="I277" s="507"/>
      <c r="J277" s="507"/>
      <c r="K277" s="507"/>
      <c r="L277" s="507"/>
      <c r="M277" s="507"/>
      <c r="N277" s="507"/>
      <c r="O277" s="507"/>
      <c r="P277" s="507"/>
      <c r="Q277" s="507"/>
      <c r="R277" s="507"/>
      <c r="S277" s="507"/>
      <c r="T277" s="507"/>
      <c r="U277" s="507"/>
      <c r="V277" s="507"/>
      <c r="W277" s="507"/>
      <c r="X277" s="507"/>
      <c r="Y277" s="507"/>
      <c r="Z277" s="507"/>
      <c r="AA277" s="507"/>
      <c r="AB277" s="507"/>
      <c r="AC277" s="507"/>
    </row>
    <row r="278">
      <c r="A278" s="507"/>
      <c r="B278" s="507"/>
      <c r="C278" s="507"/>
      <c r="D278" s="507"/>
      <c r="E278" s="507"/>
      <c r="F278" s="507"/>
      <c r="G278" s="507"/>
      <c r="H278" s="507"/>
      <c r="I278" s="507"/>
      <c r="J278" s="507"/>
      <c r="K278" s="507"/>
      <c r="L278" s="507"/>
      <c r="M278" s="507"/>
      <c r="N278" s="507"/>
      <c r="O278" s="507"/>
      <c r="P278" s="507"/>
      <c r="Q278" s="507"/>
      <c r="R278" s="507"/>
      <c r="S278" s="507"/>
      <c r="T278" s="507"/>
      <c r="U278" s="507"/>
      <c r="V278" s="507"/>
      <c r="W278" s="507"/>
      <c r="X278" s="507"/>
      <c r="Y278" s="507"/>
      <c r="Z278" s="507"/>
      <c r="AA278" s="507"/>
      <c r="AB278" s="507"/>
      <c r="AC278" s="507"/>
    </row>
    <row r="279">
      <c r="A279" s="507"/>
      <c r="B279" s="507"/>
      <c r="C279" s="507"/>
      <c r="D279" s="507"/>
      <c r="E279" s="507"/>
      <c r="F279" s="507"/>
      <c r="G279" s="507"/>
      <c r="H279" s="507"/>
      <c r="I279" s="507"/>
      <c r="J279" s="507"/>
      <c r="K279" s="507"/>
      <c r="L279" s="507"/>
      <c r="M279" s="507"/>
      <c r="N279" s="507"/>
      <c r="O279" s="507"/>
      <c r="P279" s="507"/>
      <c r="Q279" s="507"/>
      <c r="R279" s="507"/>
      <c r="S279" s="507"/>
      <c r="T279" s="507"/>
      <c r="U279" s="507"/>
      <c r="V279" s="507"/>
      <c r="W279" s="507"/>
      <c r="X279" s="507"/>
      <c r="Y279" s="507"/>
      <c r="Z279" s="507"/>
      <c r="AA279" s="507"/>
      <c r="AB279" s="507"/>
      <c r="AC279" s="507"/>
    </row>
    <row r="280">
      <c r="A280" s="507"/>
      <c r="B280" s="507"/>
      <c r="C280" s="507"/>
      <c r="D280" s="507"/>
      <c r="E280" s="507"/>
      <c r="F280" s="507"/>
      <c r="G280" s="507"/>
      <c r="H280" s="507"/>
      <c r="I280" s="507"/>
      <c r="J280" s="507"/>
      <c r="K280" s="507"/>
      <c r="L280" s="507"/>
      <c r="M280" s="507"/>
      <c r="N280" s="507"/>
      <c r="O280" s="507"/>
      <c r="P280" s="507"/>
      <c r="Q280" s="507"/>
      <c r="R280" s="507"/>
      <c r="S280" s="507"/>
      <c r="T280" s="507"/>
      <c r="U280" s="507"/>
      <c r="V280" s="507"/>
      <c r="W280" s="507"/>
      <c r="X280" s="507"/>
      <c r="Y280" s="507"/>
      <c r="Z280" s="507"/>
      <c r="AA280" s="507"/>
      <c r="AB280" s="507"/>
      <c r="AC280" s="507"/>
    </row>
    <row r="281">
      <c r="A281" s="507"/>
      <c r="B281" s="507"/>
      <c r="C281" s="507"/>
      <c r="D281" s="507"/>
      <c r="E281" s="507"/>
      <c r="F281" s="507"/>
      <c r="G281" s="507"/>
      <c r="H281" s="507"/>
      <c r="I281" s="507"/>
      <c r="J281" s="507"/>
      <c r="K281" s="507"/>
      <c r="L281" s="507"/>
      <c r="M281" s="507"/>
      <c r="N281" s="507"/>
      <c r="O281" s="507"/>
      <c r="P281" s="507"/>
      <c r="Q281" s="507"/>
      <c r="R281" s="507"/>
      <c r="S281" s="507"/>
      <c r="T281" s="507"/>
      <c r="U281" s="507"/>
      <c r="V281" s="507"/>
      <c r="W281" s="507"/>
      <c r="X281" s="507"/>
      <c r="Y281" s="507"/>
      <c r="Z281" s="507"/>
      <c r="AA281" s="507"/>
      <c r="AB281" s="507"/>
      <c r="AC281" s="507"/>
    </row>
    <row r="282">
      <c r="A282" s="507"/>
      <c r="B282" s="507"/>
      <c r="C282" s="507"/>
      <c r="D282" s="507"/>
      <c r="E282" s="507"/>
      <c r="F282" s="507"/>
      <c r="G282" s="507"/>
      <c r="H282" s="507"/>
      <c r="I282" s="507"/>
      <c r="J282" s="507"/>
      <c r="K282" s="507"/>
      <c r="L282" s="507"/>
      <c r="M282" s="507"/>
      <c r="N282" s="507"/>
      <c r="O282" s="507"/>
      <c r="P282" s="507"/>
      <c r="Q282" s="507"/>
      <c r="R282" s="507"/>
      <c r="S282" s="507"/>
      <c r="T282" s="507"/>
      <c r="U282" s="507"/>
      <c r="V282" s="507"/>
      <c r="W282" s="507"/>
      <c r="X282" s="507"/>
      <c r="Y282" s="507"/>
      <c r="Z282" s="507"/>
      <c r="AA282" s="507"/>
      <c r="AB282" s="507"/>
      <c r="AC282" s="507"/>
    </row>
    <row r="283">
      <c r="A283" s="507"/>
      <c r="B283" s="507"/>
      <c r="C283" s="507"/>
      <c r="D283" s="507"/>
      <c r="E283" s="507"/>
      <c r="F283" s="507"/>
      <c r="G283" s="507"/>
      <c r="H283" s="507"/>
      <c r="I283" s="507"/>
      <c r="J283" s="507"/>
      <c r="K283" s="507"/>
      <c r="L283" s="507"/>
      <c r="M283" s="507"/>
      <c r="N283" s="507"/>
      <c r="O283" s="507"/>
      <c r="P283" s="507"/>
      <c r="Q283" s="507"/>
      <c r="R283" s="507"/>
      <c r="S283" s="507"/>
      <c r="T283" s="507"/>
      <c r="U283" s="507"/>
      <c r="V283" s="507"/>
      <c r="W283" s="507"/>
      <c r="X283" s="507"/>
      <c r="Y283" s="507"/>
      <c r="Z283" s="507"/>
      <c r="AA283" s="507"/>
      <c r="AB283" s="507"/>
      <c r="AC283" s="507"/>
    </row>
    <row r="284">
      <c r="A284" s="507"/>
      <c r="B284" s="507"/>
      <c r="C284" s="507"/>
      <c r="D284" s="507"/>
      <c r="E284" s="507"/>
      <c r="F284" s="507"/>
      <c r="G284" s="507"/>
      <c r="H284" s="507"/>
      <c r="I284" s="507"/>
      <c r="J284" s="507"/>
      <c r="K284" s="507"/>
      <c r="L284" s="507"/>
      <c r="M284" s="507"/>
      <c r="N284" s="507"/>
      <c r="O284" s="507"/>
      <c r="P284" s="507"/>
      <c r="Q284" s="507"/>
      <c r="R284" s="507"/>
      <c r="S284" s="507"/>
      <c r="T284" s="507"/>
      <c r="U284" s="507"/>
      <c r="V284" s="507"/>
      <c r="W284" s="507"/>
      <c r="X284" s="507"/>
      <c r="Y284" s="507"/>
      <c r="Z284" s="507"/>
      <c r="AA284" s="507"/>
      <c r="AB284" s="507"/>
      <c r="AC284" s="507"/>
    </row>
    <row r="285">
      <c r="A285" s="507"/>
      <c r="B285" s="507"/>
      <c r="C285" s="507"/>
      <c r="D285" s="507"/>
      <c r="E285" s="507"/>
      <c r="F285" s="507"/>
      <c r="G285" s="507"/>
      <c r="H285" s="507"/>
      <c r="I285" s="507"/>
      <c r="J285" s="507"/>
      <c r="K285" s="507"/>
      <c r="L285" s="507"/>
      <c r="M285" s="507"/>
      <c r="N285" s="507"/>
      <c r="O285" s="507"/>
      <c r="P285" s="507"/>
      <c r="Q285" s="507"/>
      <c r="R285" s="507"/>
      <c r="S285" s="507"/>
      <c r="T285" s="507"/>
      <c r="U285" s="507"/>
      <c r="V285" s="507"/>
      <c r="W285" s="507"/>
      <c r="X285" s="507"/>
      <c r="Y285" s="507"/>
      <c r="Z285" s="507"/>
      <c r="AA285" s="507"/>
      <c r="AB285" s="507"/>
      <c r="AC285" s="507"/>
    </row>
    <row r="286">
      <c r="A286" s="507"/>
      <c r="B286" s="507"/>
      <c r="C286" s="507"/>
      <c r="D286" s="507"/>
      <c r="E286" s="507"/>
      <c r="F286" s="507"/>
      <c r="G286" s="507"/>
      <c r="H286" s="507"/>
      <c r="I286" s="507"/>
      <c r="J286" s="507"/>
      <c r="K286" s="507"/>
      <c r="L286" s="507"/>
      <c r="M286" s="507"/>
      <c r="N286" s="507"/>
      <c r="O286" s="507"/>
      <c r="P286" s="507"/>
      <c r="Q286" s="507"/>
      <c r="R286" s="507"/>
      <c r="S286" s="507"/>
      <c r="T286" s="507"/>
      <c r="U286" s="507"/>
      <c r="V286" s="507"/>
      <c r="W286" s="507"/>
      <c r="X286" s="507"/>
      <c r="Y286" s="507"/>
      <c r="Z286" s="507"/>
      <c r="AA286" s="507"/>
      <c r="AB286" s="507"/>
      <c r="AC286" s="507"/>
    </row>
    <row r="287">
      <c r="A287" s="507"/>
      <c r="B287" s="507"/>
      <c r="C287" s="507"/>
      <c r="D287" s="507"/>
      <c r="E287" s="507"/>
      <c r="F287" s="507"/>
      <c r="G287" s="507"/>
      <c r="H287" s="507"/>
      <c r="I287" s="507"/>
      <c r="J287" s="507"/>
      <c r="K287" s="507"/>
      <c r="L287" s="507"/>
      <c r="M287" s="507"/>
      <c r="N287" s="507"/>
      <c r="O287" s="507"/>
      <c r="P287" s="507"/>
      <c r="Q287" s="507"/>
      <c r="R287" s="507"/>
      <c r="S287" s="507"/>
      <c r="T287" s="507"/>
      <c r="U287" s="507"/>
      <c r="V287" s="507"/>
      <c r="W287" s="507"/>
      <c r="X287" s="507"/>
      <c r="Y287" s="507"/>
      <c r="Z287" s="507"/>
      <c r="AA287" s="507"/>
      <c r="AB287" s="507"/>
      <c r="AC287" s="507"/>
    </row>
    <row r="288">
      <c r="A288" s="507"/>
      <c r="B288" s="507"/>
      <c r="C288" s="507"/>
      <c r="D288" s="507"/>
      <c r="E288" s="507"/>
      <c r="F288" s="507"/>
      <c r="G288" s="507"/>
      <c r="H288" s="507"/>
      <c r="I288" s="507"/>
      <c r="J288" s="507"/>
      <c r="K288" s="507"/>
      <c r="L288" s="507"/>
      <c r="M288" s="507"/>
      <c r="N288" s="507"/>
      <c r="O288" s="507"/>
      <c r="P288" s="507"/>
      <c r="Q288" s="507"/>
      <c r="R288" s="507"/>
      <c r="S288" s="507"/>
      <c r="T288" s="507"/>
      <c r="U288" s="507"/>
      <c r="V288" s="507"/>
      <c r="W288" s="507"/>
      <c r="X288" s="507"/>
      <c r="Y288" s="507"/>
      <c r="Z288" s="507"/>
      <c r="AA288" s="507"/>
      <c r="AB288" s="507"/>
      <c r="AC288" s="507"/>
    </row>
    <row r="289">
      <c r="A289" s="507"/>
      <c r="B289" s="507"/>
      <c r="C289" s="507"/>
      <c r="D289" s="507"/>
      <c r="E289" s="507"/>
      <c r="F289" s="507"/>
      <c r="G289" s="507"/>
      <c r="H289" s="507"/>
      <c r="I289" s="507"/>
      <c r="J289" s="507"/>
      <c r="K289" s="507"/>
      <c r="L289" s="507"/>
      <c r="M289" s="507"/>
      <c r="N289" s="507"/>
      <c r="O289" s="507"/>
      <c r="P289" s="507"/>
      <c r="Q289" s="507"/>
      <c r="R289" s="507"/>
      <c r="S289" s="507"/>
      <c r="T289" s="507"/>
      <c r="U289" s="507"/>
      <c r="V289" s="507"/>
      <c r="W289" s="507"/>
      <c r="X289" s="507"/>
      <c r="Y289" s="507"/>
      <c r="Z289" s="507"/>
      <c r="AA289" s="507"/>
      <c r="AB289" s="507"/>
      <c r="AC289" s="507"/>
    </row>
    <row r="290">
      <c r="A290" s="507"/>
      <c r="B290" s="507"/>
      <c r="C290" s="507"/>
      <c r="D290" s="507"/>
      <c r="E290" s="507"/>
      <c r="F290" s="507"/>
      <c r="G290" s="507"/>
      <c r="H290" s="507"/>
      <c r="I290" s="507"/>
      <c r="J290" s="507"/>
      <c r="K290" s="507"/>
      <c r="L290" s="507"/>
      <c r="M290" s="507"/>
      <c r="N290" s="507"/>
      <c r="O290" s="507"/>
      <c r="P290" s="507"/>
      <c r="Q290" s="507"/>
      <c r="R290" s="507"/>
      <c r="S290" s="507"/>
      <c r="T290" s="507"/>
      <c r="U290" s="507"/>
      <c r="V290" s="507"/>
      <c r="W290" s="507"/>
      <c r="X290" s="507"/>
      <c r="Y290" s="507"/>
      <c r="Z290" s="507"/>
      <c r="AA290" s="507"/>
      <c r="AB290" s="507"/>
      <c r="AC290" s="507"/>
    </row>
    <row r="291">
      <c r="A291" s="507"/>
      <c r="B291" s="507"/>
      <c r="C291" s="507"/>
      <c r="D291" s="507"/>
      <c r="E291" s="507"/>
      <c r="F291" s="507"/>
      <c r="G291" s="507"/>
      <c r="H291" s="507"/>
      <c r="I291" s="507"/>
      <c r="J291" s="507"/>
      <c r="K291" s="507"/>
      <c r="L291" s="507"/>
      <c r="M291" s="507"/>
      <c r="N291" s="507"/>
      <c r="O291" s="507"/>
      <c r="P291" s="507"/>
      <c r="Q291" s="507"/>
      <c r="R291" s="507"/>
      <c r="S291" s="507"/>
      <c r="T291" s="507"/>
      <c r="U291" s="507"/>
      <c r="V291" s="507"/>
      <c r="W291" s="507"/>
      <c r="X291" s="507"/>
      <c r="Y291" s="507"/>
      <c r="Z291" s="507"/>
      <c r="AA291" s="507"/>
      <c r="AB291" s="507"/>
      <c r="AC291" s="507"/>
    </row>
    <row r="292">
      <c r="A292" s="507"/>
      <c r="B292" s="507"/>
      <c r="C292" s="507"/>
      <c r="D292" s="507"/>
      <c r="E292" s="507"/>
      <c r="F292" s="507"/>
      <c r="G292" s="507"/>
      <c r="H292" s="507"/>
      <c r="I292" s="507"/>
      <c r="J292" s="507"/>
      <c r="K292" s="507"/>
      <c r="L292" s="507"/>
      <c r="M292" s="507"/>
      <c r="N292" s="507"/>
      <c r="O292" s="507"/>
      <c r="P292" s="507"/>
      <c r="Q292" s="507"/>
      <c r="R292" s="507"/>
      <c r="S292" s="507"/>
      <c r="T292" s="507"/>
      <c r="U292" s="507"/>
      <c r="V292" s="507"/>
      <c r="W292" s="507"/>
      <c r="X292" s="507"/>
      <c r="Y292" s="507"/>
      <c r="Z292" s="507"/>
      <c r="AA292" s="507"/>
      <c r="AB292" s="507"/>
      <c r="AC292" s="507"/>
    </row>
    <row r="293">
      <c r="A293" s="507"/>
      <c r="B293" s="507"/>
      <c r="C293" s="507"/>
      <c r="D293" s="507"/>
      <c r="E293" s="507"/>
      <c r="F293" s="507"/>
      <c r="G293" s="507"/>
      <c r="H293" s="507"/>
      <c r="I293" s="507"/>
      <c r="J293" s="507"/>
      <c r="K293" s="507"/>
      <c r="L293" s="507"/>
      <c r="M293" s="507"/>
      <c r="N293" s="507"/>
      <c r="O293" s="507"/>
      <c r="P293" s="507"/>
      <c r="Q293" s="507"/>
      <c r="R293" s="507"/>
      <c r="S293" s="507"/>
      <c r="T293" s="507"/>
      <c r="U293" s="507"/>
      <c r="V293" s="507"/>
      <c r="W293" s="507"/>
      <c r="X293" s="507"/>
      <c r="Y293" s="507"/>
      <c r="Z293" s="507"/>
      <c r="AA293" s="507"/>
      <c r="AB293" s="507"/>
      <c r="AC293" s="507"/>
    </row>
    <row r="294">
      <c r="A294" s="507"/>
      <c r="B294" s="507"/>
      <c r="C294" s="507"/>
      <c r="D294" s="507"/>
      <c r="E294" s="507"/>
      <c r="F294" s="507"/>
      <c r="G294" s="507"/>
      <c r="H294" s="507"/>
      <c r="I294" s="507"/>
      <c r="J294" s="507"/>
      <c r="K294" s="507"/>
      <c r="L294" s="507"/>
      <c r="M294" s="507"/>
      <c r="N294" s="507"/>
      <c r="O294" s="507"/>
      <c r="P294" s="507"/>
      <c r="Q294" s="507"/>
      <c r="R294" s="507"/>
      <c r="S294" s="507"/>
      <c r="T294" s="507"/>
      <c r="U294" s="507"/>
      <c r="V294" s="507"/>
      <c r="W294" s="507"/>
      <c r="X294" s="507"/>
      <c r="Y294" s="507"/>
      <c r="Z294" s="507"/>
      <c r="AA294" s="507"/>
      <c r="AB294" s="507"/>
      <c r="AC294" s="507"/>
    </row>
    <row r="295">
      <c r="A295" s="507"/>
      <c r="B295" s="507"/>
      <c r="C295" s="507"/>
      <c r="D295" s="507"/>
      <c r="E295" s="507"/>
      <c r="F295" s="507"/>
      <c r="G295" s="507"/>
      <c r="H295" s="507"/>
      <c r="I295" s="507"/>
      <c r="J295" s="507"/>
      <c r="K295" s="507"/>
      <c r="L295" s="507"/>
      <c r="M295" s="507"/>
      <c r="N295" s="507"/>
      <c r="O295" s="507"/>
      <c r="P295" s="507"/>
      <c r="Q295" s="507"/>
      <c r="R295" s="507"/>
      <c r="S295" s="507"/>
      <c r="T295" s="507"/>
      <c r="U295" s="507"/>
      <c r="V295" s="507"/>
      <c r="W295" s="507"/>
      <c r="X295" s="507"/>
      <c r="Y295" s="507"/>
      <c r="Z295" s="507"/>
      <c r="AA295" s="507"/>
      <c r="AB295" s="507"/>
      <c r="AC295" s="507"/>
    </row>
    <row r="296">
      <c r="A296" s="507"/>
      <c r="B296" s="507"/>
      <c r="C296" s="507"/>
      <c r="D296" s="507"/>
      <c r="E296" s="507"/>
      <c r="F296" s="507"/>
      <c r="G296" s="507"/>
      <c r="H296" s="507"/>
      <c r="I296" s="507"/>
      <c r="J296" s="507"/>
      <c r="K296" s="507"/>
      <c r="L296" s="507"/>
      <c r="M296" s="507"/>
      <c r="N296" s="507"/>
      <c r="O296" s="507"/>
      <c r="P296" s="507"/>
      <c r="Q296" s="507"/>
      <c r="R296" s="507"/>
      <c r="S296" s="507"/>
      <c r="T296" s="507"/>
      <c r="U296" s="507"/>
      <c r="V296" s="507"/>
      <c r="W296" s="507"/>
      <c r="X296" s="507"/>
      <c r="Y296" s="507"/>
      <c r="Z296" s="507"/>
      <c r="AA296" s="507"/>
      <c r="AB296" s="507"/>
      <c r="AC296" s="507"/>
    </row>
    <row r="297">
      <c r="A297" s="507"/>
      <c r="B297" s="507"/>
      <c r="C297" s="507"/>
      <c r="D297" s="507"/>
      <c r="E297" s="507"/>
      <c r="F297" s="507"/>
      <c r="G297" s="507"/>
      <c r="H297" s="507"/>
      <c r="I297" s="507"/>
      <c r="J297" s="507"/>
      <c r="K297" s="507"/>
      <c r="L297" s="507"/>
      <c r="M297" s="507"/>
      <c r="N297" s="507"/>
      <c r="O297" s="507"/>
      <c r="P297" s="507"/>
      <c r="Q297" s="507"/>
      <c r="R297" s="507"/>
      <c r="S297" s="507"/>
      <c r="T297" s="507"/>
      <c r="U297" s="507"/>
      <c r="V297" s="507"/>
      <c r="W297" s="507"/>
      <c r="X297" s="507"/>
      <c r="Y297" s="507"/>
      <c r="Z297" s="507"/>
      <c r="AA297" s="507"/>
      <c r="AB297" s="507"/>
      <c r="AC297" s="507"/>
    </row>
    <row r="298">
      <c r="A298" s="507"/>
      <c r="B298" s="507"/>
      <c r="C298" s="507"/>
      <c r="D298" s="507"/>
      <c r="E298" s="507"/>
      <c r="F298" s="507"/>
      <c r="G298" s="507"/>
      <c r="H298" s="507"/>
      <c r="I298" s="507"/>
      <c r="J298" s="507"/>
      <c r="K298" s="507"/>
      <c r="L298" s="507"/>
      <c r="M298" s="507"/>
      <c r="N298" s="507"/>
      <c r="O298" s="507"/>
      <c r="P298" s="507"/>
      <c r="Q298" s="507"/>
      <c r="R298" s="507"/>
      <c r="S298" s="507"/>
      <c r="T298" s="507"/>
      <c r="U298" s="507"/>
      <c r="V298" s="507"/>
      <c r="W298" s="507"/>
      <c r="X298" s="507"/>
      <c r="Y298" s="507"/>
      <c r="Z298" s="507"/>
      <c r="AA298" s="507"/>
      <c r="AB298" s="507"/>
      <c r="AC298" s="507"/>
    </row>
    <row r="299">
      <c r="A299" s="507"/>
      <c r="B299" s="507"/>
      <c r="C299" s="507"/>
      <c r="D299" s="507"/>
      <c r="E299" s="507"/>
      <c r="F299" s="507"/>
      <c r="G299" s="507"/>
      <c r="H299" s="507"/>
      <c r="I299" s="507"/>
      <c r="J299" s="507"/>
      <c r="K299" s="507"/>
      <c r="L299" s="507"/>
      <c r="M299" s="507"/>
      <c r="N299" s="507"/>
      <c r="O299" s="507"/>
      <c r="P299" s="507"/>
      <c r="Q299" s="507"/>
      <c r="R299" s="507"/>
      <c r="S299" s="507"/>
      <c r="T299" s="507"/>
      <c r="U299" s="507"/>
      <c r="V299" s="507"/>
      <c r="W299" s="507"/>
      <c r="X299" s="507"/>
      <c r="Y299" s="507"/>
      <c r="Z299" s="507"/>
      <c r="AA299" s="507"/>
      <c r="AB299" s="507"/>
      <c r="AC299" s="507"/>
    </row>
    <row r="300">
      <c r="A300" s="507"/>
      <c r="B300" s="507"/>
      <c r="C300" s="507"/>
      <c r="D300" s="507"/>
      <c r="E300" s="507"/>
      <c r="F300" s="507"/>
      <c r="G300" s="507"/>
      <c r="H300" s="507"/>
      <c r="I300" s="507"/>
      <c r="J300" s="507"/>
      <c r="K300" s="507"/>
      <c r="L300" s="507"/>
      <c r="M300" s="507"/>
      <c r="N300" s="507"/>
      <c r="O300" s="507"/>
      <c r="P300" s="507"/>
      <c r="Q300" s="507"/>
      <c r="R300" s="507"/>
      <c r="S300" s="507"/>
      <c r="T300" s="507"/>
      <c r="U300" s="507"/>
      <c r="V300" s="507"/>
      <c r="W300" s="507"/>
      <c r="X300" s="507"/>
      <c r="Y300" s="507"/>
      <c r="Z300" s="507"/>
      <c r="AA300" s="507"/>
      <c r="AB300" s="507"/>
      <c r="AC300" s="507"/>
    </row>
    <row r="301">
      <c r="A301" s="507"/>
      <c r="B301" s="507"/>
      <c r="C301" s="507"/>
      <c r="D301" s="507"/>
      <c r="E301" s="507"/>
      <c r="F301" s="507"/>
      <c r="G301" s="507"/>
      <c r="H301" s="507"/>
      <c r="I301" s="507"/>
      <c r="J301" s="507"/>
      <c r="K301" s="507"/>
      <c r="L301" s="507"/>
      <c r="M301" s="507"/>
      <c r="N301" s="507"/>
      <c r="O301" s="507"/>
      <c r="P301" s="507"/>
      <c r="Q301" s="507"/>
      <c r="R301" s="507"/>
      <c r="S301" s="507"/>
      <c r="T301" s="507"/>
      <c r="U301" s="507"/>
      <c r="V301" s="507"/>
      <c r="W301" s="507"/>
      <c r="X301" s="507"/>
      <c r="Y301" s="507"/>
      <c r="Z301" s="507"/>
      <c r="AA301" s="507"/>
      <c r="AB301" s="507"/>
      <c r="AC301" s="507"/>
    </row>
    <row r="302">
      <c r="A302" s="507"/>
      <c r="B302" s="507"/>
      <c r="C302" s="507"/>
      <c r="D302" s="507"/>
      <c r="E302" s="507"/>
      <c r="F302" s="507"/>
      <c r="G302" s="507"/>
      <c r="H302" s="507"/>
      <c r="I302" s="507"/>
      <c r="J302" s="507"/>
      <c r="K302" s="507"/>
      <c r="L302" s="507"/>
      <c r="M302" s="507"/>
      <c r="N302" s="507"/>
      <c r="O302" s="507"/>
      <c r="P302" s="507"/>
      <c r="Q302" s="507"/>
      <c r="R302" s="507"/>
      <c r="S302" s="507"/>
      <c r="T302" s="507"/>
      <c r="U302" s="507"/>
      <c r="V302" s="507"/>
      <c r="W302" s="507"/>
      <c r="X302" s="507"/>
      <c r="Y302" s="507"/>
      <c r="Z302" s="507"/>
      <c r="AA302" s="507"/>
      <c r="AB302" s="507"/>
      <c r="AC302" s="507"/>
    </row>
    <row r="303">
      <c r="A303" s="507"/>
      <c r="B303" s="507"/>
      <c r="C303" s="507"/>
      <c r="D303" s="507"/>
      <c r="E303" s="507"/>
      <c r="F303" s="507"/>
      <c r="G303" s="507"/>
      <c r="H303" s="507"/>
      <c r="I303" s="507"/>
      <c r="J303" s="507"/>
      <c r="K303" s="507"/>
      <c r="L303" s="507"/>
      <c r="M303" s="507"/>
      <c r="N303" s="507"/>
      <c r="O303" s="507"/>
      <c r="P303" s="507"/>
      <c r="Q303" s="507"/>
      <c r="R303" s="507"/>
      <c r="S303" s="507"/>
      <c r="T303" s="507"/>
      <c r="U303" s="507"/>
      <c r="V303" s="507"/>
      <c r="W303" s="507"/>
      <c r="X303" s="507"/>
      <c r="Y303" s="507"/>
      <c r="Z303" s="507"/>
      <c r="AA303" s="507"/>
      <c r="AB303" s="507"/>
      <c r="AC303" s="507"/>
    </row>
    <row r="304">
      <c r="A304" s="507"/>
      <c r="B304" s="507"/>
      <c r="C304" s="507"/>
      <c r="D304" s="507"/>
      <c r="E304" s="507"/>
      <c r="F304" s="507"/>
      <c r="G304" s="507"/>
      <c r="H304" s="507"/>
      <c r="I304" s="507"/>
      <c r="J304" s="507"/>
      <c r="K304" s="507"/>
      <c r="L304" s="507"/>
      <c r="M304" s="507"/>
      <c r="N304" s="507"/>
      <c r="O304" s="507"/>
      <c r="P304" s="507"/>
      <c r="Q304" s="507"/>
      <c r="R304" s="507"/>
      <c r="S304" s="507"/>
      <c r="T304" s="507"/>
      <c r="U304" s="507"/>
      <c r="V304" s="507"/>
      <c r="W304" s="507"/>
      <c r="X304" s="507"/>
      <c r="Y304" s="507"/>
      <c r="Z304" s="507"/>
      <c r="AA304" s="507"/>
      <c r="AB304" s="507"/>
      <c r="AC304" s="507"/>
    </row>
    <row r="305">
      <c r="A305" s="507"/>
      <c r="B305" s="507"/>
      <c r="C305" s="507"/>
      <c r="D305" s="507"/>
      <c r="E305" s="507"/>
      <c r="F305" s="507"/>
      <c r="G305" s="507"/>
      <c r="H305" s="507"/>
      <c r="I305" s="507"/>
      <c r="J305" s="507"/>
      <c r="K305" s="507"/>
      <c r="L305" s="507"/>
      <c r="M305" s="507"/>
      <c r="N305" s="507"/>
      <c r="O305" s="507"/>
      <c r="P305" s="507"/>
      <c r="Q305" s="507"/>
      <c r="R305" s="507"/>
      <c r="S305" s="507"/>
      <c r="T305" s="507"/>
      <c r="U305" s="507"/>
      <c r="V305" s="507"/>
      <c r="W305" s="507"/>
      <c r="X305" s="507"/>
      <c r="Y305" s="507"/>
      <c r="Z305" s="507"/>
      <c r="AA305" s="507"/>
      <c r="AB305" s="507"/>
      <c r="AC305" s="507"/>
    </row>
    <row r="306">
      <c r="A306" s="507"/>
      <c r="B306" s="507"/>
      <c r="C306" s="507"/>
      <c r="D306" s="507"/>
      <c r="E306" s="507"/>
      <c r="F306" s="507"/>
      <c r="G306" s="507"/>
      <c r="H306" s="507"/>
      <c r="I306" s="507"/>
      <c r="J306" s="507"/>
      <c r="K306" s="507"/>
      <c r="L306" s="507"/>
      <c r="M306" s="507"/>
      <c r="N306" s="507"/>
      <c r="O306" s="507"/>
      <c r="P306" s="507"/>
      <c r="Q306" s="507"/>
      <c r="R306" s="507"/>
      <c r="S306" s="507"/>
      <c r="T306" s="507"/>
      <c r="U306" s="507"/>
      <c r="V306" s="507"/>
      <c r="W306" s="507"/>
      <c r="X306" s="507"/>
      <c r="Y306" s="507"/>
      <c r="Z306" s="507"/>
      <c r="AA306" s="507"/>
      <c r="AB306" s="507"/>
      <c r="AC306" s="507"/>
    </row>
    <row r="307">
      <c r="A307" s="507"/>
      <c r="B307" s="507"/>
      <c r="C307" s="507"/>
      <c r="D307" s="507"/>
      <c r="E307" s="507"/>
      <c r="F307" s="507"/>
      <c r="G307" s="507"/>
      <c r="H307" s="507"/>
      <c r="I307" s="507"/>
      <c r="J307" s="507"/>
      <c r="K307" s="507"/>
      <c r="L307" s="507"/>
      <c r="M307" s="507"/>
      <c r="N307" s="507"/>
      <c r="O307" s="507"/>
      <c r="P307" s="507"/>
      <c r="Q307" s="507"/>
      <c r="R307" s="507"/>
      <c r="S307" s="507"/>
      <c r="T307" s="507"/>
      <c r="U307" s="507"/>
      <c r="V307" s="507"/>
      <c r="W307" s="507"/>
      <c r="X307" s="507"/>
      <c r="Y307" s="507"/>
      <c r="Z307" s="507"/>
      <c r="AA307" s="507"/>
      <c r="AB307" s="507"/>
      <c r="AC307" s="507"/>
    </row>
    <row r="308">
      <c r="A308" s="507"/>
      <c r="B308" s="507"/>
      <c r="C308" s="507"/>
      <c r="D308" s="507"/>
      <c r="E308" s="507"/>
      <c r="F308" s="507"/>
      <c r="G308" s="507"/>
      <c r="H308" s="507"/>
      <c r="I308" s="507"/>
      <c r="J308" s="507"/>
      <c r="K308" s="507"/>
      <c r="L308" s="507"/>
      <c r="M308" s="507"/>
      <c r="N308" s="507"/>
      <c r="O308" s="507"/>
      <c r="P308" s="507"/>
      <c r="Q308" s="507"/>
      <c r="R308" s="507"/>
      <c r="S308" s="507"/>
      <c r="T308" s="507"/>
      <c r="U308" s="507"/>
      <c r="V308" s="507"/>
      <c r="W308" s="507"/>
      <c r="X308" s="507"/>
      <c r="Y308" s="507"/>
      <c r="Z308" s="507"/>
      <c r="AA308" s="507"/>
      <c r="AB308" s="507"/>
      <c r="AC308" s="507"/>
    </row>
    <row r="309">
      <c r="A309" s="507"/>
      <c r="B309" s="507"/>
      <c r="C309" s="507"/>
      <c r="D309" s="507"/>
      <c r="E309" s="507"/>
      <c r="F309" s="507"/>
      <c r="G309" s="507"/>
      <c r="H309" s="507"/>
      <c r="I309" s="507"/>
      <c r="J309" s="507"/>
      <c r="K309" s="507"/>
      <c r="L309" s="507"/>
      <c r="M309" s="507"/>
      <c r="N309" s="507"/>
      <c r="O309" s="507"/>
      <c r="P309" s="507"/>
      <c r="Q309" s="507"/>
      <c r="R309" s="507"/>
      <c r="S309" s="507"/>
      <c r="T309" s="507"/>
      <c r="U309" s="507"/>
      <c r="V309" s="507"/>
      <c r="W309" s="507"/>
      <c r="X309" s="507"/>
      <c r="Y309" s="507"/>
      <c r="Z309" s="507"/>
      <c r="AA309" s="507"/>
      <c r="AB309" s="507"/>
      <c r="AC309" s="507"/>
    </row>
    <row r="310">
      <c r="A310" s="507"/>
      <c r="B310" s="507"/>
      <c r="C310" s="507"/>
      <c r="D310" s="507"/>
      <c r="E310" s="507"/>
      <c r="F310" s="507"/>
      <c r="G310" s="507"/>
      <c r="H310" s="507"/>
      <c r="I310" s="507"/>
      <c r="J310" s="507"/>
      <c r="K310" s="507"/>
      <c r="L310" s="507"/>
      <c r="M310" s="507"/>
      <c r="N310" s="507"/>
      <c r="O310" s="507"/>
      <c r="P310" s="507"/>
      <c r="Q310" s="507"/>
      <c r="R310" s="507"/>
      <c r="S310" s="507"/>
      <c r="T310" s="507"/>
      <c r="U310" s="507"/>
      <c r="V310" s="507"/>
      <c r="W310" s="507"/>
      <c r="X310" s="507"/>
      <c r="Y310" s="507"/>
      <c r="Z310" s="507"/>
      <c r="AA310" s="507"/>
      <c r="AB310" s="507"/>
      <c r="AC310" s="507"/>
    </row>
    <row r="311">
      <c r="A311" s="507"/>
      <c r="B311" s="507"/>
      <c r="C311" s="507"/>
      <c r="D311" s="507"/>
      <c r="E311" s="507"/>
      <c r="F311" s="507"/>
      <c r="G311" s="507"/>
      <c r="H311" s="507"/>
      <c r="I311" s="507"/>
      <c r="J311" s="507"/>
      <c r="K311" s="507"/>
      <c r="L311" s="507"/>
      <c r="M311" s="507"/>
      <c r="N311" s="507"/>
      <c r="O311" s="507"/>
      <c r="P311" s="507"/>
      <c r="Q311" s="507"/>
      <c r="R311" s="507"/>
      <c r="S311" s="507"/>
      <c r="T311" s="507"/>
      <c r="U311" s="507"/>
      <c r="V311" s="507"/>
      <c r="W311" s="507"/>
      <c r="X311" s="507"/>
      <c r="Y311" s="507"/>
      <c r="Z311" s="507"/>
      <c r="AA311" s="507"/>
      <c r="AB311" s="507"/>
      <c r="AC311" s="507"/>
    </row>
    <row r="312">
      <c r="A312" s="507"/>
      <c r="B312" s="507"/>
      <c r="C312" s="507"/>
      <c r="D312" s="507"/>
      <c r="E312" s="507"/>
      <c r="F312" s="507"/>
      <c r="G312" s="507"/>
      <c r="H312" s="507"/>
      <c r="I312" s="507"/>
      <c r="J312" s="507"/>
      <c r="K312" s="507"/>
      <c r="L312" s="507"/>
      <c r="M312" s="507"/>
      <c r="N312" s="507"/>
      <c r="O312" s="507"/>
      <c r="P312" s="507"/>
      <c r="Q312" s="507"/>
      <c r="R312" s="507"/>
      <c r="S312" s="507"/>
      <c r="T312" s="507"/>
      <c r="U312" s="507"/>
      <c r="V312" s="507"/>
      <c r="W312" s="507"/>
      <c r="X312" s="507"/>
      <c r="Y312" s="507"/>
      <c r="Z312" s="507"/>
      <c r="AA312" s="507"/>
      <c r="AB312" s="507"/>
      <c r="AC312" s="507"/>
    </row>
    <row r="313">
      <c r="A313" s="507"/>
      <c r="B313" s="507"/>
      <c r="C313" s="507"/>
      <c r="D313" s="507"/>
      <c r="E313" s="507"/>
      <c r="F313" s="507"/>
      <c r="G313" s="507"/>
      <c r="H313" s="507"/>
      <c r="I313" s="507"/>
      <c r="J313" s="507"/>
      <c r="K313" s="507"/>
      <c r="L313" s="507"/>
      <c r="M313" s="507"/>
      <c r="N313" s="507"/>
      <c r="O313" s="507"/>
      <c r="P313" s="507"/>
      <c r="Q313" s="507"/>
      <c r="R313" s="507"/>
      <c r="S313" s="507"/>
      <c r="T313" s="507"/>
      <c r="U313" s="507"/>
      <c r="V313" s="507"/>
      <c r="W313" s="507"/>
      <c r="X313" s="507"/>
      <c r="Y313" s="507"/>
      <c r="Z313" s="507"/>
      <c r="AA313" s="507"/>
      <c r="AB313" s="507"/>
      <c r="AC313" s="507"/>
    </row>
    <row r="314">
      <c r="A314" s="507"/>
      <c r="B314" s="507"/>
      <c r="C314" s="507"/>
      <c r="D314" s="507"/>
      <c r="E314" s="507"/>
      <c r="F314" s="507"/>
      <c r="G314" s="507"/>
      <c r="H314" s="507"/>
      <c r="I314" s="507"/>
      <c r="J314" s="507"/>
      <c r="K314" s="507"/>
      <c r="L314" s="507"/>
      <c r="M314" s="507"/>
      <c r="N314" s="507"/>
      <c r="O314" s="507"/>
      <c r="P314" s="507"/>
      <c r="Q314" s="507"/>
      <c r="R314" s="507"/>
      <c r="S314" s="507"/>
      <c r="T314" s="507"/>
      <c r="U314" s="507"/>
      <c r="V314" s="507"/>
      <c r="W314" s="507"/>
      <c r="X314" s="507"/>
      <c r="Y314" s="507"/>
      <c r="Z314" s="507"/>
      <c r="AA314" s="507"/>
      <c r="AB314" s="507"/>
      <c r="AC314" s="507"/>
    </row>
    <row r="315">
      <c r="A315" s="507"/>
      <c r="B315" s="507"/>
      <c r="C315" s="507"/>
      <c r="D315" s="507"/>
      <c r="E315" s="507"/>
      <c r="F315" s="507"/>
      <c r="G315" s="507"/>
      <c r="H315" s="507"/>
      <c r="I315" s="507"/>
      <c r="J315" s="507"/>
      <c r="K315" s="507"/>
      <c r="L315" s="507"/>
      <c r="M315" s="507"/>
      <c r="N315" s="507"/>
      <c r="O315" s="507"/>
      <c r="P315" s="507"/>
      <c r="Q315" s="507"/>
      <c r="R315" s="507"/>
      <c r="S315" s="507"/>
      <c r="T315" s="507"/>
      <c r="U315" s="507"/>
      <c r="V315" s="507"/>
      <c r="W315" s="507"/>
      <c r="X315" s="507"/>
      <c r="Y315" s="507"/>
      <c r="Z315" s="507"/>
      <c r="AA315" s="507"/>
      <c r="AB315" s="507"/>
      <c r="AC315" s="507"/>
    </row>
    <row r="316">
      <c r="A316" s="507"/>
      <c r="B316" s="507"/>
      <c r="C316" s="507"/>
      <c r="D316" s="507"/>
      <c r="E316" s="507"/>
      <c r="F316" s="507"/>
      <c r="G316" s="507"/>
      <c r="H316" s="507"/>
      <c r="I316" s="507"/>
      <c r="J316" s="507"/>
      <c r="K316" s="507"/>
      <c r="L316" s="507"/>
      <c r="M316" s="507"/>
      <c r="N316" s="507"/>
      <c r="O316" s="507"/>
      <c r="P316" s="507"/>
      <c r="Q316" s="507"/>
      <c r="R316" s="507"/>
      <c r="S316" s="507"/>
      <c r="T316" s="507"/>
      <c r="U316" s="507"/>
      <c r="V316" s="507"/>
      <c r="W316" s="507"/>
      <c r="X316" s="507"/>
      <c r="Y316" s="507"/>
      <c r="Z316" s="507"/>
      <c r="AA316" s="507"/>
      <c r="AB316" s="507"/>
      <c r="AC316" s="507"/>
    </row>
    <row r="317">
      <c r="A317" s="507"/>
      <c r="B317" s="507"/>
      <c r="C317" s="507"/>
      <c r="D317" s="507"/>
      <c r="E317" s="507"/>
      <c r="F317" s="507"/>
      <c r="G317" s="507"/>
      <c r="H317" s="507"/>
      <c r="I317" s="507"/>
      <c r="J317" s="507"/>
      <c r="K317" s="507"/>
      <c r="L317" s="507"/>
      <c r="M317" s="507"/>
      <c r="N317" s="507"/>
      <c r="O317" s="507"/>
      <c r="P317" s="507"/>
      <c r="Q317" s="507"/>
      <c r="R317" s="507"/>
      <c r="S317" s="507"/>
      <c r="T317" s="507"/>
      <c r="U317" s="507"/>
      <c r="V317" s="507"/>
      <c r="W317" s="507"/>
      <c r="X317" s="507"/>
      <c r="Y317" s="507"/>
      <c r="Z317" s="507"/>
      <c r="AA317" s="507"/>
      <c r="AB317" s="507"/>
      <c r="AC317" s="507"/>
    </row>
    <row r="318">
      <c r="A318" s="507"/>
      <c r="B318" s="507"/>
      <c r="C318" s="507"/>
      <c r="D318" s="507"/>
      <c r="E318" s="507"/>
      <c r="F318" s="507"/>
      <c r="G318" s="507"/>
      <c r="H318" s="507"/>
      <c r="I318" s="507"/>
      <c r="J318" s="507"/>
      <c r="K318" s="507"/>
      <c r="L318" s="507"/>
      <c r="M318" s="507"/>
      <c r="N318" s="507"/>
      <c r="O318" s="507"/>
      <c r="P318" s="507"/>
      <c r="Q318" s="507"/>
      <c r="R318" s="507"/>
      <c r="S318" s="507"/>
      <c r="T318" s="507"/>
      <c r="U318" s="507"/>
      <c r="V318" s="507"/>
      <c r="W318" s="507"/>
      <c r="X318" s="507"/>
      <c r="Y318" s="507"/>
      <c r="Z318" s="507"/>
      <c r="AA318" s="507"/>
      <c r="AB318" s="507"/>
      <c r="AC318" s="507"/>
    </row>
    <row r="319">
      <c r="A319" s="507"/>
      <c r="B319" s="507"/>
      <c r="C319" s="507"/>
      <c r="D319" s="507"/>
      <c r="E319" s="507"/>
      <c r="F319" s="507"/>
      <c r="G319" s="507"/>
      <c r="H319" s="507"/>
      <c r="I319" s="507"/>
      <c r="J319" s="507"/>
      <c r="K319" s="507"/>
      <c r="L319" s="507"/>
      <c r="M319" s="507"/>
      <c r="N319" s="507"/>
      <c r="O319" s="507"/>
      <c r="P319" s="507"/>
      <c r="Q319" s="507"/>
      <c r="R319" s="507"/>
      <c r="S319" s="507"/>
      <c r="T319" s="507"/>
      <c r="U319" s="507"/>
      <c r="V319" s="507"/>
      <c r="W319" s="507"/>
      <c r="X319" s="507"/>
      <c r="Y319" s="507"/>
      <c r="Z319" s="507"/>
      <c r="AA319" s="507"/>
      <c r="AB319" s="507"/>
      <c r="AC319" s="507"/>
    </row>
    <row r="320">
      <c r="A320" s="507"/>
      <c r="B320" s="507"/>
      <c r="C320" s="507"/>
      <c r="D320" s="507"/>
      <c r="E320" s="507"/>
      <c r="F320" s="507"/>
      <c r="G320" s="507"/>
      <c r="H320" s="507"/>
      <c r="I320" s="507"/>
      <c r="J320" s="507"/>
      <c r="K320" s="507"/>
      <c r="L320" s="507"/>
      <c r="M320" s="507"/>
      <c r="N320" s="507"/>
      <c r="O320" s="507"/>
      <c r="P320" s="507"/>
      <c r="Q320" s="507"/>
      <c r="R320" s="507"/>
      <c r="S320" s="507"/>
      <c r="T320" s="507"/>
      <c r="U320" s="507"/>
      <c r="V320" s="507"/>
      <c r="W320" s="507"/>
      <c r="X320" s="507"/>
      <c r="Y320" s="507"/>
      <c r="Z320" s="507"/>
      <c r="AA320" s="507"/>
      <c r="AB320" s="507"/>
      <c r="AC320" s="507"/>
    </row>
    <row r="321">
      <c r="A321" s="507"/>
      <c r="B321" s="507"/>
      <c r="C321" s="507"/>
      <c r="D321" s="507"/>
      <c r="E321" s="507"/>
      <c r="F321" s="507"/>
      <c r="G321" s="507"/>
      <c r="H321" s="507"/>
      <c r="I321" s="507"/>
      <c r="J321" s="507"/>
      <c r="K321" s="507"/>
      <c r="L321" s="507"/>
      <c r="M321" s="507"/>
      <c r="N321" s="507"/>
      <c r="O321" s="507"/>
      <c r="P321" s="507"/>
      <c r="Q321" s="507"/>
      <c r="R321" s="507"/>
      <c r="S321" s="507"/>
      <c r="T321" s="507"/>
      <c r="U321" s="507"/>
      <c r="V321" s="507"/>
      <c r="W321" s="507"/>
      <c r="X321" s="507"/>
      <c r="Y321" s="507"/>
      <c r="Z321" s="507"/>
      <c r="AA321" s="507"/>
      <c r="AB321" s="507"/>
      <c r="AC321" s="507"/>
    </row>
    <row r="322">
      <c r="A322" s="507"/>
      <c r="B322" s="507"/>
      <c r="C322" s="507"/>
      <c r="D322" s="507"/>
      <c r="E322" s="507"/>
      <c r="F322" s="507"/>
      <c r="G322" s="507"/>
      <c r="H322" s="507"/>
      <c r="I322" s="507"/>
      <c r="J322" s="507"/>
      <c r="K322" s="507"/>
      <c r="L322" s="507"/>
      <c r="M322" s="507"/>
      <c r="N322" s="507"/>
      <c r="O322" s="507"/>
      <c r="P322" s="507"/>
      <c r="Q322" s="507"/>
      <c r="R322" s="507"/>
      <c r="S322" s="507"/>
      <c r="T322" s="507"/>
      <c r="U322" s="507"/>
      <c r="V322" s="507"/>
      <c r="W322" s="507"/>
      <c r="X322" s="507"/>
      <c r="Y322" s="507"/>
      <c r="Z322" s="507"/>
      <c r="AA322" s="507"/>
      <c r="AB322" s="507"/>
      <c r="AC322" s="507"/>
    </row>
    <row r="323">
      <c r="A323" s="507"/>
      <c r="B323" s="507"/>
      <c r="C323" s="507"/>
      <c r="D323" s="507"/>
      <c r="E323" s="507"/>
      <c r="F323" s="507"/>
      <c r="G323" s="507"/>
      <c r="H323" s="507"/>
      <c r="I323" s="507"/>
      <c r="J323" s="507"/>
      <c r="K323" s="507"/>
      <c r="L323" s="507"/>
      <c r="M323" s="507"/>
      <c r="N323" s="507"/>
      <c r="O323" s="507"/>
      <c r="P323" s="507"/>
      <c r="Q323" s="507"/>
      <c r="R323" s="507"/>
      <c r="S323" s="507"/>
      <c r="T323" s="507"/>
      <c r="U323" s="507"/>
      <c r="V323" s="507"/>
      <c r="W323" s="507"/>
      <c r="X323" s="507"/>
      <c r="Y323" s="507"/>
      <c r="Z323" s="507"/>
      <c r="AA323" s="507"/>
      <c r="AB323" s="507"/>
      <c r="AC323" s="507"/>
    </row>
    <row r="324">
      <c r="A324" s="507"/>
      <c r="B324" s="507"/>
      <c r="C324" s="507"/>
      <c r="D324" s="507"/>
      <c r="E324" s="507"/>
      <c r="F324" s="507"/>
      <c r="G324" s="507"/>
      <c r="H324" s="507"/>
      <c r="I324" s="507"/>
      <c r="J324" s="507"/>
      <c r="K324" s="507"/>
      <c r="L324" s="507"/>
      <c r="M324" s="507"/>
      <c r="N324" s="507"/>
      <c r="O324" s="507"/>
      <c r="P324" s="507"/>
      <c r="Q324" s="507"/>
      <c r="R324" s="507"/>
      <c r="S324" s="507"/>
      <c r="T324" s="507"/>
      <c r="U324" s="507"/>
      <c r="V324" s="507"/>
      <c r="W324" s="507"/>
      <c r="X324" s="507"/>
      <c r="Y324" s="507"/>
      <c r="Z324" s="507"/>
      <c r="AA324" s="507"/>
      <c r="AB324" s="507"/>
      <c r="AC324" s="507"/>
    </row>
    <row r="325">
      <c r="A325" s="507"/>
      <c r="B325" s="507"/>
      <c r="C325" s="507"/>
      <c r="D325" s="507"/>
      <c r="E325" s="507"/>
      <c r="F325" s="507"/>
      <c r="G325" s="507"/>
      <c r="H325" s="507"/>
      <c r="I325" s="507"/>
      <c r="J325" s="507"/>
      <c r="K325" s="507"/>
      <c r="L325" s="507"/>
      <c r="M325" s="507"/>
      <c r="N325" s="507"/>
      <c r="O325" s="507"/>
      <c r="P325" s="507"/>
      <c r="Q325" s="507"/>
      <c r="R325" s="507"/>
      <c r="S325" s="507"/>
      <c r="T325" s="507"/>
      <c r="U325" s="507"/>
      <c r="V325" s="507"/>
      <c r="W325" s="507"/>
      <c r="X325" s="507"/>
      <c r="Y325" s="507"/>
      <c r="Z325" s="507"/>
      <c r="AA325" s="507"/>
      <c r="AB325" s="507"/>
      <c r="AC325" s="507"/>
    </row>
    <row r="326">
      <c r="A326" s="507"/>
      <c r="B326" s="507"/>
      <c r="C326" s="507"/>
      <c r="D326" s="507"/>
      <c r="E326" s="507"/>
      <c r="F326" s="507"/>
      <c r="G326" s="507"/>
      <c r="H326" s="507"/>
      <c r="I326" s="507"/>
      <c r="J326" s="507"/>
      <c r="K326" s="507"/>
      <c r="L326" s="507"/>
      <c r="M326" s="507"/>
      <c r="N326" s="507"/>
      <c r="O326" s="507"/>
      <c r="P326" s="507"/>
      <c r="Q326" s="507"/>
      <c r="R326" s="507"/>
      <c r="S326" s="507"/>
      <c r="T326" s="507"/>
      <c r="U326" s="507"/>
      <c r="V326" s="507"/>
      <c r="W326" s="507"/>
      <c r="X326" s="507"/>
      <c r="Y326" s="507"/>
      <c r="Z326" s="507"/>
      <c r="AA326" s="507"/>
      <c r="AB326" s="507"/>
      <c r="AC326" s="507"/>
    </row>
    <row r="327">
      <c r="A327" s="507"/>
      <c r="B327" s="507"/>
      <c r="C327" s="507"/>
      <c r="D327" s="507"/>
      <c r="E327" s="507"/>
      <c r="F327" s="507"/>
      <c r="G327" s="507"/>
      <c r="H327" s="507"/>
      <c r="I327" s="507"/>
      <c r="J327" s="507"/>
      <c r="K327" s="507"/>
      <c r="L327" s="507"/>
      <c r="M327" s="507"/>
      <c r="N327" s="507"/>
      <c r="O327" s="507"/>
      <c r="P327" s="507"/>
      <c r="Q327" s="507"/>
      <c r="R327" s="507"/>
      <c r="S327" s="507"/>
      <c r="T327" s="507"/>
      <c r="U327" s="507"/>
      <c r="V327" s="507"/>
      <c r="W327" s="507"/>
      <c r="X327" s="507"/>
      <c r="Y327" s="507"/>
      <c r="Z327" s="507"/>
      <c r="AA327" s="507"/>
      <c r="AB327" s="507"/>
      <c r="AC327" s="507"/>
    </row>
    <row r="328">
      <c r="A328" s="507"/>
      <c r="B328" s="507"/>
      <c r="C328" s="507"/>
      <c r="D328" s="507"/>
      <c r="E328" s="507"/>
      <c r="F328" s="507"/>
      <c r="G328" s="507"/>
      <c r="H328" s="507"/>
      <c r="I328" s="507"/>
      <c r="J328" s="507"/>
      <c r="K328" s="507"/>
      <c r="L328" s="507"/>
      <c r="M328" s="507"/>
      <c r="N328" s="507"/>
      <c r="O328" s="507"/>
      <c r="P328" s="507"/>
      <c r="Q328" s="507"/>
      <c r="R328" s="507"/>
      <c r="S328" s="507"/>
      <c r="T328" s="507"/>
      <c r="U328" s="507"/>
      <c r="V328" s="507"/>
      <c r="W328" s="507"/>
      <c r="X328" s="507"/>
      <c r="Y328" s="507"/>
      <c r="Z328" s="507"/>
      <c r="AA328" s="507"/>
      <c r="AB328" s="507"/>
      <c r="AC328" s="507"/>
    </row>
    <row r="329">
      <c r="A329" s="507"/>
      <c r="B329" s="507"/>
      <c r="C329" s="507"/>
      <c r="D329" s="507"/>
      <c r="E329" s="507"/>
      <c r="F329" s="507"/>
      <c r="G329" s="507"/>
      <c r="H329" s="507"/>
      <c r="I329" s="507"/>
      <c r="J329" s="507"/>
      <c r="K329" s="507"/>
      <c r="L329" s="507"/>
      <c r="M329" s="507"/>
      <c r="N329" s="507"/>
      <c r="O329" s="507"/>
      <c r="P329" s="507"/>
      <c r="Q329" s="507"/>
      <c r="R329" s="507"/>
      <c r="S329" s="507"/>
      <c r="T329" s="507"/>
      <c r="U329" s="507"/>
      <c r="V329" s="507"/>
      <c r="W329" s="507"/>
      <c r="X329" s="507"/>
      <c r="Y329" s="507"/>
      <c r="Z329" s="507"/>
      <c r="AA329" s="507"/>
      <c r="AB329" s="507"/>
      <c r="AC329" s="507"/>
    </row>
    <row r="330">
      <c r="A330" s="507"/>
      <c r="B330" s="507"/>
      <c r="C330" s="507"/>
      <c r="D330" s="507"/>
      <c r="E330" s="507"/>
      <c r="F330" s="507"/>
      <c r="G330" s="507"/>
      <c r="H330" s="507"/>
      <c r="I330" s="507"/>
      <c r="J330" s="507"/>
      <c r="K330" s="507"/>
      <c r="L330" s="507"/>
      <c r="M330" s="507"/>
      <c r="N330" s="507"/>
      <c r="O330" s="507"/>
      <c r="P330" s="507"/>
      <c r="Q330" s="507"/>
      <c r="R330" s="507"/>
      <c r="S330" s="507"/>
      <c r="T330" s="507"/>
      <c r="U330" s="507"/>
      <c r="V330" s="507"/>
      <c r="W330" s="507"/>
      <c r="X330" s="507"/>
      <c r="Y330" s="507"/>
      <c r="Z330" s="507"/>
      <c r="AA330" s="507"/>
      <c r="AB330" s="507"/>
      <c r="AC330" s="507"/>
    </row>
    <row r="331">
      <c r="A331" s="507"/>
      <c r="B331" s="507"/>
      <c r="C331" s="507"/>
      <c r="D331" s="507"/>
      <c r="E331" s="507"/>
      <c r="F331" s="507"/>
      <c r="G331" s="507"/>
      <c r="H331" s="507"/>
      <c r="I331" s="507"/>
      <c r="J331" s="507"/>
      <c r="K331" s="507"/>
      <c r="L331" s="507"/>
      <c r="M331" s="507"/>
      <c r="N331" s="507"/>
      <c r="O331" s="507"/>
      <c r="P331" s="507"/>
      <c r="Q331" s="507"/>
      <c r="R331" s="507"/>
      <c r="S331" s="507"/>
      <c r="T331" s="507"/>
      <c r="U331" s="507"/>
      <c r="V331" s="507"/>
      <c r="W331" s="507"/>
      <c r="X331" s="507"/>
      <c r="Y331" s="507"/>
      <c r="Z331" s="507"/>
      <c r="AA331" s="507"/>
      <c r="AB331" s="507"/>
      <c r="AC331" s="507"/>
    </row>
    <row r="332">
      <c r="A332" s="507"/>
      <c r="B332" s="507"/>
      <c r="C332" s="507"/>
      <c r="D332" s="507"/>
      <c r="E332" s="507"/>
      <c r="F332" s="507"/>
      <c r="G332" s="507"/>
      <c r="H332" s="507"/>
      <c r="I332" s="507"/>
      <c r="J332" s="507"/>
      <c r="K332" s="507"/>
      <c r="L332" s="507"/>
      <c r="M332" s="507"/>
      <c r="N332" s="507"/>
      <c r="O332" s="507"/>
      <c r="P332" s="507"/>
      <c r="Q332" s="507"/>
      <c r="R332" s="507"/>
      <c r="S332" s="507"/>
      <c r="T332" s="507"/>
      <c r="U332" s="507"/>
      <c r="V332" s="507"/>
      <c r="W332" s="507"/>
      <c r="X332" s="507"/>
      <c r="Y332" s="507"/>
      <c r="Z332" s="507"/>
      <c r="AA332" s="507"/>
      <c r="AB332" s="507"/>
      <c r="AC332" s="507"/>
    </row>
    <row r="333">
      <c r="A333" s="507"/>
      <c r="B333" s="507"/>
      <c r="C333" s="507"/>
      <c r="D333" s="507"/>
      <c r="E333" s="507"/>
      <c r="F333" s="507"/>
      <c r="G333" s="507"/>
      <c r="H333" s="507"/>
      <c r="I333" s="507"/>
      <c r="J333" s="507"/>
      <c r="K333" s="507"/>
      <c r="L333" s="507"/>
      <c r="M333" s="507"/>
      <c r="N333" s="507"/>
      <c r="O333" s="507"/>
      <c r="P333" s="507"/>
      <c r="Q333" s="507"/>
      <c r="R333" s="507"/>
      <c r="S333" s="507"/>
      <c r="T333" s="507"/>
      <c r="U333" s="507"/>
      <c r="V333" s="507"/>
      <c r="W333" s="507"/>
      <c r="X333" s="507"/>
      <c r="Y333" s="507"/>
      <c r="Z333" s="507"/>
      <c r="AA333" s="507"/>
      <c r="AB333" s="507"/>
      <c r="AC333" s="507"/>
    </row>
    <row r="334">
      <c r="A334" s="507"/>
      <c r="B334" s="507"/>
      <c r="C334" s="507"/>
      <c r="D334" s="507"/>
      <c r="E334" s="507"/>
      <c r="F334" s="507"/>
      <c r="G334" s="507"/>
      <c r="H334" s="507"/>
      <c r="I334" s="507"/>
      <c r="J334" s="507"/>
      <c r="K334" s="507"/>
      <c r="L334" s="507"/>
      <c r="M334" s="507"/>
      <c r="N334" s="507"/>
      <c r="O334" s="507"/>
      <c r="P334" s="507"/>
      <c r="Q334" s="507"/>
      <c r="R334" s="507"/>
      <c r="S334" s="507"/>
      <c r="T334" s="507"/>
      <c r="U334" s="507"/>
      <c r="V334" s="507"/>
      <c r="W334" s="507"/>
      <c r="X334" s="507"/>
      <c r="Y334" s="507"/>
      <c r="Z334" s="507"/>
      <c r="AA334" s="507"/>
      <c r="AB334" s="507"/>
      <c r="AC334" s="507"/>
    </row>
    <row r="335">
      <c r="A335" s="507"/>
      <c r="B335" s="507"/>
      <c r="C335" s="507"/>
      <c r="D335" s="507"/>
      <c r="E335" s="507"/>
      <c r="F335" s="507"/>
      <c r="G335" s="507"/>
      <c r="H335" s="507"/>
      <c r="I335" s="507"/>
      <c r="J335" s="507"/>
      <c r="K335" s="507"/>
      <c r="L335" s="507"/>
      <c r="M335" s="507"/>
      <c r="N335" s="507"/>
      <c r="O335" s="507"/>
      <c r="P335" s="507"/>
      <c r="Q335" s="507"/>
      <c r="R335" s="507"/>
      <c r="S335" s="507"/>
      <c r="T335" s="507"/>
      <c r="U335" s="507"/>
      <c r="V335" s="507"/>
      <c r="W335" s="507"/>
      <c r="X335" s="507"/>
      <c r="Y335" s="507"/>
      <c r="Z335" s="507"/>
      <c r="AA335" s="507"/>
      <c r="AB335" s="507"/>
      <c r="AC335" s="507"/>
    </row>
    <row r="336">
      <c r="A336" s="507"/>
      <c r="B336" s="507"/>
      <c r="C336" s="507"/>
      <c r="D336" s="507"/>
      <c r="E336" s="507"/>
      <c r="F336" s="507"/>
      <c r="G336" s="507"/>
      <c r="H336" s="507"/>
      <c r="I336" s="507"/>
      <c r="J336" s="507"/>
      <c r="K336" s="507"/>
      <c r="L336" s="507"/>
      <c r="M336" s="507"/>
      <c r="N336" s="507"/>
      <c r="O336" s="507"/>
      <c r="P336" s="507"/>
      <c r="Q336" s="507"/>
      <c r="R336" s="507"/>
      <c r="S336" s="507"/>
      <c r="T336" s="507"/>
      <c r="U336" s="507"/>
      <c r="V336" s="507"/>
      <c r="W336" s="507"/>
      <c r="X336" s="507"/>
      <c r="Y336" s="507"/>
      <c r="Z336" s="507"/>
      <c r="AA336" s="507"/>
      <c r="AB336" s="507"/>
      <c r="AC336" s="507"/>
    </row>
    <row r="337">
      <c r="A337" s="507"/>
      <c r="B337" s="507"/>
      <c r="C337" s="507"/>
      <c r="D337" s="507"/>
      <c r="E337" s="507"/>
      <c r="F337" s="507"/>
      <c r="G337" s="507"/>
      <c r="H337" s="507"/>
      <c r="I337" s="507"/>
      <c r="J337" s="507"/>
      <c r="K337" s="507"/>
      <c r="L337" s="507"/>
      <c r="M337" s="507"/>
      <c r="N337" s="507"/>
      <c r="O337" s="507"/>
      <c r="P337" s="507"/>
      <c r="Q337" s="507"/>
      <c r="R337" s="507"/>
      <c r="S337" s="507"/>
      <c r="T337" s="507"/>
      <c r="U337" s="507"/>
      <c r="V337" s="507"/>
      <c r="W337" s="507"/>
      <c r="X337" s="507"/>
      <c r="Y337" s="507"/>
      <c r="Z337" s="507"/>
      <c r="AA337" s="507"/>
      <c r="AB337" s="507"/>
      <c r="AC337" s="507"/>
    </row>
    <row r="338">
      <c r="A338" s="507"/>
      <c r="B338" s="507"/>
      <c r="C338" s="507"/>
      <c r="D338" s="507"/>
      <c r="E338" s="507"/>
      <c r="F338" s="507"/>
      <c r="G338" s="507"/>
      <c r="H338" s="507"/>
      <c r="I338" s="507"/>
      <c r="J338" s="507"/>
      <c r="K338" s="507"/>
      <c r="L338" s="507"/>
      <c r="M338" s="507"/>
      <c r="N338" s="507"/>
      <c r="O338" s="507"/>
      <c r="P338" s="507"/>
      <c r="Q338" s="507"/>
      <c r="R338" s="507"/>
      <c r="S338" s="507"/>
      <c r="T338" s="507"/>
      <c r="U338" s="507"/>
      <c r="V338" s="507"/>
      <c r="W338" s="507"/>
      <c r="X338" s="507"/>
      <c r="Y338" s="507"/>
      <c r="Z338" s="507"/>
      <c r="AA338" s="507"/>
      <c r="AB338" s="507"/>
      <c r="AC338" s="507"/>
    </row>
    <row r="339">
      <c r="A339" s="507"/>
      <c r="B339" s="507"/>
      <c r="C339" s="507"/>
      <c r="D339" s="507"/>
      <c r="E339" s="507"/>
      <c r="F339" s="507"/>
      <c r="G339" s="507"/>
      <c r="H339" s="507"/>
      <c r="I339" s="507"/>
      <c r="J339" s="507"/>
      <c r="K339" s="507"/>
      <c r="L339" s="507"/>
      <c r="M339" s="507"/>
      <c r="N339" s="507"/>
      <c r="O339" s="507"/>
      <c r="P339" s="507"/>
      <c r="Q339" s="507"/>
      <c r="R339" s="507"/>
      <c r="S339" s="507"/>
      <c r="T339" s="507"/>
      <c r="U339" s="507"/>
      <c r="V339" s="507"/>
      <c r="W339" s="507"/>
      <c r="X339" s="507"/>
      <c r="Y339" s="507"/>
      <c r="Z339" s="507"/>
      <c r="AA339" s="507"/>
      <c r="AB339" s="507"/>
      <c r="AC339" s="507"/>
    </row>
    <row r="340">
      <c r="A340" s="507"/>
      <c r="B340" s="507"/>
      <c r="C340" s="507"/>
      <c r="D340" s="507"/>
      <c r="E340" s="507"/>
      <c r="F340" s="507"/>
      <c r="G340" s="507"/>
      <c r="H340" s="507"/>
      <c r="I340" s="507"/>
      <c r="J340" s="507"/>
      <c r="K340" s="507"/>
      <c r="L340" s="507"/>
      <c r="M340" s="507"/>
      <c r="N340" s="507"/>
      <c r="O340" s="507"/>
      <c r="P340" s="507"/>
      <c r="Q340" s="507"/>
      <c r="R340" s="507"/>
      <c r="S340" s="507"/>
      <c r="T340" s="507"/>
      <c r="U340" s="507"/>
      <c r="V340" s="507"/>
      <c r="W340" s="507"/>
      <c r="X340" s="507"/>
      <c r="Y340" s="507"/>
      <c r="Z340" s="507"/>
      <c r="AA340" s="507"/>
      <c r="AB340" s="507"/>
      <c r="AC340" s="507"/>
    </row>
    <row r="341">
      <c r="A341" s="507"/>
      <c r="B341" s="507"/>
      <c r="C341" s="507"/>
      <c r="D341" s="507"/>
      <c r="E341" s="507"/>
      <c r="F341" s="507"/>
      <c r="G341" s="507"/>
      <c r="H341" s="507"/>
      <c r="I341" s="507"/>
      <c r="J341" s="507"/>
      <c r="K341" s="507"/>
      <c r="L341" s="507"/>
      <c r="M341" s="507"/>
      <c r="N341" s="507"/>
      <c r="O341" s="507"/>
      <c r="P341" s="507"/>
      <c r="Q341" s="507"/>
      <c r="R341" s="507"/>
      <c r="S341" s="507"/>
      <c r="T341" s="507"/>
      <c r="U341" s="507"/>
      <c r="V341" s="507"/>
      <c r="W341" s="507"/>
      <c r="X341" s="507"/>
      <c r="Y341" s="507"/>
      <c r="Z341" s="507"/>
      <c r="AA341" s="507"/>
      <c r="AB341" s="507"/>
      <c r="AC341" s="507"/>
    </row>
    <row r="342">
      <c r="A342" s="507"/>
      <c r="B342" s="507"/>
      <c r="C342" s="507"/>
      <c r="D342" s="507"/>
      <c r="E342" s="507"/>
      <c r="F342" s="507"/>
      <c r="G342" s="507"/>
      <c r="H342" s="507"/>
      <c r="I342" s="507"/>
      <c r="J342" s="507"/>
      <c r="K342" s="507"/>
      <c r="L342" s="507"/>
      <c r="M342" s="507"/>
      <c r="N342" s="507"/>
      <c r="O342" s="507"/>
      <c r="P342" s="507"/>
      <c r="Q342" s="507"/>
      <c r="R342" s="507"/>
      <c r="S342" s="507"/>
      <c r="T342" s="507"/>
      <c r="U342" s="507"/>
      <c r="V342" s="507"/>
      <c r="W342" s="507"/>
      <c r="X342" s="507"/>
      <c r="Y342" s="507"/>
      <c r="Z342" s="507"/>
      <c r="AA342" s="507"/>
      <c r="AB342" s="507"/>
      <c r="AC342" s="507"/>
    </row>
    <row r="343">
      <c r="A343" s="507"/>
      <c r="B343" s="507"/>
      <c r="C343" s="507"/>
      <c r="D343" s="507"/>
      <c r="E343" s="507"/>
      <c r="F343" s="507"/>
      <c r="G343" s="507"/>
      <c r="H343" s="507"/>
      <c r="I343" s="507"/>
      <c r="J343" s="507"/>
      <c r="K343" s="507"/>
      <c r="L343" s="507"/>
      <c r="M343" s="507"/>
      <c r="N343" s="507"/>
      <c r="O343" s="507"/>
      <c r="P343" s="507"/>
      <c r="Q343" s="507"/>
      <c r="R343" s="507"/>
      <c r="S343" s="507"/>
      <c r="T343" s="507"/>
      <c r="U343" s="507"/>
      <c r="V343" s="507"/>
      <c r="W343" s="507"/>
      <c r="X343" s="507"/>
      <c r="Y343" s="507"/>
      <c r="Z343" s="507"/>
      <c r="AA343" s="507"/>
      <c r="AB343" s="507"/>
      <c r="AC343" s="507"/>
    </row>
    <row r="344">
      <c r="A344" s="507"/>
      <c r="B344" s="507"/>
      <c r="C344" s="507"/>
      <c r="D344" s="507"/>
      <c r="E344" s="507"/>
      <c r="F344" s="507"/>
      <c r="G344" s="507"/>
      <c r="H344" s="507"/>
      <c r="I344" s="507"/>
      <c r="J344" s="507"/>
      <c r="K344" s="507"/>
      <c r="L344" s="507"/>
      <c r="M344" s="507"/>
      <c r="N344" s="507"/>
      <c r="O344" s="507"/>
      <c r="P344" s="507"/>
      <c r="Q344" s="507"/>
      <c r="R344" s="507"/>
      <c r="S344" s="507"/>
      <c r="T344" s="507"/>
      <c r="U344" s="507"/>
      <c r="V344" s="507"/>
      <c r="W344" s="507"/>
      <c r="X344" s="507"/>
      <c r="Y344" s="507"/>
      <c r="Z344" s="507"/>
      <c r="AA344" s="507"/>
      <c r="AB344" s="507"/>
      <c r="AC344" s="507"/>
    </row>
    <row r="345">
      <c r="A345" s="507"/>
      <c r="B345" s="507"/>
      <c r="C345" s="507"/>
      <c r="D345" s="507"/>
      <c r="E345" s="507"/>
      <c r="F345" s="507"/>
      <c r="G345" s="507"/>
      <c r="H345" s="507"/>
      <c r="I345" s="507"/>
      <c r="J345" s="507"/>
      <c r="K345" s="507"/>
      <c r="L345" s="507"/>
      <c r="M345" s="507"/>
      <c r="N345" s="507"/>
      <c r="O345" s="507"/>
      <c r="P345" s="507"/>
      <c r="Q345" s="507"/>
      <c r="R345" s="507"/>
      <c r="S345" s="507"/>
      <c r="T345" s="507"/>
      <c r="U345" s="507"/>
      <c r="V345" s="507"/>
      <c r="W345" s="507"/>
      <c r="X345" s="507"/>
      <c r="Y345" s="507"/>
      <c r="Z345" s="507"/>
      <c r="AA345" s="507"/>
      <c r="AB345" s="507"/>
      <c r="AC345" s="507"/>
    </row>
    <row r="346">
      <c r="A346" s="507"/>
      <c r="B346" s="507"/>
      <c r="C346" s="507"/>
      <c r="D346" s="507"/>
      <c r="E346" s="507"/>
      <c r="F346" s="507"/>
      <c r="G346" s="507"/>
      <c r="H346" s="507"/>
      <c r="I346" s="507"/>
      <c r="J346" s="507"/>
      <c r="K346" s="507"/>
      <c r="L346" s="507"/>
      <c r="M346" s="507"/>
      <c r="N346" s="507"/>
      <c r="O346" s="507"/>
      <c r="P346" s="507"/>
      <c r="Q346" s="507"/>
      <c r="R346" s="507"/>
      <c r="S346" s="507"/>
      <c r="T346" s="507"/>
      <c r="U346" s="507"/>
      <c r="V346" s="507"/>
      <c r="W346" s="507"/>
      <c r="X346" s="507"/>
      <c r="Y346" s="507"/>
      <c r="Z346" s="507"/>
      <c r="AA346" s="507"/>
      <c r="AB346" s="507"/>
      <c r="AC346" s="507"/>
    </row>
    <row r="347">
      <c r="A347" s="507"/>
      <c r="B347" s="507"/>
      <c r="C347" s="507"/>
      <c r="D347" s="507"/>
      <c r="E347" s="507"/>
      <c r="F347" s="507"/>
      <c r="G347" s="507"/>
      <c r="H347" s="507"/>
      <c r="I347" s="507"/>
      <c r="J347" s="507"/>
      <c r="K347" s="507"/>
      <c r="L347" s="507"/>
      <c r="M347" s="507"/>
      <c r="N347" s="507"/>
      <c r="O347" s="507"/>
      <c r="P347" s="507"/>
      <c r="Q347" s="507"/>
      <c r="R347" s="507"/>
      <c r="S347" s="507"/>
      <c r="T347" s="507"/>
      <c r="U347" s="507"/>
      <c r="V347" s="507"/>
      <c r="W347" s="507"/>
      <c r="X347" s="507"/>
      <c r="Y347" s="507"/>
      <c r="Z347" s="507"/>
      <c r="AA347" s="507"/>
      <c r="AB347" s="507"/>
      <c r="AC347" s="507"/>
    </row>
    <row r="348">
      <c r="A348" s="507"/>
      <c r="B348" s="507"/>
      <c r="C348" s="507"/>
      <c r="D348" s="507"/>
      <c r="E348" s="507"/>
      <c r="F348" s="507"/>
      <c r="G348" s="507"/>
      <c r="H348" s="507"/>
      <c r="I348" s="507"/>
      <c r="J348" s="507"/>
      <c r="K348" s="507"/>
      <c r="L348" s="507"/>
      <c r="M348" s="507"/>
      <c r="N348" s="507"/>
      <c r="O348" s="507"/>
      <c r="P348" s="507"/>
      <c r="Q348" s="507"/>
      <c r="R348" s="507"/>
      <c r="S348" s="507"/>
      <c r="T348" s="507"/>
      <c r="U348" s="507"/>
      <c r="V348" s="507"/>
      <c r="W348" s="507"/>
      <c r="X348" s="507"/>
      <c r="Y348" s="507"/>
      <c r="Z348" s="507"/>
      <c r="AA348" s="507"/>
      <c r="AB348" s="507"/>
      <c r="AC348" s="507"/>
    </row>
    <row r="349">
      <c r="A349" s="507"/>
      <c r="B349" s="507"/>
      <c r="C349" s="507"/>
      <c r="D349" s="507"/>
      <c r="E349" s="507"/>
      <c r="F349" s="507"/>
      <c r="G349" s="507"/>
      <c r="H349" s="507"/>
      <c r="I349" s="507"/>
      <c r="J349" s="507"/>
      <c r="K349" s="507"/>
      <c r="L349" s="507"/>
      <c r="M349" s="507"/>
      <c r="N349" s="507"/>
      <c r="O349" s="507"/>
      <c r="P349" s="507"/>
      <c r="Q349" s="507"/>
      <c r="R349" s="507"/>
      <c r="S349" s="507"/>
      <c r="T349" s="507"/>
      <c r="U349" s="507"/>
      <c r="V349" s="507"/>
      <c r="W349" s="507"/>
      <c r="X349" s="507"/>
      <c r="Y349" s="507"/>
      <c r="Z349" s="507"/>
      <c r="AA349" s="507"/>
      <c r="AB349" s="507"/>
      <c r="AC349" s="507"/>
    </row>
    <row r="350">
      <c r="A350" s="507"/>
      <c r="B350" s="507"/>
      <c r="C350" s="507"/>
      <c r="D350" s="507"/>
      <c r="E350" s="507"/>
      <c r="F350" s="507"/>
      <c r="G350" s="507"/>
      <c r="H350" s="507"/>
      <c r="I350" s="507"/>
      <c r="J350" s="507"/>
      <c r="K350" s="507"/>
      <c r="L350" s="507"/>
      <c r="M350" s="507"/>
      <c r="N350" s="507"/>
      <c r="O350" s="507"/>
      <c r="P350" s="507"/>
      <c r="Q350" s="507"/>
      <c r="R350" s="507"/>
      <c r="S350" s="507"/>
      <c r="T350" s="507"/>
      <c r="U350" s="507"/>
      <c r="V350" s="507"/>
      <c r="W350" s="507"/>
      <c r="X350" s="507"/>
      <c r="Y350" s="507"/>
      <c r="Z350" s="507"/>
      <c r="AA350" s="507"/>
      <c r="AB350" s="507"/>
      <c r="AC350" s="507"/>
    </row>
    <row r="351">
      <c r="A351" s="507"/>
      <c r="B351" s="507"/>
      <c r="C351" s="507"/>
      <c r="D351" s="507"/>
      <c r="E351" s="507"/>
      <c r="F351" s="507"/>
      <c r="G351" s="507"/>
      <c r="H351" s="507"/>
      <c r="I351" s="507"/>
      <c r="J351" s="507"/>
      <c r="K351" s="507"/>
      <c r="L351" s="507"/>
      <c r="M351" s="507"/>
      <c r="N351" s="507"/>
      <c r="O351" s="507"/>
      <c r="P351" s="507"/>
      <c r="Q351" s="507"/>
      <c r="R351" s="507"/>
      <c r="S351" s="507"/>
      <c r="T351" s="507"/>
      <c r="U351" s="507"/>
      <c r="V351" s="507"/>
      <c r="W351" s="507"/>
      <c r="X351" s="507"/>
      <c r="Y351" s="507"/>
      <c r="Z351" s="507"/>
      <c r="AA351" s="507"/>
      <c r="AB351" s="507"/>
      <c r="AC351" s="507"/>
    </row>
    <row r="352">
      <c r="A352" s="507"/>
      <c r="B352" s="507"/>
      <c r="C352" s="507"/>
      <c r="D352" s="507"/>
      <c r="E352" s="507"/>
      <c r="F352" s="507"/>
      <c r="G352" s="507"/>
      <c r="H352" s="507"/>
      <c r="I352" s="507"/>
      <c r="J352" s="507"/>
      <c r="K352" s="507"/>
      <c r="L352" s="507"/>
      <c r="M352" s="507"/>
      <c r="N352" s="507"/>
      <c r="O352" s="507"/>
      <c r="P352" s="507"/>
      <c r="Q352" s="507"/>
      <c r="R352" s="507"/>
      <c r="S352" s="507"/>
      <c r="T352" s="507"/>
      <c r="U352" s="507"/>
      <c r="V352" s="507"/>
      <c r="W352" s="507"/>
      <c r="X352" s="507"/>
      <c r="Y352" s="507"/>
      <c r="Z352" s="507"/>
      <c r="AA352" s="507"/>
      <c r="AB352" s="507"/>
      <c r="AC352" s="507"/>
    </row>
    <row r="353">
      <c r="A353" s="507"/>
      <c r="B353" s="507"/>
      <c r="C353" s="507"/>
      <c r="D353" s="507"/>
      <c r="E353" s="507"/>
      <c r="F353" s="507"/>
      <c r="G353" s="507"/>
      <c r="H353" s="507"/>
      <c r="I353" s="507"/>
      <c r="J353" s="507"/>
      <c r="K353" s="507"/>
      <c r="L353" s="507"/>
      <c r="M353" s="507"/>
      <c r="N353" s="507"/>
      <c r="O353" s="507"/>
      <c r="P353" s="507"/>
      <c r="Q353" s="507"/>
      <c r="R353" s="507"/>
      <c r="S353" s="507"/>
      <c r="T353" s="507"/>
      <c r="U353" s="507"/>
      <c r="V353" s="507"/>
      <c r="W353" s="507"/>
      <c r="X353" s="507"/>
      <c r="Y353" s="507"/>
      <c r="Z353" s="507"/>
      <c r="AA353" s="507"/>
      <c r="AB353" s="507"/>
      <c r="AC353" s="507"/>
    </row>
    <row r="354">
      <c r="A354" s="507"/>
      <c r="B354" s="507"/>
      <c r="C354" s="507"/>
      <c r="D354" s="507"/>
      <c r="E354" s="507"/>
      <c r="F354" s="507"/>
      <c r="G354" s="507"/>
      <c r="H354" s="507"/>
      <c r="I354" s="507"/>
      <c r="J354" s="507"/>
      <c r="K354" s="507"/>
      <c r="L354" s="507"/>
      <c r="M354" s="507"/>
      <c r="N354" s="507"/>
      <c r="O354" s="507"/>
      <c r="P354" s="507"/>
      <c r="Q354" s="507"/>
      <c r="R354" s="507"/>
      <c r="S354" s="507"/>
      <c r="T354" s="507"/>
      <c r="U354" s="507"/>
      <c r="V354" s="507"/>
      <c r="W354" s="507"/>
      <c r="X354" s="507"/>
      <c r="Y354" s="507"/>
      <c r="Z354" s="507"/>
      <c r="AA354" s="507"/>
      <c r="AB354" s="507"/>
      <c r="AC354" s="507"/>
    </row>
    <row r="355">
      <c r="A355" s="507"/>
      <c r="B355" s="507"/>
      <c r="C355" s="507"/>
      <c r="D355" s="507"/>
      <c r="E355" s="507"/>
      <c r="F355" s="507"/>
      <c r="G355" s="507"/>
      <c r="H355" s="507"/>
      <c r="I355" s="507"/>
      <c r="J355" s="507"/>
      <c r="K355" s="507"/>
      <c r="L355" s="507"/>
      <c r="M355" s="507"/>
      <c r="N355" s="507"/>
      <c r="O355" s="507"/>
      <c r="P355" s="507"/>
      <c r="Q355" s="507"/>
      <c r="R355" s="507"/>
      <c r="S355" s="507"/>
      <c r="T355" s="507"/>
      <c r="U355" s="507"/>
      <c r="V355" s="507"/>
      <c r="W355" s="507"/>
      <c r="X355" s="507"/>
      <c r="Y355" s="507"/>
      <c r="Z355" s="507"/>
      <c r="AA355" s="507"/>
      <c r="AB355" s="507"/>
      <c r="AC355" s="507"/>
    </row>
    <row r="356">
      <c r="A356" s="507"/>
      <c r="B356" s="507"/>
      <c r="C356" s="507"/>
      <c r="D356" s="507"/>
      <c r="E356" s="507"/>
      <c r="F356" s="507"/>
      <c r="G356" s="507"/>
      <c r="H356" s="507"/>
      <c r="I356" s="507"/>
      <c r="J356" s="507"/>
      <c r="K356" s="507"/>
      <c r="L356" s="507"/>
      <c r="M356" s="507"/>
      <c r="N356" s="507"/>
      <c r="O356" s="507"/>
      <c r="P356" s="507"/>
      <c r="Q356" s="507"/>
      <c r="R356" s="507"/>
      <c r="S356" s="507"/>
      <c r="T356" s="507"/>
      <c r="U356" s="507"/>
      <c r="V356" s="507"/>
      <c r="W356" s="507"/>
      <c r="X356" s="507"/>
      <c r="Y356" s="507"/>
      <c r="Z356" s="507"/>
      <c r="AA356" s="507"/>
      <c r="AB356" s="507"/>
      <c r="AC356" s="507"/>
    </row>
    <row r="357">
      <c r="A357" s="507"/>
      <c r="B357" s="507"/>
      <c r="C357" s="507"/>
      <c r="D357" s="507"/>
      <c r="E357" s="507"/>
      <c r="F357" s="507"/>
      <c r="G357" s="507"/>
      <c r="H357" s="507"/>
      <c r="I357" s="507"/>
      <c r="J357" s="507"/>
      <c r="K357" s="507"/>
      <c r="L357" s="507"/>
      <c r="M357" s="507"/>
      <c r="N357" s="507"/>
      <c r="O357" s="507"/>
      <c r="P357" s="507"/>
      <c r="Q357" s="507"/>
      <c r="R357" s="507"/>
      <c r="S357" s="507"/>
      <c r="T357" s="507"/>
      <c r="U357" s="507"/>
      <c r="V357" s="507"/>
      <c r="W357" s="507"/>
      <c r="X357" s="507"/>
      <c r="Y357" s="507"/>
      <c r="Z357" s="507"/>
      <c r="AA357" s="507"/>
      <c r="AB357" s="507"/>
      <c r="AC357" s="507"/>
    </row>
    <row r="358">
      <c r="A358" s="507"/>
      <c r="B358" s="507"/>
      <c r="C358" s="507"/>
      <c r="D358" s="507"/>
      <c r="E358" s="507"/>
      <c r="F358" s="507"/>
      <c r="G358" s="507"/>
      <c r="H358" s="507"/>
      <c r="I358" s="507"/>
      <c r="J358" s="507"/>
      <c r="K358" s="507"/>
      <c r="L358" s="507"/>
      <c r="M358" s="507"/>
      <c r="N358" s="507"/>
      <c r="O358" s="507"/>
      <c r="P358" s="507"/>
      <c r="Q358" s="507"/>
      <c r="R358" s="507"/>
      <c r="S358" s="507"/>
      <c r="T358" s="507"/>
      <c r="U358" s="507"/>
      <c r="V358" s="507"/>
      <c r="W358" s="507"/>
      <c r="X358" s="507"/>
      <c r="Y358" s="507"/>
      <c r="Z358" s="507"/>
      <c r="AA358" s="507"/>
      <c r="AB358" s="507"/>
      <c r="AC358" s="507"/>
    </row>
    <row r="359">
      <c r="A359" s="507"/>
      <c r="B359" s="507"/>
      <c r="C359" s="507"/>
      <c r="D359" s="507"/>
      <c r="E359" s="507"/>
      <c r="F359" s="507"/>
      <c r="G359" s="507"/>
      <c r="H359" s="507"/>
      <c r="I359" s="507"/>
      <c r="J359" s="507"/>
      <c r="K359" s="507"/>
      <c r="L359" s="507"/>
      <c r="M359" s="507"/>
      <c r="N359" s="507"/>
      <c r="O359" s="507"/>
      <c r="P359" s="507"/>
      <c r="Q359" s="507"/>
      <c r="R359" s="507"/>
      <c r="S359" s="507"/>
      <c r="T359" s="507"/>
      <c r="U359" s="507"/>
      <c r="V359" s="507"/>
      <c r="W359" s="507"/>
      <c r="X359" s="507"/>
      <c r="Y359" s="507"/>
      <c r="Z359" s="507"/>
      <c r="AA359" s="507"/>
      <c r="AB359" s="507"/>
      <c r="AC359" s="507"/>
    </row>
    <row r="360">
      <c r="A360" s="507"/>
      <c r="B360" s="507"/>
      <c r="C360" s="507"/>
      <c r="D360" s="507"/>
      <c r="E360" s="507"/>
      <c r="F360" s="507"/>
      <c r="G360" s="507"/>
      <c r="H360" s="507"/>
      <c r="I360" s="507"/>
      <c r="J360" s="507"/>
      <c r="K360" s="507"/>
      <c r="L360" s="507"/>
      <c r="M360" s="507"/>
      <c r="N360" s="507"/>
      <c r="O360" s="507"/>
      <c r="P360" s="507"/>
      <c r="Q360" s="507"/>
      <c r="R360" s="507"/>
      <c r="S360" s="507"/>
      <c r="T360" s="507"/>
      <c r="U360" s="507"/>
      <c r="V360" s="507"/>
      <c r="W360" s="507"/>
      <c r="X360" s="507"/>
      <c r="Y360" s="507"/>
      <c r="Z360" s="507"/>
      <c r="AA360" s="507"/>
      <c r="AB360" s="507"/>
      <c r="AC360" s="507"/>
    </row>
    <row r="361">
      <c r="A361" s="507"/>
      <c r="B361" s="507"/>
      <c r="C361" s="507"/>
      <c r="D361" s="507"/>
      <c r="E361" s="507"/>
      <c r="F361" s="507"/>
      <c r="G361" s="507"/>
      <c r="H361" s="507"/>
      <c r="I361" s="507"/>
      <c r="J361" s="507"/>
      <c r="K361" s="507"/>
      <c r="L361" s="507"/>
      <c r="M361" s="507"/>
      <c r="N361" s="507"/>
      <c r="O361" s="507"/>
      <c r="P361" s="507"/>
      <c r="Q361" s="507"/>
      <c r="R361" s="507"/>
      <c r="S361" s="507"/>
      <c r="T361" s="507"/>
      <c r="U361" s="507"/>
      <c r="V361" s="507"/>
      <c r="W361" s="507"/>
      <c r="X361" s="507"/>
      <c r="Y361" s="507"/>
      <c r="Z361" s="507"/>
      <c r="AA361" s="507"/>
      <c r="AB361" s="507"/>
      <c r="AC361" s="507"/>
    </row>
    <row r="362">
      <c r="A362" s="507"/>
      <c r="B362" s="507"/>
      <c r="C362" s="507"/>
      <c r="D362" s="507"/>
      <c r="E362" s="507"/>
      <c r="F362" s="507"/>
      <c r="G362" s="507"/>
      <c r="H362" s="507"/>
      <c r="I362" s="507"/>
      <c r="J362" s="507"/>
      <c r="K362" s="507"/>
      <c r="L362" s="507"/>
      <c r="M362" s="507"/>
      <c r="N362" s="507"/>
      <c r="O362" s="507"/>
      <c r="P362" s="507"/>
      <c r="Q362" s="507"/>
      <c r="R362" s="507"/>
      <c r="S362" s="507"/>
      <c r="T362" s="507"/>
      <c r="U362" s="507"/>
      <c r="V362" s="507"/>
      <c r="W362" s="507"/>
      <c r="X362" s="507"/>
      <c r="Y362" s="507"/>
      <c r="Z362" s="507"/>
      <c r="AA362" s="507"/>
      <c r="AB362" s="507"/>
      <c r="AC362" s="507"/>
    </row>
    <row r="363">
      <c r="A363" s="507"/>
      <c r="B363" s="507"/>
      <c r="C363" s="507"/>
      <c r="D363" s="507"/>
      <c r="E363" s="507"/>
      <c r="F363" s="507"/>
      <c r="G363" s="507"/>
      <c r="H363" s="507"/>
      <c r="I363" s="507"/>
      <c r="J363" s="507"/>
      <c r="K363" s="507"/>
      <c r="L363" s="507"/>
      <c r="M363" s="507"/>
      <c r="N363" s="507"/>
      <c r="O363" s="507"/>
      <c r="P363" s="507"/>
      <c r="Q363" s="507"/>
      <c r="R363" s="507"/>
      <c r="S363" s="507"/>
      <c r="T363" s="507"/>
      <c r="U363" s="507"/>
      <c r="V363" s="507"/>
      <c r="W363" s="507"/>
      <c r="X363" s="507"/>
      <c r="Y363" s="507"/>
      <c r="Z363" s="507"/>
      <c r="AA363" s="507"/>
      <c r="AB363" s="507"/>
      <c r="AC363" s="507"/>
    </row>
    <row r="364">
      <c r="A364" s="507"/>
      <c r="B364" s="507"/>
      <c r="C364" s="507"/>
      <c r="D364" s="507"/>
      <c r="E364" s="507"/>
      <c r="F364" s="507"/>
      <c r="G364" s="507"/>
      <c r="H364" s="507"/>
      <c r="I364" s="507"/>
      <c r="J364" s="507"/>
      <c r="K364" s="507"/>
      <c r="L364" s="507"/>
      <c r="M364" s="507"/>
      <c r="N364" s="507"/>
      <c r="O364" s="507"/>
      <c r="P364" s="507"/>
      <c r="Q364" s="507"/>
      <c r="R364" s="507"/>
      <c r="S364" s="507"/>
      <c r="T364" s="507"/>
      <c r="U364" s="507"/>
      <c r="V364" s="507"/>
      <c r="W364" s="507"/>
      <c r="X364" s="507"/>
      <c r="Y364" s="507"/>
      <c r="Z364" s="507"/>
      <c r="AA364" s="507"/>
      <c r="AB364" s="507"/>
      <c r="AC364" s="507"/>
    </row>
    <row r="365">
      <c r="A365" s="507"/>
      <c r="B365" s="507"/>
      <c r="C365" s="507"/>
      <c r="D365" s="507"/>
      <c r="E365" s="507"/>
      <c r="F365" s="507"/>
      <c r="G365" s="507"/>
      <c r="H365" s="507"/>
      <c r="I365" s="507"/>
      <c r="J365" s="507"/>
      <c r="K365" s="507"/>
      <c r="L365" s="507"/>
      <c r="M365" s="507"/>
      <c r="N365" s="507"/>
      <c r="O365" s="507"/>
      <c r="P365" s="507"/>
      <c r="Q365" s="507"/>
      <c r="R365" s="507"/>
      <c r="S365" s="507"/>
      <c r="T365" s="507"/>
      <c r="U365" s="507"/>
      <c r="V365" s="507"/>
      <c r="W365" s="507"/>
      <c r="X365" s="507"/>
      <c r="Y365" s="507"/>
      <c r="Z365" s="507"/>
      <c r="AA365" s="507"/>
      <c r="AB365" s="507"/>
      <c r="AC365" s="507"/>
    </row>
    <row r="366">
      <c r="A366" s="507"/>
      <c r="B366" s="507"/>
      <c r="C366" s="507"/>
      <c r="D366" s="507"/>
      <c r="E366" s="507"/>
      <c r="F366" s="507"/>
      <c r="G366" s="507"/>
      <c r="H366" s="507"/>
      <c r="I366" s="507"/>
      <c r="J366" s="507"/>
      <c r="K366" s="507"/>
      <c r="L366" s="507"/>
      <c r="M366" s="507"/>
      <c r="N366" s="507"/>
      <c r="O366" s="507"/>
      <c r="P366" s="507"/>
      <c r="Q366" s="507"/>
      <c r="R366" s="507"/>
      <c r="S366" s="507"/>
      <c r="T366" s="507"/>
      <c r="U366" s="507"/>
      <c r="V366" s="507"/>
      <c r="W366" s="507"/>
      <c r="X366" s="507"/>
      <c r="Y366" s="507"/>
      <c r="Z366" s="507"/>
      <c r="AA366" s="507"/>
      <c r="AB366" s="507"/>
      <c r="AC366" s="507"/>
    </row>
    <row r="367">
      <c r="A367" s="507"/>
      <c r="B367" s="507"/>
      <c r="C367" s="507"/>
      <c r="D367" s="507"/>
      <c r="E367" s="507"/>
      <c r="F367" s="507"/>
      <c r="G367" s="507"/>
      <c r="H367" s="507"/>
      <c r="I367" s="507"/>
      <c r="J367" s="507"/>
      <c r="K367" s="507"/>
      <c r="L367" s="507"/>
      <c r="M367" s="507"/>
      <c r="N367" s="507"/>
      <c r="O367" s="507"/>
      <c r="P367" s="507"/>
      <c r="Q367" s="507"/>
      <c r="R367" s="507"/>
      <c r="S367" s="507"/>
      <c r="T367" s="507"/>
      <c r="U367" s="507"/>
      <c r="V367" s="507"/>
      <c r="W367" s="507"/>
      <c r="X367" s="507"/>
      <c r="Y367" s="507"/>
      <c r="Z367" s="507"/>
      <c r="AA367" s="507"/>
      <c r="AB367" s="507"/>
      <c r="AC367" s="507"/>
    </row>
    <row r="368">
      <c r="A368" s="507"/>
      <c r="B368" s="507"/>
      <c r="C368" s="507"/>
      <c r="D368" s="507"/>
      <c r="E368" s="507"/>
      <c r="F368" s="507"/>
      <c r="G368" s="507"/>
      <c r="H368" s="507"/>
      <c r="I368" s="507"/>
      <c r="J368" s="507"/>
      <c r="K368" s="507"/>
      <c r="L368" s="507"/>
      <c r="M368" s="507"/>
      <c r="N368" s="507"/>
      <c r="O368" s="507"/>
      <c r="P368" s="507"/>
      <c r="Q368" s="507"/>
      <c r="R368" s="507"/>
      <c r="S368" s="507"/>
      <c r="T368" s="507"/>
      <c r="U368" s="507"/>
      <c r="V368" s="507"/>
      <c r="W368" s="507"/>
      <c r="X368" s="507"/>
      <c r="Y368" s="507"/>
      <c r="Z368" s="507"/>
      <c r="AA368" s="507"/>
      <c r="AB368" s="507"/>
      <c r="AC368" s="507"/>
    </row>
    <row r="369">
      <c r="A369" s="507"/>
      <c r="B369" s="507"/>
      <c r="C369" s="507"/>
      <c r="D369" s="507"/>
      <c r="E369" s="507"/>
      <c r="F369" s="507"/>
      <c r="G369" s="507"/>
      <c r="H369" s="507"/>
      <c r="I369" s="507"/>
      <c r="J369" s="507"/>
      <c r="K369" s="507"/>
      <c r="L369" s="507"/>
      <c r="M369" s="507"/>
      <c r="N369" s="507"/>
      <c r="O369" s="507"/>
      <c r="P369" s="507"/>
      <c r="Q369" s="507"/>
      <c r="R369" s="507"/>
      <c r="S369" s="507"/>
      <c r="T369" s="507"/>
      <c r="U369" s="507"/>
      <c r="V369" s="507"/>
      <c r="W369" s="507"/>
      <c r="X369" s="507"/>
      <c r="Y369" s="507"/>
      <c r="Z369" s="507"/>
      <c r="AA369" s="507"/>
      <c r="AB369" s="507"/>
      <c r="AC369" s="507"/>
    </row>
    <row r="370">
      <c r="A370" s="507"/>
      <c r="B370" s="507"/>
      <c r="C370" s="507"/>
      <c r="D370" s="507"/>
      <c r="E370" s="507"/>
      <c r="F370" s="507"/>
      <c r="G370" s="507"/>
      <c r="H370" s="507"/>
      <c r="I370" s="507"/>
      <c r="J370" s="507"/>
      <c r="K370" s="507"/>
      <c r="L370" s="507"/>
      <c r="M370" s="507"/>
      <c r="N370" s="507"/>
      <c r="O370" s="507"/>
      <c r="P370" s="507"/>
      <c r="Q370" s="507"/>
      <c r="R370" s="507"/>
      <c r="S370" s="507"/>
      <c r="T370" s="507"/>
      <c r="U370" s="507"/>
      <c r="V370" s="507"/>
      <c r="W370" s="507"/>
      <c r="X370" s="507"/>
      <c r="Y370" s="507"/>
      <c r="Z370" s="507"/>
      <c r="AA370" s="507"/>
      <c r="AB370" s="507"/>
      <c r="AC370" s="507"/>
    </row>
    <row r="371">
      <c r="A371" s="507"/>
      <c r="B371" s="507"/>
      <c r="C371" s="507"/>
      <c r="D371" s="507"/>
      <c r="E371" s="507"/>
      <c r="F371" s="507"/>
      <c r="G371" s="507"/>
      <c r="H371" s="507"/>
      <c r="I371" s="507"/>
      <c r="J371" s="507"/>
      <c r="K371" s="507"/>
      <c r="L371" s="507"/>
      <c r="M371" s="507"/>
      <c r="N371" s="507"/>
      <c r="O371" s="507"/>
      <c r="P371" s="507"/>
      <c r="Q371" s="507"/>
      <c r="R371" s="507"/>
      <c r="S371" s="507"/>
      <c r="T371" s="507"/>
      <c r="U371" s="507"/>
      <c r="V371" s="507"/>
      <c r="W371" s="507"/>
      <c r="X371" s="507"/>
      <c r="Y371" s="507"/>
      <c r="Z371" s="507"/>
      <c r="AA371" s="507"/>
      <c r="AB371" s="507"/>
      <c r="AC371" s="507"/>
    </row>
    <row r="372">
      <c r="A372" s="507"/>
      <c r="B372" s="507"/>
      <c r="C372" s="507"/>
      <c r="D372" s="507"/>
      <c r="E372" s="507"/>
      <c r="F372" s="507"/>
      <c r="G372" s="507"/>
      <c r="H372" s="507"/>
      <c r="I372" s="507"/>
      <c r="J372" s="507"/>
      <c r="K372" s="507"/>
      <c r="L372" s="507"/>
      <c r="M372" s="507"/>
      <c r="N372" s="507"/>
      <c r="O372" s="507"/>
      <c r="P372" s="507"/>
      <c r="Q372" s="507"/>
      <c r="R372" s="507"/>
      <c r="S372" s="507"/>
      <c r="T372" s="507"/>
      <c r="U372" s="507"/>
      <c r="V372" s="507"/>
      <c r="W372" s="507"/>
      <c r="X372" s="507"/>
      <c r="Y372" s="507"/>
      <c r="Z372" s="507"/>
      <c r="AA372" s="507"/>
      <c r="AB372" s="507"/>
      <c r="AC372" s="507"/>
    </row>
    <row r="373">
      <c r="A373" s="507"/>
      <c r="B373" s="507"/>
      <c r="C373" s="507"/>
      <c r="D373" s="507"/>
      <c r="E373" s="507"/>
      <c r="F373" s="507"/>
      <c r="G373" s="507"/>
      <c r="H373" s="507"/>
      <c r="I373" s="507"/>
      <c r="J373" s="507"/>
      <c r="K373" s="507"/>
      <c r="L373" s="507"/>
      <c r="M373" s="507"/>
      <c r="N373" s="507"/>
      <c r="O373" s="507"/>
      <c r="P373" s="507"/>
      <c r="Q373" s="507"/>
      <c r="R373" s="507"/>
      <c r="S373" s="507"/>
      <c r="T373" s="507"/>
      <c r="U373" s="507"/>
      <c r="V373" s="507"/>
      <c r="W373" s="507"/>
      <c r="X373" s="507"/>
      <c r="Y373" s="507"/>
      <c r="Z373" s="507"/>
      <c r="AA373" s="507"/>
      <c r="AB373" s="507"/>
      <c r="AC373" s="507"/>
    </row>
    <row r="374">
      <c r="A374" s="507"/>
      <c r="B374" s="507"/>
      <c r="C374" s="507"/>
      <c r="D374" s="507"/>
      <c r="E374" s="507"/>
      <c r="F374" s="507"/>
      <c r="G374" s="507"/>
      <c r="H374" s="507"/>
      <c r="I374" s="507"/>
      <c r="J374" s="507"/>
      <c r="K374" s="507"/>
      <c r="L374" s="507"/>
      <c r="M374" s="507"/>
      <c r="N374" s="507"/>
      <c r="O374" s="507"/>
      <c r="P374" s="507"/>
      <c r="Q374" s="507"/>
      <c r="R374" s="507"/>
      <c r="S374" s="507"/>
      <c r="T374" s="507"/>
      <c r="U374" s="507"/>
      <c r="V374" s="507"/>
      <c r="W374" s="507"/>
      <c r="X374" s="507"/>
      <c r="Y374" s="507"/>
      <c r="Z374" s="507"/>
      <c r="AA374" s="507"/>
      <c r="AB374" s="507"/>
      <c r="AC374" s="507"/>
    </row>
    <row r="375">
      <c r="A375" s="507"/>
      <c r="B375" s="507"/>
      <c r="C375" s="507"/>
      <c r="D375" s="507"/>
      <c r="E375" s="507"/>
      <c r="F375" s="507"/>
      <c r="G375" s="507"/>
      <c r="H375" s="507"/>
      <c r="I375" s="507"/>
      <c r="J375" s="507"/>
      <c r="K375" s="507"/>
      <c r="L375" s="507"/>
      <c r="M375" s="507"/>
      <c r="N375" s="507"/>
      <c r="O375" s="507"/>
      <c r="P375" s="507"/>
      <c r="Q375" s="507"/>
      <c r="R375" s="507"/>
      <c r="S375" s="507"/>
      <c r="T375" s="507"/>
      <c r="U375" s="507"/>
      <c r="V375" s="507"/>
      <c r="W375" s="507"/>
      <c r="X375" s="507"/>
      <c r="Y375" s="507"/>
      <c r="Z375" s="507"/>
      <c r="AA375" s="507"/>
      <c r="AB375" s="507"/>
      <c r="AC375" s="507"/>
    </row>
    <row r="376">
      <c r="A376" s="507"/>
      <c r="B376" s="507"/>
      <c r="C376" s="507"/>
      <c r="D376" s="507"/>
      <c r="E376" s="507"/>
      <c r="F376" s="507"/>
      <c r="G376" s="507"/>
      <c r="H376" s="507"/>
      <c r="I376" s="507"/>
      <c r="J376" s="507"/>
      <c r="K376" s="507"/>
      <c r="L376" s="507"/>
      <c r="M376" s="507"/>
      <c r="N376" s="507"/>
      <c r="O376" s="507"/>
      <c r="P376" s="507"/>
      <c r="Q376" s="507"/>
      <c r="R376" s="507"/>
      <c r="S376" s="507"/>
      <c r="T376" s="507"/>
      <c r="U376" s="507"/>
      <c r="V376" s="507"/>
      <c r="W376" s="507"/>
      <c r="X376" s="507"/>
      <c r="Y376" s="507"/>
      <c r="Z376" s="507"/>
      <c r="AA376" s="507"/>
      <c r="AB376" s="507"/>
      <c r="AC376" s="507"/>
    </row>
    <row r="377">
      <c r="A377" s="507"/>
      <c r="B377" s="507"/>
      <c r="C377" s="507"/>
      <c r="D377" s="507"/>
      <c r="E377" s="507"/>
      <c r="F377" s="507"/>
      <c r="G377" s="507"/>
      <c r="H377" s="507"/>
      <c r="I377" s="507"/>
      <c r="J377" s="507"/>
      <c r="K377" s="507"/>
      <c r="L377" s="507"/>
      <c r="M377" s="507"/>
      <c r="N377" s="507"/>
      <c r="O377" s="507"/>
      <c r="P377" s="507"/>
      <c r="Q377" s="507"/>
      <c r="R377" s="507"/>
      <c r="S377" s="507"/>
      <c r="T377" s="507"/>
      <c r="U377" s="507"/>
      <c r="V377" s="507"/>
      <c r="W377" s="507"/>
      <c r="X377" s="507"/>
      <c r="Y377" s="507"/>
      <c r="Z377" s="507"/>
      <c r="AA377" s="507"/>
      <c r="AB377" s="507"/>
      <c r="AC377" s="507"/>
    </row>
    <row r="378">
      <c r="A378" s="507"/>
      <c r="B378" s="507"/>
      <c r="C378" s="507"/>
      <c r="D378" s="507"/>
      <c r="E378" s="507"/>
      <c r="F378" s="507"/>
      <c r="G378" s="507"/>
      <c r="H378" s="507"/>
      <c r="I378" s="507"/>
      <c r="J378" s="507"/>
      <c r="K378" s="507"/>
      <c r="L378" s="507"/>
      <c r="M378" s="507"/>
      <c r="N378" s="507"/>
      <c r="O378" s="507"/>
      <c r="P378" s="507"/>
      <c r="Q378" s="507"/>
      <c r="R378" s="507"/>
      <c r="S378" s="507"/>
      <c r="T378" s="507"/>
      <c r="U378" s="507"/>
      <c r="V378" s="507"/>
      <c r="W378" s="507"/>
      <c r="X378" s="507"/>
      <c r="Y378" s="507"/>
      <c r="Z378" s="507"/>
      <c r="AA378" s="507"/>
      <c r="AB378" s="507"/>
      <c r="AC378" s="507"/>
    </row>
    <row r="379">
      <c r="A379" s="507"/>
      <c r="B379" s="507"/>
      <c r="C379" s="507"/>
      <c r="D379" s="507"/>
      <c r="E379" s="507"/>
      <c r="F379" s="507"/>
      <c r="G379" s="507"/>
      <c r="H379" s="507"/>
      <c r="I379" s="507"/>
      <c r="J379" s="507"/>
      <c r="K379" s="507"/>
      <c r="L379" s="507"/>
      <c r="M379" s="507"/>
      <c r="N379" s="507"/>
      <c r="O379" s="507"/>
      <c r="P379" s="507"/>
      <c r="Q379" s="507"/>
      <c r="R379" s="507"/>
      <c r="S379" s="507"/>
      <c r="T379" s="507"/>
      <c r="U379" s="507"/>
      <c r="V379" s="507"/>
      <c r="W379" s="507"/>
      <c r="X379" s="507"/>
      <c r="Y379" s="507"/>
      <c r="Z379" s="507"/>
      <c r="AA379" s="507"/>
      <c r="AB379" s="507"/>
      <c r="AC379" s="507"/>
    </row>
    <row r="380">
      <c r="A380" s="507"/>
      <c r="B380" s="507"/>
      <c r="C380" s="507"/>
      <c r="D380" s="507"/>
      <c r="E380" s="507"/>
      <c r="F380" s="507"/>
      <c r="G380" s="507"/>
      <c r="H380" s="507"/>
      <c r="I380" s="507"/>
      <c r="J380" s="507"/>
      <c r="K380" s="507"/>
      <c r="L380" s="507"/>
      <c r="M380" s="507"/>
      <c r="N380" s="507"/>
      <c r="O380" s="507"/>
      <c r="P380" s="507"/>
      <c r="Q380" s="507"/>
      <c r="R380" s="507"/>
      <c r="S380" s="507"/>
      <c r="T380" s="507"/>
      <c r="U380" s="507"/>
      <c r="V380" s="507"/>
      <c r="W380" s="507"/>
      <c r="X380" s="507"/>
      <c r="Y380" s="507"/>
      <c r="Z380" s="507"/>
      <c r="AA380" s="507"/>
      <c r="AB380" s="507"/>
      <c r="AC380" s="507"/>
    </row>
    <row r="381">
      <c r="A381" s="507"/>
      <c r="B381" s="507"/>
      <c r="C381" s="507"/>
      <c r="D381" s="507"/>
      <c r="E381" s="507"/>
      <c r="F381" s="507"/>
      <c r="G381" s="507"/>
      <c r="H381" s="507"/>
      <c r="I381" s="507"/>
      <c r="J381" s="507"/>
      <c r="K381" s="507"/>
      <c r="L381" s="507"/>
      <c r="M381" s="507"/>
      <c r="N381" s="507"/>
      <c r="O381" s="507"/>
      <c r="P381" s="507"/>
      <c r="Q381" s="507"/>
      <c r="R381" s="507"/>
      <c r="S381" s="507"/>
      <c r="T381" s="507"/>
      <c r="U381" s="507"/>
      <c r="V381" s="507"/>
      <c r="W381" s="507"/>
      <c r="X381" s="507"/>
      <c r="Y381" s="507"/>
      <c r="Z381" s="507"/>
      <c r="AA381" s="507"/>
      <c r="AB381" s="507"/>
      <c r="AC381" s="507"/>
    </row>
    <row r="382">
      <c r="A382" s="507"/>
      <c r="B382" s="507"/>
      <c r="C382" s="507"/>
      <c r="D382" s="507"/>
      <c r="E382" s="507"/>
      <c r="F382" s="507"/>
      <c r="G382" s="507"/>
      <c r="H382" s="507"/>
      <c r="I382" s="507"/>
      <c r="J382" s="507"/>
      <c r="K382" s="507"/>
      <c r="L382" s="507"/>
      <c r="M382" s="507"/>
      <c r="N382" s="507"/>
      <c r="O382" s="507"/>
      <c r="P382" s="507"/>
      <c r="Q382" s="507"/>
      <c r="R382" s="507"/>
      <c r="S382" s="507"/>
      <c r="T382" s="507"/>
      <c r="U382" s="507"/>
      <c r="V382" s="507"/>
      <c r="W382" s="507"/>
      <c r="X382" s="507"/>
      <c r="Y382" s="507"/>
      <c r="Z382" s="507"/>
      <c r="AA382" s="507"/>
      <c r="AB382" s="507"/>
      <c r="AC382" s="507"/>
    </row>
    <row r="383">
      <c r="A383" s="507"/>
      <c r="B383" s="507"/>
      <c r="C383" s="507"/>
      <c r="D383" s="507"/>
      <c r="E383" s="507"/>
      <c r="F383" s="507"/>
      <c r="G383" s="507"/>
      <c r="H383" s="507"/>
      <c r="I383" s="507"/>
      <c r="J383" s="507"/>
      <c r="K383" s="507"/>
      <c r="L383" s="507"/>
      <c r="M383" s="507"/>
      <c r="N383" s="507"/>
      <c r="O383" s="507"/>
      <c r="P383" s="507"/>
      <c r="Q383" s="507"/>
      <c r="R383" s="507"/>
      <c r="S383" s="507"/>
      <c r="T383" s="507"/>
      <c r="U383" s="507"/>
      <c r="V383" s="507"/>
      <c r="W383" s="507"/>
      <c r="X383" s="507"/>
      <c r="Y383" s="507"/>
      <c r="Z383" s="507"/>
      <c r="AA383" s="507"/>
      <c r="AB383" s="507"/>
      <c r="AC383" s="507"/>
    </row>
    <row r="384">
      <c r="A384" s="507"/>
      <c r="B384" s="507"/>
      <c r="C384" s="507"/>
      <c r="D384" s="507"/>
      <c r="E384" s="507"/>
      <c r="F384" s="507"/>
      <c r="G384" s="507"/>
      <c r="H384" s="507"/>
      <c r="I384" s="507"/>
      <c r="J384" s="507"/>
      <c r="K384" s="507"/>
      <c r="L384" s="507"/>
      <c r="M384" s="507"/>
      <c r="N384" s="507"/>
      <c r="O384" s="507"/>
      <c r="P384" s="507"/>
      <c r="Q384" s="507"/>
      <c r="R384" s="507"/>
      <c r="S384" s="507"/>
      <c r="T384" s="507"/>
      <c r="U384" s="507"/>
      <c r="V384" s="507"/>
      <c r="W384" s="507"/>
      <c r="X384" s="507"/>
      <c r="Y384" s="507"/>
      <c r="Z384" s="507"/>
      <c r="AA384" s="507"/>
      <c r="AB384" s="507"/>
      <c r="AC384" s="507"/>
    </row>
    <row r="385">
      <c r="A385" s="507"/>
      <c r="B385" s="507"/>
      <c r="C385" s="507"/>
      <c r="D385" s="507"/>
      <c r="E385" s="507"/>
      <c r="F385" s="507"/>
      <c r="G385" s="507"/>
      <c r="H385" s="507"/>
      <c r="I385" s="507"/>
      <c r="J385" s="507"/>
      <c r="K385" s="507"/>
      <c r="L385" s="507"/>
      <c r="M385" s="507"/>
      <c r="N385" s="507"/>
      <c r="O385" s="507"/>
      <c r="P385" s="507"/>
      <c r="Q385" s="507"/>
      <c r="R385" s="507"/>
      <c r="S385" s="507"/>
      <c r="T385" s="507"/>
      <c r="U385" s="507"/>
      <c r="V385" s="507"/>
      <c r="W385" s="507"/>
      <c r="X385" s="507"/>
      <c r="Y385" s="507"/>
      <c r="Z385" s="507"/>
      <c r="AA385" s="507"/>
      <c r="AB385" s="507"/>
      <c r="AC385" s="507"/>
    </row>
    <row r="386">
      <c r="A386" s="507"/>
      <c r="B386" s="507"/>
      <c r="C386" s="507"/>
      <c r="D386" s="507"/>
      <c r="E386" s="507"/>
      <c r="F386" s="507"/>
      <c r="G386" s="507"/>
      <c r="H386" s="507"/>
      <c r="I386" s="507"/>
      <c r="J386" s="507"/>
      <c r="K386" s="507"/>
      <c r="L386" s="507"/>
      <c r="M386" s="507"/>
      <c r="N386" s="507"/>
      <c r="O386" s="507"/>
      <c r="P386" s="507"/>
      <c r="Q386" s="507"/>
      <c r="R386" s="507"/>
      <c r="S386" s="507"/>
      <c r="T386" s="507"/>
      <c r="U386" s="507"/>
      <c r="V386" s="507"/>
      <c r="W386" s="507"/>
      <c r="X386" s="507"/>
      <c r="Y386" s="507"/>
      <c r="Z386" s="507"/>
      <c r="AA386" s="507"/>
      <c r="AB386" s="507"/>
      <c r="AC386" s="507"/>
    </row>
    <row r="387">
      <c r="A387" s="507"/>
      <c r="B387" s="507"/>
      <c r="C387" s="507"/>
      <c r="D387" s="507"/>
      <c r="E387" s="507"/>
      <c r="F387" s="507"/>
      <c r="G387" s="507"/>
      <c r="H387" s="507"/>
      <c r="I387" s="507"/>
      <c r="J387" s="507"/>
      <c r="K387" s="507"/>
      <c r="L387" s="507"/>
      <c r="M387" s="507"/>
      <c r="N387" s="507"/>
      <c r="O387" s="507"/>
      <c r="P387" s="507"/>
      <c r="Q387" s="507"/>
      <c r="R387" s="507"/>
      <c r="S387" s="507"/>
      <c r="T387" s="507"/>
      <c r="U387" s="507"/>
      <c r="V387" s="507"/>
      <c r="W387" s="507"/>
      <c r="X387" s="507"/>
      <c r="Y387" s="507"/>
      <c r="Z387" s="507"/>
      <c r="AA387" s="507"/>
      <c r="AB387" s="507"/>
      <c r="AC387" s="507"/>
    </row>
    <row r="388">
      <c r="A388" s="507"/>
      <c r="B388" s="507"/>
      <c r="C388" s="507"/>
      <c r="D388" s="507"/>
      <c r="E388" s="507"/>
      <c r="F388" s="507"/>
      <c r="G388" s="507"/>
      <c r="H388" s="507"/>
      <c r="I388" s="507"/>
      <c r="J388" s="507"/>
      <c r="K388" s="507"/>
      <c r="L388" s="507"/>
      <c r="M388" s="507"/>
      <c r="N388" s="507"/>
      <c r="O388" s="507"/>
      <c r="P388" s="507"/>
      <c r="Q388" s="507"/>
      <c r="R388" s="507"/>
      <c r="S388" s="507"/>
      <c r="T388" s="507"/>
      <c r="U388" s="507"/>
      <c r="V388" s="507"/>
      <c r="W388" s="507"/>
      <c r="X388" s="507"/>
      <c r="Y388" s="507"/>
      <c r="Z388" s="507"/>
      <c r="AA388" s="507"/>
      <c r="AB388" s="507"/>
      <c r="AC388" s="507"/>
    </row>
    <row r="389">
      <c r="A389" s="507"/>
      <c r="B389" s="507"/>
      <c r="C389" s="507"/>
      <c r="D389" s="507"/>
      <c r="E389" s="507"/>
      <c r="F389" s="507"/>
      <c r="G389" s="507"/>
      <c r="H389" s="507"/>
      <c r="I389" s="507"/>
      <c r="J389" s="507"/>
      <c r="K389" s="507"/>
      <c r="L389" s="507"/>
      <c r="M389" s="507"/>
      <c r="N389" s="507"/>
      <c r="O389" s="507"/>
      <c r="P389" s="507"/>
      <c r="Q389" s="507"/>
      <c r="R389" s="507"/>
      <c r="S389" s="507"/>
      <c r="T389" s="507"/>
      <c r="U389" s="507"/>
      <c r="V389" s="507"/>
      <c r="W389" s="507"/>
      <c r="X389" s="507"/>
      <c r="Y389" s="507"/>
      <c r="Z389" s="507"/>
      <c r="AA389" s="507"/>
      <c r="AB389" s="507"/>
      <c r="AC389" s="507"/>
    </row>
    <row r="390">
      <c r="A390" s="507"/>
      <c r="B390" s="507"/>
      <c r="C390" s="507"/>
      <c r="D390" s="507"/>
      <c r="E390" s="507"/>
      <c r="F390" s="507"/>
      <c r="G390" s="507"/>
      <c r="H390" s="507"/>
      <c r="I390" s="507"/>
      <c r="J390" s="507"/>
      <c r="K390" s="507"/>
      <c r="L390" s="507"/>
      <c r="M390" s="507"/>
      <c r="N390" s="507"/>
      <c r="O390" s="507"/>
      <c r="P390" s="507"/>
      <c r="Q390" s="507"/>
      <c r="R390" s="507"/>
      <c r="S390" s="507"/>
      <c r="T390" s="507"/>
      <c r="U390" s="507"/>
      <c r="V390" s="507"/>
      <c r="W390" s="507"/>
      <c r="X390" s="507"/>
      <c r="Y390" s="507"/>
      <c r="Z390" s="507"/>
      <c r="AA390" s="507"/>
      <c r="AB390" s="507"/>
      <c r="AC390" s="507"/>
    </row>
    <row r="391">
      <c r="A391" s="507"/>
      <c r="B391" s="507"/>
      <c r="C391" s="507"/>
      <c r="D391" s="507"/>
      <c r="E391" s="507"/>
      <c r="F391" s="507"/>
      <c r="G391" s="507"/>
      <c r="H391" s="507"/>
      <c r="I391" s="507"/>
      <c r="J391" s="507"/>
      <c r="K391" s="507"/>
      <c r="L391" s="507"/>
      <c r="M391" s="507"/>
      <c r="N391" s="507"/>
      <c r="O391" s="507"/>
      <c r="P391" s="507"/>
      <c r="Q391" s="507"/>
      <c r="R391" s="507"/>
      <c r="S391" s="507"/>
      <c r="T391" s="507"/>
      <c r="U391" s="507"/>
      <c r="V391" s="507"/>
      <c r="W391" s="507"/>
      <c r="X391" s="507"/>
      <c r="Y391" s="507"/>
      <c r="Z391" s="507"/>
      <c r="AA391" s="507"/>
      <c r="AB391" s="507"/>
      <c r="AC391" s="507"/>
    </row>
    <row r="392">
      <c r="A392" s="507"/>
      <c r="B392" s="507"/>
      <c r="C392" s="507"/>
      <c r="D392" s="507"/>
      <c r="E392" s="507"/>
      <c r="F392" s="507"/>
      <c r="G392" s="507"/>
      <c r="H392" s="507"/>
      <c r="I392" s="507"/>
      <c r="J392" s="507"/>
      <c r="K392" s="507"/>
      <c r="L392" s="507"/>
      <c r="M392" s="507"/>
      <c r="N392" s="507"/>
      <c r="O392" s="507"/>
      <c r="P392" s="507"/>
      <c r="Q392" s="507"/>
      <c r="R392" s="507"/>
      <c r="S392" s="507"/>
      <c r="T392" s="507"/>
      <c r="U392" s="507"/>
      <c r="V392" s="507"/>
      <c r="W392" s="507"/>
      <c r="X392" s="507"/>
      <c r="Y392" s="507"/>
      <c r="Z392" s="507"/>
      <c r="AA392" s="507"/>
      <c r="AB392" s="507"/>
      <c r="AC392" s="507"/>
    </row>
    <row r="393">
      <c r="A393" s="507"/>
      <c r="B393" s="507"/>
      <c r="C393" s="507"/>
      <c r="D393" s="507"/>
      <c r="E393" s="507"/>
      <c r="F393" s="507"/>
      <c r="G393" s="507"/>
      <c r="H393" s="507"/>
      <c r="I393" s="507"/>
      <c r="J393" s="507"/>
      <c r="K393" s="507"/>
      <c r="L393" s="507"/>
      <c r="M393" s="507"/>
      <c r="N393" s="507"/>
      <c r="O393" s="507"/>
      <c r="P393" s="507"/>
      <c r="Q393" s="507"/>
      <c r="R393" s="507"/>
      <c r="S393" s="507"/>
      <c r="T393" s="507"/>
      <c r="U393" s="507"/>
      <c r="V393" s="507"/>
      <c r="W393" s="507"/>
      <c r="X393" s="507"/>
      <c r="Y393" s="507"/>
      <c r="Z393" s="507"/>
      <c r="AA393" s="507"/>
      <c r="AB393" s="507"/>
      <c r="AC393" s="507"/>
    </row>
    <row r="394">
      <c r="A394" s="507"/>
      <c r="B394" s="507"/>
      <c r="C394" s="507"/>
      <c r="D394" s="507"/>
      <c r="E394" s="507"/>
      <c r="F394" s="507"/>
      <c r="G394" s="507"/>
      <c r="H394" s="507"/>
      <c r="I394" s="507"/>
      <c r="J394" s="507"/>
      <c r="K394" s="507"/>
      <c r="L394" s="507"/>
      <c r="M394" s="507"/>
      <c r="N394" s="507"/>
      <c r="O394" s="507"/>
      <c r="P394" s="507"/>
      <c r="Q394" s="507"/>
      <c r="R394" s="507"/>
      <c r="S394" s="507"/>
      <c r="T394" s="507"/>
      <c r="U394" s="507"/>
      <c r="V394" s="507"/>
      <c r="W394" s="507"/>
      <c r="X394" s="507"/>
      <c r="Y394" s="507"/>
      <c r="Z394" s="507"/>
      <c r="AA394" s="507"/>
      <c r="AB394" s="507"/>
      <c r="AC394" s="507"/>
    </row>
    <row r="395">
      <c r="A395" s="507"/>
      <c r="B395" s="507"/>
      <c r="C395" s="507"/>
      <c r="D395" s="507"/>
      <c r="E395" s="507"/>
      <c r="F395" s="507"/>
      <c r="G395" s="507"/>
      <c r="H395" s="507"/>
      <c r="I395" s="507"/>
      <c r="J395" s="507"/>
      <c r="K395" s="507"/>
      <c r="L395" s="507"/>
      <c r="M395" s="507"/>
      <c r="N395" s="507"/>
      <c r="O395" s="507"/>
      <c r="P395" s="507"/>
      <c r="Q395" s="507"/>
      <c r="R395" s="507"/>
      <c r="S395" s="507"/>
      <c r="T395" s="507"/>
      <c r="U395" s="507"/>
      <c r="V395" s="507"/>
      <c r="W395" s="507"/>
      <c r="X395" s="507"/>
      <c r="Y395" s="507"/>
      <c r="Z395" s="507"/>
      <c r="AA395" s="507"/>
      <c r="AB395" s="507"/>
      <c r="AC395" s="507"/>
    </row>
    <row r="396">
      <c r="A396" s="507"/>
      <c r="B396" s="507"/>
      <c r="C396" s="507"/>
      <c r="D396" s="507"/>
      <c r="E396" s="507"/>
      <c r="F396" s="507"/>
      <c r="G396" s="507"/>
      <c r="H396" s="507"/>
      <c r="I396" s="507"/>
      <c r="J396" s="507"/>
      <c r="K396" s="507"/>
      <c r="L396" s="507"/>
      <c r="M396" s="507"/>
      <c r="N396" s="507"/>
      <c r="O396" s="507"/>
      <c r="P396" s="507"/>
      <c r="Q396" s="507"/>
      <c r="R396" s="507"/>
      <c r="S396" s="507"/>
      <c r="T396" s="507"/>
      <c r="U396" s="507"/>
      <c r="V396" s="507"/>
      <c r="W396" s="507"/>
      <c r="X396" s="507"/>
      <c r="Y396" s="507"/>
      <c r="Z396" s="507"/>
      <c r="AA396" s="507"/>
      <c r="AB396" s="507"/>
      <c r="AC396" s="507"/>
    </row>
    <row r="397">
      <c r="A397" s="507"/>
      <c r="B397" s="507"/>
      <c r="C397" s="507"/>
      <c r="D397" s="507"/>
      <c r="E397" s="507"/>
      <c r="F397" s="507"/>
      <c r="G397" s="507"/>
      <c r="H397" s="507"/>
      <c r="I397" s="507"/>
      <c r="J397" s="507"/>
      <c r="K397" s="507"/>
      <c r="L397" s="507"/>
      <c r="M397" s="507"/>
      <c r="N397" s="507"/>
      <c r="O397" s="507"/>
      <c r="P397" s="507"/>
      <c r="Q397" s="507"/>
      <c r="R397" s="507"/>
      <c r="S397" s="507"/>
      <c r="T397" s="507"/>
      <c r="U397" s="507"/>
      <c r="V397" s="507"/>
      <c r="W397" s="507"/>
      <c r="X397" s="507"/>
      <c r="Y397" s="507"/>
      <c r="Z397" s="507"/>
      <c r="AA397" s="507"/>
      <c r="AB397" s="507"/>
      <c r="AC397" s="507"/>
    </row>
    <row r="398">
      <c r="A398" s="507"/>
      <c r="B398" s="507"/>
      <c r="C398" s="507"/>
      <c r="D398" s="507"/>
      <c r="E398" s="507"/>
      <c r="F398" s="507"/>
      <c r="G398" s="507"/>
      <c r="H398" s="507"/>
      <c r="I398" s="507"/>
      <c r="J398" s="507"/>
      <c r="K398" s="507"/>
      <c r="L398" s="507"/>
      <c r="M398" s="507"/>
      <c r="N398" s="507"/>
      <c r="O398" s="507"/>
      <c r="P398" s="507"/>
      <c r="Q398" s="507"/>
      <c r="R398" s="507"/>
      <c r="S398" s="507"/>
      <c r="T398" s="507"/>
      <c r="U398" s="507"/>
      <c r="V398" s="507"/>
      <c r="W398" s="507"/>
      <c r="X398" s="507"/>
      <c r="Y398" s="507"/>
      <c r="Z398" s="507"/>
      <c r="AA398" s="507"/>
      <c r="AB398" s="507"/>
      <c r="AC398" s="507"/>
    </row>
    <row r="399">
      <c r="A399" s="507"/>
      <c r="B399" s="507"/>
      <c r="C399" s="507"/>
      <c r="D399" s="507"/>
      <c r="E399" s="507"/>
      <c r="F399" s="507"/>
      <c r="G399" s="507"/>
      <c r="H399" s="507"/>
      <c r="I399" s="507"/>
      <c r="J399" s="507"/>
      <c r="K399" s="507"/>
      <c r="L399" s="507"/>
      <c r="M399" s="507"/>
      <c r="N399" s="507"/>
      <c r="O399" s="507"/>
      <c r="P399" s="507"/>
      <c r="Q399" s="507"/>
      <c r="R399" s="507"/>
      <c r="S399" s="507"/>
      <c r="T399" s="507"/>
      <c r="U399" s="507"/>
      <c r="V399" s="507"/>
      <c r="W399" s="507"/>
      <c r="X399" s="507"/>
      <c r="Y399" s="507"/>
      <c r="Z399" s="507"/>
      <c r="AA399" s="507"/>
      <c r="AB399" s="507"/>
      <c r="AC399" s="507"/>
    </row>
    <row r="400">
      <c r="A400" s="507"/>
      <c r="B400" s="507"/>
      <c r="C400" s="507"/>
      <c r="D400" s="507"/>
      <c r="E400" s="507"/>
      <c r="F400" s="507"/>
      <c r="G400" s="507"/>
      <c r="H400" s="507"/>
      <c r="I400" s="507"/>
      <c r="J400" s="507"/>
      <c r="K400" s="507"/>
      <c r="L400" s="507"/>
      <c r="M400" s="507"/>
      <c r="N400" s="507"/>
      <c r="O400" s="507"/>
      <c r="P400" s="507"/>
      <c r="Q400" s="507"/>
      <c r="R400" s="507"/>
      <c r="S400" s="507"/>
      <c r="T400" s="507"/>
      <c r="U400" s="507"/>
      <c r="V400" s="507"/>
      <c r="W400" s="507"/>
      <c r="X400" s="507"/>
      <c r="Y400" s="507"/>
      <c r="Z400" s="507"/>
      <c r="AA400" s="507"/>
      <c r="AB400" s="507"/>
      <c r="AC400" s="507"/>
    </row>
    <row r="401">
      <c r="A401" s="507"/>
      <c r="B401" s="507"/>
      <c r="C401" s="507"/>
      <c r="D401" s="507"/>
      <c r="E401" s="507"/>
      <c r="F401" s="507"/>
      <c r="G401" s="507"/>
      <c r="H401" s="507"/>
      <c r="I401" s="507"/>
      <c r="J401" s="507"/>
      <c r="K401" s="507"/>
      <c r="L401" s="507"/>
      <c r="M401" s="507"/>
      <c r="N401" s="507"/>
      <c r="O401" s="507"/>
      <c r="P401" s="507"/>
      <c r="Q401" s="507"/>
      <c r="R401" s="507"/>
      <c r="S401" s="507"/>
      <c r="T401" s="507"/>
      <c r="U401" s="507"/>
      <c r="V401" s="507"/>
      <c r="W401" s="507"/>
      <c r="X401" s="507"/>
      <c r="Y401" s="507"/>
      <c r="Z401" s="507"/>
      <c r="AA401" s="507"/>
      <c r="AB401" s="507"/>
      <c r="AC401" s="507"/>
    </row>
    <row r="402">
      <c r="A402" s="507"/>
      <c r="B402" s="507"/>
      <c r="C402" s="507"/>
      <c r="D402" s="507"/>
      <c r="E402" s="507"/>
      <c r="F402" s="507"/>
      <c r="G402" s="507"/>
      <c r="H402" s="507"/>
      <c r="I402" s="507"/>
      <c r="J402" s="507"/>
      <c r="K402" s="507"/>
      <c r="L402" s="507"/>
      <c r="M402" s="507"/>
      <c r="N402" s="507"/>
      <c r="O402" s="507"/>
      <c r="P402" s="507"/>
      <c r="Q402" s="507"/>
      <c r="R402" s="507"/>
      <c r="S402" s="507"/>
      <c r="T402" s="507"/>
      <c r="U402" s="507"/>
      <c r="V402" s="507"/>
      <c r="W402" s="507"/>
      <c r="X402" s="507"/>
      <c r="Y402" s="507"/>
      <c r="Z402" s="507"/>
      <c r="AA402" s="507"/>
      <c r="AB402" s="507"/>
      <c r="AC402" s="507"/>
    </row>
    <row r="403">
      <c r="A403" s="507"/>
      <c r="B403" s="507"/>
      <c r="C403" s="507"/>
      <c r="D403" s="507"/>
      <c r="E403" s="507"/>
      <c r="F403" s="507"/>
      <c r="G403" s="507"/>
      <c r="H403" s="507"/>
      <c r="I403" s="507"/>
      <c r="J403" s="507"/>
      <c r="K403" s="507"/>
      <c r="L403" s="507"/>
      <c r="M403" s="507"/>
      <c r="N403" s="507"/>
      <c r="O403" s="507"/>
      <c r="P403" s="507"/>
      <c r="Q403" s="507"/>
      <c r="R403" s="507"/>
      <c r="S403" s="507"/>
      <c r="T403" s="507"/>
      <c r="U403" s="507"/>
      <c r="V403" s="507"/>
      <c r="W403" s="507"/>
      <c r="X403" s="507"/>
      <c r="Y403" s="507"/>
      <c r="Z403" s="507"/>
      <c r="AA403" s="507"/>
      <c r="AB403" s="507"/>
      <c r="AC403" s="507"/>
    </row>
    <row r="404">
      <c r="A404" s="507"/>
      <c r="B404" s="507"/>
      <c r="C404" s="507"/>
      <c r="D404" s="507"/>
      <c r="E404" s="507"/>
      <c r="F404" s="507"/>
      <c r="G404" s="507"/>
      <c r="H404" s="507"/>
      <c r="I404" s="507"/>
      <c r="J404" s="507"/>
      <c r="K404" s="507"/>
      <c r="L404" s="507"/>
      <c r="M404" s="507"/>
      <c r="N404" s="507"/>
      <c r="O404" s="507"/>
      <c r="P404" s="507"/>
      <c r="Q404" s="507"/>
      <c r="R404" s="507"/>
      <c r="S404" s="507"/>
      <c r="T404" s="507"/>
      <c r="U404" s="507"/>
      <c r="V404" s="507"/>
      <c r="W404" s="507"/>
      <c r="X404" s="507"/>
      <c r="Y404" s="507"/>
      <c r="Z404" s="507"/>
      <c r="AA404" s="507"/>
      <c r="AB404" s="507"/>
      <c r="AC404" s="507"/>
    </row>
    <row r="405">
      <c r="A405" s="507"/>
      <c r="B405" s="507"/>
      <c r="C405" s="507"/>
      <c r="D405" s="507"/>
      <c r="E405" s="507"/>
      <c r="F405" s="507"/>
      <c r="G405" s="507"/>
      <c r="H405" s="507"/>
      <c r="I405" s="507"/>
      <c r="J405" s="507"/>
      <c r="K405" s="507"/>
      <c r="L405" s="507"/>
      <c r="M405" s="507"/>
      <c r="N405" s="507"/>
      <c r="O405" s="507"/>
      <c r="P405" s="507"/>
      <c r="Q405" s="507"/>
      <c r="R405" s="507"/>
      <c r="S405" s="507"/>
      <c r="T405" s="507"/>
      <c r="U405" s="507"/>
      <c r="V405" s="507"/>
      <c r="W405" s="507"/>
      <c r="X405" s="507"/>
      <c r="Y405" s="507"/>
      <c r="Z405" s="507"/>
      <c r="AA405" s="507"/>
      <c r="AB405" s="507"/>
      <c r="AC405" s="507"/>
    </row>
    <row r="406">
      <c r="A406" s="507"/>
      <c r="B406" s="507"/>
      <c r="C406" s="507"/>
      <c r="D406" s="507"/>
      <c r="E406" s="507"/>
      <c r="F406" s="507"/>
      <c r="G406" s="507"/>
      <c r="H406" s="507"/>
      <c r="I406" s="507"/>
      <c r="J406" s="507"/>
      <c r="K406" s="507"/>
      <c r="L406" s="507"/>
      <c r="M406" s="507"/>
      <c r="N406" s="507"/>
      <c r="O406" s="507"/>
      <c r="P406" s="507"/>
      <c r="Q406" s="507"/>
      <c r="R406" s="507"/>
      <c r="S406" s="507"/>
      <c r="T406" s="507"/>
      <c r="U406" s="507"/>
      <c r="V406" s="507"/>
      <c r="W406" s="507"/>
      <c r="X406" s="507"/>
      <c r="Y406" s="507"/>
      <c r="Z406" s="507"/>
      <c r="AA406" s="507"/>
      <c r="AB406" s="507"/>
      <c r="AC406" s="507"/>
    </row>
    <row r="407">
      <c r="A407" s="507"/>
      <c r="B407" s="507"/>
      <c r="C407" s="507"/>
      <c r="D407" s="507"/>
      <c r="E407" s="507"/>
      <c r="F407" s="507"/>
      <c r="G407" s="507"/>
      <c r="H407" s="507"/>
      <c r="I407" s="507"/>
      <c r="J407" s="507"/>
      <c r="K407" s="507"/>
      <c r="L407" s="507"/>
      <c r="M407" s="507"/>
      <c r="N407" s="507"/>
      <c r="O407" s="507"/>
      <c r="P407" s="507"/>
      <c r="Q407" s="507"/>
      <c r="R407" s="507"/>
      <c r="S407" s="507"/>
      <c r="T407" s="507"/>
      <c r="U407" s="507"/>
      <c r="V407" s="507"/>
      <c r="W407" s="507"/>
      <c r="X407" s="507"/>
      <c r="Y407" s="507"/>
      <c r="Z407" s="507"/>
      <c r="AA407" s="507"/>
      <c r="AB407" s="507"/>
      <c r="AC407" s="507"/>
    </row>
    <row r="408">
      <c r="A408" s="507"/>
      <c r="B408" s="507"/>
      <c r="C408" s="507"/>
      <c r="D408" s="507"/>
      <c r="E408" s="507"/>
      <c r="F408" s="507"/>
      <c r="G408" s="507"/>
      <c r="H408" s="507"/>
      <c r="I408" s="507"/>
      <c r="J408" s="507"/>
      <c r="K408" s="507"/>
      <c r="L408" s="507"/>
      <c r="M408" s="507"/>
      <c r="N408" s="507"/>
      <c r="O408" s="507"/>
      <c r="P408" s="507"/>
      <c r="Q408" s="507"/>
      <c r="R408" s="507"/>
      <c r="S408" s="507"/>
      <c r="T408" s="507"/>
      <c r="U408" s="507"/>
      <c r="V408" s="507"/>
      <c r="W408" s="507"/>
      <c r="X408" s="507"/>
      <c r="Y408" s="507"/>
      <c r="Z408" s="507"/>
      <c r="AA408" s="507"/>
      <c r="AB408" s="507"/>
      <c r="AC408" s="507"/>
    </row>
    <row r="409">
      <c r="A409" s="507"/>
      <c r="B409" s="507"/>
      <c r="C409" s="507"/>
      <c r="D409" s="507"/>
      <c r="E409" s="507"/>
      <c r="F409" s="507"/>
      <c r="G409" s="507"/>
      <c r="H409" s="507"/>
      <c r="I409" s="507"/>
      <c r="J409" s="507"/>
      <c r="K409" s="507"/>
      <c r="L409" s="507"/>
      <c r="M409" s="507"/>
      <c r="N409" s="507"/>
      <c r="O409" s="507"/>
      <c r="P409" s="507"/>
      <c r="Q409" s="507"/>
      <c r="R409" s="507"/>
      <c r="S409" s="507"/>
      <c r="T409" s="507"/>
      <c r="U409" s="507"/>
      <c r="V409" s="507"/>
      <c r="W409" s="507"/>
      <c r="X409" s="507"/>
      <c r="Y409" s="507"/>
      <c r="Z409" s="507"/>
      <c r="AA409" s="507"/>
      <c r="AB409" s="507"/>
      <c r="AC409" s="507"/>
    </row>
    <row r="410">
      <c r="A410" s="507"/>
      <c r="B410" s="507"/>
      <c r="C410" s="507"/>
      <c r="D410" s="507"/>
      <c r="E410" s="507"/>
      <c r="F410" s="507"/>
      <c r="G410" s="507"/>
      <c r="H410" s="507"/>
      <c r="I410" s="507"/>
      <c r="J410" s="507"/>
      <c r="K410" s="507"/>
      <c r="L410" s="507"/>
      <c r="M410" s="507"/>
      <c r="N410" s="507"/>
      <c r="O410" s="507"/>
      <c r="P410" s="507"/>
      <c r="Q410" s="507"/>
      <c r="R410" s="507"/>
      <c r="S410" s="507"/>
      <c r="T410" s="507"/>
      <c r="U410" s="507"/>
      <c r="V410" s="507"/>
      <c r="W410" s="507"/>
      <c r="X410" s="507"/>
      <c r="Y410" s="507"/>
      <c r="Z410" s="507"/>
      <c r="AA410" s="507"/>
      <c r="AB410" s="507"/>
      <c r="AC410" s="507"/>
    </row>
    <row r="411">
      <c r="A411" s="507"/>
      <c r="B411" s="507"/>
      <c r="C411" s="507"/>
      <c r="D411" s="507"/>
      <c r="E411" s="507"/>
      <c r="F411" s="507"/>
      <c r="G411" s="507"/>
      <c r="H411" s="507"/>
      <c r="I411" s="507"/>
      <c r="J411" s="507"/>
      <c r="K411" s="507"/>
      <c r="L411" s="507"/>
      <c r="M411" s="507"/>
      <c r="N411" s="507"/>
      <c r="O411" s="507"/>
      <c r="P411" s="507"/>
      <c r="Q411" s="507"/>
      <c r="R411" s="507"/>
      <c r="S411" s="507"/>
      <c r="T411" s="507"/>
      <c r="U411" s="507"/>
      <c r="V411" s="507"/>
      <c r="W411" s="507"/>
      <c r="X411" s="507"/>
      <c r="Y411" s="507"/>
      <c r="Z411" s="507"/>
      <c r="AA411" s="507"/>
      <c r="AB411" s="507"/>
      <c r="AC411" s="507"/>
    </row>
    <row r="412">
      <c r="A412" s="507"/>
      <c r="B412" s="507"/>
      <c r="C412" s="507"/>
      <c r="D412" s="507"/>
      <c r="E412" s="507"/>
      <c r="F412" s="507"/>
      <c r="G412" s="507"/>
      <c r="H412" s="507"/>
      <c r="I412" s="507"/>
      <c r="J412" s="507"/>
      <c r="K412" s="507"/>
      <c r="L412" s="507"/>
      <c r="M412" s="507"/>
      <c r="N412" s="507"/>
      <c r="O412" s="507"/>
      <c r="P412" s="507"/>
      <c r="Q412" s="507"/>
      <c r="R412" s="507"/>
      <c r="S412" s="507"/>
      <c r="T412" s="507"/>
      <c r="U412" s="507"/>
      <c r="V412" s="507"/>
      <c r="W412" s="507"/>
      <c r="X412" s="507"/>
      <c r="Y412" s="507"/>
      <c r="Z412" s="507"/>
      <c r="AA412" s="507"/>
      <c r="AB412" s="507"/>
      <c r="AC412" s="507"/>
    </row>
    <row r="413">
      <c r="A413" s="507"/>
      <c r="B413" s="507"/>
      <c r="C413" s="507"/>
      <c r="D413" s="507"/>
      <c r="E413" s="507"/>
      <c r="F413" s="507"/>
      <c r="G413" s="507"/>
      <c r="H413" s="507"/>
      <c r="I413" s="507"/>
      <c r="J413" s="507"/>
      <c r="K413" s="507"/>
      <c r="L413" s="507"/>
      <c r="M413" s="507"/>
      <c r="N413" s="507"/>
      <c r="O413" s="507"/>
      <c r="P413" s="507"/>
      <c r="Q413" s="507"/>
      <c r="R413" s="507"/>
      <c r="S413" s="507"/>
      <c r="T413" s="507"/>
      <c r="U413" s="507"/>
      <c r="V413" s="507"/>
      <c r="W413" s="507"/>
      <c r="X413" s="507"/>
      <c r="Y413" s="507"/>
      <c r="Z413" s="507"/>
      <c r="AA413" s="507"/>
      <c r="AB413" s="507"/>
      <c r="AC413" s="507"/>
    </row>
    <row r="414">
      <c r="A414" s="507"/>
      <c r="B414" s="507"/>
      <c r="C414" s="507"/>
      <c r="D414" s="507"/>
      <c r="E414" s="507"/>
      <c r="F414" s="507"/>
      <c r="G414" s="507"/>
      <c r="H414" s="507"/>
      <c r="I414" s="507"/>
      <c r="J414" s="507"/>
      <c r="K414" s="507"/>
      <c r="L414" s="507"/>
      <c r="M414" s="507"/>
      <c r="N414" s="507"/>
      <c r="O414" s="507"/>
      <c r="P414" s="507"/>
      <c r="Q414" s="507"/>
      <c r="R414" s="507"/>
      <c r="S414" s="507"/>
      <c r="T414" s="507"/>
      <c r="U414" s="507"/>
      <c r="V414" s="507"/>
      <c r="W414" s="507"/>
      <c r="X414" s="507"/>
      <c r="Y414" s="507"/>
      <c r="Z414" s="507"/>
      <c r="AA414" s="507"/>
      <c r="AB414" s="507"/>
      <c r="AC414" s="507"/>
    </row>
    <row r="415">
      <c r="A415" s="507"/>
      <c r="B415" s="507"/>
      <c r="C415" s="507"/>
      <c r="D415" s="507"/>
      <c r="E415" s="507"/>
      <c r="F415" s="507"/>
      <c r="G415" s="507"/>
      <c r="H415" s="507"/>
      <c r="I415" s="507"/>
      <c r="J415" s="507"/>
      <c r="K415" s="507"/>
      <c r="L415" s="507"/>
      <c r="M415" s="507"/>
      <c r="N415" s="507"/>
      <c r="O415" s="507"/>
      <c r="P415" s="507"/>
      <c r="Q415" s="507"/>
      <c r="R415" s="507"/>
      <c r="S415" s="507"/>
      <c r="T415" s="507"/>
      <c r="U415" s="507"/>
      <c r="V415" s="507"/>
      <c r="W415" s="507"/>
      <c r="X415" s="507"/>
      <c r="Y415" s="507"/>
      <c r="Z415" s="507"/>
      <c r="AA415" s="507"/>
      <c r="AB415" s="507"/>
      <c r="AC415" s="507"/>
    </row>
    <row r="416">
      <c r="A416" s="507"/>
      <c r="B416" s="507"/>
      <c r="C416" s="507"/>
      <c r="D416" s="507"/>
      <c r="E416" s="507"/>
      <c r="F416" s="507"/>
      <c r="G416" s="507"/>
      <c r="H416" s="507"/>
      <c r="I416" s="507"/>
      <c r="J416" s="507"/>
      <c r="K416" s="507"/>
      <c r="L416" s="507"/>
      <c r="M416" s="507"/>
      <c r="N416" s="507"/>
      <c r="O416" s="507"/>
      <c r="P416" s="507"/>
      <c r="Q416" s="507"/>
      <c r="R416" s="507"/>
      <c r="S416" s="507"/>
      <c r="T416" s="507"/>
      <c r="U416" s="507"/>
      <c r="V416" s="507"/>
      <c r="W416" s="507"/>
      <c r="X416" s="507"/>
      <c r="Y416" s="507"/>
      <c r="Z416" s="507"/>
      <c r="AA416" s="507"/>
      <c r="AB416" s="507"/>
      <c r="AC416" s="507"/>
    </row>
    <row r="417">
      <c r="A417" s="507"/>
      <c r="B417" s="507"/>
      <c r="C417" s="507"/>
      <c r="D417" s="507"/>
      <c r="E417" s="507"/>
      <c r="F417" s="507"/>
      <c r="G417" s="507"/>
      <c r="H417" s="507"/>
      <c r="I417" s="507"/>
      <c r="J417" s="507"/>
      <c r="K417" s="507"/>
      <c r="L417" s="507"/>
      <c r="M417" s="507"/>
      <c r="N417" s="507"/>
      <c r="O417" s="507"/>
      <c r="P417" s="507"/>
      <c r="Q417" s="507"/>
      <c r="R417" s="507"/>
      <c r="S417" s="507"/>
      <c r="T417" s="507"/>
      <c r="U417" s="507"/>
      <c r="V417" s="507"/>
      <c r="W417" s="507"/>
      <c r="X417" s="507"/>
      <c r="Y417" s="507"/>
      <c r="Z417" s="507"/>
      <c r="AA417" s="507"/>
      <c r="AB417" s="507"/>
      <c r="AC417" s="507"/>
    </row>
    <row r="418">
      <c r="A418" s="507"/>
      <c r="B418" s="507"/>
      <c r="C418" s="507"/>
      <c r="D418" s="507"/>
      <c r="E418" s="507"/>
      <c r="F418" s="507"/>
      <c r="G418" s="507"/>
      <c r="H418" s="507"/>
      <c r="I418" s="507"/>
      <c r="J418" s="507"/>
      <c r="K418" s="507"/>
      <c r="L418" s="507"/>
      <c r="M418" s="507"/>
      <c r="N418" s="507"/>
      <c r="O418" s="507"/>
      <c r="P418" s="507"/>
      <c r="Q418" s="507"/>
      <c r="R418" s="507"/>
      <c r="S418" s="507"/>
      <c r="T418" s="507"/>
      <c r="U418" s="507"/>
      <c r="V418" s="507"/>
      <c r="W418" s="507"/>
      <c r="X418" s="507"/>
      <c r="Y418" s="507"/>
      <c r="Z418" s="507"/>
      <c r="AA418" s="507"/>
      <c r="AB418" s="507"/>
      <c r="AC418" s="507"/>
    </row>
    <row r="419">
      <c r="A419" s="507"/>
      <c r="B419" s="507"/>
      <c r="C419" s="507"/>
      <c r="D419" s="507"/>
      <c r="E419" s="507"/>
      <c r="F419" s="507"/>
      <c r="G419" s="507"/>
      <c r="H419" s="507"/>
      <c r="I419" s="507"/>
      <c r="J419" s="507"/>
      <c r="K419" s="507"/>
      <c r="L419" s="507"/>
      <c r="M419" s="507"/>
      <c r="N419" s="507"/>
      <c r="O419" s="507"/>
      <c r="P419" s="507"/>
      <c r="Q419" s="507"/>
      <c r="R419" s="507"/>
      <c r="S419" s="507"/>
      <c r="T419" s="507"/>
      <c r="U419" s="507"/>
      <c r="V419" s="507"/>
      <c r="W419" s="507"/>
      <c r="X419" s="507"/>
      <c r="Y419" s="507"/>
      <c r="Z419" s="507"/>
      <c r="AA419" s="507"/>
      <c r="AB419" s="507"/>
      <c r="AC419" s="507"/>
    </row>
    <row r="420">
      <c r="A420" s="507"/>
      <c r="B420" s="507"/>
      <c r="C420" s="507"/>
      <c r="D420" s="507"/>
      <c r="E420" s="507"/>
      <c r="F420" s="507"/>
      <c r="G420" s="507"/>
      <c r="H420" s="507"/>
      <c r="I420" s="507"/>
      <c r="J420" s="507"/>
      <c r="K420" s="507"/>
      <c r="L420" s="507"/>
      <c r="M420" s="507"/>
      <c r="N420" s="507"/>
      <c r="O420" s="507"/>
      <c r="P420" s="507"/>
      <c r="Q420" s="507"/>
      <c r="R420" s="507"/>
      <c r="S420" s="507"/>
      <c r="T420" s="507"/>
      <c r="U420" s="507"/>
      <c r="V420" s="507"/>
      <c r="W420" s="507"/>
      <c r="X420" s="507"/>
      <c r="Y420" s="507"/>
      <c r="Z420" s="507"/>
      <c r="AA420" s="507"/>
      <c r="AB420" s="507"/>
      <c r="AC420" s="507"/>
    </row>
    <row r="421">
      <c r="A421" s="507"/>
      <c r="B421" s="507"/>
      <c r="C421" s="507"/>
      <c r="D421" s="507"/>
      <c r="E421" s="507"/>
      <c r="F421" s="507"/>
      <c r="G421" s="507"/>
      <c r="H421" s="507"/>
      <c r="I421" s="507"/>
      <c r="J421" s="507"/>
      <c r="K421" s="507"/>
      <c r="L421" s="507"/>
      <c r="M421" s="507"/>
      <c r="N421" s="507"/>
      <c r="O421" s="507"/>
      <c r="P421" s="507"/>
      <c r="Q421" s="507"/>
      <c r="R421" s="507"/>
      <c r="S421" s="507"/>
      <c r="T421" s="507"/>
      <c r="U421" s="507"/>
      <c r="V421" s="507"/>
      <c r="W421" s="507"/>
      <c r="X421" s="507"/>
      <c r="Y421" s="507"/>
      <c r="Z421" s="507"/>
      <c r="AA421" s="507"/>
      <c r="AB421" s="507"/>
      <c r="AC421" s="507"/>
    </row>
    <row r="422">
      <c r="A422" s="507"/>
      <c r="B422" s="507"/>
      <c r="C422" s="507"/>
      <c r="D422" s="507"/>
      <c r="E422" s="507"/>
      <c r="F422" s="507"/>
      <c r="G422" s="507"/>
      <c r="H422" s="507"/>
      <c r="I422" s="507"/>
      <c r="J422" s="507"/>
      <c r="K422" s="507"/>
      <c r="L422" s="507"/>
      <c r="M422" s="507"/>
      <c r="N422" s="507"/>
      <c r="O422" s="507"/>
      <c r="P422" s="507"/>
      <c r="Q422" s="507"/>
      <c r="R422" s="507"/>
      <c r="S422" s="507"/>
      <c r="T422" s="507"/>
      <c r="U422" s="507"/>
      <c r="V422" s="507"/>
      <c r="W422" s="507"/>
      <c r="X422" s="507"/>
      <c r="Y422" s="507"/>
      <c r="Z422" s="507"/>
      <c r="AA422" s="507"/>
      <c r="AB422" s="507"/>
      <c r="AC422" s="507"/>
    </row>
    <row r="423">
      <c r="A423" s="507"/>
      <c r="B423" s="507"/>
      <c r="C423" s="507"/>
      <c r="D423" s="507"/>
      <c r="E423" s="507"/>
      <c r="F423" s="507"/>
      <c r="G423" s="507"/>
      <c r="H423" s="507"/>
      <c r="I423" s="507"/>
      <c r="J423" s="507"/>
      <c r="K423" s="507"/>
      <c r="L423" s="507"/>
      <c r="M423" s="507"/>
      <c r="N423" s="507"/>
      <c r="O423" s="507"/>
      <c r="P423" s="507"/>
      <c r="Q423" s="507"/>
      <c r="R423" s="507"/>
      <c r="S423" s="507"/>
      <c r="T423" s="507"/>
      <c r="U423" s="507"/>
      <c r="V423" s="507"/>
      <c r="W423" s="507"/>
      <c r="X423" s="507"/>
      <c r="Y423" s="507"/>
      <c r="Z423" s="507"/>
      <c r="AA423" s="507"/>
      <c r="AB423" s="507"/>
      <c r="AC423" s="507"/>
    </row>
    <row r="424">
      <c r="A424" s="507"/>
      <c r="B424" s="507"/>
      <c r="C424" s="507"/>
      <c r="D424" s="507"/>
      <c r="E424" s="507"/>
      <c r="F424" s="507"/>
      <c r="G424" s="507"/>
      <c r="H424" s="507"/>
      <c r="I424" s="507"/>
      <c r="J424" s="507"/>
      <c r="K424" s="507"/>
      <c r="L424" s="507"/>
      <c r="M424" s="507"/>
      <c r="N424" s="507"/>
      <c r="O424" s="507"/>
      <c r="P424" s="507"/>
      <c r="Q424" s="507"/>
      <c r="R424" s="507"/>
      <c r="S424" s="507"/>
      <c r="T424" s="507"/>
      <c r="U424" s="507"/>
      <c r="V424" s="507"/>
      <c r="W424" s="507"/>
      <c r="X424" s="507"/>
      <c r="Y424" s="507"/>
      <c r="Z424" s="507"/>
      <c r="AA424" s="507"/>
      <c r="AB424" s="507"/>
      <c r="AC424" s="507"/>
    </row>
    <row r="425">
      <c r="A425" s="507"/>
      <c r="B425" s="507"/>
      <c r="C425" s="507"/>
      <c r="D425" s="507"/>
      <c r="E425" s="507"/>
      <c r="F425" s="507"/>
      <c r="G425" s="507"/>
      <c r="H425" s="507"/>
      <c r="I425" s="507"/>
      <c r="J425" s="507"/>
      <c r="K425" s="507"/>
      <c r="L425" s="507"/>
      <c r="M425" s="507"/>
      <c r="N425" s="507"/>
      <c r="O425" s="507"/>
      <c r="P425" s="507"/>
      <c r="Q425" s="507"/>
      <c r="R425" s="507"/>
      <c r="S425" s="507"/>
      <c r="T425" s="507"/>
      <c r="U425" s="507"/>
      <c r="V425" s="507"/>
      <c r="W425" s="507"/>
      <c r="X425" s="507"/>
      <c r="Y425" s="507"/>
      <c r="Z425" s="507"/>
      <c r="AA425" s="507"/>
      <c r="AB425" s="507"/>
      <c r="AC425" s="507"/>
    </row>
    <row r="426">
      <c r="A426" s="507"/>
      <c r="B426" s="507"/>
      <c r="C426" s="507"/>
      <c r="D426" s="507"/>
      <c r="E426" s="507"/>
      <c r="F426" s="507"/>
      <c r="G426" s="507"/>
      <c r="H426" s="507"/>
      <c r="I426" s="507"/>
      <c r="J426" s="507"/>
      <c r="K426" s="507"/>
      <c r="L426" s="507"/>
      <c r="M426" s="507"/>
      <c r="N426" s="507"/>
      <c r="O426" s="507"/>
      <c r="P426" s="507"/>
      <c r="Q426" s="507"/>
      <c r="R426" s="507"/>
      <c r="S426" s="507"/>
      <c r="T426" s="507"/>
      <c r="U426" s="507"/>
      <c r="V426" s="507"/>
      <c r="W426" s="507"/>
      <c r="X426" s="507"/>
      <c r="Y426" s="507"/>
      <c r="Z426" s="507"/>
      <c r="AA426" s="507"/>
      <c r="AB426" s="507"/>
      <c r="AC426" s="507"/>
    </row>
    <row r="427">
      <c r="A427" s="507"/>
      <c r="B427" s="507"/>
      <c r="C427" s="507"/>
      <c r="D427" s="507"/>
      <c r="E427" s="507"/>
      <c r="F427" s="507"/>
      <c r="G427" s="507"/>
      <c r="H427" s="507"/>
      <c r="I427" s="507"/>
      <c r="J427" s="507"/>
      <c r="K427" s="507"/>
      <c r="L427" s="507"/>
      <c r="M427" s="507"/>
      <c r="N427" s="507"/>
      <c r="O427" s="507"/>
      <c r="P427" s="507"/>
      <c r="Q427" s="507"/>
      <c r="R427" s="507"/>
      <c r="S427" s="507"/>
      <c r="T427" s="507"/>
      <c r="U427" s="507"/>
      <c r="V427" s="507"/>
      <c r="W427" s="507"/>
      <c r="X427" s="507"/>
      <c r="Y427" s="507"/>
      <c r="Z427" s="507"/>
      <c r="AA427" s="507"/>
      <c r="AB427" s="507"/>
      <c r="AC427" s="507"/>
    </row>
    <row r="428">
      <c r="A428" s="507"/>
      <c r="B428" s="507"/>
      <c r="C428" s="507"/>
      <c r="D428" s="507"/>
      <c r="E428" s="507"/>
      <c r="F428" s="507"/>
      <c r="G428" s="507"/>
      <c r="H428" s="507"/>
      <c r="I428" s="507"/>
      <c r="J428" s="507"/>
      <c r="K428" s="507"/>
      <c r="L428" s="507"/>
      <c r="M428" s="507"/>
      <c r="N428" s="507"/>
      <c r="O428" s="507"/>
      <c r="P428" s="507"/>
      <c r="Q428" s="507"/>
      <c r="R428" s="507"/>
      <c r="S428" s="507"/>
      <c r="T428" s="507"/>
      <c r="U428" s="507"/>
      <c r="V428" s="507"/>
      <c r="W428" s="507"/>
      <c r="X428" s="507"/>
      <c r="Y428" s="507"/>
      <c r="Z428" s="507"/>
      <c r="AA428" s="507"/>
      <c r="AB428" s="507"/>
      <c r="AC428" s="507"/>
    </row>
    <row r="429">
      <c r="A429" s="507"/>
      <c r="B429" s="507"/>
      <c r="C429" s="507"/>
      <c r="D429" s="507"/>
      <c r="E429" s="507"/>
      <c r="F429" s="507"/>
      <c r="G429" s="507"/>
      <c r="H429" s="507"/>
      <c r="I429" s="507"/>
      <c r="J429" s="507"/>
      <c r="K429" s="507"/>
      <c r="L429" s="507"/>
      <c r="M429" s="507"/>
      <c r="N429" s="507"/>
      <c r="O429" s="507"/>
      <c r="P429" s="507"/>
      <c r="Q429" s="507"/>
      <c r="R429" s="507"/>
      <c r="S429" s="507"/>
      <c r="T429" s="507"/>
      <c r="U429" s="507"/>
      <c r="V429" s="507"/>
      <c r="W429" s="507"/>
      <c r="X429" s="507"/>
      <c r="Y429" s="507"/>
      <c r="Z429" s="507"/>
      <c r="AA429" s="507"/>
      <c r="AB429" s="507"/>
      <c r="AC429" s="507"/>
    </row>
    <row r="430">
      <c r="A430" s="507"/>
      <c r="B430" s="507"/>
      <c r="C430" s="507"/>
      <c r="D430" s="507"/>
      <c r="E430" s="507"/>
      <c r="F430" s="507"/>
      <c r="G430" s="507"/>
      <c r="H430" s="507"/>
      <c r="I430" s="507"/>
      <c r="J430" s="507"/>
      <c r="K430" s="507"/>
      <c r="L430" s="507"/>
      <c r="M430" s="507"/>
      <c r="N430" s="507"/>
      <c r="O430" s="507"/>
      <c r="P430" s="507"/>
      <c r="Q430" s="507"/>
      <c r="R430" s="507"/>
      <c r="S430" s="507"/>
      <c r="T430" s="507"/>
      <c r="U430" s="507"/>
      <c r="V430" s="507"/>
      <c r="W430" s="507"/>
      <c r="X430" s="507"/>
      <c r="Y430" s="507"/>
      <c r="Z430" s="507"/>
      <c r="AA430" s="507"/>
      <c r="AB430" s="507"/>
      <c r="AC430" s="507"/>
    </row>
    <row r="431">
      <c r="A431" s="507"/>
      <c r="B431" s="507"/>
      <c r="C431" s="507"/>
      <c r="D431" s="507"/>
      <c r="E431" s="507"/>
      <c r="F431" s="507"/>
      <c r="G431" s="507"/>
      <c r="H431" s="507"/>
      <c r="I431" s="507"/>
      <c r="J431" s="507"/>
      <c r="K431" s="507"/>
      <c r="L431" s="507"/>
      <c r="M431" s="507"/>
      <c r="N431" s="507"/>
      <c r="O431" s="507"/>
      <c r="P431" s="507"/>
      <c r="Q431" s="507"/>
      <c r="R431" s="507"/>
      <c r="S431" s="507"/>
      <c r="T431" s="507"/>
      <c r="U431" s="507"/>
      <c r="V431" s="507"/>
      <c r="W431" s="507"/>
      <c r="X431" s="507"/>
      <c r="Y431" s="507"/>
      <c r="Z431" s="507"/>
      <c r="AA431" s="507"/>
      <c r="AB431" s="507"/>
      <c r="AC431" s="507"/>
    </row>
    <row r="432">
      <c r="A432" s="507"/>
      <c r="B432" s="507"/>
      <c r="C432" s="507"/>
      <c r="D432" s="507"/>
      <c r="E432" s="507"/>
      <c r="F432" s="507"/>
      <c r="G432" s="507"/>
      <c r="H432" s="507"/>
      <c r="I432" s="507"/>
      <c r="J432" s="507"/>
      <c r="K432" s="507"/>
      <c r="L432" s="507"/>
      <c r="M432" s="507"/>
      <c r="N432" s="507"/>
      <c r="O432" s="507"/>
      <c r="P432" s="507"/>
      <c r="Q432" s="507"/>
      <c r="R432" s="507"/>
      <c r="S432" s="507"/>
      <c r="T432" s="507"/>
      <c r="U432" s="507"/>
      <c r="V432" s="507"/>
      <c r="W432" s="507"/>
      <c r="X432" s="507"/>
      <c r="Y432" s="507"/>
      <c r="Z432" s="507"/>
      <c r="AA432" s="507"/>
      <c r="AB432" s="507"/>
      <c r="AC432" s="507"/>
    </row>
    <row r="433">
      <c r="A433" s="507"/>
      <c r="B433" s="507"/>
      <c r="C433" s="507"/>
      <c r="D433" s="507"/>
      <c r="E433" s="507"/>
      <c r="F433" s="507"/>
      <c r="G433" s="507"/>
      <c r="H433" s="507"/>
      <c r="I433" s="507"/>
      <c r="J433" s="507"/>
      <c r="K433" s="507"/>
      <c r="L433" s="507"/>
      <c r="M433" s="507"/>
      <c r="N433" s="507"/>
      <c r="O433" s="507"/>
      <c r="P433" s="507"/>
      <c r="Q433" s="507"/>
      <c r="R433" s="507"/>
      <c r="S433" s="507"/>
      <c r="T433" s="507"/>
      <c r="U433" s="507"/>
      <c r="V433" s="507"/>
      <c r="W433" s="507"/>
      <c r="X433" s="507"/>
      <c r="Y433" s="507"/>
      <c r="Z433" s="507"/>
      <c r="AA433" s="507"/>
      <c r="AB433" s="507"/>
      <c r="AC433" s="507"/>
    </row>
    <row r="434">
      <c r="A434" s="507"/>
      <c r="B434" s="507"/>
      <c r="C434" s="507"/>
      <c r="D434" s="507"/>
      <c r="E434" s="507"/>
      <c r="F434" s="507"/>
      <c r="G434" s="507"/>
      <c r="H434" s="507"/>
      <c r="I434" s="507"/>
      <c r="J434" s="507"/>
      <c r="K434" s="507"/>
      <c r="L434" s="507"/>
      <c r="M434" s="507"/>
      <c r="N434" s="507"/>
      <c r="O434" s="507"/>
      <c r="P434" s="507"/>
      <c r="Q434" s="507"/>
      <c r="R434" s="507"/>
      <c r="S434" s="507"/>
      <c r="T434" s="507"/>
      <c r="U434" s="507"/>
      <c r="V434" s="507"/>
      <c r="W434" s="507"/>
      <c r="X434" s="507"/>
      <c r="Y434" s="507"/>
      <c r="Z434" s="507"/>
      <c r="AA434" s="507"/>
      <c r="AB434" s="507"/>
      <c r="AC434" s="507"/>
    </row>
    <row r="435">
      <c r="A435" s="507"/>
      <c r="B435" s="507"/>
      <c r="C435" s="507"/>
      <c r="D435" s="507"/>
      <c r="E435" s="507"/>
      <c r="F435" s="507"/>
      <c r="G435" s="507"/>
      <c r="H435" s="507"/>
      <c r="I435" s="507"/>
      <c r="J435" s="507"/>
      <c r="K435" s="507"/>
      <c r="L435" s="507"/>
      <c r="M435" s="507"/>
      <c r="N435" s="507"/>
      <c r="O435" s="507"/>
      <c r="P435" s="507"/>
      <c r="Q435" s="507"/>
      <c r="R435" s="507"/>
      <c r="S435" s="507"/>
      <c r="T435" s="507"/>
      <c r="U435" s="507"/>
      <c r="V435" s="507"/>
      <c r="W435" s="507"/>
      <c r="X435" s="507"/>
      <c r="Y435" s="507"/>
      <c r="Z435" s="507"/>
      <c r="AA435" s="507"/>
      <c r="AB435" s="507"/>
      <c r="AC435" s="507"/>
    </row>
    <row r="436">
      <c r="A436" s="507"/>
      <c r="B436" s="507"/>
      <c r="C436" s="507"/>
      <c r="D436" s="507"/>
      <c r="E436" s="507"/>
      <c r="F436" s="507"/>
      <c r="G436" s="507"/>
      <c r="H436" s="507"/>
      <c r="I436" s="507"/>
      <c r="J436" s="507"/>
      <c r="K436" s="507"/>
      <c r="L436" s="507"/>
      <c r="M436" s="507"/>
      <c r="N436" s="507"/>
      <c r="O436" s="507"/>
      <c r="P436" s="507"/>
      <c r="Q436" s="507"/>
      <c r="R436" s="507"/>
      <c r="S436" s="507"/>
      <c r="T436" s="507"/>
      <c r="U436" s="507"/>
      <c r="V436" s="507"/>
      <c r="W436" s="507"/>
      <c r="X436" s="507"/>
      <c r="Y436" s="507"/>
      <c r="Z436" s="507"/>
      <c r="AA436" s="507"/>
      <c r="AB436" s="507"/>
      <c r="AC436" s="507"/>
    </row>
    <row r="437">
      <c r="A437" s="507"/>
      <c r="B437" s="507"/>
      <c r="C437" s="507"/>
      <c r="D437" s="507"/>
      <c r="E437" s="507"/>
      <c r="F437" s="507"/>
      <c r="G437" s="507"/>
      <c r="H437" s="507"/>
      <c r="I437" s="507"/>
      <c r="J437" s="507"/>
      <c r="K437" s="507"/>
      <c r="L437" s="507"/>
      <c r="M437" s="507"/>
      <c r="N437" s="507"/>
      <c r="O437" s="507"/>
      <c r="P437" s="507"/>
      <c r="Q437" s="507"/>
      <c r="R437" s="507"/>
      <c r="S437" s="507"/>
      <c r="T437" s="507"/>
      <c r="U437" s="507"/>
      <c r="V437" s="507"/>
      <c r="W437" s="507"/>
      <c r="X437" s="507"/>
      <c r="Y437" s="507"/>
      <c r="Z437" s="507"/>
      <c r="AA437" s="507"/>
      <c r="AB437" s="507"/>
      <c r="AC437" s="507"/>
    </row>
    <row r="438">
      <c r="A438" s="507"/>
      <c r="B438" s="507"/>
      <c r="C438" s="507"/>
      <c r="D438" s="507"/>
      <c r="E438" s="507"/>
      <c r="F438" s="507"/>
      <c r="G438" s="507"/>
      <c r="H438" s="507"/>
      <c r="I438" s="507"/>
      <c r="J438" s="507"/>
      <c r="K438" s="507"/>
      <c r="L438" s="507"/>
      <c r="M438" s="507"/>
      <c r="N438" s="507"/>
      <c r="O438" s="507"/>
      <c r="P438" s="507"/>
      <c r="Q438" s="507"/>
      <c r="R438" s="507"/>
      <c r="S438" s="507"/>
      <c r="T438" s="507"/>
      <c r="U438" s="507"/>
      <c r="V438" s="507"/>
      <c r="W438" s="507"/>
      <c r="X438" s="507"/>
      <c r="Y438" s="507"/>
      <c r="Z438" s="507"/>
      <c r="AA438" s="507"/>
      <c r="AB438" s="507"/>
      <c r="AC438" s="507"/>
    </row>
    <row r="439">
      <c r="A439" s="507"/>
      <c r="B439" s="507"/>
      <c r="C439" s="507"/>
      <c r="D439" s="507"/>
      <c r="E439" s="507"/>
      <c r="F439" s="507"/>
      <c r="G439" s="507"/>
      <c r="H439" s="507"/>
      <c r="I439" s="507"/>
      <c r="J439" s="507"/>
      <c r="K439" s="507"/>
      <c r="L439" s="507"/>
      <c r="M439" s="507"/>
      <c r="N439" s="507"/>
      <c r="O439" s="507"/>
      <c r="P439" s="507"/>
      <c r="Q439" s="507"/>
      <c r="R439" s="507"/>
      <c r="S439" s="507"/>
      <c r="T439" s="507"/>
      <c r="U439" s="507"/>
      <c r="V439" s="507"/>
      <c r="W439" s="507"/>
      <c r="X439" s="507"/>
      <c r="Y439" s="507"/>
      <c r="Z439" s="507"/>
      <c r="AA439" s="507"/>
      <c r="AB439" s="507"/>
      <c r="AC439" s="507"/>
    </row>
    <row r="440">
      <c r="A440" s="507"/>
      <c r="B440" s="507"/>
      <c r="C440" s="507"/>
      <c r="D440" s="507"/>
      <c r="E440" s="507"/>
      <c r="F440" s="507"/>
      <c r="G440" s="507"/>
      <c r="H440" s="507"/>
      <c r="I440" s="507"/>
      <c r="J440" s="507"/>
      <c r="K440" s="507"/>
      <c r="L440" s="507"/>
      <c r="M440" s="507"/>
      <c r="N440" s="507"/>
      <c r="O440" s="507"/>
      <c r="P440" s="507"/>
      <c r="Q440" s="507"/>
      <c r="R440" s="507"/>
      <c r="S440" s="507"/>
      <c r="T440" s="507"/>
      <c r="U440" s="507"/>
      <c r="V440" s="507"/>
      <c r="W440" s="507"/>
      <c r="X440" s="507"/>
      <c r="Y440" s="507"/>
      <c r="Z440" s="507"/>
      <c r="AA440" s="507"/>
      <c r="AB440" s="507"/>
      <c r="AC440" s="507"/>
    </row>
    <row r="441">
      <c r="A441" s="507"/>
      <c r="B441" s="507"/>
      <c r="C441" s="507"/>
      <c r="D441" s="507"/>
      <c r="E441" s="507"/>
      <c r="F441" s="507"/>
      <c r="G441" s="507"/>
      <c r="H441" s="507"/>
      <c r="I441" s="507"/>
      <c r="J441" s="507"/>
      <c r="K441" s="507"/>
      <c r="L441" s="507"/>
      <c r="M441" s="507"/>
      <c r="N441" s="507"/>
      <c r="O441" s="507"/>
      <c r="P441" s="507"/>
      <c r="Q441" s="507"/>
      <c r="R441" s="507"/>
      <c r="S441" s="507"/>
      <c r="T441" s="507"/>
      <c r="U441" s="507"/>
      <c r="V441" s="507"/>
      <c r="W441" s="507"/>
      <c r="X441" s="507"/>
      <c r="Y441" s="507"/>
      <c r="Z441" s="507"/>
      <c r="AA441" s="507"/>
      <c r="AB441" s="507"/>
      <c r="AC441" s="507"/>
    </row>
    <row r="442">
      <c r="A442" s="507"/>
      <c r="B442" s="507"/>
      <c r="C442" s="507"/>
      <c r="D442" s="507"/>
      <c r="E442" s="507"/>
      <c r="F442" s="507"/>
      <c r="G442" s="507"/>
      <c r="H442" s="507"/>
      <c r="I442" s="507"/>
      <c r="J442" s="507"/>
      <c r="K442" s="507"/>
      <c r="L442" s="507"/>
      <c r="M442" s="507"/>
      <c r="N442" s="507"/>
      <c r="O442" s="507"/>
      <c r="P442" s="507"/>
      <c r="Q442" s="507"/>
      <c r="R442" s="507"/>
      <c r="S442" s="507"/>
      <c r="T442" s="507"/>
      <c r="U442" s="507"/>
      <c r="V442" s="507"/>
      <c r="W442" s="507"/>
      <c r="X442" s="507"/>
      <c r="Y442" s="507"/>
      <c r="Z442" s="507"/>
      <c r="AA442" s="507"/>
      <c r="AB442" s="507"/>
      <c r="AC442" s="507"/>
    </row>
    <row r="443">
      <c r="A443" s="507"/>
      <c r="B443" s="507"/>
      <c r="C443" s="507"/>
      <c r="D443" s="507"/>
      <c r="E443" s="507"/>
      <c r="F443" s="507"/>
      <c r="G443" s="507"/>
      <c r="H443" s="507"/>
      <c r="I443" s="507"/>
      <c r="J443" s="507"/>
      <c r="K443" s="507"/>
      <c r="L443" s="507"/>
      <c r="M443" s="507"/>
      <c r="N443" s="507"/>
      <c r="O443" s="507"/>
      <c r="P443" s="507"/>
      <c r="Q443" s="507"/>
      <c r="R443" s="507"/>
      <c r="S443" s="507"/>
      <c r="T443" s="507"/>
      <c r="U443" s="507"/>
      <c r="V443" s="507"/>
      <c r="W443" s="507"/>
      <c r="X443" s="507"/>
      <c r="Y443" s="507"/>
      <c r="Z443" s="507"/>
      <c r="AA443" s="507"/>
      <c r="AB443" s="507"/>
      <c r="AC443" s="507"/>
    </row>
    <row r="444">
      <c r="A444" s="507"/>
      <c r="B444" s="507"/>
      <c r="C444" s="507"/>
      <c r="D444" s="507"/>
      <c r="E444" s="507"/>
      <c r="F444" s="507"/>
      <c r="G444" s="507"/>
      <c r="H444" s="507"/>
      <c r="I444" s="507"/>
      <c r="J444" s="507"/>
      <c r="K444" s="507"/>
      <c r="L444" s="507"/>
      <c r="M444" s="507"/>
      <c r="N444" s="507"/>
      <c r="O444" s="507"/>
      <c r="P444" s="507"/>
      <c r="Q444" s="507"/>
      <c r="R444" s="507"/>
      <c r="S444" s="507"/>
      <c r="T444" s="507"/>
      <c r="U444" s="507"/>
      <c r="V444" s="507"/>
      <c r="W444" s="507"/>
      <c r="X444" s="507"/>
      <c r="Y444" s="507"/>
      <c r="Z444" s="507"/>
      <c r="AA444" s="507"/>
      <c r="AB444" s="507"/>
      <c r="AC444" s="507"/>
    </row>
    <row r="445">
      <c r="A445" s="507"/>
      <c r="B445" s="507"/>
      <c r="C445" s="507"/>
      <c r="D445" s="507"/>
      <c r="E445" s="507"/>
      <c r="F445" s="507"/>
      <c r="G445" s="507"/>
      <c r="H445" s="507"/>
      <c r="I445" s="507"/>
      <c r="J445" s="507"/>
      <c r="K445" s="507"/>
      <c r="L445" s="507"/>
      <c r="M445" s="507"/>
      <c r="N445" s="507"/>
      <c r="O445" s="507"/>
      <c r="P445" s="507"/>
      <c r="Q445" s="507"/>
      <c r="R445" s="507"/>
      <c r="S445" s="507"/>
      <c r="T445" s="507"/>
      <c r="U445" s="507"/>
      <c r="V445" s="507"/>
      <c r="W445" s="507"/>
      <c r="X445" s="507"/>
      <c r="Y445" s="507"/>
      <c r="Z445" s="507"/>
      <c r="AA445" s="507"/>
      <c r="AB445" s="507"/>
      <c r="AC445" s="507"/>
    </row>
    <row r="446">
      <c r="A446" s="507"/>
      <c r="B446" s="507"/>
      <c r="C446" s="507"/>
      <c r="D446" s="507"/>
      <c r="E446" s="507"/>
      <c r="F446" s="507"/>
      <c r="G446" s="507"/>
      <c r="H446" s="507"/>
      <c r="I446" s="507"/>
      <c r="J446" s="507"/>
      <c r="K446" s="507"/>
      <c r="L446" s="507"/>
      <c r="M446" s="507"/>
      <c r="N446" s="507"/>
      <c r="O446" s="507"/>
      <c r="P446" s="507"/>
      <c r="Q446" s="507"/>
      <c r="R446" s="507"/>
      <c r="S446" s="507"/>
      <c r="T446" s="507"/>
      <c r="U446" s="507"/>
      <c r="V446" s="507"/>
      <c r="W446" s="507"/>
      <c r="X446" s="507"/>
      <c r="Y446" s="507"/>
      <c r="Z446" s="507"/>
      <c r="AA446" s="507"/>
      <c r="AB446" s="507"/>
      <c r="AC446" s="507"/>
    </row>
    <row r="447">
      <c r="A447" s="507"/>
      <c r="B447" s="507"/>
      <c r="C447" s="507"/>
      <c r="D447" s="507"/>
      <c r="E447" s="507"/>
      <c r="F447" s="507"/>
      <c r="G447" s="507"/>
      <c r="H447" s="507"/>
      <c r="I447" s="507"/>
      <c r="J447" s="507"/>
      <c r="K447" s="507"/>
      <c r="L447" s="507"/>
      <c r="M447" s="507"/>
      <c r="N447" s="507"/>
      <c r="O447" s="507"/>
      <c r="P447" s="507"/>
      <c r="Q447" s="507"/>
      <c r="R447" s="507"/>
      <c r="S447" s="507"/>
      <c r="T447" s="507"/>
      <c r="U447" s="507"/>
      <c r="V447" s="507"/>
      <c r="W447" s="507"/>
      <c r="X447" s="507"/>
      <c r="Y447" s="507"/>
      <c r="Z447" s="507"/>
      <c r="AA447" s="507"/>
      <c r="AB447" s="507"/>
      <c r="AC447" s="507"/>
    </row>
    <row r="448">
      <c r="A448" s="507"/>
      <c r="B448" s="507"/>
      <c r="C448" s="507"/>
      <c r="D448" s="507"/>
      <c r="E448" s="507"/>
      <c r="F448" s="507"/>
      <c r="G448" s="507"/>
      <c r="H448" s="507"/>
      <c r="I448" s="507"/>
      <c r="J448" s="507"/>
      <c r="K448" s="507"/>
      <c r="L448" s="507"/>
      <c r="M448" s="507"/>
      <c r="N448" s="507"/>
      <c r="O448" s="507"/>
      <c r="P448" s="507"/>
      <c r="Q448" s="507"/>
      <c r="R448" s="507"/>
      <c r="S448" s="507"/>
      <c r="T448" s="507"/>
      <c r="U448" s="507"/>
      <c r="V448" s="507"/>
      <c r="W448" s="507"/>
      <c r="X448" s="507"/>
      <c r="Y448" s="507"/>
      <c r="Z448" s="507"/>
      <c r="AA448" s="507"/>
      <c r="AB448" s="507"/>
      <c r="AC448" s="507"/>
    </row>
    <row r="449">
      <c r="A449" s="507"/>
      <c r="B449" s="507"/>
      <c r="C449" s="507"/>
      <c r="D449" s="507"/>
      <c r="E449" s="507"/>
      <c r="F449" s="507"/>
      <c r="G449" s="507"/>
      <c r="H449" s="507"/>
      <c r="I449" s="507"/>
      <c r="J449" s="507"/>
      <c r="K449" s="507"/>
      <c r="L449" s="507"/>
      <c r="M449" s="507"/>
      <c r="N449" s="507"/>
      <c r="O449" s="507"/>
      <c r="P449" s="507"/>
      <c r="Q449" s="507"/>
      <c r="R449" s="507"/>
      <c r="S449" s="507"/>
      <c r="T449" s="507"/>
      <c r="U449" s="507"/>
      <c r="V449" s="507"/>
      <c r="W449" s="507"/>
      <c r="X449" s="507"/>
      <c r="Y449" s="507"/>
      <c r="Z449" s="507"/>
      <c r="AA449" s="507"/>
      <c r="AB449" s="507"/>
      <c r="AC449" s="507"/>
    </row>
    <row r="450">
      <c r="A450" s="507"/>
      <c r="B450" s="507"/>
      <c r="C450" s="507"/>
      <c r="D450" s="507"/>
      <c r="E450" s="507"/>
      <c r="F450" s="507"/>
      <c r="G450" s="507"/>
      <c r="H450" s="507"/>
      <c r="I450" s="507"/>
      <c r="J450" s="507"/>
      <c r="K450" s="507"/>
      <c r="L450" s="507"/>
      <c r="M450" s="507"/>
      <c r="N450" s="507"/>
      <c r="O450" s="507"/>
      <c r="P450" s="507"/>
      <c r="Q450" s="507"/>
      <c r="R450" s="507"/>
      <c r="S450" s="507"/>
      <c r="T450" s="507"/>
      <c r="U450" s="507"/>
      <c r="V450" s="507"/>
      <c r="W450" s="507"/>
      <c r="X450" s="507"/>
      <c r="Y450" s="507"/>
      <c r="Z450" s="507"/>
      <c r="AA450" s="507"/>
      <c r="AB450" s="507"/>
      <c r="AC450" s="507"/>
    </row>
    <row r="451">
      <c r="A451" s="507"/>
      <c r="B451" s="507"/>
      <c r="C451" s="507"/>
      <c r="D451" s="507"/>
      <c r="E451" s="507"/>
      <c r="F451" s="507"/>
      <c r="G451" s="507"/>
      <c r="H451" s="507"/>
      <c r="I451" s="507"/>
      <c r="J451" s="507"/>
      <c r="K451" s="507"/>
      <c r="L451" s="507"/>
      <c r="M451" s="507"/>
      <c r="N451" s="507"/>
      <c r="O451" s="507"/>
      <c r="P451" s="507"/>
      <c r="Q451" s="507"/>
      <c r="R451" s="507"/>
      <c r="S451" s="507"/>
      <c r="T451" s="507"/>
      <c r="U451" s="507"/>
      <c r="V451" s="507"/>
      <c r="W451" s="507"/>
      <c r="X451" s="507"/>
      <c r="Y451" s="507"/>
      <c r="Z451" s="507"/>
      <c r="AA451" s="507"/>
      <c r="AB451" s="507"/>
      <c r="AC451" s="507"/>
    </row>
    <row r="452">
      <c r="A452" s="507"/>
      <c r="B452" s="507"/>
      <c r="C452" s="507"/>
      <c r="D452" s="507"/>
      <c r="E452" s="507"/>
      <c r="F452" s="507"/>
      <c r="G452" s="507"/>
      <c r="H452" s="507"/>
      <c r="I452" s="507"/>
      <c r="J452" s="507"/>
      <c r="K452" s="507"/>
      <c r="L452" s="507"/>
      <c r="M452" s="507"/>
      <c r="N452" s="507"/>
      <c r="O452" s="507"/>
      <c r="P452" s="507"/>
      <c r="Q452" s="507"/>
      <c r="R452" s="507"/>
      <c r="S452" s="507"/>
      <c r="T452" s="507"/>
      <c r="U452" s="507"/>
      <c r="V452" s="507"/>
      <c r="W452" s="507"/>
      <c r="X452" s="507"/>
      <c r="Y452" s="507"/>
      <c r="Z452" s="507"/>
      <c r="AA452" s="507"/>
      <c r="AB452" s="507"/>
      <c r="AC452" s="507"/>
    </row>
    <row r="453">
      <c r="A453" s="507"/>
      <c r="B453" s="507"/>
      <c r="C453" s="507"/>
      <c r="D453" s="507"/>
      <c r="E453" s="507"/>
      <c r="F453" s="507"/>
      <c r="G453" s="507"/>
      <c r="H453" s="507"/>
      <c r="I453" s="507"/>
      <c r="J453" s="507"/>
      <c r="K453" s="507"/>
      <c r="L453" s="507"/>
      <c r="M453" s="507"/>
      <c r="N453" s="507"/>
      <c r="O453" s="507"/>
      <c r="P453" s="507"/>
      <c r="Q453" s="507"/>
      <c r="R453" s="507"/>
      <c r="S453" s="507"/>
      <c r="T453" s="507"/>
      <c r="U453" s="507"/>
      <c r="V453" s="507"/>
      <c r="W453" s="507"/>
      <c r="X453" s="507"/>
      <c r="Y453" s="507"/>
      <c r="Z453" s="507"/>
      <c r="AA453" s="507"/>
      <c r="AB453" s="507"/>
      <c r="AC453" s="507"/>
    </row>
    <row r="454">
      <c r="A454" s="507"/>
      <c r="B454" s="507"/>
      <c r="C454" s="507"/>
      <c r="D454" s="507"/>
      <c r="E454" s="507"/>
      <c r="F454" s="507"/>
      <c r="G454" s="507"/>
      <c r="H454" s="507"/>
      <c r="I454" s="507"/>
      <c r="J454" s="507"/>
      <c r="K454" s="507"/>
      <c r="L454" s="507"/>
      <c r="M454" s="507"/>
      <c r="N454" s="507"/>
      <c r="O454" s="507"/>
      <c r="P454" s="507"/>
      <c r="Q454" s="507"/>
      <c r="R454" s="507"/>
      <c r="S454" s="507"/>
      <c r="T454" s="507"/>
      <c r="U454" s="507"/>
      <c r="V454" s="507"/>
      <c r="W454" s="507"/>
      <c r="X454" s="507"/>
      <c r="Y454" s="507"/>
      <c r="Z454" s="507"/>
      <c r="AA454" s="507"/>
      <c r="AB454" s="507"/>
      <c r="AC454" s="507"/>
    </row>
    <row r="455">
      <c r="A455" s="507"/>
      <c r="B455" s="507"/>
      <c r="C455" s="507"/>
      <c r="D455" s="507"/>
      <c r="E455" s="507"/>
      <c r="F455" s="507"/>
      <c r="G455" s="507"/>
      <c r="H455" s="507"/>
      <c r="I455" s="507"/>
      <c r="J455" s="507"/>
      <c r="K455" s="507"/>
      <c r="L455" s="507"/>
      <c r="M455" s="507"/>
      <c r="N455" s="507"/>
      <c r="O455" s="507"/>
      <c r="P455" s="507"/>
      <c r="Q455" s="507"/>
      <c r="R455" s="507"/>
      <c r="S455" s="507"/>
      <c r="T455" s="507"/>
      <c r="U455" s="507"/>
      <c r="V455" s="507"/>
      <c r="W455" s="507"/>
      <c r="X455" s="507"/>
      <c r="Y455" s="507"/>
      <c r="Z455" s="507"/>
      <c r="AA455" s="507"/>
      <c r="AB455" s="507"/>
      <c r="AC455" s="507"/>
    </row>
    <row r="456">
      <c r="A456" s="507"/>
      <c r="B456" s="507"/>
      <c r="C456" s="507"/>
      <c r="D456" s="507"/>
      <c r="E456" s="507"/>
      <c r="F456" s="507"/>
      <c r="G456" s="507"/>
      <c r="H456" s="507"/>
      <c r="I456" s="507"/>
      <c r="J456" s="507"/>
      <c r="K456" s="507"/>
      <c r="L456" s="507"/>
      <c r="M456" s="507"/>
      <c r="N456" s="507"/>
      <c r="O456" s="507"/>
      <c r="P456" s="507"/>
      <c r="Q456" s="507"/>
      <c r="R456" s="507"/>
      <c r="S456" s="507"/>
      <c r="T456" s="507"/>
      <c r="U456" s="507"/>
      <c r="V456" s="507"/>
      <c r="W456" s="507"/>
      <c r="X456" s="507"/>
      <c r="Y456" s="507"/>
      <c r="Z456" s="507"/>
      <c r="AA456" s="507"/>
      <c r="AB456" s="507"/>
      <c r="AC456" s="507"/>
    </row>
    <row r="457">
      <c r="A457" s="507"/>
      <c r="B457" s="507"/>
      <c r="C457" s="507"/>
      <c r="D457" s="507"/>
      <c r="E457" s="507"/>
      <c r="F457" s="507"/>
      <c r="G457" s="507"/>
      <c r="H457" s="507"/>
      <c r="I457" s="507"/>
      <c r="J457" s="507"/>
      <c r="K457" s="507"/>
      <c r="L457" s="507"/>
      <c r="M457" s="507"/>
      <c r="N457" s="507"/>
      <c r="O457" s="507"/>
      <c r="P457" s="507"/>
      <c r="Q457" s="507"/>
      <c r="R457" s="507"/>
      <c r="S457" s="507"/>
      <c r="T457" s="507"/>
      <c r="U457" s="507"/>
      <c r="V457" s="507"/>
      <c r="W457" s="507"/>
      <c r="X457" s="507"/>
      <c r="Y457" s="507"/>
      <c r="Z457" s="507"/>
      <c r="AA457" s="507"/>
      <c r="AB457" s="507"/>
      <c r="AC457" s="507"/>
    </row>
    <row r="458">
      <c r="A458" s="507"/>
      <c r="B458" s="507"/>
      <c r="C458" s="507"/>
      <c r="D458" s="507"/>
      <c r="E458" s="507"/>
      <c r="F458" s="507"/>
      <c r="G458" s="507"/>
      <c r="H458" s="507"/>
      <c r="I458" s="507"/>
      <c r="J458" s="507"/>
      <c r="K458" s="507"/>
      <c r="L458" s="507"/>
      <c r="M458" s="507"/>
      <c r="N458" s="507"/>
      <c r="O458" s="507"/>
      <c r="P458" s="507"/>
      <c r="Q458" s="507"/>
      <c r="R458" s="507"/>
      <c r="S458" s="507"/>
      <c r="T458" s="507"/>
      <c r="U458" s="507"/>
      <c r="V458" s="507"/>
      <c r="W458" s="507"/>
      <c r="X458" s="507"/>
      <c r="Y458" s="507"/>
      <c r="Z458" s="507"/>
      <c r="AA458" s="507"/>
      <c r="AB458" s="507"/>
      <c r="AC458" s="507"/>
    </row>
    <row r="459">
      <c r="A459" s="507"/>
      <c r="B459" s="507"/>
      <c r="C459" s="507"/>
      <c r="D459" s="507"/>
      <c r="E459" s="507"/>
      <c r="F459" s="507"/>
      <c r="G459" s="507"/>
      <c r="H459" s="507"/>
      <c r="I459" s="507"/>
      <c r="J459" s="507"/>
      <c r="K459" s="507"/>
      <c r="L459" s="507"/>
      <c r="M459" s="507"/>
      <c r="N459" s="507"/>
      <c r="O459" s="507"/>
      <c r="P459" s="507"/>
      <c r="Q459" s="507"/>
      <c r="R459" s="507"/>
      <c r="S459" s="507"/>
      <c r="T459" s="507"/>
      <c r="U459" s="507"/>
      <c r="V459" s="507"/>
      <c r="W459" s="507"/>
      <c r="X459" s="507"/>
      <c r="Y459" s="507"/>
      <c r="Z459" s="507"/>
      <c r="AA459" s="507"/>
      <c r="AB459" s="507"/>
      <c r="AC459" s="507"/>
    </row>
    <row r="460">
      <c r="A460" s="507"/>
      <c r="B460" s="507"/>
      <c r="C460" s="507"/>
      <c r="D460" s="507"/>
      <c r="E460" s="507"/>
      <c r="F460" s="507"/>
      <c r="G460" s="507"/>
      <c r="H460" s="507"/>
      <c r="I460" s="507"/>
      <c r="J460" s="507"/>
      <c r="K460" s="507"/>
      <c r="L460" s="507"/>
      <c r="M460" s="507"/>
      <c r="N460" s="507"/>
      <c r="O460" s="507"/>
      <c r="P460" s="507"/>
      <c r="Q460" s="507"/>
      <c r="R460" s="507"/>
      <c r="S460" s="507"/>
      <c r="T460" s="507"/>
      <c r="U460" s="507"/>
      <c r="V460" s="507"/>
      <c r="W460" s="507"/>
      <c r="X460" s="507"/>
      <c r="Y460" s="507"/>
      <c r="Z460" s="507"/>
      <c r="AA460" s="507"/>
      <c r="AB460" s="507"/>
      <c r="AC460" s="507"/>
    </row>
    <row r="461">
      <c r="A461" s="507"/>
      <c r="B461" s="507"/>
      <c r="C461" s="507"/>
      <c r="D461" s="507"/>
      <c r="E461" s="507"/>
      <c r="F461" s="507"/>
      <c r="G461" s="507"/>
      <c r="H461" s="507"/>
      <c r="I461" s="507"/>
      <c r="J461" s="507"/>
      <c r="K461" s="507"/>
      <c r="L461" s="507"/>
      <c r="M461" s="507"/>
      <c r="N461" s="507"/>
      <c r="O461" s="507"/>
      <c r="P461" s="507"/>
      <c r="Q461" s="507"/>
      <c r="R461" s="507"/>
      <c r="S461" s="507"/>
      <c r="T461" s="507"/>
      <c r="U461" s="507"/>
      <c r="V461" s="507"/>
      <c r="W461" s="507"/>
      <c r="X461" s="507"/>
      <c r="Y461" s="507"/>
      <c r="Z461" s="507"/>
      <c r="AA461" s="507"/>
      <c r="AB461" s="507"/>
      <c r="AC461" s="507"/>
    </row>
    <row r="462">
      <c r="A462" s="507"/>
      <c r="B462" s="507"/>
      <c r="C462" s="507"/>
      <c r="D462" s="507"/>
      <c r="E462" s="507"/>
      <c r="F462" s="507"/>
      <c r="G462" s="507"/>
      <c r="H462" s="507"/>
      <c r="I462" s="507"/>
      <c r="J462" s="507"/>
      <c r="K462" s="507"/>
      <c r="L462" s="507"/>
      <c r="M462" s="507"/>
      <c r="N462" s="507"/>
      <c r="O462" s="507"/>
      <c r="P462" s="507"/>
      <c r="Q462" s="507"/>
      <c r="R462" s="507"/>
      <c r="S462" s="507"/>
      <c r="T462" s="507"/>
      <c r="U462" s="507"/>
      <c r="V462" s="507"/>
      <c r="W462" s="507"/>
      <c r="X462" s="507"/>
      <c r="Y462" s="507"/>
      <c r="Z462" s="507"/>
      <c r="AA462" s="507"/>
      <c r="AB462" s="507"/>
      <c r="AC462" s="507"/>
    </row>
    <row r="463">
      <c r="A463" s="507"/>
      <c r="B463" s="507"/>
      <c r="C463" s="507"/>
      <c r="D463" s="507"/>
      <c r="E463" s="507"/>
      <c r="F463" s="507"/>
      <c r="G463" s="507"/>
      <c r="H463" s="507"/>
      <c r="I463" s="507"/>
      <c r="J463" s="507"/>
      <c r="K463" s="507"/>
      <c r="L463" s="507"/>
      <c r="M463" s="507"/>
      <c r="N463" s="507"/>
      <c r="O463" s="507"/>
      <c r="P463" s="507"/>
      <c r="Q463" s="507"/>
      <c r="R463" s="507"/>
      <c r="S463" s="507"/>
      <c r="T463" s="507"/>
      <c r="U463" s="507"/>
      <c r="V463" s="507"/>
      <c r="W463" s="507"/>
      <c r="X463" s="507"/>
      <c r="Y463" s="507"/>
      <c r="Z463" s="507"/>
      <c r="AA463" s="507"/>
      <c r="AB463" s="507"/>
      <c r="AC463" s="507"/>
    </row>
    <row r="464">
      <c r="A464" s="507"/>
      <c r="B464" s="507"/>
      <c r="C464" s="507"/>
      <c r="D464" s="507"/>
      <c r="E464" s="507"/>
      <c r="F464" s="507"/>
      <c r="G464" s="507"/>
      <c r="H464" s="507"/>
      <c r="I464" s="507"/>
      <c r="J464" s="507"/>
      <c r="K464" s="507"/>
      <c r="L464" s="507"/>
      <c r="M464" s="507"/>
      <c r="N464" s="507"/>
      <c r="O464" s="507"/>
      <c r="P464" s="507"/>
      <c r="Q464" s="507"/>
      <c r="R464" s="507"/>
      <c r="S464" s="507"/>
      <c r="T464" s="507"/>
      <c r="U464" s="507"/>
      <c r="V464" s="507"/>
      <c r="W464" s="507"/>
      <c r="X464" s="507"/>
      <c r="Y464" s="507"/>
      <c r="Z464" s="507"/>
      <c r="AA464" s="507"/>
      <c r="AB464" s="507"/>
      <c r="AC464" s="507"/>
    </row>
    <row r="465">
      <c r="A465" s="507"/>
      <c r="B465" s="507"/>
      <c r="C465" s="507"/>
      <c r="D465" s="507"/>
      <c r="E465" s="507"/>
      <c r="F465" s="507"/>
      <c r="G465" s="507"/>
      <c r="H465" s="507"/>
      <c r="I465" s="507"/>
      <c r="J465" s="507"/>
      <c r="K465" s="507"/>
      <c r="L465" s="507"/>
      <c r="M465" s="507"/>
      <c r="N465" s="507"/>
      <c r="O465" s="507"/>
      <c r="P465" s="507"/>
      <c r="Q465" s="507"/>
      <c r="R465" s="507"/>
      <c r="S465" s="507"/>
      <c r="T465" s="507"/>
      <c r="U465" s="507"/>
      <c r="V465" s="507"/>
      <c r="W465" s="507"/>
      <c r="X465" s="507"/>
      <c r="Y465" s="507"/>
      <c r="Z465" s="507"/>
      <c r="AA465" s="507"/>
      <c r="AB465" s="507"/>
      <c r="AC465" s="507"/>
    </row>
    <row r="466">
      <c r="A466" s="507"/>
      <c r="B466" s="507"/>
      <c r="C466" s="507"/>
      <c r="D466" s="507"/>
      <c r="E466" s="507"/>
      <c r="F466" s="507"/>
      <c r="G466" s="507"/>
      <c r="H466" s="507"/>
      <c r="I466" s="507"/>
      <c r="J466" s="507"/>
      <c r="K466" s="507"/>
      <c r="L466" s="507"/>
      <c r="M466" s="507"/>
      <c r="N466" s="507"/>
      <c r="O466" s="507"/>
      <c r="P466" s="507"/>
      <c r="Q466" s="507"/>
      <c r="R466" s="507"/>
      <c r="S466" s="507"/>
      <c r="T466" s="507"/>
      <c r="U466" s="507"/>
      <c r="V466" s="507"/>
      <c r="W466" s="507"/>
      <c r="X466" s="507"/>
      <c r="Y466" s="507"/>
      <c r="Z466" s="507"/>
      <c r="AA466" s="507"/>
      <c r="AB466" s="507"/>
      <c r="AC466" s="507"/>
    </row>
    <row r="467">
      <c r="A467" s="507"/>
      <c r="B467" s="507"/>
      <c r="C467" s="507"/>
      <c r="D467" s="507"/>
      <c r="E467" s="507"/>
      <c r="F467" s="507"/>
      <c r="G467" s="507"/>
      <c r="H467" s="507"/>
      <c r="I467" s="507"/>
      <c r="J467" s="507"/>
      <c r="K467" s="507"/>
      <c r="L467" s="507"/>
      <c r="M467" s="507"/>
      <c r="N467" s="507"/>
      <c r="O467" s="507"/>
      <c r="P467" s="507"/>
      <c r="Q467" s="507"/>
      <c r="R467" s="507"/>
      <c r="S467" s="507"/>
      <c r="T467" s="507"/>
      <c r="U467" s="507"/>
      <c r="V467" s="507"/>
      <c r="W467" s="507"/>
      <c r="X467" s="507"/>
      <c r="Y467" s="507"/>
      <c r="Z467" s="507"/>
      <c r="AA467" s="507"/>
      <c r="AB467" s="507"/>
      <c r="AC467" s="507"/>
    </row>
    <row r="468">
      <c r="A468" s="507"/>
      <c r="B468" s="507"/>
      <c r="C468" s="507"/>
      <c r="D468" s="507"/>
      <c r="E468" s="507"/>
      <c r="F468" s="507"/>
      <c r="G468" s="507"/>
      <c r="H468" s="507"/>
      <c r="I468" s="507"/>
      <c r="J468" s="507"/>
      <c r="K468" s="507"/>
      <c r="L468" s="507"/>
      <c r="M468" s="507"/>
      <c r="N468" s="507"/>
      <c r="O468" s="507"/>
      <c r="P468" s="507"/>
      <c r="Q468" s="507"/>
      <c r="R468" s="507"/>
      <c r="S468" s="507"/>
      <c r="T468" s="507"/>
      <c r="U468" s="507"/>
      <c r="V468" s="507"/>
      <c r="W468" s="507"/>
      <c r="X468" s="507"/>
      <c r="Y468" s="507"/>
      <c r="Z468" s="507"/>
      <c r="AA468" s="507"/>
      <c r="AB468" s="507"/>
      <c r="AC468" s="507"/>
    </row>
    <row r="469">
      <c r="A469" s="507"/>
      <c r="B469" s="507"/>
      <c r="C469" s="507"/>
      <c r="D469" s="507"/>
      <c r="E469" s="507"/>
      <c r="F469" s="507"/>
      <c r="G469" s="507"/>
      <c r="H469" s="507"/>
      <c r="I469" s="507"/>
      <c r="J469" s="507"/>
      <c r="K469" s="507"/>
      <c r="L469" s="507"/>
      <c r="M469" s="507"/>
      <c r="N469" s="507"/>
      <c r="O469" s="507"/>
      <c r="P469" s="507"/>
      <c r="Q469" s="507"/>
      <c r="R469" s="507"/>
      <c r="S469" s="507"/>
      <c r="T469" s="507"/>
      <c r="U469" s="507"/>
      <c r="V469" s="507"/>
      <c r="W469" s="507"/>
      <c r="X469" s="507"/>
      <c r="Y469" s="507"/>
      <c r="Z469" s="507"/>
      <c r="AA469" s="507"/>
      <c r="AB469" s="507"/>
      <c r="AC469" s="507"/>
    </row>
    <row r="470">
      <c r="A470" s="507"/>
      <c r="B470" s="507"/>
      <c r="C470" s="507"/>
      <c r="D470" s="507"/>
      <c r="E470" s="507"/>
      <c r="F470" s="507"/>
      <c r="G470" s="507"/>
      <c r="H470" s="507"/>
      <c r="I470" s="507"/>
      <c r="J470" s="507"/>
      <c r="K470" s="507"/>
      <c r="L470" s="507"/>
      <c r="M470" s="507"/>
      <c r="N470" s="507"/>
      <c r="O470" s="507"/>
      <c r="P470" s="507"/>
      <c r="Q470" s="507"/>
      <c r="R470" s="507"/>
      <c r="S470" s="507"/>
      <c r="T470" s="507"/>
      <c r="U470" s="507"/>
      <c r="V470" s="507"/>
      <c r="W470" s="507"/>
      <c r="X470" s="507"/>
      <c r="Y470" s="507"/>
      <c r="Z470" s="507"/>
      <c r="AA470" s="507"/>
      <c r="AB470" s="507"/>
      <c r="AC470" s="507"/>
    </row>
    <row r="471">
      <c r="A471" s="507"/>
      <c r="B471" s="507"/>
      <c r="C471" s="507"/>
      <c r="D471" s="507"/>
      <c r="E471" s="507"/>
      <c r="F471" s="507"/>
      <c r="G471" s="507"/>
      <c r="H471" s="507"/>
      <c r="I471" s="507"/>
      <c r="J471" s="507"/>
      <c r="K471" s="507"/>
      <c r="L471" s="507"/>
      <c r="M471" s="507"/>
      <c r="N471" s="507"/>
      <c r="O471" s="507"/>
      <c r="P471" s="507"/>
      <c r="Q471" s="507"/>
      <c r="R471" s="507"/>
      <c r="S471" s="507"/>
      <c r="T471" s="507"/>
      <c r="U471" s="507"/>
      <c r="V471" s="507"/>
      <c r="W471" s="507"/>
      <c r="X471" s="507"/>
      <c r="Y471" s="507"/>
      <c r="Z471" s="507"/>
      <c r="AA471" s="507"/>
      <c r="AB471" s="507"/>
      <c r="AC471" s="507"/>
    </row>
    <row r="472">
      <c r="A472" s="507"/>
      <c r="B472" s="507"/>
      <c r="C472" s="507"/>
      <c r="D472" s="507"/>
      <c r="E472" s="507"/>
      <c r="F472" s="507"/>
      <c r="G472" s="507"/>
      <c r="H472" s="507"/>
      <c r="I472" s="507"/>
      <c r="J472" s="507"/>
      <c r="K472" s="507"/>
      <c r="L472" s="507"/>
      <c r="M472" s="507"/>
      <c r="N472" s="507"/>
      <c r="O472" s="507"/>
      <c r="P472" s="507"/>
      <c r="Q472" s="507"/>
      <c r="R472" s="507"/>
      <c r="S472" s="507"/>
      <c r="T472" s="507"/>
      <c r="U472" s="507"/>
      <c r="V472" s="507"/>
      <c r="W472" s="507"/>
      <c r="X472" s="507"/>
      <c r="Y472" s="507"/>
      <c r="Z472" s="507"/>
      <c r="AA472" s="507"/>
      <c r="AB472" s="507"/>
      <c r="AC472" s="507"/>
    </row>
    <row r="473">
      <c r="A473" s="507"/>
      <c r="B473" s="507"/>
      <c r="C473" s="507"/>
      <c r="D473" s="507"/>
      <c r="E473" s="507"/>
      <c r="F473" s="507"/>
      <c r="G473" s="507"/>
      <c r="H473" s="507"/>
      <c r="I473" s="507"/>
      <c r="J473" s="507"/>
      <c r="K473" s="507"/>
      <c r="L473" s="507"/>
      <c r="M473" s="507"/>
      <c r="N473" s="507"/>
      <c r="O473" s="507"/>
      <c r="P473" s="507"/>
      <c r="Q473" s="507"/>
      <c r="R473" s="507"/>
      <c r="S473" s="507"/>
      <c r="T473" s="507"/>
      <c r="U473" s="507"/>
      <c r="V473" s="507"/>
      <c r="W473" s="507"/>
      <c r="X473" s="507"/>
      <c r="Y473" s="507"/>
      <c r="Z473" s="507"/>
      <c r="AA473" s="507"/>
      <c r="AB473" s="507"/>
      <c r="AC473" s="507"/>
    </row>
    <row r="474">
      <c r="A474" s="507"/>
      <c r="B474" s="507"/>
      <c r="C474" s="507"/>
      <c r="D474" s="507"/>
      <c r="E474" s="507"/>
      <c r="F474" s="507"/>
      <c r="G474" s="507"/>
      <c r="H474" s="507"/>
      <c r="I474" s="507"/>
      <c r="J474" s="507"/>
      <c r="K474" s="507"/>
      <c r="L474" s="507"/>
      <c r="M474" s="507"/>
      <c r="N474" s="507"/>
      <c r="O474" s="507"/>
      <c r="P474" s="507"/>
      <c r="Q474" s="507"/>
      <c r="R474" s="507"/>
      <c r="S474" s="507"/>
      <c r="T474" s="507"/>
      <c r="U474" s="507"/>
      <c r="V474" s="507"/>
      <c r="W474" s="507"/>
      <c r="X474" s="507"/>
      <c r="Y474" s="507"/>
      <c r="Z474" s="507"/>
      <c r="AA474" s="507"/>
      <c r="AB474" s="507"/>
      <c r="AC474" s="507"/>
    </row>
    <row r="475">
      <c r="A475" s="507"/>
      <c r="B475" s="507"/>
      <c r="C475" s="507"/>
      <c r="D475" s="507"/>
      <c r="E475" s="507"/>
      <c r="F475" s="507"/>
      <c r="G475" s="507"/>
      <c r="H475" s="507"/>
      <c r="I475" s="507"/>
      <c r="J475" s="507"/>
      <c r="K475" s="507"/>
      <c r="L475" s="507"/>
      <c r="M475" s="507"/>
      <c r="N475" s="507"/>
      <c r="O475" s="507"/>
      <c r="P475" s="507"/>
      <c r="Q475" s="507"/>
      <c r="R475" s="507"/>
      <c r="S475" s="507"/>
      <c r="T475" s="507"/>
      <c r="U475" s="507"/>
      <c r="V475" s="507"/>
      <c r="W475" s="507"/>
      <c r="X475" s="507"/>
      <c r="Y475" s="507"/>
      <c r="Z475" s="507"/>
      <c r="AA475" s="507"/>
      <c r="AB475" s="507"/>
      <c r="AC475" s="507"/>
    </row>
    <row r="476">
      <c r="A476" s="507"/>
      <c r="B476" s="507"/>
      <c r="C476" s="507"/>
      <c r="D476" s="507"/>
      <c r="E476" s="507"/>
      <c r="F476" s="507"/>
      <c r="G476" s="507"/>
      <c r="H476" s="507"/>
      <c r="I476" s="507"/>
      <c r="J476" s="507"/>
      <c r="K476" s="507"/>
      <c r="L476" s="507"/>
      <c r="M476" s="507"/>
      <c r="N476" s="507"/>
      <c r="O476" s="507"/>
      <c r="P476" s="507"/>
      <c r="Q476" s="507"/>
      <c r="R476" s="507"/>
      <c r="S476" s="507"/>
      <c r="T476" s="507"/>
      <c r="U476" s="507"/>
      <c r="V476" s="507"/>
      <c r="W476" s="507"/>
      <c r="X476" s="507"/>
      <c r="Y476" s="507"/>
      <c r="Z476" s="507"/>
      <c r="AA476" s="507"/>
      <c r="AB476" s="507"/>
      <c r="AC476" s="507"/>
    </row>
    <row r="477">
      <c r="A477" s="507"/>
      <c r="B477" s="507"/>
      <c r="C477" s="507"/>
      <c r="D477" s="507"/>
      <c r="E477" s="507"/>
      <c r="F477" s="507"/>
      <c r="G477" s="507"/>
      <c r="H477" s="507"/>
      <c r="I477" s="507"/>
      <c r="J477" s="507"/>
      <c r="K477" s="507"/>
      <c r="L477" s="507"/>
      <c r="M477" s="507"/>
      <c r="N477" s="507"/>
      <c r="O477" s="507"/>
      <c r="P477" s="507"/>
      <c r="Q477" s="507"/>
      <c r="R477" s="507"/>
      <c r="S477" s="507"/>
      <c r="T477" s="507"/>
      <c r="U477" s="507"/>
      <c r="V477" s="507"/>
      <c r="W477" s="507"/>
      <c r="X477" s="507"/>
      <c r="Y477" s="507"/>
      <c r="Z477" s="507"/>
      <c r="AA477" s="507"/>
      <c r="AB477" s="507"/>
      <c r="AC477" s="507"/>
    </row>
    <row r="478">
      <c r="A478" s="507"/>
      <c r="B478" s="507"/>
      <c r="C478" s="507"/>
      <c r="D478" s="507"/>
      <c r="E478" s="507"/>
      <c r="F478" s="507"/>
      <c r="G478" s="507"/>
      <c r="H478" s="507"/>
      <c r="I478" s="507"/>
      <c r="J478" s="507"/>
      <c r="K478" s="507"/>
      <c r="L478" s="507"/>
      <c r="M478" s="507"/>
      <c r="N478" s="507"/>
      <c r="O478" s="507"/>
      <c r="P478" s="507"/>
      <c r="Q478" s="507"/>
      <c r="R478" s="507"/>
      <c r="S478" s="507"/>
      <c r="T478" s="507"/>
      <c r="U478" s="507"/>
      <c r="V478" s="507"/>
      <c r="W478" s="507"/>
      <c r="X478" s="507"/>
      <c r="Y478" s="507"/>
      <c r="Z478" s="507"/>
      <c r="AA478" s="507"/>
      <c r="AB478" s="507"/>
      <c r="AC478" s="507"/>
    </row>
    <row r="479">
      <c r="A479" s="507"/>
      <c r="B479" s="507"/>
      <c r="C479" s="507"/>
      <c r="D479" s="507"/>
      <c r="E479" s="507"/>
      <c r="F479" s="507"/>
      <c r="G479" s="507"/>
      <c r="H479" s="507"/>
      <c r="I479" s="507"/>
      <c r="J479" s="507"/>
      <c r="K479" s="507"/>
      <c r="L479" s="507"/>
      <c r="M479" s="507"/>
      <c r="N479" s="507"/>
      <c r="O479" s="507"/>
      <c r="P479" s="507"/>
      <c r="Q479" s="507"/>
      <c r="R479" s="507"/>
      <c r="S479" s="507"/>
      <c r="T479" s="507"/>
      <c r="U479" s="507"/>
      <c r="V479" s="507"/>
      <c r="W479" s="507"/>
      <c r="X479" s="507"/>
      <c r="Y479" s="507"/>
      <c r="Z479" s="507"/>
      <c r="AA479" s="507"/>
      <c r="AB479" s="507"/>
      <c r="AC479" s="507"/>
    </row>
    <row r="480">
      <c r="A480" s="507"/>
      <c r="B480" s="507"/>
      <c r="C480" s="507"/>
      <c r="D480" s="507"/>
      <c r="E480" s="507"/>
      <c r="F480" s="507"/>
      <c r="G480" s="507"/>
      <c r="H480" s="507"/>
      <c r="I480" s="507"/>
      <c r="J480" s="507"/>
      <c r="K480" s="507"/>
      <c r="L480" s="507"/>
      <c r="M480" s="507"/>
      <c r="N480" s="507"/>
      <c r="O480" s="507"/>
      <c r="P480" s="507"/>
      <c r="Q480" s="507"/>
      <c r="R480" s="507"/>
      <c r="S480" s="507"/>
      <c r="T480" s="507"/>
      <c r="U480" s="507"/>
      <c r="V480" s="507"/>
      <c r="W480" s="507"/>
      <c r="X480" s="507"/>
      <c r="Y480" s="507"/>
      <c r="Z480" s="507"/>
      <c r="AA480" s="507"/>
      <c r="AB480" s="507"/>
      <c r="AC480" s="507"/>
    </row>
    <row r="481">
      <c r="A481" s="507"/>
      <c r="B481" s="507"/>
      <c r="C481" s="507"/>
      <c r="D481" s="507"/>
      <c r="E481" s="507"/>
      <c r="F481" s="507"/>
      <c r="G481" s="507"/>
      <c r="H481" s="507"/>
      <c r="I481" s="507"/>
      <c r="J481" s="507"/>
      <c r="K481" s="507"/>
      <c r="L481" s="507"/>
      <c r="M481" s="507"/>
      <c r="N481" s="507"/>
      <c r="O481" s="507"/>
      <c r="P481" s="507"/>
      <c r="Q481" s="507"/>
      <c r="R481" s="507"/>
      <c r="S481" s="507"/>
      <c r="T481" s="507"/>
      <c r="U481" s="507"/>
      <c r="V481" s="507"/>
      <c r="W481" s="507"/>
      <c r="X481" s="507"/>
      <c r="Y481" s="507"/>
      <c r="Z481" s="507"/>
      <c r="AA481" s="507"/>
      <c r="AB481" s="507"/>
      <c r="AC481" s="507"/>
    </row>
    <row r="482">
      <c r="A482" s="507"/>
      <c r="B482" s="507"/>
      <c r="C482" s="507"/>
      <c r="D482" s="507"/>
      <c r="E482" s="507"/>
      <c r="F482" s="507"/>
      <c r="G482" s="507"/>
      <c r="H482" s="507"/>
      <c r="I482" s="507"/>
      <c r="J482" s="507"/>
      <c r="K482" s="507"/>
      <c r="L482" s="507"/>
      <c r="M482" s="507"/>
      <c r="N482" s="507"/>
      <c r="O482" s="507"/>
      <c r="P482" s="507"/>
      <c r="Q482" s="507"/>
      <c r="R482" s="507"/>
      <c r="S482" s="507"/>
      <c r="T482" s="507"/>
      <c r="U482" s="507"/>
      <c r="V482" s="507"/>
      <c r="W482" s="507"/>
      <c r="X482" s="507"/>
      <c r="Y482" s="507"/>
      <c r="Z482" s="507"/>
      <c r="AA482" s="507"/>
      <c r="AB482" s="507"/>
      <c r="AC482" s="507"/>
    </row>
    <row r="483">
      <c r="A483" s="507"/>
      <c r="B483" s="507"/>
      <c r="C483" s="507"/>
      <c r="D483" s="507"/>
      <c r="E483" s="507"/>
      <c r="F483" s="507"/>
      <c r="G483" s="507"/>
      <c r="H483" s="507"/>
      <c r="I483" s="507"/>
      <c r="J483" s="507"/>
      <c r="K483" s="507"/>
      <c r="L483" s="507"/>
      <c r="M483" s="507"/>
      <c r="N483" s="507"/>
      <c r="O483" s="507"/>
      <c r="P483" s="507"/>
      <c r="Q483" s="507"/>
      <c r="R483" s="507"/>
      <c r="S483" s="507"/>
      <c r="T483" s="507"/>
      <c r="U483" s="507"/>
      <c r="V483" s="507"/>
      <c r="W483" s="507"/>
      <c r="X483" s="507"/>
      <c r="Y483" s="507"/>
      <c r="Z483" s="507"/>
      <c r="AA483" s="507"/>
      <c r="AB483" s="507"/>
      <c r="AC483" s="507"/>
    </row>
    <row r="484">
      <c r="A484" s="507"/>
      <c r="B484" s="507"/>
      <c r="C484" s="507"/>
      <c r="D484" s="507"/>
      <c r="E484" s="507"/>
      <c r="F484" s="507"/>
      <c r="G484" s="507"/>
      <c r="H484" s="507"/>
      <c r="I484" s="507"/>
      <c r="J484" s="507"/>
      <c r="K484" s="507"/>
      <c r="L484" s="507"/>
      <c r="M484" s="507"/>
      <c r="N484" s="507"/>
      <c r="O484" s="507"/>
      <c r="P484" s="507"/>
      <c r="Q484" s="507"/>
      <c r="R484" s="507"/>
      <c r="S484" s="507"/>
      <c r="T484" s="507"/>
      <c r="U484" s="507"/>
      <c r="V484" s="507"/>
      <c r="W484" s="507"/>
      <c r="X484" s="507"/>
      <c r="Y484" s="507"/>
      <c r="Z484" s="507"/>
      <c r="AA484" s="507"/>
      <c r="AB484" s="507"/>
      <c r="AC484" s="507"/>
    </row>
    <row r="485">
      <c r="A485" s="507"/>
      <c r="B485" s="507"/>
      <c r="C485" s="507"/>
      <c r="D485" s="507"/>
      <c r="E485" s="507"/>
      <c r="F485" s="507"/>
      <c r="G485" s="507"/>
      <c r="H485" s="507"/>
      <c r="I485" s="507"/>
      <c r="J485" s="507"/>
      <c r="K485" s="507"/>
      <c r="L485" s="507"/>
      <c r="M485" s="507"/>
      <c r="N485" s="507"/>
      <c r="O485" s="507"/>
      <c r="P485" s="507"/>
      <c r="Q485" s="507"/>
      <c r="R485" s="507"/>
      <c r="S485" s="507"/>
      <c r="T485" s="507"/>
      <c r="U485" s="507"/>
      <c r="V485" s="507"/>
      <c r="W485" s="507"/>
      <c r="X485" s="507"/>
      <c r="Y485" s="507"/>
      <c r="Z485" s="507"/>
      <c r="AA485" s="507"/>
      <c r="AB485" s="507"/>
      <c r="AC485" s="507"/>
    </row>
    <row r="486">
      <c r="A486" s="507"/>
      <c r="B486" s="507"/>
      <c r="C486" s="507"/>
      <c r="D486" s="507"/>
      <c r="E486" s="507"/>
      <c r="F486" s="507"/>
      <c r="G486" s="507"/>
      <c r="H486" s="507"/>
      <c r="I486" s="507"/>
      <c r="J486" s="507"/>
      <c r="K486" s="507"/>
      <c r="L486" s="507"/>
      <c r="M486" s="507"/>
      <c r="N486" s="507"/>
      <c r="O486" s="507"/>
      <c r="P486" s="507"/>
      <c r="Q486" s="507"/>
      <c r="R486" s="507"/>
      <c r="S486" s="507"/>
      <c r="T486" s="507"/>
      <c r="U486" s="507"/>
      <c r="V486" s="507"/>
      <c r="W486" s="507"/>
      <c r="X486" s="507"/>
      <c r="Y486" s="507"/>
      <c r="Z486" s="507"/>
      <c r="AA486" s="507"/>
      <c r="AB486" s="507"/>
      <c r="AC486" s="507"/>
    </row>
    <row r="487">
      <c r="A487" s="507"/>
      <c r="B487" s="507"/>
      <c r="C487" s="507"/>
      <c r="D487" s="507"/>
      <c r="E487" s="507"/>
      <c r="F487" s="507"/>
      <c r="G487" s="507"/>
      <c r="H487" s="507"/>
      <c r="I487" s="507"/>
      <c r="J487" s="507"/>
      <c r="K487" s="507"/>
      <c r="L487" s="507"/>
      <c r="M487" s="507"/>
      <c r="N487" s="507"/>
      <c r="O487" s="507"/>
      <c r="P487" s="507"/>
      <c r="Q487" s="507"/>
      <c r="R487" s="507"/>
      <c r="S487" s="507"/>
      <c r="T487" s="507"/>
      <c r="U487" s="507"/>
      <c r="V487" s="507"/>
      <c r="W487" s="507"/>
      <c r="X487" s="507"/>
      <c r="Y487" s="507"/>
      <c r="Z487" s="507"/>
      <c r="AA487" s="507"/>
      <c r="AB487" s="507"/>
      <c r="AC487" s="507"/>
    </row>
    <row r="488">
      <c r="A488" s="507"/>
      <c r="B488" s="507"/>
      <c r="C488" s="507"/>
      <c r="D488" s="507"/>
      <c r="E488" s="507"/>
      <c r="F488" s="507"/>
      <c r="G488" s="507"/>
      <c r="H488" s="507"/>
      <c r="I488" s="507"/>
      <c r="J488" s="507"/>
      <c r="K488" s="507"/>
      <c r="L488" s="507"/>
      <c r="M488" s="507"/>
      <c r="N488" s="507"/>
      <c r="O488" s="507"/>
      <c r="P488" s="507"/>
      <c r="Q488" s="507"/>
      <c r="R488" s="507"/>
      <c r="S488" s="507"/>
      <c r="T488" s="507"/>
      <c r="U488" s="507"/>
      <c r="V488" s="507"/>
      <c r="W488" s="507"/>
      <c r="X488" s="507"/>
      <c r="Y488" s="507"/>
      <c r="Z488" s="507"/>
      <c r="AA488" s="507"/>
      <c r="AB488" s="507"/>
      <c r="AC488" s="507"/>
    </row>
    <row r="489">
      <c r="A489" s="507"/>
      <c r="B489" s="507"/>
      <c r="C489" s="507"/>
      <c r="D489" s="507"/>
      <c r="E489" s="507"/>
      <c r="F489" s="507"/>
      <c r="G489" s="507"/>
      <c r="H489" s="507"/>
      <c r="I489" s="507"/>
      <c r="J489" s="507"/>
      <c r="K489" s="507"/>
      <c r="L489" s="507"/>
      <c r="M489" s="507"/>
      <c r="N489" s="507"/>
      <c r="O489" s="507"/>
      <c r="P489" s="507"/>
      <c r="Q489" s="507"/>
      <c r="R489" s="507"/>
      <c r="S489" s="507"/>
      <c r="T489" s="507"/>
      <c r="U489" s="507"/>
      <c r="V489" s="507"/>
      <c r="W489" s="507"/>
      <c r="X489" s="507"/>
      <c r="Y489" s="507"/>
      <c r="Z489" s="507"/>
      <c r="AA489" s="507"/>
      <c r="AB489" s="507"/>
      <c r="AC489" s="507"/>
    </row>
    <row r="490">
      <c r="A490" s="507"/>
      <c r="B490" s="507"/>
      <c r="C490" s="507"/>
      <c r="D490" s="507"/>
      <c r="E490" s="507"/>
      <c r="F490" s="507"/>
      <c r="G490" s="507"/>
      <c r="H490" s="507"/>
      <c r="I490" s="507"/>
      <c r="J490" s="507"/>
      <c r="K490" s="507"/>
      <c r="L490" s="507"/>
      <c r="M490" s="507"/>
      <c r="N490" s="507"/>
      <c r="O490" s="507"/>
      <c r="P490" s="507"/>
      <c r="Q490" s="507"/>
      <c r="R490" s="507"/>
      <c r="S490" s="507"/>
      <c r="T490" s="507"/>
      <c r="U490" s="507"/>
      <c r="V490" s="507"/>
      <c r="W490" s="507"/>
      <c r="X490" s="507"/>
      <c r="Y490" s="507"/>
      <c r="Z490" s="507"/>
      <c r="AA490" s="507"/>
      <c r="AB490" s="507"/>
      <c r="AC490" s="507"/>
    </row>
    <row r="491">
      <c r="A491" s="507"/>
      <c r="B491" s="507"/>
      <c r="C491" s="507"/>
      <c r="D491" s="507"/>
      <c r="E491" s="507"/>
      <c r="F491" s="507"/>
      <c r="G491" s="507"/>
      <c r="H491" s="507"/>
      <c r="I491" s="507"/>
      <c r="J491" s="507"/>
      <c r="K491" s="507"/>
      <c r="L491" s="507"/>
      <c r="M491" s="507"/>
      <c r="N491" s="507"/>
      <c r="O491" s="507"/>
      <c r="P491" s="507"/>
      <c r="Q491" s="507"/>
      <c r="R491" s="507"/>
      <c r="S491" s="507"/>
      <c r="T491" s="507"/>
      <c r="U491" s="507"/>
      <c r="V491" s="507"/>
      <c r="W491" s="507"/>
      <c r="X491" s="507"/>
      <c r="Y491" s="507"/>
      <c r="Z491" s="507"/>
      <c r="AA491" s="507"/>
      <c r="AB491" s="507"/>
      <c r="AC491" s="507"/>
    </row>
    <row r="492">
      <c r="A492" s="507"/>
      <c r="B492" s="507"/>
      <c r="C492" s="507"/>
      <c r="D492" s="507"/>
      <c r="E492" s="507"/>
      <c r="F492" s="507"/>
      <c r="G492" s="507"/>
      <c r="H492" s="507"/>
      <c r="I492" s="507"/>
      <c r="J492" s="507"/>
      <c r="K492" s="507"/>
      <c r="L492" s="507"/>
      <c r="M492" s="507"/>
      <c r="N492" s="507"/>
      <c r="O492" s="507"/>
      <c r="P492" s="507"/>
      <c r="Q492" s="507"/>
      <c r="R492" s="507"/>
      <c r="S492" s="507"/>
      <c r="T492" s="507"/>
      <c r="U492" s="507"/>
      <c r="V492" s="507"/>
      <c r="W492" s="507"/>
      <c r="X492" s="507"/>
      <c r="Y492" s="507"/>
      <c r="Z492" s="507"/>
      <c r="AA492" s="507"/>
      <c r="AB492" s="507"/>
      <c r="AC492" s="507"/>
    </row>
    <row r="493">
      <c r="A493" s="507"/>
      <c r="B493" s="507"/>
      <c r="C493" s="507"/>
      <c r="D493" s="507"/>
      <c r="E493" s="507"/>
      <c r="F493" s="507"/>
      <c r="G493" s="507"/>
      <c r="H493" s="507"/>
      <c r="I493" s="507"/>
      <c r="J493" s="507"/>
      <c r="K493" s="507"/>
      <c r="L493" s="507"/>
      <c r="M493" s="507"/>
      <c r="N493" s="507"/>
      <c r="O493" s="507"/>
      <c r="P493" s="507"/>
      <c r="Q493" s="507"/>
      <c r="R493" s="507"/>
      <c r="S493" s="507"/>
      <c r="T493" s="507"/>
      <c r="U493" s="507"/>
      <c r="V493" s="507"/>
      <c r="W493" s="507"/>
      <c r="X493" s="507"/>
      <c r="Y493" s="507"/>
      <c r="Z493" s="507"/>
      <c r="AA493" s="507"/>
      <c r="AB493" s="507"/>
      <c r="AC493" s="507"/>
    </row>
    <row r="494">
      <c r="A494" s="507"/>
      <c r="B494" s="507"/>
      <c r="C494" s="507"/>
      <c r="D494" s="507"/>
      <c r="E494" s="507"/>
      <c r="F494" s="507"/>
      <c r="G494" s="507"/>
      <c r="H494" s="507"/>
      <c r="I494" s="507"/>
      <c r="J494" s="507"/>
      <c r="K494" s="507"/>
      <c r="L494" s="507"/>
      <c r="M494" s="507"/>
      <c r="N494" s="507"/>
      <c r="O494" s="507"/>
      <c r="P494" s="507"/>
      <c r="Q494" s="507"/>
      <c r="R494" s="507"/>
      <c r="S494" s="507"/>
      <c r="T494" s="507"/>
      <c r="U494" s="507"/>
      <c r="V494" s="507"/>
      <c r="W494" s="507"/>
      <c r="X494" s="507"/>
      <c r="Y494" s="507"/>
      <c r="Z494" s="507"/>
      <c r="AA494" s="507"/>
      <c r="AB494" s="507"/>
      <c r="AC494" s="507"/>
    </row>
    <row r="495">
      <c r="A495" s="507"/>
      <c r="B495" s="507"/>
      <c r="C495" s="507"/>
      <c r="D495" s="507"/>
      <c r="E495" s="507"/>
      <c r="F495" s="507"/>
      <c r="G495" s="507"/>
      <c r="H495" s="507"/>
      <c r="I495" s="507"/>
      <c r="J495" s="507"/>
      <c r="K495" s="507"/>
      <c r="L495" s="507"/>
      <c r="M495" s="507"/>
      <c r="N495" s="507"/>
      <c r="O495" s="507"/>
      <c r="P495" s="507"/>
      <c r="Q495" s="507"/>
      <c r="R495" s="507"/>
      <c r="S495" s="507"/>
      <c r="T495" s="507"/>
      <c r="U495" s="507"/>
      <c r="V495" s="507"/>
      <c r="W495" s="507"/>
      <c r="X495" s="507"/>
      <c r="Y495" s="507"/>
      <c r="Z495" s="507"/>
      <c r="AA495" s="507"/>
      <c r="AB495" s="507"/>
      <c r="AC495" s="507"/>
    </row>
    <row r="496">
      <c r="A496" s="507"/>
      <c r="B496" s="507"/>
      <c r="C496" s="507"/>
      <c r="D496" s="507"/>
      <c r="E496" s="507"/>
      <c r="F496" s="507"/>
      <c r="G496" s="507"/>
      <c r="H496" s="507"/>
      <c r="I496" s="507"/>
      <c r="J496" s="507"/>
      <c r="K496" s="507"/>
      <c r="L496" s="507"/>
      <c r="M496" s="507"/>
      <c r="N496" s="507"/>
      <c r="O496" s="507"/>
      <c r="P496" s="507"/>
      <c r="Q496" s="507"/>
      <c r="R496" s="507"/>
      <c r="S496" s="507"/>
      <c r="T496" s="507"/>
      <c r="U496" s="507"/>
      <c r="V496" s="507"/>
      <c r="W496" s="507"/>
      <c r="X496" s="507"/>
      <c r="Y496" s="507"/>
      <c r="Z496" s="507"/>
      <c r="AA496" s="507"/>
      <c r="AB496" s="507"/>
      <c r="AC496" s="507"/>
    </row>
    <row r="497">
      <c r="A497" s="507"/>
      <c r="B497" s="507"/>
      <c r="C497" s="507"/>
      <c r="D497" s="507"/>
      <c r="E497" s="507"/>
      <c r="F497" s="507"/>
      <c r="G497" s="507"/>
      <c r="H497" s="507"/>
      <c r="I497" s="507"/>
      <c r="J497" s="507"/>
      <c r="K497" s="507"/>
      <c r="L497" s="507"/>
      <c r="M497" s="507"/>
      <c r="N497" s="507"/>
      <c r="O497" s="507"/>
      <c r="P497" s="507"/>
      <c r="Q497" s="507"/>
      <c r="R497" s="507"/>
      <c r="S497" s="507"/>
      <c r="T497" s="507"/>
      <c r="U497" s="507"/>
      <c r="V497" s="507"/>
      <c r="W497" s="507"/>
      <c r="X497" s="507"/>
      <c r="Y497" s="507"/>
      <c r="Z497" s="507"/>
      <c r="AA497" s="507"/>
      <c r="AB497" s="507"/>
      <c r="AC497" s="507"/>
    </row>
    <row r="498">
      <c r="A498" s="507"/>
      <c r="B498" s="507"/>
      <c r="C498" s="507"/>
      <c r="D498" s="507"/>
      <c r="E498" s="507"/>
      <c r="F498" s="507"/>
      <c r="G498" s="507"/>
      <c r="H498" s="507"/>
      <c r="I498" s="507"/>
      <c r="J498" s="507"/>
      <c r="K498" s="507"/>
      <c r="L498" s="507"/>
      <c r="M498" s="507"/>
      <c r="N498" s="507"/>
      <c r="O498" s="507"/>
      <c r="P498" s="507"/>
      <c r="Q498" s="507"/>
      <c r="R498" s="507"/>
      <c r="S498" s="507"/>
      <c r="T498" s="507"/>
      <c r="U498" s="507"/>
      <c r="V498" s="507"/>
      <c r="W498" s="507"/>
      <c r="X498" s="507"/>
      <c r="Y498" s="507"/>
      <c r="Z498" s="507"/>
      <c r="AA498" s="507"/>
      <c r="AB498" s="507"/>
      <c r="AC498" s="507"/>
    </row>
    <row r="499">
      <c r="A499" s="507"/>
      <c r="B499" s="507"/>
      <c r="C499" s="507"/>
      <c r="D499" s="507"/>
      <c r="E499" s="507"/>
      <c r="F499" s="507"/>
      <c r="G499" s="507"/>
      <c r="H499" s="507"/>
      <c r="I499" s="507"/>
      <c r="J499" s="507"/>
      <c r="K499" s="507"/>
      <c r="L499" s="507"/>
      <c r="M499" s="507"/>
      <c r="N499" s="507"/>
      <c r="O499" s="507"/>
      <c r="P499" s="507"/>
      <c r="Q499" s="507"/>
      <c r="R499" s="507"/>
      <c r="S499" s="507"/>
      <c r="T499" s="507"/>
      <c r="U499" s="507"/>
      <c r="V499" s="507"/>
      <c r="W499" s="507"/>
      <c r="X499" s="507"/>
      <c r="Y499" s="507"/>
      <c r="Z499" s="507"/>
      <c r="AA499" s="507"/>
      <c r="AB499" s="507"/>
      <c r="AC499" s="507"/>
    </row>
    <row r="500">
      <c r="A500" s="507"/>
      <c r="B500" s="507"/>
      <c r="C500" s="507"/>
      <c r="D500" s="507"/>
      <c r="E500" s="507"/>
      <c r="F500" s="507"/>
      <c r="G500" s="507"/>
      <c r="H500" s="507"/>
      <c r="I500" s="507"/>
      <c r="J500" s="507"/>
      <c r="K500" s="507"/>
      <c r="L500" s="507"/>
      <c r="M500" s="507"/>
      <c r="N500" s="507"/>
      <c r="O500" s="507"/>
      <c r="P500" s="507"/>
      <c r="Q500" s="507"/>
      <c r="R500" s="507"/>
      <c r="S500" s="507"/>
      <c r="T500" s="507"/>
      <c r="U500" s="507"/>
      <c r="V500" s="507"/>
      <c r="W500" s="507"/>
      <c r="X500" s="507"/>
      <c r="Y500" s="507"/>
      <c r="Z500" s="507"/>
      <c r="AA500" s="507"/>
      <c r="AB500" s="507"/>
      <c r="AC500" s="507"/>
    </row>
    <row r="501">
      <c r="A501" s="507"/>
      <c r="B501" s="507"/>
      <c r="C501" s="507"/>
      <c r="D501" s="507"/>
      <c r="E501" s="507"/>
      <c r="F501" s="507"/>
      <c r="G501" s="507"/>
      <c r="H501" s="507"/>
      <c r="I501" s="507"/>
      <c r="J501" s="507"/>
      <c r="K501" s="507"/>
      <c r="L501" s="507"/>
      <c r="M501" s="507"/>
      <c r="N501" s="507"/>
      <c r="O501" s="507"/>
      <c r="P501" s="507"/>
      <c r="Q501" s="507"/>
      <c r="R501" s="507"/>
      <c r="S501" s="507"/>
      <c r="T501" s="507"/>
      <c r="U501" s="507"/>
      <c r="V501" s="507"/>
      <c r="W501" s="507"/>
      <c r="X501" s="507"/>
      <c r="Y501" s="507"/>
      <c r="Z501" s="507"/>
      <c r="AA501" s="507"/>
      <c r="AB501" s="507"/>
      <c r="AC501" s="507"/>
    </row>
    <row r="502">
      <c r="A502" s="507"/>
      <c r="B502" s="507"/>
      <c r="C502" s="507"/>
      <c r="D502" s="507"/>
      <c r="E502" s="507"/>
      <c r="F502" s="507"/>
      <c r="G502" s="507"/>
      <c r="H502" s="507"/>
      <c r="I502" s="507"/>
      <c r="J502" s="507"/>
      <c r="K502" s="507"/>
      <c r="L502" s="507"/>
      <c r="M502" s="507"/>
      <c r="N502" s="507"/>
      <c r="O502" s="507"/>
      <c r="P502" s="507"/>
      <c r="Q502" s="507"/>
      <c r="R502" s="507"/>
      <c r="S502" s="507"/>
      <c r="T502" s="507"/>
      <c r="U502" s="507"/>
      <c r="V502" s="507"/>
      <c r="W502" s="507"/>
      <c r="X502" s="507"/>
      <c r="Y502" s="507"/>
      <c r="Z502" s="507"/>
      <c r="AA502" s="507"/>
      <c r="AB502" s="507"/>
      <c r="AC502" s="507"/>
    </row>
    <row r="503">
      <c r="A503" s="507"/>
      <c r="B503" s="507"/>
      <c r="C503" s="507"/>
      <c r="D503" s="507"/>
      <c r="E503" s="507"/>
      <c r="F503" s="507"/>
      <c r="G503" s="507"/>
      <c r="H503" s="507"/>
      <c r="I503" s="507"/>
      <c r="J503" s="507"/>
      <c r="K503" s="507"/>
      <c r="L503" s="507"/>
      <c r="M503" s="507"/>
      <c r="N503" s="507"/>
      <c r="O503" s="507"/>
      <c r="P503" s="507"/>
      <c r="Q503" s="507"/>
      <c r="R503" s="507"/>
      <c r="S503" s="507"/>
      <c r="T503" s="507"/>
      <c r="U503" s="507"/>
      <c r="V503" s="507"/>
      <c r="W503" s="507"/>
      <c r="X503" s="507"/>
      <c r="Y503" s="507"/>
      <c r="Z503" s="507"/>
      <c r="AA503" s="507"/>
      <c r="AB503" s="507"/>
      <c r="AC503" s="507"/>
    </row>
    <row r="504">
      <c r="A504" s="507"/>
      <c r="B504" s="507"/>
      <c r="C504" s="507"/>
      <c r="D504" s="507"/>
      <c r="E504" s="507"/>
      <c r="F504" s="507"/>
      <c r="G504" s="507"/>
      <c r="H504" s="507"/>
      <c r="I504" s="507"/>
      <c r="J504" s="507"/>
      <c r="K504" s="507"/>
      <c r="L504" s="507"/>
      <c r="M504" s="507"/>
      <c r="N504" s="507"/>
      <c r="O504" s="507"/>
      <c r="P504" s="507"/>
      <c r="Q504" s="507"/>
      <c r="R504" s="507"/>
      <c r="S504" s="507"/>
      <c r="T504" s="507"/>
      <c r="U504" s="507"/>
      <c r="V504" s="507"/>
      <c r="W504" s="507"/>
      <c r="X504" s="507"/>
      <c r="Y504" s="507"/>
      <c r="Z504" s="507"/>
      <c r="AA504" s="507"/>
      <c r="AB504" s="507"/>
      <c r="AC504" s="507"/>
    </row>
    <row r="505">
      <c r="A505" s="507"/>
      <c r="B505" s="507"/>
      <c r="C505" s="507"/>
      <c r="D505" s="507"/>
      <c r="E505" s="507"/>
      <c r="F505" s="507"/>
      <c r="G505" s="507"/>
      <c r="H505" s="507"/>
      <c r="I505" s="507"/>
      <c r="J505" s="507"/>
      <c r="K505" s="507"/>
      <c r="L505" s="507"/>
      <c r="M505" s="507"/>
      <c r="N505" s="507"/>
      <c r="O505" s="507"/>
      <c r="P505" s="507"/>
      <c r="Q505" s="507"/>
      <c r="R505" s="507"/>
      <c r="S505" s="507"/>
      <c r="T505" s="507"/>
      <c r="U505" s="507"/>
      <c r="V505" s="507"/>
      <c r="W505" s="507"/>
      <c r="X505" s="507"/>
      <c r="Y505" s="507"/>
      <c r="Z505" s="507"/>
      <c r="AA505" s="507"/>
      <c r="AB505" s="507"/>
      <c r="AC505" s="507"/>
    </row>
    <row r="506">
      <c r="A506" s="507"/>
      <c r="B506" s="507"/>
      <c r="C506" s="507"/>
      <c r="D506" s="507"/>
      <c r="E506" s="507"/>
      <c r="F506" s="507"/>
      <c r="G506" s="507"/>
      <c r="H506" s="507"/>
      <c r="I506" s="507"/>
      <c r="J506" s="507"/>
      <c r="K506" s="507"/>
      <c r="L506" s="507"/>
      <c r="M506" s="507"/>
      <c r="N506" s="507"/>
      <c r="O506" s="507"/>
      <c r="P506" s="507"/>
      <c r="Q506" s="507"/>
      <c r="R506" s="507"/>
      <c r="S506" s="507"/>
      <c r="T506" s="507"/>
      <c r="U506" s="507"/>
      <c r="V506" s="507"/>
      <c r="W506" s="507"/>
      <c r="X506" s="507"/>
      <c r="Y506" s="507"/>
      <c r="Z506" s="507"/>
      <c r="AA506" s="507"/>
      <c r="AB506" s="507"/>
      <c r="AC506" s="507"/>
    </row>
    <row r="507">
      <c r="A507" s="507"/>
      <c r="B507" s="507"/>
      <c r="C507" s="507"/>
      <c r="D507" s="507"/>
      <c r="E507" s="507"/>
      <c r="F507" s="507"/>
      <c r="G507" s="507"/>
      <c r="H507" s="507"/>
      <c r="I507" s="507"/>
      <c r="J507" s="507"/>
      <c r="K507" s="507"/>
      <c r="L507" s="507"/>
      <c r="M507" s="507"/>
      <c r="N507" s="507"/>
      <c r="O507" s="507"/>
      <c r="P507" s="507"/>
      <c r="Q507" s="507"/>
      <c r="R507" s="507"/>
      <c r="S507" s="507"/>
      <c r="T507" s="507"/>
      <c r="U507" s="507"/>
      <c r="V507" s="507"/>
      <c r="W507" s="507"/>
      <c r="X507" s="507"/>
      <c r="Y507" s="507"/>
      <c r="Z507" s="507"/>
      <c r="AA507" s="507"/>
      <c r="AB507" s="507"/>
      <c r="AC507" s="507"/>
    </row>
    <row r="508">
      <c r="A508" s="507"/>
      <c r="B508" s="507"/>
      <c r="C508" s="507"/>
      <c r="D508" s="507"/>
      <c r="E508" s="507"/>
      <c r="F508" s="507"/>
      <c r="G508" s="507"/>
      <c r="H508" s="507"/>
      <c r="I508" s="507"/>
      <c r="J508" s="507"/>
      <c r="K508" s="507"/>
      <c r="L508" s="507"/>
      <c r="M508" s="507"/>
      <c r="N508" s="507"/>
      <c r="O508" s="507"/>
      <c r="P508" s="507"/>
      <c r="Q508" s="507"/>
      <c r="R508" s="507"/>
      <c r="S508" s="507"/>
      <c r="T508" s="507"/>
      <c r="U508" s="507"/>
      <c r="V508" s="507"/>
      <c r="W508" s="507"/>
      <c r="X508" s="507"/>
      <c r="Y508" s="507"/>
      <c r="Z508" s="507"/>
      <c r="AA508" s="507"/>
      <c r="AB508" s="507"/>
      <c r="AC508" s="507"/>
    </row>
    <row r="509">
      <c r="A509" s="507"/>
      <c r="B509" s="507"/>
      <c r="C509" s="507"/>
      <c r="D509" s="507"/>
      <c r="E509" s="507"/>
      <c r="F509" s="507"/>
      <c r="G509" s="507"/>
      <c r="H509" s="507"/>
      <c r="I509" s="507"/>
      <c r="J509" s="507"/>
      <c r="K509" s="507"/>
      <c r="L509" s="507"/>
      <c r="M509" s="507"/>
      <c r="N509" s="507"/>
      <c r="O509" s="507"/>
      <c r="P509" s="507"/>
      <c r="Q509" s="507"/>
      <c r="R509" s="507"/>
      <c r="S509" s="507"/>
      <c r="T509" s="507"/>
      <c r="U509" s="507"/>
      <c r="V509" s="507"/>
      <c r="W509" s="507"/>
      <c r="X509" s="507"/>
      <c r="Y509" s="507"/>
      <c r="Z509" s="507"/>
      <c r="AA509" s="507"/>
      <c r="AB509" s="507"/>
      <c r="AC509" s="507"/>
    </row>
    <row r="510">
      <c r="A510" s="507"/>
      <c r="B510" s="507"/>
      <c r="C510" s="507"/>
      <c r="D510" s="507"/>
      <c r="E510" s="507"/>
      <c r="F510" s="507"/>
      <c r="G510" s="507"/>
      <c r="H510" s="507"/>
      <c r="I510" s="507"/>
      <c r="J510" s="507"/>
      <c r="K510" s="507"/>
      <c r="L510" s="507"/>
      <c r="M510" s="507"/>
      <c r="N510" s="507"/>
      <c r="O510" s="507"/>
      <c r="P510" s="507"/>
      <c r="Q510" s="507"/>
      <c r="R510" s="507"/>
      <c r="S510" s="507"/>
      <c r="T510" s="507"/>
      <c r="U510" s="507"/>
      <c r="V510" s="507"/>
      <c r="W510" s="507"/>
      <c r="X510" s="507"/>
      <c r="Y510" s="507"/>
      <c r="Z510" s="507"/>
      <c r="AA510" s="507"/>
      <c r="AB510" s="507"/>
      <c r="AC510" s="507"/>
    </row>
    <row r="511">
      <c r="A511" s="507"/>
      <c r="B511" s="507"/>
      <c r="C511" s="507"/>
      <c r="D511" s="507"/>
      <c r="E511" s="507"/>
      <c r="F511" s="507"/>
      <c r="G511" s="507"/>
      <c r="H511" s="507"/>
      <c r="I511" s="507"/>
      <c r="J511" s="507"/>
      <c r="K511" s="507"/>
      <c r="L511" s="507"/>
      <c r="M511" s="507"/>
      <c r="N511" s="507"/>
      <c r="O511" s="507"/>
      <c r="P511" s="507"/>
      <c r="Q511" s="507"/>
      <c r="R511" s="507"/>
      <c r="S511" s="507"/>
      <c r="T511" s="507"/>
      <c r="U511" s="507"/>
      <c r="V511" s="507"/>
      <c r="W511" s="507"/>
      <c r="X511" s="507"/>
      <c r="Y511" s="507"/>
      <c r="Z511" s="507"/>
      <c r="AA511" s="507"/>
      <c r="AB511" s="507"/>
      <c r="AC511" s="507"/>
    </row>
    <row r="512">
      <c r="A512" s="507"/>
      <c r="B512" s="507"/>
      <c r="C512" s="507"/>
      <c r="D512" s="507"/>
      <c r="E512" s="507"/>
      <c r="F512" s="507"/>
      <c r="G512" s="507"/>
      <c r="H512" s="507"/>
      <c r="I512" s="507"/>
      <c r="J512" s="507"/>
      <c r="K512" s="507"/>
      <c r="L512" s="507"/>
      <c r="M512" s="507"/>
      <c r="N512" s="507"/>
      <c r="O512" s="507"/>
      <c r="P512" s="507"/>
      <c r="Q512" s="507"/>
      <c r="R512" s="507"/>
      <c r="S512" s="507"/>
      <c r="T512" s="507"/>
      <c r="U512" s="507"/>
      <c r="V512" s="507"/>
      <c r="W512" s="507"/>
      <c r="X512" s="507"/>
      <c r="Y512" s="507"/>
      <c r="Z512" s="507"/>
      <c r="AA512" s="507"/>
      <c r="AB512" s="507"/>
      <c r="AC512" s="507"/>
    </row>
    <row r="513">
      <c r="A513" s="507"/>
      <c r="B513" s="507"/>
      <c r="C513" s="507"/>
      <c r="D513" s="507"/>
      <c r="E513" s="507"/>
      <c r="F513" s="507"/>
      <c r="G513" s="507"/>
      <c r="H513" s="507"/>
      <c r="I513" s="507"/>
      <c r="J513" s="507"/>
      <c r="K513" s="507"/>
      <c r="L513" s="507"/>
      <c r="M513" s="507"/>
      <c r="N513" s="507"/>
      <c r="O513" s="507"/>
      <c r="P513" s="507"/>
      <c r="Q513" s="507"/>
      <c r="R513" s="507"/>
      <c r="S513" s="507"/>
      <c r="T513" s="507"/>
      <c r="U513" s="507"/>
      <c r="V513" s="507"/>
      <c r="W513" s="507"/>
      <c r="X513" s="507"/>
      <c r="Y513" s="507"/>
      <c r="Z513" s="507"/>
      <c r="AA513" s="507"/>
      <c r="AB513" s="507"/>
      <c r="AC513" s="507"/>
    </row>
    <row r="514">
      <c r="A514" s="507"/>
      <c r="B514" s="507"/>
      <c r="C514" s="507"/>
      <c r="D514" s="507"/>
      <c r="E514" s="507"/>
      <c r="F514" s="507"/>
      <c r="G514" s="507"/>
      <c r="H514" s="507"/>
      <c r="I514" s="507"/>
      <c r="J514" s="507"/>
      <c r="K514" s="507"/>
      <c r="L514" s="507"/>
      <c r="M514" s="507"/>
      <c r="N514" s="507"/>
      <c r="O514" s="507"/>
      <c r="P514" s="507"/>
      <c r="Q514" s="507"/>
      <c r="R514" s="507"/>
      <c r="S514" s="507"/>
      <c r="T514" s="507"/>
      <c r="U514" s="507"/>
      <c r="V514" s="507"/>
      <c r="W514" s="507"/>
      <c r="X514" s="507"/>
      <c r="Y514" s="507"/>
      <c r="Z514" s="507"/>
      <c r="AA514" s="507"/>
      <c r="AB514" s="507"/>
      <c r="AC514" s="507"/>
    </row>
    <row r="515">
      <c r="A515" s="507"/>
      <c r="B515" s="507"/>
      <c r="C515" s="507"/>
      <c r="D515" s="507"/>
      <c r="E515" s="507"/>
      <c r="F515" s="507"/>
      <c r="G515" s="507"/>
      <c r="H515" s="507"/>
      <c r="I515" s="507"/>
      <c r="J515" s="507"/>
      <c r="K515" s="507"/>
      <c r="L515" s="507"/>
      <c r="M515" s="507"/>
      <c r="N515" s="507"/>
      <c r="O515" s="507"/>
      <c r="P515" s="507"/>
      <c r="Q515" s="507"/>
      <c r="R515" s="507"/>
      <c r="S515" s="507"/>
      <c r="T515" s="507"/>
      <c r="U515" s="507"/>
      <c r="V515" s="507"/>
      <c r="W515" s="507"/>
      <c r="X515" s="507"/>
      <c r="Y515" s="507"/>
      <c r="Z515" s="507"/>
      <c r="AA515" s="507"/>
      <c r="AB515" s="507"/>
      <c r="AC515" s="507"/>
    </row>
    <row r="516">
      <c r="A516" s="507"/>
      <c r="B516" s="507"/>
      <c r="C516" s="507"/>
      <c r="D516" s="507"/>
      <c r="E516" s="507"/>
      <c r="F516" s="507"/>
      <c r="G516" s="507"/>
      <c r="H516" s="507"/>
      <c r="I516" s="507"/>
      <c r="J516" s="507"/>
      <c r="K516" s="507"/>
      <c r="L516" s="507"/>
      <c r="M516" s="507"/>
      <c r="N516" s="507"/>
      <c r="O516" s="507"/>
      <c r="P516" s="507"/>
      <c r="Q516" s="507"/>
      <c r="R516" s="507"/>
      <c r="S516" s="507"/>
      <c r="T516" s="507"/>
      <c r="U516" s="507"/>
      <c r="V516" s="507"/>
      <c r="W516" s="507"/>
      <c r="X516" s="507"/>
      <c r="Y516" s="507"/>
      <c r="Z516" s="507"/>
      <c r="AA516" s="507"/>
      <c r="AB516" s="507"/>
      <c r="AC516" s="507"/>
    </row>
    <row r="517">
      <c r="A517" s="507"/>
      <c r="B517" s="507"/>
      <c r="C517" s="507"/>
      <c r="D517" s="507"/>
      <c r="E517" s="507"/>
      <c r="F517" s="507"/>
      <c r="G517" s="507"/>
      <c r="H517" s="507"/>
      <c r="I517" s="507"/>
      <c r="J517" s="507"/>
      <c r="K517" s="507"/>
      <c r="L517" s="507"/>
      <c r="M517" s="507"/>
      <c r="N517" s="507"/>
      <c r="O517" s="507"/>
      <c r="P517" s="507"/>
      <c r="Q517" s="507"/>
      <c r="R517" s="507"/>
      <c r="S517" s="507"/>
      <c r="T517" s="507"/>
      <c r="U517" s="507"/>
      <c r="V517" s="507"/>
      <c r="W517" s="507"/>
      <c r="X517" s="507"/>
      <c r="Y517" s="507"/>
      <c r="Z517" s="507"/>
      <c r="AA517" s="507"/>
      <c r="AB517" s="507"/>
      <c r="AC517" s="507"/>
    </row>
    <row r="518">
      <c r="A518" s="507"/>
      <c r="B518" s="507"/>
      <c r="C518" s="507"/>
      <c r="D518" s="507"/>
      <c r="E518" s="507"/>
      <c r="F518" s="507"/>
      <c r="G518" s="507"/>
      <c r="H518" s="507"/>
      <c r="I518" s="507"/>
      <c r="J518" s="507"/>
      <c r="K518" s="507"/>
      <c r="L518" s="507"/>
      <c r="M518" s="507"/>
      <c r="N518" s="507"/>
      <c r="O518" s="507"/>
      <c r="P518" s="507"/>
      <c r="Q518" s="507"/>
      <c r="R518" s="507"/>
      <c r="S518" s="507"/>
      <c r="T518" s="507"/>
      <c r="U518" s="507"/>
      <c r="V518" s="507"/>
      <c r="W518" s="507"/>
      <c r="X518" s="507"/>
      <c r="Y518" s="507"/>
      <c r="Z518" s="507"/>
      <c r="AA518" s="507"/>
      <c r="AB518" s="507"/>
      <c r="AC518" s="507"/>
    </row>
    <row r="519">
      <c r="A519" s="507"/>
      <c r="B519" s="507"/>
      <c r="C519" s="507"/>
      <c r="D519" s="507"/>
      <c r="E519" s="507"/>
      <c r="F519" s="507"/>
      <c r="G519" s="507"/>
      <c r="H519" s="507"/>
      <c r="I519" s="507"/>
      <c r="J519" s="507"/>
      <c r="K519" s="507"/>
      <c r="L519" s="507"/>
      <c r="M519" s="507"/>
      <c r="N519" s="507"/>
      <c r="O519" s="507"/>
      <c r="P519" s="507"/>
      <c r="Q519" s="507"/>
      <c r="R519" s="507"/>
      <c r="S519" s="507"/>
      <c r="T519" s="507"/>
      <c r="U519" s="507"/>
      <c r="V519" s="507"/>
      <c r="W519" s="507"/>
      <c r="X519" s="507"/>
      <c r="Y519" s="507"/>
      <c r="Z519" s="507"/>
      <c r="AA519" s="507"/>
      <c r="AB519" s="507"/>
      <c r="AC519" s="507"/>
    </row>
    <row r="520">
      <c r="A520" s="507"/>
      <c r="B520" s="507"/>
      <c r="C520" s="507"/>
      <c r="D520" s="507"/>
      <c r="E520" s="507"/>
      <c r="F520" s="507"/>
      <c r="G520" s="507"/>
      <c r="H520" s="507"/>
      <c r="I520" s="507"/>
      <c r="J520" s="507"/>
      <c r="K520" s="507"/>
      <c r="L520" s="507"/>
      <c r="M520" s="507"/>
      <c r="N520" s="507"/>
      <c r="O520" s="507"/>
      <c r="P520" s="507"/>
      <c r="Q520" s="507"/>
      <c r="R520" s="507"/>
      <c r="S520" s="507"/>
      <c r="T520" s="507"/>
      <c r="U520" s="507"/>
      <c r="V520" s="507"/>
      <c r="W520" s="507"/>
      <c r="X520" s="507"/>
      <c r="Y520" s="507"/>
      <c r="Z520" s="507"/>
      <c r="AA520" s="507"/>
      <c r="AB520" s="507"/>
      <c r="AC520" s="507"/>
    </row>
    <row r="521">
      <c r="A521" s="507"/>
      <c r="B521" s="507"/>
      <c r="C521" s="507"/>
      <c r="D521" s="507"/>
      <c r="E521" s="507"/>
      <c r="F521" s="507"/>
      <c r="G521" s="507"/>
      <c r="H521" s="507"/>
      <c r="I521" s="507"/>
      <c r="J521" s="507"/>
      <c r="K521" s="507"/>
      <c r="L521" s="507"/>
      <c r="M521" s="507"/>
      <c r="N521" s="507"/>
      <c r="O521" s="507"/>
      <c r="P521" s="507"/>
      <c r="Q521" s="507"/>
      <c r="R521" s="507"/>
      <c r="S521" s="507"/>
      <c r="T521" s="507"/>
      <c r="U521" s="507"/>
      <c r="V521" s="507"/>
      <c r="W521" s="507"/>
      <c r="X521" s="507"/>
      <c r="Y521" s="507"/>
      <c r="Z521" s="507"/>
      <c r="AA521" s="507"/>
      <c r="AB521" s="507"/>
      <c r="AC521" s="507"/>
    </row>
    <row r="522">
      <c r="A522" s="507"/>
      <c r="B522" s="507"/>
      <c r="C522" s="507"/>
      <c r="D522" s="507"/>
      <c r="E522" s="507"/>
      <c r="F522" s="507"/>
      <c r="G522" s="507"/>
      <c r="H522" s="507"/>
      <c r="I522" s="507"/>
      <c r="J522" s="507"/>
      <c r="K522" s="507"/>
      <c r="L522" s="507"/>
      <c r="M522" s="507"/>
      <c r="N522" s="507"/>
      <c r="O522" s="507"/>
      <c r="P522" s="507"/>
      <c r="Q522" s="507"/>
      <c r="R522" s="507"/>
      <c r="S522" s="507"/>
      <c r="T522" s="507"/>
      <c r="U522" s="507"/>
      <c r="V522" s="507"/>
      <c r="W522" s="507"/>
      <c r="X522" s="507"/>
      <c r="Y522" s="507"/>
      <c r="Z522" s="507"/>
      <c r="AA522" s="507"/>
      <c r="AB522" s="507"/>
      <c r="AC522" s="507"/>
    </row>
    <row r="523">
      <c r="A523" s="507"/>
      <c r="B523" s="507"/>
      <c r="C523" s="507"/>
      <c r="D523" s="507"/>
      <c r="E523" s="507"/>
      <c r="F523" s="507"/>
      <c r="G523" s="507"/>
      <c r="H523" s="507"/>
      <c r="I523" s="507"/>
      <c r="J523" s="507"/>
      <c r="K523" s="507"/>
      <c r="L523" s="507"/>
      <c r="M523" s="507"/>
      <c r="N523" s="507"/>
      <c r="O523" s="507"/>
      <c r="P523" s="507"/>
      <c r="Q523" s="507"/>
      <c r="R523" s="507"/>
      <c r="S523" s="507"/>
      <c r="T523" s="507"/>
      <c r="U523" s="507"/>
      <c r="V523" s="507"/>
      <c r="W523" s="507"/>
      <c r="X523" s="507"/>
      <c r="Y523" s="507"/>
      <c r="Z523" s="507"/>
      <c r="AA523" s="507"/>
      <c r="AB523" s="507"/>
      <c r="AC523" s="507"/>
    </row>
    <row r="524">
      <c r="A524" s="507"/>
      <c r="B524" s="507"/>
      <c r="C524" s="507"/>
      <c r="D524" s="507"/>
      <c r="E524" s="507"/>
      <c r="F524" s="507"/>
      <c r="G524" s="507"/>
      <c r="H524" s="507"/>
      <c r="I524" s="507"/>
      <c r="J524" s="507"/>
      <c r="K524" s="507"/>
      <c r="L524" s="507"/>
      <c r="M524" s="507"/>
      <c r="N524" s="507"/>
      <c r="O524" s="507"/>
      <c r="P524" s="507"/>
      <c r="Q524" s="507"/>
      <c r="R524" s="507"/>
      <c r="S524" s="507"/>
      <c r="T524" s="507"/>
      <c r="U524" s="507"/>
      <c r="V524" s="507"/>
      <c r="W524" s="507"/>
      <c r="X524" s="507"/>
      <c r="Y524" s="507"/>
      <c r="Z524" s="507"/>
      <c r="AA524" s="507"/>
      <c r="AB524" s="507"/>
      <c r="AC524" s="507"/>
    </row>
    <row r="525">
      <c r="A525" s="507"/>
      <c r="B525" s="507"/>
      <c r="C525" s="507"/>
      <c r="D525" s="507"/>
      <c r="E525" s="507"/>
      <c r="F525" s="507"/>
      <c r="G525" s="507"/>
      <c r="H525" s="507"/>
      <c r="I525" s="507"/>
      <c r="J525" s="507"/>
      <c r="K525" s="507"/>
      <c r="L525" s="507"/>
      <c r="M525" s="507"/>
      <c r="N525" s="507"/>
      <c r="O525" s="507"/>
      <c r="P525" s="507"/>
      <c r="Q525" s="507"/>
      <c r="R525" s="507"/>
      <c r="S525" s="507"/>
      <c r="T525" s="507"/>
      <c r="U525" s="507"/>
      <c r="V525" s="507"/>
      <c r="W525" s="507"/>
      <c r="X525" s="507"/>
      <c r="Y525" s="507"/>
      <c r="Z525" s="507"/>
      <c r="AA525" s="507"/>
      <c r="AB525" s="507"/>
      <c r="AC525" s="507"/>
    </row>
    <row r="526">
      <c r="A526" s="507"/>
      <c r="B526" s="507"/>
      <c r="C526" s="507"/>
      <c r="D526" s="507"/>
      <c r="E526" s="507"/>
      <c r="F526" s="507"/>
      <c r="G526" s="507"/>
      <c r="H526" s="507"/>
      <c r="I526" s="507"/>
      <c r="J526" s="507"/>
      <c r="K526" s="507"/>
      <c r="L526" s="507"/>
      <c r="M526" s="507"/>
      <c r="N526" s="507"/>
      <c r="O526" s="507"/>
      <c r="P526" s="507"/>
      <c r="Q526" s="507"/>
      <c r="R526" s="507"/>
      <c r="S526" s="507"/>
      <c r="T526" s="507"/>
      <c r="U526" s="507"/>
      <c r="V526" s="507"/>
      <c r="W526" s="507"/>
      <c r="X526" s="507"/>
      <c r="Y526" s="507"/>
      <c r="Z526" s="507"/>
      <c r="AA526" s="507"/>
      <c r="AB526" s="507"/>
      <c r="AC526" s="507"/>
    </row>
    <row r="527">
      <c r="A527" s="507"/>
      <c r="B527" s="507"/>
      <c r="C527" s="507"/>
      <c r="D527" s="507"/>
      <c r="E527" s="507"/>
      <c r="F527" s="507"/>
      <c r="G527" s="507"/>
      <c r="H527" s="507"/>
      <c r="I527" s="507"/>
      <c r="J527" s="507"/>
      <c r="K527" s="507"/>
      <c r="L527" s="507"/>
      <c r="M527" s="507"/>
      <c r="N527" s="507"/>
      <c r="O527" s="507"/>
      <c r="P527" s="507"/>
      <c r="Q527" s="507"/>
      <c r="R527" s="507"/>
      <c r="S527" s="507"/>
      <c r="T527" s="507"/>
      <c r="U527" s="507"/>
      <c r="V527" s="507"/>
      <c r="W527" s="507"/>
      <c r="X527" s="507"/>
      <c r="Y527" s="507"/>
      <c r="Z527" s="507"/>
      <c r="AA527" s="507"/>
      <c r="AB527" s="507"/>
      <c r="AC527" s="507"/>
    </row>
    <row r="528">
      <c r="A528" s="507"/>
      <c r="B528" s="507"/>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row>
    <row r="529">
      <c r="A529" s="507"/>
      <c r="B529" s="507"/>
      <c r="C529" s="507"/>
      <c r="D529" s="507"/>
      <c r="E529" s="507"/>
      <c r="F529" s="507"/>
      <c r="G529" s="507"/>
      <c r="H529" s="507"/>
      <c r="I529" s="507"/>
      <c r="J529" s="507"/>
      <c r="K529" s="507"/>
      <c r="L529" s="507"/>
      <c r="M529" s="507"/>
      <c r="N529" s="507"/>
      <c r="O529" s="507"/>
      <c r="P529" s="507"/>
      <c r="Q529" s="507"/>
      <c r="R529" s="507"/>
      <c r="S529" s="507"/>
      <c r="T529" s="507"/>
      <c r="U529" s="507"/>
      <c r="V529" s="507"/>
      <c r="W529" s="507"/>
      <c r="X529" s="507"/>
      <c r="Y529" s="507"/>
      <c r="Z529" s="507"/>
      <c r="AA529" s="507"/>
      <c r="AB529" s="507"/>
      <c r="AC529" s="507"/>
    </row>
    <row r="530">
      <c r="A530" s="507"/>
      <c r="B530" s="507"/>
      <c r="C530" s="507"/>
      <c r="D530" s="507"/>
      <c r="E530" s="507"/>
      <c r="F530" s="507"/>
      <c r="G530" s="507"/>
      <c r="H530" s="507"/>
      <c r="I530" s="507"/>
      <c r="J530" s="507"/>
      <c r="K530" s="507"/>
      <c r="L530" s="507"/>
      <c r="M530" s="507"/>
      <c r="N530" s="507"/>
      <c r="O530" s="507"/>
      <c r="P530" s="507"/>
      <c r="Q530" s="507"/>
      <c r="R530" s="507"/>
      <c r="S530" s="507"/>
      <c r="T530" s="507"/>
      <c r="U530" s="507"/>
      <c r="V530" s="507"/>
      <c r="W530" s="507"/>
      <c r="X530" s="507"/>
      <c r="Y530" s="507"/>
      <c r="Z530" s="507"/>
      <c r="AA530" s="507"/>
      <c r="AB530" s="507"/>
      <c r="AC530" s="507"/>
    </row>
    <row r="531">
      <c r="A531" s="507"/>
      <c r="B531" s="507"/>
      <c r="C531" s="507"/>
      <c r="D531" s="507"/>
      <c r="E531" s="507"/>
      <c r="F531" s="507"/>
      <c r="G531" s="507"/>
      <c r="H531" s="507"/>
      <c r="I531" s="507"/>
      <c r="J531" s="507"/>
      <c r="K531" s="507"/>
      <c r="L531" s="507"/>
      <c r="M531" s="507"/>
      <c r="N531" s="507"/>
      <c r="O531" s="507"/>
      <c r="P531" s="507"/>
      <c r="Q531" s="507"/>
      <c r="R531" s="507"/>
      <c r="S531" s="507"/>
      <c r="T531" s="507"/>
      <c r="U531" s="507"/>
      <c r="V531" s="507"/>
      <c r="W531" s="507"/>
      <c r="X531" s="507"/>
      <c r="Y531" s="507"/>
      <c r="Z531" s="507"/>
      <c r="AA531" s="507"/>
      <c r="AB531" s="507"/>
      <c r="AC531" s="507"/>
    </row>
    <row r="532">
      <c r="A532" s="507"/>
      <c r="B532" s="507"/>
      <c r="C532" s="507"/>
      <c r="D532" s="507"/>
      <c r="E532" s="507"/>
      <c r="F532" s="507"/>
      <c r="G532" s="507"/>
      <c r="H532" s="507"/>
      <c r="I532" s="507"/>
      <c r="J532" s="507"/>
      <c r="K532" s="507"/>
      <c r="L532" s="507"/>
      <c r="M532" s="507"/>
      <c r="N532" s="507"/>
      <c r="O532" s="507"/>
      <c r="P532" s="507"/>
      <c r="Q532" s="507"/>
      <c r="R532" s="507"/>
      <c r="S532" s="507"/>
      <c r="T532" s="507"/>
      <c r="U532" s="507"/>
      <c r="V532" s="507"/>
      <c r="W532" s="507"/>
      <c r="X532" s="507"/>
      <c r="Y532" s="507"/>
      <c r="Z532" s="507"/>
      <c r="AA532" s="507"/>
      <c r="AB532" s="507"/>
      <c r="AC532" s="507"/>
    </row>
    <row r="533">
      <c r="A533" s="507"/>
      <c r="B533" s="507"/>
      <c r="C533" s="507"/>
      <c r="D533" s="507"/>
      <c r="E533" s="507"/>
      <c r="F533" s="507"/>
      <c r="G533" s="507"/>
      <c r="H533" s="507"/>
      <c r="I533" s="507"/>
      <c r="J533" s="507"/>
      <c r="K533" s="507"/>
      <c r="L533" s="507"/>
      <c r="M533" s="507"/>
      <c r="N533" s="507"/>
      <c r="O533" s="507"/>
      <c r="P533" s="507"/>
      <c r="Q533" s="507"/>
      <c r="R533" s="507"/>
      <c r="S533" s="507"/>
      <c r="T533" s="507"/>
      <c r="U533" s="507"/>
      <c r="V533" s="507"/>
      <c r="W533" s="507"/>
      <c r="X533" s="507"/>
      <c r="Y533" s="507"/>
      <c r="Z533" s="507"/>
      <c r="AA533" s="507"/>
      <c r="AB533" s="507"/>
      <c r="AC533" s="507"/>
    </row>
    <row r="534">
      <c r="A534" s="507"/>
      <c r="B534" s="507"/>
      <c r="C534" s="507"/>
      <c r="D534" s="507"/>
      <c r="E534" s="507"/>
      <c r="F534" s="507"/>
      <c r="G534" s="507"/>
      <c r="H534" s="507"/>
      <c r="I534" s="507"/>
      <c r="J534" s="507"/>
      <c r="K534" s="507"/>
      <c r="L534" s="507"/>
      <c r="M534" s="507"/>
      <c r="N534" s="507"/>
      <c r="O534" s="507"/>
      <c r="P534" s="507"/>
      <c r="Q534" s="507"/>
      <c r="R534" s="507"/>
      <c r="S534" s="507"/>
      <c r="T534" s="507"/>
      <c r="U534" s="507"/>
      <c r="V534" s="507"/>
      <c r="W534" s="507"/>
      <c r="X534" s="507"/>
      <c r="Y534" s="507"/>
      <c r="Z534" s="507"/>
      <c r="AA534" s="507"/>
      <c r="AB534" s="507"/>
      <c r="AC534" s="507"/>
    </row>
    <row r="535">
      <c r="A535" s="507"/>
      <c r="B535" s="507"/>
      <c r="C535" s="507"/>
      <c r="D535" s="507"/>
      <c r="E535" s="507"/>
      <c r="F535" s="507"/>
      <c r="G535" s="507"/>
      <c r="H535" s="507"/>
      <c r="I535" s="507"/>
      <c r="J535" s="507"/>
      <c r="K535" s="507"/>
      <c r="L535" s="507"/>
      <c r="M535" s="507"/>
      <c r="N535" s="507"/>
      <c r="O535" s="507"/>
      <c r="P535" s="507"/>
      <c r="Q535" s="507"/>
      <c r="R535" s="507"/>
      <c r="S535" s="507"/>
      <c r="T535" s="507"/>
      <c r="U535" s="507"/>
      <c r="V535" s="507"/>
      <c r="W535" s="507"/>
      <c r="X535" s="507"/>
      <c r="Y535" s="507"/>
      <c r="Z535" s="507"/>
      <c r="AA535" s="507"/>
      <c r="AB535" s="507"/>
      <c r="AC535" s="507"/>
    </row>
    <row r="536">
      <c r="A536" s="507"/>
      <c r="B536" s="507"/>
      <c r="C536" s="507"/>
      <c r="D536" s="507"/>
      <c r="E536" s="507"/>
      <c r="F536" s="507"/>
      <c r="G536" s="507"/>
      <c r="H536" s="507"/>
      <c r="I536" s="507"/>
      <c r="J536" s="507"/>
      <c r="K536" s="507"/>
      <c r="L536" s="507"/>
      <c r="M536" s="507"/>
      <c r="N536" s="507"/>
      <c r="O536" s="507"/>
      <c r="P536" s="507"/>
      <c r="Q536" s="507"/>
      <c r="R536" s="507"/>
      <c r="S536" s="507"/>
      <c r="T536" s="507"/>
      <c r="U536" s="507"/>
      <c r="V536" s="507"/>
      <c r="W536" s="507"/>
      <c r="X536" s="507"/>
      <c r="Y536" s="507"/>
      <c r="Z536" s="507"/>
      <c r="AA536" s="507"/>
      <c r="AB536" s="507"/>
      <c r="AC536" s="507"/>
    </row>
    <row r="537">
      <c r="A537" s="507"/>
      <c r="B537" s="507"/>
      <c r="C537" s="507"/>
      <c r="D537" s="507"/>
      <c r="E537" s="507"/>
      <c r="F537" s="507"/>
      <c r="G537" s="507"/>
      <c r="H537" s="507"/>
      <c r="I537" s="507"/>
      <c r="J537" s="507"/>
      <c r="K537" s="507"/>
      <c r="L537" s="507"/>
      <c r="M537" s="507"/>
      <c r="N537" s="507"/>
      <c r="O537" s="507"/>
      <c r="P537" s="507"/>
      <c r="Q537" s="507"/>
      <c r="R537" s="507"/>
      <c r="S537" s="507"/>
      <c r="T537" s="507"/>
      <c r="U537" s="507"/>
      <c r="V537" s="507"/>
      <c r="W537" s="507"/>
      <c r="X537" s="507"/>
      <c r="Y537" s="507"/>
      <c r="Z537" s="507"/>
      <c r="AA537" s="507"/>
      <c r="AB537" s="507"/>
      <c r="AC537" s="507"/>
    </row>
    <row r="538">
      <c r="A538" s="507"/>
      <c r="B538" s="507"/>
      <c r="C538" s="507"/>
      <c r="D538" s="507"/>
      <c r="E538" s="507"/>
      <c r="F538" s="507"/>
      <c r="G538" s="507"/>
      <c r="H538" s="507"/>
      <c r="I538" s="507"/>
      <c r="J538" s="507"/>
      <c r="K538" s="507"/>
      <c r="L538" s="507"/>
      <c r="M538" s="507"/>
      <c r="N538" s="507"/>
      <c r="O538" s="507"/>
      <c r="P538" s="507"/>
      <c r="Q538" s="507"/>
      <c r="R538" s="507"/>
      <c r="S538" s="507"/>
      <c r="T538" s="507"/>
      <c r="U538" s="507"/>
      <c r="V538" s="507"/>
      <c r="W538" s="507"/>
      <c r="X538" s="507"/>
      <c r="Y538" s="507"/>
      <c r="Z538" s="507"/>
      <c r="AA538" s="507"/>
      <c r="AB538" s="507"/>
      <c r="AC538" s="507"/>
    </row>
    <row r="539">
      <c r="A539" s="507"/>
      <c r="B539" s="507"/>
      <c r="C539" s="507"/>
      <c r="D539" s="507"/>
      <c r="E539" s="507"/>
      <c r="F539" s="507"/>
      <c r="G539" s="507"/>
      <c r="H539" s="507"/>
      <c r="I539" s="507"/>
      <c r="J539" s="507"/>
      <c r="K539" s="507"/>
      <c r="L539" s="507"/>
      <c r="M539" s="507"/>
      <c r="N539" s="507"/>
      <c r="O539" s="507"/>
      <c r="P539" s="507"/>
      <c r="Q539" s="507"/>
      <c r="R539" s="507"/>
      <c r="S539" s="507"/>
      <c r="T539" s="507"/>
      <c r="U539" s="507"/>
      <c r="V539" s="507"/>
      <c r="W539" s="507"/>
      <c r="X539" s="507"/>
      <c r="Y539" s="507"/>
      <c r="Z539" s="507"/>
      <c r="AA539" s="507"/>
      <c r="AB539" s="507"/>
      <c r="AC539" s="507"/>
    </row>
    <row r="540">
      <c r="A540" s="507"/>
      <c r="B540" s="507"/>
      <c r="C540" s="507"/>
      <c r="D540" s="507"/>
      <c r="E540" s="507"/>
      <c r="F540" s="507"/>
      <c r="G540" s="507"/>
      <c r="H540" s="507"/>
      <c r="I540" s="507"/>
      <c r="J540" s="507"/>
      <c r="K540" s="507"/>
      <c r="L540" s="507"/>
      <c r="M540" s="507"/>
      <c r="N540" s="507"/>
      <c r="O540" s="507"/>
      <c r="P540" s="507"/>
      <c r="Q540" s="507"/>
      <c r="R540" s="507"/>
      <c r="S540" s="507"/>
      <c r="T540" s="507"/>
      <c r="U540" s="507"/>
      <c r="V540" s="507"/>
      <c r="W540" s="507"/>
      <c r="X540" s="507"/>
      <c r="Y540" s="507"/>
      <c r="Z540" s="507"/>
      <c r="AA540" s="507"/>
      <c r="AB540" s="507"/>
      <c r="AC540" s="507"/>
    </row>
    <row r="541">
      <c r="A541" s="507"/>
      <c r="B541" s="507"/>
      <c r="C541" s="507"/>
      <c r="D541" s="507"/>
      <c r="E541" s="507"/>
      <c r="F541" s="507"/>
      <c r="G541" s="507"/>
      <c r="H541" s="507"/>
      <c r="I541" s="507"/>
      <c r="J541" s="507"/>
      <c r="K541" s="507"/>
      <c r="L541" s="507"/>
      <c r="M541" s="507"/>
      <c r="N541" s="507"/>
      <c r="O541" s="507"/>
      <c r="P541" s="507"/>
      <c r="Q541" s="507"/>
      <c r="R541" s="507"/>
      <c r="S541" s="507"/>
      <c r="T541" s="507"/>
      <c r="U541" s="507"/>
      <c r="V541" s="507"/>
      <c r="W541" s="507"/>
      <c r="X541" s="507"/>
      <c r="Y541" s="507"/>
      <c r="Z541" s="507"/>
      <c r="AA541" s="507"/>
      <c r="AB541" s="507"/>
      <c r="AC541" s="507"/>
    </row>
    <row r="542">
      <c r="A542" s="507"/>
      <c r="B542" s="507"/>
      <c r="C542" s="507"/>
      <c r="D542" s="507"/>
      <c r="E542" s="507"/>
      <c r="F542" s="507"/>
      <c r="G542" s="507"/>
      <c r="H542" s="507"/>
      <c r="I542" s="507"/>
      <c r="J542" s="507"/>
      <c r="K542" s="507"/>
      <c r="L542" s="507"/>
      <c r="M542" s="507"/>
      <c r="N542" s="507"/>
      <c r="O542" s="507"/>
      <c r="P542" s="507"/>
      <c r="Q542" s="507"/>
      <c r="R542" s="507"/>
      <c r="S542" s="507"/>
      <c r="T542" s="507"/>
      <c r="U542" s="507"/>
      <c r="V542" s="507"/>
      <c r="W542" s="507"/>
      <c r="X542" s="507"/>
      <c r="Y542" s="507"/>
      <c r="Z542" s="507"/>
      <c r="AA542" s="507"/>
      <c r="AB542" s="507"/>
      <c r="AC542" s="507"/>
    </row>
    <row r="543">
      <c r="A543" s="507"/>
      <c r="B543" s="507"/>
      <c r="C543" s="507"/>
      <c r="D543" s="507"/>
      <c r="E543" s="507"/>
      <c r="F543" s="507"/>
      <c r="G543" s="507"/>
      <c r="H543" s="507"/>
      <c r="I543" s="507"/>
      <c r="J543" s="507"/>
      <c r="K543" s="507"/>
      <c r="L543" s="507"/>
      <c r="M543" s="507"/>
      <c r="N543" s="507"/>
      <c r="O543" s="507"/>
      <c r="P543" s="507"/>
      <c r="Q543" s="507"/>
      <c r="R543" s="507"/>
      <c r="S543" s="507"/>
      <c r="T543" s="507"/>
      <c r="U543" s="507"/>
      <c r="V543" s="507"/>
      <c r="W543" s="507"/>
      <c r="X543" s="507"/>
      <c r="Y543" s="507"/>
      <c r="Z543" s="507"/>
      <c r="AA543" s="507"/>
      <c r="AB543" s="507"/>
      <c r="AC543" s="507"/>
    </row>
    <row r="544">
      <c r="A544" s="507"/>
      <c r="B544" s="507"/>
      <c r="C544" s="507"/>
      <c r="D544" s="507"/>
      <c r="E544" s="507"/>
      <c r="F544" s="507"/>
      <c r="G544" s="507"/>
      <c r="H544" s="507"/>
      <c r="I544" s="507"/>
      <c r="J544" s="507"/>
      <c r="K544" s="507"/>
      <c r="L544" s="507"/>
      <c r="M544" s="507"/>
      <c r="N544" s="507"/>
      <c r="O544" s="507"/>
      <c r="P544" s="507"/>
      <c r="Q544" s="507"/>
      <c r="R544" s="507"/>
      <c r="S544" s="507"/>
      <c r="T544" s="507"/>
      <c r="U544" s="507"/>
      <c r="V544" s="507"/>
      <c r="W544" s="507"/>
      <c r="X544" s="507"/>
      <c r="Y544" s="507"/>
      <c r="Z544" s="507"/>
      <c r="AA544" s="507"/>
      <c r="AB544" s="507"/>
      <c r="AC544" s="507"/>
    </row>
    <row r="545">
      <c r="A545" s="507"/>
      <c r="B545" s="507"/>
      <c r="C545" s="507"/>
      <c r="D545" s="507"/>
      <c r="E545" s="507"/>
      <c r="F545" s="507"/>
      <c r="G545" s="507"/>
      <c r="H545" s="507"/>
      <c r="I545" s="507"/>
      <c r="J545" s="507"/>
      <c r="K545" s="507"/>
      <c r="L545" s="507"/>
      <c r="M545" s="507"/>
      <c r="N545" s="507"/>
      <c r="O545" s="507"/>
      <c r="P545" s="507"/>
      <c r="Q545" s="507"/>
      <c r="R545" s="507"/>
      <c r="S545" s="507"/>
      <c r="T545" s="507"/>
      <c r="U545" s="507"/>
      <c r="V545" s="507"/>
      <c r="W545" s="507"/>
      <c r="X545" s="507"/>
      <c r="Y545" s="507"/>
      <c r="Z545" s="507"/>
      <c r="AA545" s="507"/>
      <c r="AB545" s="507"/>
      <c r="AC545" s="507"/>
    </row>
    <row r="546">
      <c r="A546" s="507"/>
      <c r="B546" s="507"/>
      <c r="C546" s="507"/>
      <c r="D546" s="507"/>
      <c r="E546" s="507"/>
      <c r="F546" s="507"/>
      <c r="G546" s="507"/>
      <c r="H546" s="507"/>
      <c r="I546" s="507"/>
      <c r="J546" s="507"/>
      <c r="K546" s="507"/>
      <c r="L546" s="507"/>
      <c r="M546" s="507"/>
      <c r="N546" s="507"/>
      <c r="O546" s="507"/>
      <c r="P546" s="507"/>
      <c r="Q546" s="507"/>
      <c r="R546" s="507"/>
      <c r="S546" s="507"/>
      <c r="T546" s="507"/>
      <c r="U546" s="507"/>
      <c r="V546" s="507"/>
      <c r="W546" s="507"/>
      <c r="X546" s="507"/>
      <c r="Y546" s="507"/>
      <c r="Z546" s="507"/>
      <c r="AA546" s="507"/>
      <c r="AB546" s="507"/>
      <c r="AC546" s="507"/>
    </row>
    <row r="547">
      <c r="A547" s="507"/>
      <c r="B547" s="507"/>
      <c r="C547" s="507"/>
      <c r="D547" s="507"/>
      <c r="E547" s="507"/>
      <c r="F547" s="507"/>
      <c r="G547" s="507"/>
      <c r="H547" s="507"/>
      <c r="I547" s="507"/>
      <c r="J547" s="507"/>
      <c r="K547" s="507"/>
      <c r="L547" s="507"/>
      <c r="M547" s="507"/>
      <c r="N547" s="507"/>
      <c r="O547" s="507"/>
      <c r="P547" s="507"/>
      <c r="Q547" s="507"/>
      <c r="R547" s="507"/>
      <c r="S547" s="507"/>
      <c r="T547" s="507"/>
      <c r="U547" s="507"/>
      <c r="V547" s="507"/>
      <c r="W547" s="507"/>
      <c r="X547" s="507"/>
      <c r="Y547" s="507"/>
      <c r="Z547" s="507"/>
      <c r="AA547" s="507"/>
      <c r="AB547" s="507"/>
      <c r="AC547" s="507"/>
    </row>
    <row r="548">
      <c r="A548" s="507"/>
      <c r="B548" s="507"/>
      <c r="C548" s="507"/>
      <c r="D548" s="507"/>
      <c r="E548" s="507"/>
      <c r="F548" s="507"/>
      <c r="G548" s="507"/>
      <c r="H548" s="507"/>
      <c r="I548" s="507"/>
      <c r="J548" s="507"/>
      <c r="K548" s="507"/>
      <c r="L548" s="507"/>
      <c r="M548" s="507"/>
      <c r="N548" s="507"/>
      <c r="O548" s="507"/>
      <c r="P548" s="507"/>
      <c r="Q548" s="507"/>
      <c r="R548" s="507"/>
      <c r="S548" s="507"/>
      <c r="T548" s="507"/>
      <c r="U548" s="507"/>
      <c r="V548" s="507"/>
      <c r="W548" s="507"/>
      <c r="X548" s="507"/>
      <c r="Y548" s="507"/>
      <c r="Z548" s="507"/>
      <c r="AA548" s="507"/>
      <c r="AB548" s="507"/>
      <c r="AC548" s="507"/>
    </row>
    <row r="549">
      <c r="A549" s="507"/>
      <c r="B549" s="507"/>
      <c r="C549" s="507"/>
      <c r="D549" s="507"/>
      <c r="E549" s="507"/>
      <c r="F549" s="507"/>
      <c r="G549" s="507"/>
      <c r="H549" s="507"/>
      <c r="I549" s="507"/>
      <c r="J549" s="507"/>
      <c r="K549" s="507"/>
      <c r="L549" s="507"/>
      <c r="M549" s="507"/>
      <c r="N549" s="507"/>
      <c r="O549" s="507"/>
      <c r="P549" s="507"/>
      <c r="Q549" s="507"/>
      <c r="R549" s="507"/>
      <c r="S549" s="507"/>
      <c r="T549" s="507"/>
      <c r="U549" s="507"/>
      <c r="V549" s="507"/>
      <c r="W549" s="507"/>
      <c r="X549" s="507"/>
      <c r="Y549" s="507"/>
      <c r="Z549" s="507"/>
      <c r="AA549" s="507"/>
      <c r="AB549" s="507"/>
      <c r="AC549" s="507"/>
    </row>
    <row r="550">
      <c r="A550" s="507"/>
      <c r="B550" s="507"/>
      <c r="C550" s="507"/>
      <c r="D550" s="507"/>
      <c r="E550" s="507"/>
      <c r="F550" s="507"/>
      <c r="G550" s="507"/>
      <c r="H550" s="507"/>
      <c r="I550" s="507"/>
      <c r="J550" s="507"/>
      <c r="K550" s="507"/>
      <c r="L550" s="507"/>
      <c r="M550" s="507"/>
      <c r="N550" s="507"/>
      <c r="O550" s="507"/>
      <c r="P550" s="507"/>
      <c r="Q550" s="507"/>
      <c r="R550" s="507"/>
      <c r="S550" s="507"/>
      <c r="T550" s="507"/>
      <c r="U550" s="507"/>
      <c r="V550" s="507"/>
      <c r="W550" s="507"/>
      <c r="X550" s="507"/>
      <c r="Y550" s="507"/>
      <c r="Z550" s="507"/>
      <c r="AA550" s="507"/>
      <c r="AB550" s="507"/>
      <c r="AC550" s="507"/>
    </row>
    <row r="551">
      <c r="A551" s="507"/>
      <c r="B551" s="507"/>
      <c r="C551" s="507"/>
      <c r="D551" s="507"/>
      <c r="E551" s="507"/>
      <c r="F551" s="507"/>
      <c r="G551" s="507"/>
      <c r="H551" s="507"/>
      <c r="I551" s="507"/>
      <c r="J551" s="507"/>
      <c r="K551" s="507"/>
      <c r="L551" s="507"/>
      <c r="M551" s="507"/>
      <c r="N551" s="507"/>
      <c r="O551" s="507"/>
      <c r="P551" s="507"/>
      <c r="Q551" s="507"/>
      <c r="R551" s="507"/>
      <c r="S551" s="507"/>
      <c r="T551" s="507"/>
      <c r="U551" s="507"/>
      <c r="V551" s="507"/>
      <c r="W551" s="507"/>
      <c r="X551" s="507"/>
      <c r="Y551" s="507"/>
      <c r="Z551" s="507"/>
      <c r="AA551" s="507"/>
      <c r="AB551" s="507"/>
      <c r="AC551" s="507"/>
    </row>
    <row r="552">
      <c r="A552" s="507"/>
      <c r="B552" s="507"/>
      <c r="C552" s="507"/>
      <c r="D552" s="507"/>
      <c r="E552" s="507"/>
      <c r="F552" s="507"/>
      <c r="G552" s="507"/>
      <c r="H552" s="507"/>
      <c r="I552" s="507"/>
      <c r="J552" s="507"/>
      <c r="K552" s="507"/>
      <c r="L552" s="507"/>
      <c r="M552" s="507"/>
      <c r="N552" s="507"/>
      <c r="O552" s="507"/>
      <c r="P552" s="507"/>
      <c r="Q552" s="507"/>
      <c r="R552" s="507"/>
      <c r="S552" s="507"/>
      <c r="T552" s="507"/>
      <c r="U552" s="507"/>
      <c r="V552" s="507"/>
      <c r="W552" s="507"/>
      <c r="X552" s="507"/>
      <c r="Y552" s="507"/>
      <c r="Z552" s="507"/>
      <c r="AA552" s="507"/>
      <c r="AB552" s="507"/>
      <c r="AC552" s="507"/>
    </row>
    <row r="553">
      <c r="A553" s="507"/>
      <c r="B553" s="507"/>
      <c r="C553" s="507"/>
      <c r="D553" s="507"/>
      <c r="E553" s="507"/>
      <c r="F553" s="507"/>
      <c r="G553" s="507"/>
      <c r="H553" s="507"/>
      <c r="I553" s="507"/>
      <c r="J553" s="507"/>
      <c r="K553" s="507"/>
      <c r="L553" s="507"/>
      <c r="M553" s="507"/>
      <c r="N553" s="507"/>
      <c r="O553" s="507"/>
      <c r="P553" s="507"/>
      <c r="Q553" s="507"/>
      <c r="R553" s="507"/>
      <c r="S553" s="507"/>
      <c r="T553" s="507"/>
      <c r="U553" s="507"/>
      <c r="V553" s="507"/>
      <c r="W553" s="507"/>
      <c r="X553" s="507"/>
      <c r="Y553" s="507"/>
      <c r="Z553" s="507"/>
      <c r="AA553" s="507"/>
      <c r="AB553" s="507"/>
      <c r="AC553" s="507"/>
    </row>
    <row r="554">
      <c r="A554" s="507"/>
      <c r="B554" s="507"/>
      <c r="C554" s="507"/>
      <c r="D554" s="507"/>
      <c r="E554" s="507"/>
      <c r="F554" s="507"/>
      <c r="G554" s="507"/>
      <c r="H554" s="507"/>
      <c r="I554" s="507"/>
      <c r="J554" s="507"/>
      <c r="K554" s="507"/>
      <c r="L554" s="507"/>
      <c r="M554" s="507"/>
      <c r="N554" s="507"/>
      <c r="O554" s="507"/>
      <c r="P554" s="507"/>
      <c r="Q554" s="507"/>
      <c r="R554" s="507"/>
      <c r="S554" s="507"/>
      <c r="T554" s="507"/>
      <c r="U554" s="507"/>
      <c r="V554" s="507"/>
      <c r="W554" s="507"/>
      <c r="X554" s="507"/>
      <c r="Y554" s="507"/>
      <c r="Z554" s="507"/>
      <c r="AA554" s="507"/>
      <c r="AB554" s="507"/>
      <c r="AC554" s="507"/>
    </row>
    <row r="555">
      <c r="A555" s="507"/>
      <c r="B555" s="507"/>
      <c r="C555" s="507"/>
      <c r="D555" s="507"/>
      <c r="E555" s="507"/>
      <c r="F555" s="507"/>
      <c r="G555" s="507"/>
      <c r="H555" s="507"/>
      <c r="I555" s="507"/>
      <c r="J555" s="507"/>
      <c r="K555" s="507"/>
      <c r="L555" s="507"/>
      <c r="M555" s="507"/>
      <c r="N555" s="507"/>
      <c r="O555" s="507"/>
      <c r="P555" s="507"/>
      <c r="Q555" s="507"/>
      <c r="R555" s="507"/>
      <c r="S555" s="507"/>
      <c r="T555" s="507"/>
      <c r="U555" s="507"/>
      <c r="V555" s="507"/>
      <c r="W555" s="507"/>
      <c r="X555" s="507"/>
      <c r="Y555" s="507"/>
      <c r="Z555" s="507"/>
      <c r="AA555" s="507"/>
      <c r="AB555" s="507"/>
      <c r="AC555" s="507"/>
    </row>
    <row r="556">
      <c r="A556" s="507"/>
      <c r="B556" s="507"/>
      <c r="C556" s="507"/>
      <c r="D556" s="507"/>
      <c r="E556" s="507"/>
      <c r="F556" s="507"/>
      <c r="G556" s="507"/>
      <c r="H556" s="507"/>
      <c r="I556" s="507"/>
      <c r="J556" s="507"/>
      <c r="K556" s="507"/>
      <c r="L556" s="507"/>
      <c r="M556" s="507"/>
      <c r="N556" s="507"/>
      <c r="O556" s="507"/>
      <c r="P556" s="507"/>
      <c r="Q556" s="507"/>
      <c r="R556" s="507"/>
      <c r="S556" s="507"/>
      <c r="T556" s="507"/>
      <c r="U556" s="507"/>
      <c r="V556" s="507"/>
      <c r="W556" s="507"/>
      <c r="X556" s="507"/>
      <c r="Y556" s="507"/>
      <c r="Z556" s="507"/>
      <c r="AA556" s="507"/>
      <c r="AB556" s="507"/>
      <c r="AC556" s="507"/>
    </row>
    <row r="557">
      <c r="A557" s="507"/>
      <c r="B557" s="507"/>
      <c r="C557" s="507"/>
      <c r="D557" s="507"/>
      <c r="E557" s="507"/>
      <c r="F557" s="507"/>
      <c r="G557" s="507"/>
      <c r="H557" s="507"/>
      <c r="I557" s="507"/>
      <c r="J557" s="507"/>
      <c r="K557" s="507"/>
      <c r="L557" s="507"/>
      <c r="M557" s="507"/>
      <c r="N557" s="507"/>
      <c r="O557" s="507"/>
      <c r="P557" s="507"/>
      <c r="Q557" s="507"/>
      <c r="R557" s="507"/>
      <c r="S557" s="507"/>
      <c r="T557" s="507"/>
      <c r="U557" s="507"/>
      <c r="V557" s="507"/>
      <c r="W557" s="507"/>
      <c r="X557" s="507"/>
      <c r="Y557" s="507"/>
      <c r="Z557" s="507"/>
      <c r="AA557" s="507"/>
      <c r="AB557" s="507"/>
      <c r="AC557" s="507"/>
    </row>
    <row r="558">
      <c r="A558" s="507"/>
      <c r="B558" s="507"/>
      <c r="C558" s="507"/>
      <c r="D558" s="507"/>
      <c r="E558" s="507"/>
      <c r="F558" s="507"/>
      <c r="G558" s="507"/>
      <c r="H558" s="507"/>
      <c r="I558" s="507"/>
      <c r="J558" s="507"/>
      <c r="K558" s="507"/>
      <c r="L558" s="507"/>
      <c r="M558" s="507"/>
      <c r="N558" s="507"/>
      <c r="O558" s="507"/>
      <c r="P558" s="507"/>
      <c r="Q558" s="507"/>
      <c r="R558" s="507"/>
      <c r="S558" s="507"/>
      <c r="T558" s="507"/>
      <c r="U558" s="507"/>
      <c r="V558" s="507"/>
      <c r="W558" s="507"/>
      <c r="X558" s="507"/>
      <c r="Y558" s="507"/>
      <c r="Z558" s="507"/>
      <c r="AA558" s="507"/>
      <c r="AB558" s="507"/>
      <c r="AC558" s="507"/>
    </row>
    <row r="559">
      <c r="A559" s="507"/>
      <c r="B559" s="507"/>
      <c r="C559" s="507"/>
      <c r="D559" s="507"/>
      <c r="E559" s="507"/>
      <c r="F559" s="507"/>
      <c r="G559" s="507"/>
      <c r="H559" s="507"/>
      <c r="I559" s="507"/>
      <c r="J559" s="507"/>
      <c r="K559" s="507"/>
      <c r="L559" s="507"/>
      <c r="M559" s="507"/>
      <c r="N559" s="507"/>
      <c r="O559" s="507"/>
      <c r="P559" s="507"/>
      <c r="Q559" s="507"/>
      <c r="R559" s="507"/>
      <c r="S559" s="507"/>
      <c r="T559" s="507"/>
      <c r="U559" s="507"/>
      <c r="V559" s="507"/>
      <c r="W559" s="507"/>
      <c r="X559" s="507"/>
      <c r="Y559" s="507"/>
      <c r="Z559" s="507"/>
      <c r="AA559" s="507"/>
      <c r="AB559" s="507"/>
      <c r="AC559" s="507"/>
    </row>
    <row r="560">
      <c r="A560" s="507"/>
      <c r="B560" s="507"/>
      <c r="C560" s="507"/>
      <c r="D560" s="507"/>
      <c r="E560" s="507"/>
      <c r="F560" s="507"/>
      <c r="G560" s="507"/>
      <c r="H560" s="507"/>
      <c r="I560" s="507"/>
      <c r="J560" s="507"/>
      <c r="K560" s="507"/>
      <c r="L560" s="507"/>
      <c r="M560" s="507"/>
      <c r="N560" s="507"/>
      <c r="O560" s="507"/>
      <c r="P560" s="507"/>
      <c r="Q560" s="507"/>
      <c r="R560" s="507"/>
      <c r="S560" s="507"/>
      <c r="T560" s="507"/>
      <c r="U560" s="507"/>
      <c r="V560" s="507"/>
      <c r="W560" s="507"/>
      <c r="X560" s="507"/>
      <c r="Y560" s="507"/>
      <c r="Z560" s="507"/>
      <c r="AA560" s="507"/>
      <c r="AB560" s="507"/>
      <c r="AC560" s="507"/>
    </row>
    <row r="561">
      <c r="A561" s="507"/>
      <c r="B561" s="507"/>
      <c r="C561" s="507"/>
      <c r="D561" s="507"/>
      <c r="E561" s="507"/>
      <c r="F561" s="507"/>
      <c r="G561" s="507"/>
      <c r="H561" s="507"/>
      <c r="I561" s="507"/>
      <c r="J561" s="507"/>
      <c r="K561" s="507"/>
      <c r="L561" s="507"/>
      <c r="M561" s="507"/>
      <c r="N561" s="507"/>
      <c r="O561" s="507"/>
      <c r="P561" s="507"/>
      <c r="Q561" s="507"/>
      <c r="R561" s="507"/>
      <c r="S561" s="507"/>
      <c r="T561" s="507"/>
      <c r="U561" s="507"/>
      <c r="V561" s="507"/>
      <c r="W561" s="507"/>
      <c r="X561" s="507"/>
      <c r="Y561" s="507"/>
      <c r="Z561" s="507"/>
      <c r="AA561" s="507"/>
      <c r="AB561" s="507"/>
      <c r="AC561" s="507"/>
    </row>
    <row r="562">
      <c r="A562" s="507"/>
      <c r="B562" s="507"/>
      <c r="C562" s="507"/>
      <c r="D562" s="507"/>
      <c r="E562" s="507"/>
      <c r="F562" s="507"/>
      <c r="G562" s="507"/>
      <c r="H562" s="507"/>
      <c r="I562" s="507"/>
      <c r="J562" s="507"/>
      <c r="K562" s="507"/>
      <c r="L562" s="507"/>
      <c r="M562" s="507"/>
      <c r="N562" s="507"/>
      <c r="O562" s="507"/>
      <c r="P562" s="507"/>
      <c r="Q562" s="507"/>
      <c r="R562" s="507"/>
      <c r="S562" s="507"/>
      <c r="T562" s="507"/>
      <c r="U562" s="507"/>
      <c r="V562" s="507"/>
      <c r="W562" s="507"/>
      <c r="X562" s="507"/>
      <c r="Y562" s="507"/>
      <c r="Z562" s="507"/>
      <c r="AA562" s="507"/>
      <c r="AB562" s="507"/>
      <c r="AC562" s="507"/>
    </row>
    <row r="563">
      <c r="A563" s="507"/>
      <c r="B563" s="507"/>
      <c r="C563" s="507"/>
      <c r="D563" s="507"/>
      <c r="E563" s="507"/>
      <c r="F563" s="507"/>
      <c r="G563" s="507"/>
      <c r="H563" s="507"/>
      <c r="I563" s="507"/>
      <c r="J563" s="507"/>
      <c r="K563" s="507"/>
      <c r="L563" s="507"/>
      <c r="M563" s="507"/>
      <c r="N563" s="507"/>
      <c r="O563" s="507"/>
      <c r="P563" s="507"/>
      <c r="Q563" s="507"/>
      <c r="R563" s="507"/>
      <c r="S563" s="507"/>
      <c r="T563" s="507"/>
      <c r="U563" s="507"/>
      <c r="V563" s="507"/>
      <c r="W563" s="507"/>
      <c r="X563" s="507"/>
      <c r="Y563" s="507"/>
      <c r="Z563" s="507"/>
      <c r="AA563" s="507"/>
      <c r="AB563" s="507"/>
      <c r="AC563" s="507"/>
    </row>
    <row r="564">
      <c r="A564" s="507"/>
      <c r="B564" s="507"/>
      <c r="C564" s="507"/>
      <c r="D564" s="507"/>
      <c r="E564" s="507"/>
      <c r="F564" s="507"/>
      <c r="G564" s="507"/>
      <c r="H564" s="507"/>
      <c r="I564" s="507"/>
      <c r="J564" s="507"/>
      <c r="K564" s="507"/>
      <c r="L564" s="507"/>
      <c r="M564" s="507"/>
      <c r="N564" s="507"/>
      <c r="O564" s="507"/>
      <c r="P564" s="507"/>
      <c r="Q564" s="507"/>
      <c r="R564" s="507"/>
      <c r="S564" s="507"/>
      <c r="T564" s="507"/>
      <c r="U564" s="507"/>
      <c r="V564" s="507"/>
      <c r="W564" s="507"/>
      <c r="X564" s="507"/>
      <c r="Y564" s="507"/>
      <c r="Z564" s="507"/>
      <c r="AA564" s="507"/>
      <c r="AB564" s="507"/>
      <c r="AC564" s="507"/>
    </row>
    <row r="565">
      <c r="A565" s="507"/>
      <c r="B565" s="507"/>
      <c r="C565" s="507"/>
      <c r="D565" s="507"/>
      <c r="E565" s="507"/>
      <c r="F565" s="507"/>
      <c r="G565" s="507"/>
      <c r="H565" s="507"/>
      <c r="I565" s="507"/>
      <c r="J565" s="507"/>
      <c r="K565" s="507"/>
      <c r="L565" s="507"/>
      <c r="M565" s="507"/>
      <c r="N565" s="507"/>
      <c r="O565" s="507"/>
      <c r="P565" s="507"/>
      <c r="Q565" s="507"/>
      <c r="R565" s="507"/>
      <c r="S565" s="507"/>
      <c r="T565" s="507"/>
      <c r="U565" s="507"/>
      <c r="V565" s="507"/>
      <c r="W565" s="507"/>
      <c r="X565" s="507"/>
      <c r="Y565" s="507"/>
      <c r="Z565" s="507"/>
      <c r="AA565" s="507"/>
      <c r="AB565" s="507"/>
      <c r="AC565" s="507"/>
    </row>
    <row r="566">
      <c r="A566" s="507"/>
      <c r="B566" s="507"/>
      <c r="C566" s="507"/>
      <c r="D566" s="507"/>
      <c r="E566" s="507"/>
      <c r="F566" s="507"/>
      <c r="G566" s="507"/>
      <c r="H566" s="507"/>
      <c r="I566" s="507"/>
      <c r="J566" s="507"/>
      <c r="K566" s="507"/>
      <c r="L566" s="507"/>
      <c r="M566" s="507"/>
      <c r="N566" s="507"/>
      <c r="O566" s="507"/>
      <c r="P566" s="507"/>
      <c r="Q566" s="507"/>
      <c r="R566" s="507"/>
      <c r="S566" s="507"/>
      <c r="T566" s="507"/>
      <c r="U566" s="507"/>
      <c r="V566" s="507"/>
      <c r="W566" s="507"/>
      <c r="X566" s="507"/>
      <c r="Y566" s="507"/>
      <c r="Z566" s="507"/>
      <c r="AA566" s="507"/>
      <c r="AB566" s="507"/>
      <c r="AC566" s="507"/>
    </row>
    <row r="567">
      <c r="A567" s="507"/>
      <c r="B567" s="507"/>
      <c r="C567" s="507"/>
      <c r="D567" s="507"/>
      <c r="E567" s="507"/>
      <c r="F567" s="507"/>
      <c r="G567" s="507"/>
      <c r="H567" s="507"/>
      <c r="I567" s="507"/>
      <c r="J567" s="507"/>
      <c r="K567" s="507"/>
      <c r="L567" s="507"/>
      <c r="M567" s="507"/>
      <c r="N567" s="507"/>
      <c r="O567" s="507"/>
      <c r="P567" s="507"/>
      <c r="Q567" s="507"/>
      <c r="R567" s="507"/>
      <c r="S567" s="507"/>
      <c r="T567" s="507"/>
      <c r="U567" s="507"/>
      <c r="V567" s="507"/>
      <c r="W567" s="507"/>
      <c r="X567" s="507"/>
      <c r="Y567" s="507"/>
      <c r="Z567" s="507"/>
      <c r="AA567" s="507"/>
      <c r="AB567" s="507"/>
      <c r="AC567" s="507"/>
    </row>
    <row r="568">
      <c r="A568" s="507"/>
      <c r="B568" s="507"/>
      <c r="C568" s="507"/>
      <c r="D568" s="507"/>
      <c r="E568" s="507"/>
      <c r="F568" s="507"/>
      <c r="G568" s="507"/>
      <c r="H568" s="507"/>
      <c r="I568" s="507"/>
      <c r="J568" s="507"/>
      <c r="K568" s="507"/>
      <c r="L568" s="507"/>
      <c r="M568" s="507"/>
      <c r="N568" s="507"/>
      <c r="O568" s="507"/>
      <c r="P568" s="507"/>
      <c r="Q568" s="507"/>
      <c r="R568" s="507"/>
      <c r="S568" s="507"/>
      <c r="T568" s="507"/>
      <c r="U568" s="507"/>
      <c r="V568" s="507"/>
      <c r="W568" s="507"/>
      <c r="X568" s="507"/>
      <c r="Y568" s="507"/>
      <c r="Z568" s="507"/>
      <c r="AA568" s="507"/>
      <c r="AB568" s="507"/>
      <c r="AC568" s="507"/>
    </row>
    <row r="569">
      <c r="A569" s="507"/>
      <c r="B569" s="507"/>
      <c r="C569" s="507"/>
      <c r="D569" s="507"/>
      <c r="E569" s="507"/>
      <c r="F569" s="507"/>
      <c r="G569" s="507"/>
      <c r="H569" s="507"/>
      <c r="I569" s="507"/>
      <c r="J569" s="507"/>
      <c r="K569" s="507"/>
      <c r="L569" s="507"/>
      <c r="M569" s="507"/>
      <c r="N569" s="507"/>
      <c r="O569" s="507"/>
      <c r="P569" s="507"/>
      <c r="Q569" s="507"/>
      <c r="R569" s="507"/>
      <c r="S569" s="507"/>
      <c r="T569" s="507"/>
      <c r="U569" s="507"/>
      <c r="V569" s="507"/>
      <c r="W569" s="507"/>
      <c r="X569" s="507"/>
      <c r="Y569" s="507"/>
      <c r="Z569" s="507"/>
      <c r="AA569" s="507"/>
      <c r="AB569" s="507"/>
      <c r="AC569" s="507"/>
    </row>
    <row r="570">
      <c r="A570" s="507"/>
      <c r="B570" s="507"/>
      <c r="C570" s="507"/>
      <c r="D570" s="507"/>
      <c r="E570" s="507"/>
      <c r="F570" s="507"/>
      <c r="G570" s="507"/>
      <c r="H570" s="507"/>
      <c r="I570" s="507"/>
      <c r="J570" s="507"/>
      <c r="K570" s="507"/>
      <c r="L570" s="507"/>
      <c r="M570" s="507"/>
      <c r="N570" s="507"/>
      <c r="O570" s="507"/>
      <c r="P570" s="507"/>
      <c r="Q570" s="507"/>
      <c r="R570" s="507"/>
      <c r="S570" s="507"/>
      <c r="T570" s="507"/>
      <c r="U570" s="507"/>
      <c r="V570" s="507"/>
      <c r="W570" s="507"/>
      <c r="X570" s="507"/>
      <c r="Y570" s="507"/>
      <c r="Z570" s="507"/>
      <c r="AA570" s="507"/>
      <c r="AB570" s="507"/>
      <c r="AC570" s="507"/>
    </row>
    <row r="571">
      <c r="A571" s="507"/>
      <c r="B571" s="507"/>
      <c r="C571" s="507"/>
      <c r="D571" s="507"/>
      <c r="E571" s="507"/>
      <c r="F571" s="507"/>
      <c r="G571" s="507"/>
      <c r="H571" s="507"/>
      <c r="I571" s="507"/>
      <c r="J571" s="507"/>
      <c r="K571" s="507"/>
      <c r="L571" s="507"/>
      <c r="M571" s="507"/>
      <c r="N571" s="507"/>
      <c r="O571" s="507"/>
      <c r="P571" s="507"/>
      <c r="Q571" s="507"/>
      <c r="R571" s="507"/>
      <c r="S571" s="507"/>
      <c r="T571" s="507"/>
      <c r="U571" s="507"/>
      <c r="V571" s="507"/>
      <c r="W571" s="507"/>
      <c r="X571" s="507"/>
      <c r="Y571" s="507"/>
      <c r="Z571" s="507"/>
      <c r="AA571" s="507"/>
      <c r="AB571" s="507"/>
      <c r="AC571" s="507"/>
    </row>
    <row r="572">
      <c r="A572" s="507"/>
      <c r="B572" s="507"/>
      <c r="C572" s="507"/>
      <c r="D572" s="507"/>
      <c r="E572" s="507"/>
      <c r="F572" s="507"/>
      <c r="G572" s="507"/>
      <c r="H572" s="507"/>
      <c r="I572" s="507"/>
      <c r="J572" s="507"/>
      <c r="K572" s="507"/>
      <c r="L572" s="507"/>
      <c r="M572" s="507"/>
      <c r="N572" s="507"/>
      <c r="O572" s="507"/>
      <c r="P572" s="507"/>
      <c r="Q572" s="507"/>
      <c r="R572" s="507"/>
      <c r="S572" s="507"/>
      <c r="T572" s="507"/>
      <c r="U572" s="507"/>
      <c r="V572" s="507"/>
      <c r="W572" s="507"/>
      <c r="X572" s="507"/>
      <c r="Y572" s="507"/>
      <c r="Z572" s="507"/>
      <c r="AA572" s="507"/>
      <c r="AB572" s="507"/>
      <c r="AC572" s="507"/>
    </row>
    <row r="573">
      <c r="A573" s="507"/>
      <c r="B573" s="507"/>
      <c r="C573" s="507"/>
      <c r="D573" s="507"/>
      <c r="E573" s="507"/>
      <c r="F573" s="507"/>
      <c r="G573" s="507"/>
      <c r="H573" s="507"/>
      <c r="I573" s="507"/>
      <c r="J573" s="507"/>
      <c r="K573" s="507"/>
      <c r="L573" s="507"/>
      <c r="M573" s="507"/>
      <c r="N573" s="507"/>
      <c r="O573" s="507"/>
      <c r="P573" s="507"/>
      <c r="Q573" s="507"/>
      <c r="R573" s="507"/>
      <c r="S573" s="507"/>
      <c r="T573" s="507"/>
      <c r="U573" s="507"/>
      <c r="V573" s="507"/>
      <c r="W573" s="507"/>
      <c r="X573" s="507"/>
      <c r="Y573" s="507"/>
      <c r="Z573" s="507"/>
      <c r="AA573" s="507"/>
      <c r="AB573" s="507"/>
      <c r="AC573" s="507"/>
    </row>
    <row r="574">
      <c r="A574" s="507"/>
      <c r="B574" s="507"/>
      <c r="C574" s="507"/>
      <c r="D574" s="507"/>
      <c r="E574" s="507"/>
      <c r="F574" s="507"/>
      <c r="G574" s="507"/>
      <c r="H574" s="507"/>
      <c r="I574" s="507"/>
      <c r="J574" s="507"/>
      <c r="K574" s="507"/>
      <c r="L574" s="507"/>
      <c r="M574" s="507"/>
      <c r="N574" s="507"/>
      <c r="O574" s="507"/>
      <c r="P574" s="507"/>
      <c r="Q574" s="507"/>
      <c r="R574" s="507"/>
      <c r="S574" s="507"/>
      <c r="T574" s="507"/>
      <c r="U574" s="507"/>
      <c r="V574" s="507"/>
      <c r="W574" s="507"/>
      <c r="X574" s="507"/>
      <c r="Y574" s="507"/>
      <c r="Z574" s="507"/>
      <c r="AA574" s="507"/>
      <c r="AB574" s="507"/>
      <c r="AC574" s="507"/>
    </row>
    <row r="575">
      <c r="A575" s="507"/>
      <c r="B575" s="507"/>
      <c r="C575" s="507"/>
      <c r="D575" s="507"/>
      <c r="E575" s="507"/>
      <c r="F575" s="507"/>
      <c r="G575" s="507"/>
      <c r="H575" s="507"/>
      <c r="I575" s="507"/>
      <c r="J575" s="507"/>
      <c r="K575" s="507"/>
      <c r="L575" s="507"/>
      <c r="M575" s="507"/>
      <c r="N575" s="507"/>
      <c r="O575" s="507"/>
      <c r="P575" s="507"/>
      <c r="Q575" s="507"/>
      <c r="R575" s="507"/>
      <c r="S575" s="507"/>
      <c r="T575" s="507"/>
      <c r="U575" s="507"/>
      <c r="V575" s="507"/>
      <c r="W575" s="507"/>
      <c r="X575" s="507"/>
      <c r="Y575" s="507"/>
      <c r="Z575" s="507"/>
      <c r="AA575" s="507"/>
      <c r="AB575" s="507"/>
      <c r="AC575" s="507"/>
    </row>
    <row r="576">
      <c r="A576" s="507"/>
      <c r="B576" s="507"/>
      <c r="C576" s="507"/>
      <c r="D576" s="507"/>
      <c r="E576" s="507"/>
      <c r="F576" s="507"/>
      <c r="G576" s="507"/>
      <c r="H576" s="507"/>
      <c r="I576" s="507"/>
      <c r="J576" s="507"/>
      <c r="K576" s="507"/>
      <c r="L576" s="507"/>
      <c r="M576" s="507"/>
      <c r="N576" s="507"/>
      <c r="O576" s="507"/>
      <c r="P576" s="507"/>
      <c r="Q576" s="507"/>
      <c r="R576" s="507"/>
      <c r="S576" s="507"/>
      <c r="T576" s="507"/>
      <c r="U576" s="507"/>
      <c r="V576" s="507"/>
      <c r="W576" s="507"/>
      <c r="X576" s="507"/>
      <c r="Y576" s="507"/>
      <c r="Z576" s="507"/>
      <c r="AA576" s="507"/>
      <c r="AB576" s="507"/>
      <c r="AC576" s="507"/>
    </row>
    <row r="577">
      <c r="A577" s="507"/>
      <c r="B577" s="507"/>
      <c r="C577" s="507"/>
      <c r="D577" s="507"/>
      <c r="E577" s="507"/>
      <c r="F577" s="507"/>
      <c r="G577" s="507"/>
      <c r="H577" s="507"/>
      <c r="I577" s="507"/>
      <c r="J577" s="507"/>
      <c r="K577" s="507"/>
      <c r="L577" s="507"/>
      <c r="M577" s="507"/>
      <c r="N577" s="507"/>
      <c r="O577" s="507"/>
      <c r="P577" s="507"/>
      <c r="Q577" s="507"/>
      <c r="R577" s="507"/>
      <c r="S577" s="507"/>
      <c r="T577" s="507"/>
      <c r="U577" s="507"/>
      <c r="V577" s="507"/>
      <c r="W577" s="507"/>
      <c r="X577" s="507"/>
      <c r="Y577" s="507"/>
      <c r="Z577" s="507"/>
      <c r="AA577" s="507"/>
      <c r="AB577" s="507"/>
      <c r="AC577" s="507"/>
    </row>
    <row r="578">
      <c r="A578" s="507"/>
      <c r="B578" s="507"/>
      <c r="C578" s="507"/>
      <c r="D578" s="507"/>
      <c r="E578" s="507"/>
      <c r="F578" s="507"/>
      <c r="G578" s="507"/>
      <c r="H578" s="507"/>
      <c r="I578" s="507"/>
      <c r="J578" s="507"/>
      <c r="K578" s="507"/>
      <c r="L578" s="507"/>
      <c r="M578" s="507"/>
      <c r="N578" s="507"/>
      <c r="O578" s="507"/>
      <c r="P578" s="507"/>
      <c r="Q578" s="507"/>
      <c r="R578" s="507"/>
      <c r="S578" s="507"/>
      <c r="T578" s="507"/>
      <c r="U578" s="507"/>
      <c r="V578" s="507"/>
      <c r="W578" s="507"/>
      <c r="X578" s="507"/>
      <c r="Y578" s="507"/>
      <c r="Z578" s="507"/>
      <c r="AA578" s="507"/>
      <c r="AB578" s="507"/>
      <c r="AC578" s="507"/>
    </row>
    <row r="579">
      <c r="A579" s="507"/>
      <c r="B579" s="507"/>
      <c r="C579" s="507"/>
      <c r="D579" s="507"/>
      <c r="E579" s="507"/>
      <c r="F579" s="507"/>
      <c r="G579" s="507"/>
      <c r="H579" s="507"/>
      <c r="I579" s="507"/>
      <c r="J579" s="507"/>
      <c r="K579" s="507"/>
      <c r="L579" s="507"/>
      <c r="M579" s="507"/>
      <c r="N579" s="507"/>
      <c r="O579" s="507"/>
      <c r="P579" s="507"/>
      <c r="Q579" s="507"/>
      <c r="R579" s="507"/>
      <c r="S579" s="507"/>
      <c r="T579" s="507"/>
      <c r="U579" s="507"/>
      <c r="V579" s="507"/>
      <c r="W579" s="507"/>
      <c r="X579" s="507"/>
      <c r="Y579" s="507"/>
      <c r="Z579" s="507"/>
      <c r="AA579" s="507"/>
      <c r="AB579" s="507"/>
      <c r="AC579" s="507"/>
    </row>
    <row r="580">
      <c r="A580" s="507"/>
      <c r="B580" s="507"/>
      <c r="C580" s="507"/>
      <c r="D580" s="507"/>
      <c r="E580" s="507"/>
      <c r="F580" s="507"/>
      <c r="G580" s="507"/>
      <c r="H580" s="507"/>
      <c r="I580" s="507"/>
      <c r="J580" s="507"/>
      <c r="K580" s="507"/>
      <c r="L580" s="507"/>
      <c r="M580" s="507"/>
      <c r="N580" s="507"/>
      <c r="O580" s="507"/>
      <c r="P580" s="507"/>
      <c r="Q580" s="507"/>
      <c r="R580" s="507"/>
      <c r="S580" s="507"/>
      <c r="T580" s="507"/>
      <c r="U580" s="507"/>
      <c r="V580" s="507"/>
      <c r="W580" s="507"/>
      <c r="X580" s="507"/>
      <c r="Y580" s="507"/>
      <c r="Z580" s="507"/>
      <c r="AA580" s="507"/>
      <c r="AB580" s="507"/>
      <c r="AC580" s="507"/>
    </row>
    <row r="581">
      <c r="A581" s="507"/>
      <c r="B581" s="507"/>
      <c r="C581" s="507"/>
      <c r="D581" s="507"/>
      <c r="E581" s="507"/>
      <c r="F581" s="507"/>
      <c r="G581" s="507"/>
      <c r="H581" s="507"/>
      <c r="I581" s="507"/>
      <c r="J581" s="507"/>
      <c r="K581" s="507"/>
      <c r="L581" s="507"/>
      <c r="M581" s="507"/>
      <c r="N581" s="507"/>
      <c r="O581" s="507"/>
      <c r="P581" s="507"/>
      <c r="Q581" s="507"/>
      <c r="R581" s="507"/>
      <c r="S581" s="507"/>
      <c r="T581" s="507"/>
      <c r="U581" s="507"/>
      <c r="V581" s="507"/>
      <c r="W581" s="507"/>
      <c r="X581" s="507"/>
      <c r="Y581" s="507"/>
      <c r="Z581" s="507"/>
      <c r="AA581" s="507"/>
      <c r="AB581" s="507"/>
      <c r="AC581" s="507"/>
    </row>
    <row r="582">
      <c r="A582" s="507"/>
      <c r="B582" s="507"/>
      <c r="C582" s="507"/>
      <c r="D582" s="507"/>
      <c r="E582" s="507"/>
      <c r="F582" s="507"/>
      <c r="G582" s="507"/>
      <c r="H582" s="507"/>
      <c r="I582" s="507"/>
      <c r="J582" s="507"/>
      <c r="K582" s="507"/>
      <c r="L582" s="507"/>
      <c r="M582" s="507"/>
      <c r="N582" s="507"/>
      <c r="O582" s="507"/>
      <c r="P582" s="507"/>
      <c r="Q582" s="507"/>
      <c r="R582" s="507"/>
      <c r="S582" s="507"/>
      <c r="T582" s="507"/>
      <c r="U582" s="507"/>
      <c r="V582" s="507"/>
      <c r="W582" s="507"/>
      <c r="X582" s="507"/>
      <c r="Y582" s="507"/>
      <c r="Z582" s="507"/>
      <c r="AA582" s="507"/>
      <c r="AB582" s="507"/>
      <c r="AC582" s="507"/>
    </row>
    <row r="583">
      <c r="A583" s="507"/>
      <c r="B583" s="507"/>
      <c r="C583" s="507"/>
      <c r="D583" s="507"/>
      <c r="E583" s="507"/>
      <c r="F583" s="507"/>
      <c r="G583" s="507"/>
      <c r="H583" s="507"/>
      <c r="I583" s="507"/>
      <c r="J583" s="507"/>
      <c r="K583" s="507"/>
      <c r="L583" s="507"/>
      <c r="M583" s="507"/>
      <c r="N583" s="507"/>
      <c r="O583" s="507"/>
      <c r="P583" s="507"/>
      <c r="Q583" s="507"/>
      <c r="R583" s="507"/>
      <c r="S583" s="507"/>
      <c r="T583" s="507"/>
      <c r="U583" s="507"/>
      <c r="V583" s="507"/>
      <c r="W583" s="507"/>
      <c r="X583" s="507"/>
      <c r="Y583" s="507"/>
      <c r="Z583" s="507"/>
      <c r="AA583" s="507"/>
      <c r="AB583" s="507"/>
      <c r="AC583" s="507"/>
    </row>
    <row r="584">
      <c r="A584" s="507"/>
      <c r="B584" s="507"/>
      <c r="C584" s="507"/>
      <c r="D584" s="507"/>
      <c r="E584" s="507"/>
      <c r="F584" s="507"/>
      <c r="G584" s="507"/>
      <c r="H584" s="507"/>
      <c r="I584" s="507"/>
      <c r="J584" s="507"/>
      <c r="K584" s="507"/>
      <c r="L584" s="507"/>
      <c r="M584" s="507"/>
      <c r="N584" s="507"/>
      <c r="O584" s="507"/>
      <c r="P584" s="507"/>
      <c r="Q584" s="507"/>
      <c r="R584" s="507"/>
      <c r="S584" s="507"/>
      <c r="T584" s="507"/>
      <c r="U584" s="507"/>
      <c r="V584" s="507"/>
      <c r="W584" s="507"/>
      <c r="X584" s="507"/>
      <c r="Y584" s="507"/>
      <c r="Z584" s="507"/>
      <c r="AA584" s="507"/>
      <c r="AB584" s="507"/>
      <c r="AC584" s="507"/>
    </row>
    <row r="585">
      <c r="A585" s="507"/>
      <c r="B585" s="507"/>
      <c r="C585" s="507"/>
      <c r="D585" s="507"/>
      <c r="E585" s="507"/>
      <c r="F585" s="507"/>
      <c r="G585" s="507"/>
      <c r="H585" s="507"/>
      <c r="I585" s="507"/>
      <c r="J585" s="507"/>
      <c r="K585" s="507"/>
      <c r="L585" s="507"/>
      <c r="M585" s="507"/>
      <c r="N585" s="507"/>
      <c r="O585" s="507"/>
      <c r="P585" s="507"/>
      <c r="Q585" s="507"/>
      <c r="R585" s="507"/>
      <c r="S585" s="507"/>
      <c r="T585" s="507"/>
      <c r="U585" s="507"/>
      <c r="V585" s="507"/>
      <c r="W585" s="507"/>
      <c r="X585" s="507"/>
      <c r="Y585" s="507"/>
      <c r="Z585" s="507"/>
      <c r="AA585" s="507"/>
      <c r="AB585" s="507"/>
      <c r="AC585" s="507"/>
    </row>
    <row r="586">
      <c r="A586" s="507"/>
      <c r="B586" s="507"/>
      <c r="C586" s="507"/>
      <c r="D586" s="507"/>
      <c r="E586" s="507"/>
      <c r="F586" s="507"/>
      <c r="G586" s="507"/>
      <c r="H586" s="507"/>
      <c r="I586" s="507"/>
      <c r="J586" s="507"/>
      <c r="K586" s="507"/>
      <c r="L586" s="507"/>
      <c r="M586" s="507"/>
      <c r="N586" s="507"/>
      <c r="O586" s="507"/>
      <c r="P586" s="507"/>
      <c r="Q586" s="507"/>
      <c r="R586" s="507"/>
      <c r="S586" s="507"/>
      <c r="T586" s="507"/>
      <c r="U586" s="507"/>
      <c r="V586" s="507"/>
      <c r="W586" s="507"/>
      <c r="X586" s="507"/>
      <c r="Y586" s="507"/>
      <c r="Z586" s="507"/>
      <c r="AA586" s="507"/>
      <c r="AB586" s="507"/>
      <c r="AC586" s="507"/>
    </row>
    <row r="587">
      <c r="A587" s="507"/>
      <c r="B587" s="507"/>
      <c r="C587" s="507"/>
      <c r="D587" s="507"/>
      <c r="E587" s="507"/>
      <c r="F587" s="507"/>
      <c r="G587" s="507"/>
      <c r="H587" s="507"/>
      <c r="I587" s="507"/>
      <c r="J587" s="507"/>
      <c r="K587" s="507"/>
      <c r="L587" s="507"/>
      <c r="M587" s="507"/>
      <c r="N587" s="507"/>
      <c r="O587" s="507"/>
      <c r="P587" s="507"/>
      <c r="Q587" s="507"/>
      <c r="R587" s="507"/>
      <c r="S587" s="507"/>
      <c r="T587" s="507"/>
      <c r="U587" s="507"/>
      <c r="V587" s="507"/>
      <c r="W587" s="507"/>
      <c r="X587" s="507"/>
      <c r="Y587" s="507"/>
      <c r="Z587" s="507"/>
      <c r="AA587" s="507"/>
      <c r="AB587" s="507"/>
      <c r="AC587" s="507"/>
    </row>
    <row r="588">
      <c r="A588" s="507"/>
      <c r="B588" s="507"/>
      <c r="C588" s="507"/>
      <c r="D588" s="507"/>
      <c r="E588" s="507"/>
      <c r="F588" s="507"/>
      <c r="G588" s="507"/>
      <c r="H588" s="507"/>
      <c r="I588" s="507"/>
      <c r="J588" s="507"/>
      <c r="K588" s="507"/>
      <c r="L588" s="507"/>
      <c r="M588" s="507"/>
      <c r="N588" s="507"/>
      <c r="O588" s="507"/>
      <c r="P588" s="507"/>
      <c r="Q588" s="507"/>
      <c r="R588" s="507"/>
      <c r="S588" s="507"/>
      <c r="T588" s="507"/>
      <c r="U588" s="507"/>
      <c r="V588" s="507"/>
      <c r="W588" s="507"/>
      <c r="X588" s="507"/>
      <c r="Y588" s="507"/>
      <c r="Z588" s="507"/>
      <c r="AA588" s="507"/>
      <c r="AB588" s="507"/>
      <c r="AC588" s="507"/>
    </row>
    <row r="589">
      <c r="A589" s="507"/>
      <c r="B589" s="507"/>
      <c r="C589" s="507"/>
      <c r="D589" s="507"/>
      <c r="E589" s="507"/>
      <c r="F589" s="507"/>
      <c r="G589" s="507"/>
      <c r="H589" s="507"/>
      <c r="I589" s="507"/>
      <c r="J589" s="507"/>
      <c r="K589" s="507"/>
      <c r="L589" s="507"/>
      <c r="M589" s="507"/>
      <c r="N589" s="507"/>
      <c r="O589" s="507"/>
      <c r="P589" s="507"/>
      <c r="Q589" s="507"/>
      <c r="R589" s="507"/>
      <c r="S589" s="507"/>
      <c r="T589" s="507"/>
      <c r="U589" s="507"/>
      <c r="V589" s="507"/>
      <c r="W589" s="507"/>
      <c r="X589" s="507"/>
      <c r="Y589" s="507"/>
      <c r="Z589" s="507"/>
      <c r="AA589" s="507"/>
      <c r="AB589" s="507"/>
      <c r="AC589" s="507"/>
    </row>
    <row r="590">
      <c r="A590" s="507"/>
      <c r="B590" s="507"/>
      <c r="C590" s="507"/>
      <c r="D590" s="507"/>
      <c r="E590" s="507"/>
      <c r="F590" s="507"/>
      <c r="G590" s="507"/>
      <c r="H590" s="507"/>
      <c r="I590" s="507"/>
      <c r="J590" s="507"/>
      <c r="K590" s="507"/>
      <c r="L590" s="507"/>
      <c r="M590" s="507"/>
      <c r="N590" s="507"/>
      <c r="O590" s="507"/>
      <c r="P590" s="507"/>
      <c r="Q590" s="507"/>
      <c r="R590" s="507"/>
      <c r="S590" s="507"/>
      <c r="T590" s="507"/>
      <c r="U590" s="507"/>
      <c r="V590" s="507"/>
      <c r="W590" s="507"/>
      <c r="X590" s="507"/>
      <c r="Y590" s="507"/>
      <c r="Z590" s="507"/>
      <c r="AA590" s="507"/>
      <c r="AB590" s="507"/>
      <c r="AC590" s="507"/>
    </row>
    <row r="591">
      <c r="A591" s="507"/>
      <c r="B591" s="507"/>
      <c r="C591" s="507"/>
      <c r="D591" s="507"/>
      <c r="E591" s="507"/>
      <c r="F591" s="507"/>
      <c r="G591" s="507"/>
      <c r="H591" s="507"/>
      <c r="I591" s="507"/>
      <c r="J591" s="507"/>
      <c r="K591" s="507"/>
      <c r="L591" s="507"/>
      <c r="M591" s="507"/>
      <c r="N591" s="507"/>
      <c r="O591" s="507"/>
      <c r="P591" s="507"/>
      <c r="Q591" s="507"/>
      <c r="R591" s="507"/>
      <c r="S591" s="507"/>
      <c r="T591" s="507"/>
      <c r="U591" s="507"/>
      <c r="V591" s="507"/>
      <c r="W591" s="507"/>
      <c r="X591" s="507"/>
      <c r="Y591" s="507"/>
      <c r="Z591" s="507"/>
      <c r="AA591" s="507"/>
      <c r="AB591" s="507"/>
      <c r="AC591" s="507"/>
    </row>
    <row r="592">
      <c r="A592" s="507"/>
      <c r="B592" s="507"/>
      <c r="C592" s="507"/>
      <c r="D592" s="507"/>
      <c r="E592" s="507"/>
      <c r="F592" s="507"/>
      <c r="G592" s="507"/>
      <c r="H592" s="507"/>
      <c r="I592" s="507"/>
      <c r="J592" s="507"/>
      <c r="K592" s="507"/>
      <c r="L592" s="507"/>
      <c r="M592" s="507"/>
      <c r="N592" s="507"/>
      <c r="O592" s="507"/>
      <c r="P592" s="507"/>
      <c r="Q592" s="507"/>
      <c r="R592" s="507"/>
      <c r="S592" s="507"/>
      <c r="T592" s="507"/>
      <c r="U592" s="507"/>
      <c r="V592" s="507"/>
      <c r="W592" s="507"/>
      <c r="X592" s="507"/>
      <c r="Y592" s="507"/>
      <c r="Z592" s="507"/>
      <c r="AA592" s="507"/>
      <c r="AB592" s="507"/>
      <c r="AC592" s="507"/>
    </row>
    <row r="593">
      <c r="A593" s="507"/>
      <c r="B593" s="507"/>
      <c r="C593" s="507"/>
      <c r="D593" s="507"/>
      <c r="E593" s="507"/>
      <c r="F593" s="507"/>
      <c r="G593" s="507"/>
      <c r="H593" s="507"/>
      <c r="I593" s="507"/>
      <c r="J593" s="507"/>
      <c r="K593" s="507"/>
      <c r="L593" s="507"/>
      <c r="M593" s="507"/>
      <c r="N593" s="507"/>
      <c r="O593" s="507"/>
      <c r="P593" s="507"/>
      <c r="Q593" s="507"/>
      <c r="R593" s="507"/>
      <c r="S593" s="507"/>
      <c r="T593" s="507"/>
      <c r="U593" s="507"/>
      <c r="V593" s="507"/>
      <c r="W593" s="507"/>
      <c r="X593" s="507"/>
      <c r="Y593" s="507"/>
      <c r="Z593" s="507"/>
      <c r="AA593" s="507"/>
      <c r="AB593" s="507"/>
      <c r="AC593" s="507"/>
    </row>
    <row r="594">
      <c r="A594" s="507"/>
      <c r="B594" s="507"/>
      <c r="C594" s="507"/>
      <c r="D594" s="507"/>
      <c r="E594" s="507"/>
      <c r="F594" s="507"/>
      <c r="G594" s="507"/>
      <c r="H594" s="507"/>
      <c r="I594" s="507"/>
      <c r="J594" s="507"/>
      <c r="K594" s="507"/>
      <c r="L594" s="507"/>
      <c r="M594" s="507"/>
      <c r="N594" s="507"/>
      <c r="O594" s="507"/>
      <c r="P594" s="507"/>
      <c r="Q594" s="507"/>
      <c r="R594" s="507"/>
      <c r="S594" s="507"/>
      <c r="T594" s="507"/>
      <c r="U594" s="507"/>
      <c r="V594" s="507"/>
      <c r="W594" s="507"/>
      <c r="X594" s="507"/>
      <c r="Y594" s="507"/>
      <c r="Z594" s="507"/>
      <c r="AA594" s="507"/>
      <c r="AB594" s="507"/>
      <c r="AC594" s="507"/>
    </row>
    <row r="595">
      <c r="A595" s="507"/>
      <c r="B595" s="507"/>
      <c r="C595" s="507"/>
      <c r="D595" s="507"/>
      <c r="E595" s="507"/>
      <c r="F595" s="507"/>
      <c r="G595" s="507"/>
      <c r="H595" s="507"/>
      <c r="I595" s="507"/>
      <c r="J595" s="507"/>
      <c r="K595" s="507"/>
      <c r="L595" s="507"/>
      <c r="M595" s="507"/>
      <c r="N595" s="507"/>
      <c r="O595" s="507"/>
      <c r="P595" s="507"/>
      <c r="Q595" s="507"/>
      <c r="R595" s="507"/>
      <c r="S595" s="507"/>
      <c r="T595" s="507"/>
      <c r="U595" s="507"/>
      <c r="V595" s="507"/>
      <c r="W595" s="507"/>
      <c r="X595" s="507"/>
      <c r="Y595" s="507"/>
      <c r="Z595" s="507"/>
      <c r="AA595" s="507"/>
      <c r="AB595" s="507"/>
      <c r="AC595" s="507"/>
    </row>
    <row r="596">
      <c r="A596" s="507"/>
      <c r="B596" s="507"/>
      <c r="C596" s="507"/>
      <c r="D596" s="507"/>
      <c r="E596" s="507"/>
      <c r="F596" s="507"/>
      <c r="G596" s="507"/>
      <c r="H596" s="507"/>
      <c r="I596" s="507"/>
      <c r="J596" s="507"/>
      <c r="K596" s="507"/>
      <c r="L596" s="507"/>
      <c r="M596" s="507"/>
      <c r="N596" s="507"/>
      <c r="O596" s="507"/>
      <c r="P596" s="507"/>
      <c r="Q596" s="507"/>
      <c r="R596" s="507"/>
      <c r="S596" s="507"/>
      <c r="T596" s="507"/>
      <c r="U596" s="507"/>
      <c r="V596" s="507"/>
      <c r="W596" s="507"/>
      <c r="X596" s="507"/>
      <c r="Y596" s="507"/>
      <c r="Z596" s="507"/>
      <c r="AA596" s="507"/>
      <c r="AB596" s="507"/>
      <c r="AC596" s="507"/>
    </row>
    <row r="597">
      <c r="A597" s="507"/>
      <c r="B597" s="507"/>
      <c r="C597" s="507"/>
      <c r="D597" s="507"/>
      <c r="E597" s="507"/>
      <c r="F597" s="507"/>
      <c r="G597" s="507"/>
      <c r="H597" s="507"/>
      <c r="I597" s="507"/>
      <c r="J597" s="507"/>
      <c r="K597" s="507"/>
      <c r="L597" s="507"/>
      <c r="M597" s="507"/>
      <c r="N597" s="507"/>
      <c r="O597" s="507"/>
      <c r="P597" s="507"/>
      <c r="Q597" s="507"/>
      <c r="R597" s="507"/>
      <c r="S597" s="507"/>
      <c r="T597" s="507"/>
      <c r="U597" s="507"/>
      <c r="V597" s="507"/>
      <c r="W597" s="507"/>
      <c r="X597" s="507"/>
      <c r="Y597" s="507"/>
      <c r="Z597" s="507"/>
      <c r="AA597" s="507"/>
      <c r="AB597" s="507"/>
      <c r="AC597" s="507"/>
    </row>
    <row r="598">
      <c r="A598" s="507"/>
      <c r="B598" s="507"/>
      <c r="C598" s="507"/>
      <c r="D598" s="507"/>
      <c r="E598" s="507"/>
      <c r="F598" s="507"/>
      <c r="G598" s="507"/>
      <c r="H598" s="507"/>
      <c r="I598" s="507"/>
      <c r="J598" s="507"/>
      <c r="K598" s="507"/>
      <c r="L598" s="507"/>
      <c r="M598" s="507"/>
      <c r="N598" s="507"/>
      <c r="O598" s="507"/>
      <c r="P598" s="507"/>
      <c r="Q598" s="507"/>
      <c r="R598" s="507"/>
      <c r="S598" s="507"/>
      <c r="T598" s="507"/>
      <c r="U598" s="507"/>
      <c r="V598" s="507"/>
      <c r="W598" s="507"/>
      <c r="X598" s="507"/>
      <c r="Y598" s="507"/>
      <c r="Z598" s="507"/>
      <c r="AA598" s="507"/>
      <c r="AB598" s="507"/>
      <c r="AC598" s="507"/>
    </row>
    <row r="599">
      <c r="A599" s="507"/>
      <c r="B599" s="507"/>
      <c r="C599" s="507"/>
      <c r="D599" s="507"/>
      <c r="E599" s="507"/>
      <c r="F599" s="507"/>
      <c r="G599" s="507"/>
      <c r="H599" s="507"/>
      <c r="I599" s="507"/>
      <c r="J599" s="507"/>
      <c r="K599" s="507"/>
      <c r="L599" s="507"/>
      <c r="M599" s="507"/>
      <c r="N599" s="507"/>
      <c r="O599" s="507"/>
      <c r="P599" s="507"/>
      <c r="Q599" s="507"/>
      <c r="R599" s="507"/>
      <c r="S599" s="507"/>
      <c r="T599" s="507"/>
      <c r="U599" s="507"/>
      <c r="V599" s="507"/>
      <c r="W599" s="507"/>
      <c r="X599" s="507"/>
      <c r="Y599" s="507"/>
      <c r="Z599" s="507"/>
      <c r="AA599" s="507"/>
      <c r="AB599" s="507"/>
      <c r="AC599" s="507"/>
    </row>
    <row r="600">
      <c r="A600" s="507"/>
      <c r="B600" s="507"/>
      <c r="C600" s="507"/>
      <c r="D600" s="507"/>
      <c r="E600" s="507"/>
      <c r="F600" s="507"/>
      <c r="G600" s="507"/>
      <c r="H600" s="507"/>
      <c r="I600" s="507"/>
      <c r="J600" s="507"/>
      <c r="K600" s="507"/>
      <c r="L600" s="507"/>
      <c r="M600" s="507"/>
      <c r="N600" s="507"/>
      <c r="O600" s="507"/>
      <c r="P600" s="507"/>
      <c r="Q600" s="507"/>
      <c r="R600" s="507"/>
      <c r="S600" s="507"/>
      <c r="T600" s="507"/>
      <c r="U600" s="507"/>
      <c r="V600" s="507"/>
      <c r="W600" s="507"/>
      <c r="X600" s="507"/>
      <c r="Y600" s="507"/>
      <c r="Z600" s="507"/>
      <c r="AA600" s="507"/>
      <c r="AB600" s="507"/>
      <c r="AC600" s="507"/>
    </row>
    <row r="601">
      <c r="A601" s="507"/>
      <c r="B601" s="507"/>
      <c r="C601" s="507"/>
      <c r="D601" s="507"/>
      <c r="E601" s="507"/>
      <c r="F601" s="507"/>
      <c r="G601" s="507"/>
      <c r="H601" s="507"/>
      <c r="I601" s="507"/>
      <c r="J601" s="507"/>
      <c r="K601" s="507"/>
      <c r="L601" s="507"/>
      <c r="M601" s="507"/>
      <c r="N601" s="507"/>
      <c r="O601" s="507"/>
      <c r="P601" s="507"/>
      <c r="Q601" s="507"/>
      <c r="R601" s="507"/>
      <c r="S601" s="507"/>
      <c r="T601" s="507"/>
      <c r="U601" s="507"/>
      <c r="V601" s="507"/>
      <c r="W601" s="507"/>
      <c r="X601" s="507"/>
      <c r="Y601" s="507"/>
      <c r="Z601" s="507"/>
      <c r="AA601" s="507"/>
      <c r="AB601" s="507"/>
      <c r="AC601" s="507"/>
    </row>
    <row r="602">
      <c r="A602" s="507"/>
      <c r="B602" s="507"/>
      <c r="C602" s="507"/>
      <c r="D602" s="507"/>
      <c r="E602" s="507"/>
      <c r="F602" s="507"/>
      <c r="G602" s="507"/>
      <c r="H602" s="507"/>
      <c r="I602" s="507"/>
      <c r="J602" s="507"/>
      <c r="K602" s="507"/>
      <c r="L602" s="507"/>
      <c r="M602" s="507"/>
      <c r="N602" s="507"/>
      <c r="O602" s="507"/>
      <c r="P602" s="507"/>
      <c r="Q602" s="507"/>
      <c r="R602" s="507"/>
      <c r="S602" s="507"/>
      <c r="T602" s="507"/>
      <c r="U602" s="507"/>
      <c r="V602" s="507"/>
      <c r="W602" s="507"/>
      <c r="X602" s="507"/>
      <c r="Y602" s="507"/>
      <c r="Z602" s="507"/>
      <c r="AA602" s="507"/>
      <c r="AB602" s="507"/>
      <c r="AC602" s="507"/>
    </row>
    <row r="603">
      <c r="A603" s="507"/>
      <c r="B603" s="507"/>
      <c r="C603" s="507"/>
      <c r="D603" s="507"/>
      <c r="E603" s="507"/>
      <c r="F603" s="507"/>
      <c r="G603" s="507"/>
      <c r="H603" s="507"/>
      <c r="I603" s="507"/>
      <c r="J603" s="507"/>
      <c r="K603" s="507"/>
      <c r="L603" s="507"/>
      <c r="M603" s="507"/>
      <c r="N603" s="507"/>
      <c r="O603" s="507"/>
      <c r="P603" s="507"/>
      <c r="Q603" s="507"/>
      <c r="R603" s="507"/>
      <c r="S603" s="507"/>
      <c r="T603" s="507"/>
      <c r="U603" s="507"/>
      <c r="V603" s="507"/>
      <c r="W603" s="507"/>
      <c r="X603" s="507"/>
      <c r="Y603" s="507"/>
      <c r="Z603" s="507"/>
      <c r="AA603" s="507"/>
      <c r="AB603" s="507"/>
      <c r="AC603" s="507"/>
    </row>
    <row r="604">
      <c r="A604" s="507"/>
      <c r="B604" s="507"/>
      <c r="C604" s="507"/>
      <c r="D604" s="507"/>
      <c r="E604" s="507"/>
      <c r="F604" s="507"/>
      <c r="G604" s="507"/>
      <c r="H604" s="507"/>
      <c r="I604" s="507"/>
      <c r="J604" s="507"/>
      <c r="K604" s="507"/>
      <c r="L604" s="507"/>
      <c r="M604" s="507"/>
      <c r="N604" s="507"/>
      <c r="O604" s="507"/>
      <c r="P604" s="507"/>
      <c r="Q604" s="507"/>
      <c r="R604" s="507"/>
      <c r="S604" s="507"/>
      <c r="T604" s="507"/>
      <c r="U604" s="507"/>
      <c r="V604" s="507"/>
      <c r="W604" s="507"/>
      <c r="X604" s="507"/>
      <c r="Y604" s="507"/>
      <c r="Z604" s="507"/>
      <c r="AA604" s="507"/>
      <c r="AB604" s="507"/>
      <c r="AC604" s="507"/>
    </row>
    <row r="605">
      <c r="A605" s="507"/>
      <c r="B605" s="507"/>
      <c r="C605" s="507"/>
      <c r="D605" s="507"/>
      <c r="E605" s="507"/>
      <c r="F605" s="507"/>
      <c r="G605" s="507"/>
      <c r="H605" s="507"/>
      <c r="I605" s="507"/>
      <c r="J605" s="507"/>
      <c r="K605" s="507"/>
      <c r="L605" s="507"/>
      <c r="M605" s="507"/>
      <c r="N605" s="507"/>
      <c r="O605" s="507"/>
      <c r="P605" s="507"/>
      <c r="Q605" s="507"/>
      <c r="R605" s="507"/>
      <c r="S605" s="507"/>
      <c r="T605" s="507"/>
      <c r="U605" s="507"/>
      <c r="V605" s="507"/>
      <c r="W605" s="507"/>
      <c r="X605" s="507"/>
      <c r="Y605" s="507"/>
      <c r="Z605" s="507"/>
      <c r="AA605" s="507"/>
      <c r="AB605" s="507"/>
      <c r="AC605" s="507"/>
    </row>
    <row r="606">
      <c r="A606" s="507"/>
      <c r="B606" s="507"/>
      <c r="C606" s="507"/>
      <c r="D606" s="507"/>
      <c r="E606" s="507"/>
      <c r="F606" s="507"/>
      <c r="G606" s="507"/>
      <c r="H606" s="507"/>
      <c r="I606" s="507"/>
      <c r="J606" s="507"/>
      <c r="K606" s="507"/>
      <c r="L606" s="507"/>
      <c r="M606" s="507"/>
      <c r="N606" s="507"/>
      <c r="O606" s="507"/>
      <c r="P606" s="507"/>
      <c r="Q606" s="507"/>
      <c r="R606" s="507"/>
      <c r="S606" s="507"/>
      <c r="T606" s="507"/>
      <c r="U606" s="507"/>
      <c r="V606" s="507"/>
      <c r="W606" s="507"/>
      <c r="X606" s="507"/>
      <c r="Y606" s="507"/>
      <c r="Z606" s="507"/>
      <c r="AA606" s="507"/>
      <c r="AB606" s="507"/>
      <c r="AC606" s="507"/>
    </row>
    <row r="607">
      <c r="A607" s="507"/>
      <c r="B607" s="507"/>
      <c r="C607" s="507"/>
      <c r="D607" s="507"/>
      <c r="E607" s="507"/>
      <c r="F607" s="507"/>
      <c r="G607" s="507"/>
      <c r="H607" s="507"/>
      <c r="I607" s="507"/>
      <c r="J607" s="507"/>
      <c r="K607" s="507"/>
      <c r="L607" s="507"/>
      <c r="M607" s="507"/>
      <c r="N607" s="507"/>
      <c r="O607" s="507"/>
      <c r="P607" s="507"/>
      <c r="Q607" s="507"/>
      <c r="R607" s="507"/>
      <c r="S607" s="507"/>
      <c r="T607" s="507"/>
      <c r="U607" s="507"/>
      <c r="V607" s="507"/>
      <c r="W607" s="507"/>
      <c r="X607" s="507"/>
      <c r="Y607" s="507"/>
      <c r="Z607" s="507"/>
      <c r="AA607" s="507"/>
      <c r="AB607" s="507"/>
      <c r="AC607" s="507"/>
    </row>
    <row r="608">
      <c r="A608" s="507"/>
      <c r="B608" s="507"/>
      <c r="C608" s="507"/>
      <c r="D608" s="507"/>
      <c r="E608" s="507"/>
      <c r="F608" s="507"/>
      <c r="G608" s="507"/>
      <c r="H608" s="507"/>
      <c r="I608" s="507"/>
      <c r="J608" s="507"/>
      <c r="K608" s="507"/>
      <c r="L608" s="507"/>
      <c r="M608" s="507"/>
      <c r="N608" s="507"/>
      <c r="O608" s="507"/>
      <c r="P608" s="507"/>
      <c r="Q608" s="507"/>
      <c r="R608" s="507"/>
      <c r="S608" s="507"/>
      <c r="T608" s="507"/>
      <c r="U608" s="507"/>
      <c r="V608" s="507"/>
      <c r="W608" s="507"/>
      <c r="X608" s="507"/>
      <c r="Y608" s="507"/>
      <c r="Z608" s="507"/>
      <c r="AA608" s="507"/>
      <c r="AB608" s="507"/>
      <c r="AC608" s="507"/>
    </row>
    <row r="609">
      <c r="A609" s="507"/>
      <c r="B609" s="507"/>
      <c r="C609" s="507"/>
      <c r="D609" s="507"/>
      <c r="E609" s="507"/>
      <c r="F609" s="507"/>
      <c r="G609" s="507"/>
      <c r="H609" s="507"/>
      <c r="I609" s="507"/>
      <c r="J609" s="507"/>
      <c r="K609" s="507"/>
      <c r="L609" s="507"/>
      <c r="M609" s="507"/>
      <c r="N609" s="507"/>
      <c r="O609" s="507"/>
      <c r="P609" s="507"/>
      <c r="Q609" s="507"/>
      <c r="R609" s="507"/>
      <c r="S609" s="507"/>
      <c r="T609" s="507"/>
      <c r="U609" s="507"/>
      <c r="V609" s="507"/>
      <c r="W609" s="507"/>
      <c r="X609" s="507"/>
      <c r="Y609" s="507"/>
      <c r="Z609" s="507"/>
      <c r="AA609" s="507"/>
      <c r="AB609" s="507"/>
      <c r="AC609" s="507"/>
    </row>
    <row r="610">
      <c r="A610" s="507"/>
      <c r="B610" s="507"/>
      <c r="C610" s="507"/>
      <c r="D610" s="507"/>
      <c r="E610" s="507"/>
      <c r="F610" s="507"/>
      <c r="G610" s="507"/>
      <c r="H610" s="507"/>
      <c r="I610" s="507"/>
      <c r="J610" s="507"/>
      <c r="K610" s="507"/>
      <c r="L610" s="507"/>
      <c r="M610" s="507"/>
      <c r="N610" s="507"/>
      <c r="O610" s="507"/>
      <c r="P610" s="507"/>
      <c r="Q610" s="507"/>
      <c r="R610" s="507"/>
      <c r="S610" s="507"/>
      <c r="T610" s="507"/>
      <c r="U610" s="507"/>
      <c r="V610" s="507"/>
      <c r="W610" s="507"/>
      <c r="X610" s="507"/>
      <c r="Y610" s="507"/>
      <c r="Z610" s="507"/>
      <c r="AA610" s="507"/>
      <c r="AB610" s="507"/>
      <c r="AC610" s="507"/>
    </row>
    <row r="611">
      <c r="A611" s="507"/>
      <c r="B611" s="507"/>
      <c r="C611" s="507"/>
      <c r="D611" s="507"/>
      <c r="E611" s="507"/>
      <c r="F611" s="507"/>
      <c r="G611" s="507"/>
      <c r="H611" s="507"/>
      <c r="I611" s="507"/>
      <c r="J611" s="507"/>
      <c r="K611" s="507"/>
      <c r="L611" s="507"/>
      <c r="M611" s="507"/>
      <c r="N611" s="507"/>
      <c r="O611" s="507"/>
      <c r="P611" s="507"/>
      <c r="Q611" s="507"/>
      <c r="R611" s="507"/>
      <c r="S611" s="507"/>
      <c r="T611" s="507"/>
      <c r="U611" s="507"/>
      <c r="V611" s="507"/>
      <c r="W611" s="507"/>
      <c r="X611" s="507"/>
      <c r="Y611" s="507"/>
      <c r="Z611" s="507"/>
      <c r="AA611" s="507"/>
      <c r="AB611" s="507"/>
      <c r="AC611" s="507"/>
    </row>
    <row r="612">
      <c r="A612" s="507"/>
      <c r="B612" s="507"/>
      <c r="C612" s="507"/>
      <c r="D612" s="507"/>
      <c r="E612" s="507"/>
      <c r="F612" s="507"/>
      <c r="G612" s="507"/>
      <c r="H612" s="507"/>
      <c r="I612" s="507"/>
      <c r="J612" s="507"/>
      <c r="K612" s="507"/>
      <c r="L612" s="507"/>
      <c r="M612" s="507"/>
      <c r="N612" s="507"/>
      <c r="O612" s="507"/>
      <c r="P612" s="507"/>
      <c r="Q612" s="507"/>
      <c r="R612" s="507"/>
      <c r="S612" s="507"/>
      <c r="T612" s="507"/>
      <c r="U612" s="507"/>
      <c r="V612" s="507"/>
      <c r="W612" s="507"/>
      <c r="X612" s="507"/>
      <c r="Y612" s="507"/>
      <c r="Z612" s="507"/>
      <c r="AA612" s="507"/>
      <c r="AB612" s="507"/>
      <c r="AC612" s="507"/>
    </row>
    <row r="613">
      <c r="A613" s="507"/>
      <c r="B613" s="507"/>
      <c r="C613" s="507"/>
      <c r="D613" s="507"/>
      <c r="E613" s="507"/>
      <c r="F613" s="507"/>
      <c r="G613" s="507"/>
      <c r="H613" s="507"/>
      <c r="I613" s="507"/>
      <c r="J613" s="507"/>
      <c r="K613" s="507"/>
      <c r="L613" s="507"/>
      <c r="M613" s="507"/>
      <c r="N613" s="507"/>
      <c r="O613" s="507"/>
      <c r="P613" s="507"/>
      <c r="Q613" s="507"/>
      <c r="R613" s="507"/>
      <c r="S613" s="507"/>
      <c r="T613" s="507"/>
      <c r="U613" s="507"/>
      <c r="V613" s="507"/>
      <c r="W613" s="507"/>
      <c r="X613" s="507"/>
      <c r="Y613" s="507"/>
      <c r="Z613" s="507"/>
      <c r="AA613" s="507"/>
      <c r="AB613" s="507"/>
      <c r="AC613" s="507"/>
    </row>
    <row r="614">
      <c r="A614" s="507"/>
      <c r="B614" s="507"/>
      <c r="C614" s="507"/>
      <c r="D614" s="507"/>
      <c r="E614" s="507"/>
      <c r="F614" s="507"/>
      <c r="G614" s="507"/>
      <c r="H614" s="507"/>
      <c r="I614" s="507"/>
      <c r="J614" s="507"/>
      <c r="K614" s="507"/>
      <c r="L614" s="507"/>
      <c r="M614" s="507"/>
      <c r="N614" s="507"/>
      <c r="O614" s="507"/>
      <c r="P614" s="507"/>
      <c r="Q614" s="507"/>
      <c r="R614" s="507"/>
      <c r="S614" s="507"/>
      <c r="T614" s="507"/>
      <c r="U614" s="507"/>
      <c r="V614" s="507"/>
      <c r="W614" s="507"/>
      <c r="X614" s="507"/>
      <c r="Y614" s="507"/>
      <c r="Z614" s="507"/>
      <c r="AA614" s="507"/>
      <c r="AB614" s="507"/>
      <c r="AC614" s="507"/>
    </row>
    <row r="615">
      <c r="A615" s="507"/>
      <c r="B615" s="507"/>
      <c r="C615" s="507"/>
      <c r="D615" s="507"/>
      <c r="E615" s="507"/>
      <c r="F615" s="507"/>
      <c r="G615" s="507"/>
      <c r="H615" s="507"/>
      <c r="I615" s="507"/>
      <c r="J615" s="507"/>
      <c r="K615" s="507"/>
      <c r="L615" s="507"/>
      <c r="M615" s="507"/>
      <c r="N615" s="507"/>
      <c r="O615" s="507"/>
      <c r="P615" s="507"/>
      <c r="Q615" s="507"/>
      <c r="R615" s="507"/>
      <c r="S615" s="507"/>
      <c r="T615" s="507"/>
      <c r="U615" s="507"/>
      <c r="V615" s="507"/>
      <c r="W615" s="507"/>
      <c r="X615" s="507"/>
      <c r="Y615" s="507"/>
      <c r="Z615" s="507"/>
      <c r="AA615" s="507"/>
      <c r="AB615" s="507"/>
      <c r="AC615" s="507"/>
    </row>
    <row r="616">
      <c r="A616" s="507"/>
      <c r="B616" s="507"/>
      <c r="C616" s="507"/>
      <c r="D616" s="507"/>
      <c r="E616" s="507"/>
      <c r="F616" s="507"/>
      <c r="G616" s="507"/>
      <c r="H616" s="507"/>
      <c r="I616" s="507"/>
      <c r="J616" s="507"/>
      <c r="K616" s="507"/>
      <c r="L616" s="507"/>
      <c r="M616" s="507"/>
      <c r="N616" s="507"/>
      <c r="O616" s="507"/>
      <c r="P616" s="507"/>
      <c r="Q616" s="507"/>
      <c r="R616" s="507"/>
      <c r="S616" s="507"/>
      <c r="T616" s="507"/>
      <c r="U616" s="507"/>
      <c r="V616" s="507"/>
      <c r="W616" s="507"/>
      <c r="X616" s="507"/>
      <c r="Y616" s="507"/>
      <c r="Z616" s="507"/>
      <c r="AA616" s="507"/>
      <c r="AB616" s="507"/>
      <c r="AC616" s="507"/>
    </row>
    <row r="617">
      <c r="A617" s="507"/>
      <c r="B617" s="507"/>
      <c r="C617" s="507"/>
      <c r="D617" s="507"/>
      <c r="E617" s="507"/>
      <c r="F617" s="507"/>
      <c r="G617" s="507"/>
      <c r="H617" s="507"/>
      <c r="I617" s="507"/>
      <c r="J617" s="507"/>
      <c r="K617" s="507"/>
      <c r="L617" s="507"/>
      <c r="M617" s="507"/>
      <c r="N617" s="507"/>
      <c r="O617" s="507"/>
      <c r="P617" s="507"/>
      <c r="Q617" s="507"/>
      <c r="R617" s="507"/>
      <c r="S617" s="507"/>
      <c r="T617" s="507"/>
      <c r="U617" s="507"/>
      <c r="V617" s="507"/>
      <c r="W617" s="507"/>
      <c r="X617" s="507"/>
      <c r="Y617" s="507"/>
      <c r="Z617" s="507"/>
      <c r="AA617" s="507"/>
      <c r="AB617" s="507"/>
      <c r="AC617" s="507"/>
    </row>
    <row r="618">
      <c r="A618" s="507"/>
      <c r="B618" s="507"/>
      <c r="C618" s="507"/>
      <c r="D618" s="507"/>
      <c r="E618" s="507"/>
      <c r="F618" s="507"/>
      <c r="G618" s="507"/>
      <c r="H618" s="507"/>
      <c r="I618" s="507"/>
      <c r="J618" s="507"/>
      <c r="K618" s="507"/>
      <c r="L618" s="507"/>
      <c r="M618" s="507"/>
      <c r="N618" s="507"/>
      <c r="O618" s="507"/>
      <c r="P618" s="507"/>
      <c r="Q618" s="507"/>
      <c r="R618" s="507"/>
      <c r="S618" s="507"/>
      <c r="T618" s="507"/>
      <c r="U618" s="507"/>
      <c r="V618" s="507"/>
      <c r="W618" s="507"/>
      <c r="X618" s="507"/>
      <c r="Y618" s="507"/>
      <c r="Z618" s="507"/>
      <c r="AA618" s="507"/>
      <c r="AB618" s="507"/>
      <c r="AC618" s="507"/>
    </row>
    <row r="619">
      <c r="A619" s="507"/>
      <c r="B619" s="507"/>
      <c r="C619" s="507"/>
      <c r="D619" s="507"/>
      <c r="E619" s="507"/>
      <c r="F619" s="507"/>
      <c r="G619" s="507"/>
      <c r="H619" s="507"/>
      <c r="I619" s="507"/>
      <c r="J619" s="507"/>
      <c r="K619" s="507"/>
      <c r="L619" s="507"/>
      <c r="M619" s="507"/>
      <c r="N619" s="507"/>
      <c r="O619" s="507"/>
      <c r="P619" s="507"/>
      <c r="Q619" s="507"/>
      <c r="R619" s="507"/>
      <c r="S619" s="507"/>
      <c r="T619" s="507"/>
      <c r="U619" s="507"/>
      <c r="V619" s="507"/>
      <c r="W619" s="507"/>
      <c r="X619" s="507"/>
      <c r="Y619" s="507"/>
      <c r="Z619" s="507"/>
      <c r="AA619" s="507"/>
      <c r="AB619" s="507"/>
      <c r="AC619" s="507"/>
    </row>
    <row r="620">
      <c r="A620" s="507"/>
      <c r="B620" s="507"/>
      <c r="C620" s="507"/>
      <c r="D620" s="507"/>
      <c r="E620" s="507"/>
      <c r="F620" s="507"/>
      <c r="G620" s="507"/>
      <c r="H620" s="507"/>
      <c r="I620" s="507"/>
      <c r="J620" s="507"/>
      <c r="K620" s="507"/>
      <c r="L620" s="507"/>
      <c r="M620" s="507"/>
      <c r="N620" s="507"/>
      <c r="O620" s="507"/>
      <c r="P620" s="507"/>
      <c r="Q620" s="507"/>
      <c r="R620" s="507"/>
      <c r="S620" s="507"/>
      <c r="T620" s="507"/>
      <c r="U620" s="507"/>
      <c r="V620" s="507"/>
      <c r="W620" s="507"/>
      <c r="X620" s="507"/>
      <c r="Y620" s="507"/>
      <c r="Z620" s="507"/>
      <c r="AA620" s="507"/>
      <c r="AB620" s="507"/>
      <c r="AC620" s="507"/>
    </row>
    <row r="621">
      <c r="A621" s="507"/>
      <c r="B621" s="507"/>
      <c r="C621" s="507"/>
      <c r="D621" s="507"/>
      <c r="E621" s="507"/>
      <c r="F621" s="507"/>
      <c r="G621" s="507"/>
      <c r="H621" s="507"/>
      <c r="I621" s="507"/>
      <c r="J621" s="507"/>
      <c r="K621" s="507"/>
      <c r="L621" s="507"/>
      <c r="M621" s="507"/>
      <c r="N621" s="507"/>
      <c r="O621" s="507"/>
      <c r="P621" s="507"/>
      <c r="Q621" s="507"/>
      <c r="R621" s="507"/>
      <c r="S621" s="507"/>
      <c r="T621" s="507"/>
      <c r="U621" s="507"/>
      <c r="V621" s="507"/>
      <c r="W621" s="507"/>
      <c r="X621" s="507"/>
      <c r="Y621" s="507"/>
      <c r="Z621" s="507"/>
      <c r="AA621" s="507"/>
      <c r="AB621" s="507"/>
      <c r="AC621" s="507"/>
    </row>
    <row r="622">
      <c r="A622" s="507"/>
      <c r="B622" s="507"/>
      <c r="C622" s="507"/>
      <c r="D622" s="507"/>
      <c r="E622" s="507"/>
      <c r="F622" s="507"/>
      <c r="G622" s="507"/>
      <c r="H622" s="507"/>
      <c r="I622" s="507"/>
      <c r="J622" s="507"/>
      <c r="K622" s="507"/>
      <c r="L622" s="507"/>
      <c r="M622" s="507"/>
      <c r="N622" s="507"/>
      <c r="O622" s="507"/>
      <c r="P622" s="507"/>
      <c r="Q622" s="507"/>
      <c r="R622" s="507"/>
      <c r="S622" s="507"/>
      <c r="T622" s="507"/>
      <c r="U622" s="507"/>
      <c r="V622" s="507"/>
      <c r="W622" s="507"/>
      <c r="X622" s="507"/>
      <c r="Y622" s="507"/>
      <c r="Z622" s="507"/>
      <c r="AA622" s="507"/>
      <c r="AB622" s="507"/>
      <c r="AC622" s="507"/>
    </row>
    <row r="623">
      <c r="A623" s="507"/>
      <c r="B623" s="507"/>
      <c r="C623" s="507"/>
      <c r="D623" s="507"/>
      <c r="E623" s="507"/>
      <c r="F623" s="507"/>
      <c r="G623" s="507"/>
      <c r="H623" s="507"/>
      <c r="I623" s="507"/>
      <c r="J623" s="507"/>
      <c r="K623" s="507"/>
      <c r="L623" s="507"/>
      <c r="M623" s="507"/>
      <c r="N623" s="507"/>
      <c r="O623" s="507"/>
      <c r="P623" s="507"/>
      <c r="Q623" s="507"/>
      <c r="R623" s="507"/>
      <c r="S623" s="507"/>
      <c r="T623" s="507"/>
      <c r="U623" s="507"/>
      <c r="V623" s="507"/>
      <c r="W623" s="507"/>
      <c r="X623" s="507"/>
      <c r="Y623" s="507"/>
      <c r="Z623" s="507"/>
      <c r="AA623" s="507"/>
      <c r="AB623" s="507"/>
      <c r="AC623" s="507"/>
    </row>
    <row r="624">
      <c r="A624" s="507"/>
      <c r="B624" s="507"/>
      <c r="C624" s="507"/>
      <c r="D624" s="507"/>
      <c r="E624" s="507"/>
      <c r="F624" s="507"/>
      <c r="G624" s="507"/>
      <c r="H624" s="507"/>
      <c r="I624" s="507"/>
      <c r="J624" s="507"/>
      <c r="K624" s="507"/>
      <c r="L624" s="507"/>
      <c r="M624" s="507"/>
      <c r="N624" s="507"/>
      <c r="O624" s="507"/>
      <c r="P624" s="507"/>
      <c r="Q624" s="507"/>
      <c r="R624" s="507"/>
      <c r="S624" s="507"/>
      <c r="T624" s="507"/>
      <c r="U624" s="507"/>
      <c r="V624" s="507"/>
      <c r="W624" s="507"/>
      <c r="X624" s="507"/>
      <c r="Y624" s="507"/>
      <c r="Z624" s="507"/>
      <c r="AA624" s="507"/>
      <c r="AB624" s="507"/>
      <c r="AC624" s="507"/>
    </row>
    <row r="625">
      <c r="A625" s="507"/>
      <c r="B625" s="507"/>
      <c r="C625" s="507"/>
      <c r="D625" s="507"/>
      <c r="E625" s="507"/>
      <c r="F625" s="507"/>
      <c r="G625" s="507"/>
      <c r="H625" s="507"/>
      <c r="I625" s="507"/>
      <c r="J625" s="507"/>
      <c r="K625" s="507"/>
      <c r="L625" s="507"/>
      <c r="M625" s="507"/>
      <c r="N625" s="507"/>
      <c r="O625" s="507"/>
      <c r="P625" s="507"/>
      <c r="Q625" s="507"/>
      <c r="R625" s="507"/>
      <c r="S625" s="507"/>
      <c r="T625" s="507"/>
      <c r="U625" s="507"/>
      <c r="V625" s="507"/>
      <c r="W625" s="507"/>
      <c r="X625" s="507"/>
      <c r="Y625" s="507"/>
      <c r="Z625" s="507"/>
      <c r="AA625" s="507"/>
      <c r="AB625" s="507"/>
      <c r="AC625" s="507"/>
    </row>
    <row r="626">
      <c r="A626" s="507"/>
      <c r="B626" s="507"/>
      <c r="C626" s="507"/>
      <c r="D626" s="507"/>
      <c r="E626" s="507"/>
      <c r="F626" s="507"/>
      <c r="G626" s="507"/>
      <c r="H626" s="507"/>
      <c r="I626" s="507"/>
      <c r="J626" s="507"/>
      <c r="K626" s="507"/>
      <c r="L626" s="507"/>
      <c r="M626" s="507"/>
      <c r="N626" s="507"/>
      <c r="O626" s="507"/>
      <c r="P626" s="507"/>
      <c r="Q626" s="507"/>
      <c r="R626" s="507"/>
      <c r="S626" s="507"/>
      <c r="T626" s="507"/>
      <c r="U626" s="507"/>
      <c r="V626" s="507"/>
      <c r="W626" s="507"/>
      <c r="X626" s="507"/>
      <c r="Y626" s="507"/>
      <c r="Z626" s="507"/>
      <c r="AA626" s="507"/>
      <c r="AB626" s="507"/>
      <c r="AC626" s="507"/>
    </row>
    <row r="627">
      <c r="A627" s="507"/>
      <c r="B627" s="507"/>
      <c r="C627" s="507"/>
      <c r="D627" s="507"/>
      <c r="E627" s="507"/>
      <c r="F627" s="507"/>
      <c r="G627" s="507"/>
      <c r="H627" s="507"/>
      <c r="I627" s="507"/>
      <c r="J627" s="507"/>
      <c r="K627" s="507"/>
      <c r="L627" s="507"/>
      <c r="M627" s="507"/>
      <c r="N627" s="507"/>
      <c r="O627" s="507"/>
      <c r="P627" s="507"/>
      <c r="Q627" s="507"/>
      <c r="R627" s="507"/>
      <c r="S627" s="507"/>
      <c r="T627" s="507"/>
      <c r="U627" s="507"/>
      <c r="V627" s="507"/>
      <c r="W627" s="507"/>
      <c r="X627" s="507"/>
      <c r="Y627" s="507"/>
      <c r="Z627" s="507"/>
      <c r="AA627" s="507"/>
      <c r="AB627" s="507"/>
      <c r="AC627" s="507"/>
    </row>
    <row r="628">
      <c r="A628" s="507"/>
      <c r="B628" s="507"/>
      <c r="C628" s="507"/>
      <c r="D628" s="507"/>
      <c r="E628" s="507"/>
      <c r="F628" s="507"/>
      <c r="G628" s="507"/>
      <c r="H628" s="507"/>
      <c r="I628" s="507"/>
      <c r="J628" s="507"/>
      <c r="K628" s="507"/>
      <c r="L628" s="507"/>
      <c r="M628" s="507"/>
      <c r="N628" s="507"/>
      <c r="O628" s="507"/>
      <c r="P628" s="507"/>
      <c r="Q628" s="507"/>
      <c r="R628" s="507"/>
      <c r="S628" s="507"/>
      <c r="T628" s="507"/>
      <c r="U628" s="507"/>
      <c r="V628" s="507"/>
      <c r="W628" s="507"/>
      <c r="X628" s="507"/>
      <c r="Y628" s="507"/>
      <c r="Z628" s="507"/>
      <c r="AA628" s="507"/>
      <c r="AB628" s="507"/>
      <c r="AC628" s="507"/>
    </row>
    <row r="629">
      <c r="A629" s="507"/>
      <c r="B629" s="507"/>
      <c r="C629" s="507"/>
      <c r="D629" s="507"/>
      <c r="E629" s="507"/>
      <c r="F629" s="507"/>
      <c r="G629" s="507"/>
      <c r="H629" s="507"/>
      <c r="I629" s="507"/>
      <c r="J629" s="507"/>
      <c r="K629" s="507"/>
      <c r="L629" s="507"/>
      <c r="M629" s="507"/>
      <c r="N629" s="507"/>
      <c r="O629" s="507"/>
      <c r="P629" s="507"/>
      <c r="Q629" s="507"/>
      <c r="R629" s="507"/>
      <c r="S629" s="507"/>
      <c r="T629" s="507"/>
      <c r="U629" s="507"/>
      <c r="V629" s="507"/>
      <c r="W629" s="507"/>
      <c r="X629" s="507"/>
      <c r="Y629" s="507"/>
      <c r="Z629" s="507"/>
      <c r="AA629" s="507"/>
      <c r="AB629" s="507"/>
      <c r="AC629" s="507"/>
    </row>
    <row r="630">
      <c r="A630" s="507"/>
      <c r="B630" s="507"/>
      <c r="C630" s="507"/>
      <c r="D630" s="507"/>
      <c r="E630" s="507"/>
      <c r="F630" s="507"/>
      <c r="G630" s="507"/>
      <c r="H630" s="507"/>
      <c r="I630" s="507"/>
      <c r="J630" s="507"/>
      <c r="K630" s="507"/>
      <c r="L630" s="507"/>
      <c r="M630" s="507"/>
      <c r="N630" s="507"/>
      <c r="O630" s="507"/>
      <c r="P630" s="507"/>
      <c r="Q630" s="507"/>
      <c r="R630" s="507"/>
      <c r="S630" s="507"/>
      <c r="T630" s="507"/>
      <c r="U630" s="507"/>
      <c r="V630" s="507"/>
      <c r="W630" s="507"/>
      <c r="X630" s="507"/>
      <c r="Y630" s="507"/>
      <c r="Z630" s="507"/>
      <c r="AA630" s="507"/>
      <c r="AB630" s="507"/>
      <c r="AC630" s="507"/>
    </row>
    <row r="631">
      <c r="A631" s="507"/>
      <c r="B631" s="507"/>
      <c r="C631" s="507"/>
      <c r="D631" s="507"/>
      <c r="E631" s="507"/>
      <c r="F631" s="507"/>
      <c r="G631" s="507"/>
      <c r="H631" s="507"/>
      <c r="I631" s="507"/>
      <c r="J631" s="507"/>
      <c r="K631" s="507"/>
      <c r="L631" s="507"/>
      <c r="M631" s="507"/>
      <c r="N631" s="507"/>
      <c r="O631" s="507"/>
      <c r="P631" s="507"/>
      <c r="Q631" s="507"/>
      <c r="R631" s="507"/>
      <c r="S631" s="507"/>
      <c r="T631" s="507"/>
      <c r="U631" s="507"/>
      <c r="V631" s="507"/>
      <c r="W631" s="507"/>
      <c r="X631" s="507"/>
      <c r="Y631" s="507"/>
      <c r="Z631" s="507"/>
      <c r="AA631" s="507"/>
      <c r="AB631" s="507"/>
      <c r="AC631" s="507"/>
    </row>
    <row r="632">
      <c r="A632" s="507"/>
      <c r="B632" s="507"/>
      <c r="C632" s="507"/>
      <c r="D632" s="507"/>
      <c r="E632" s="507"/>
      <c r="F632" s="507"/>
      <c r="G632" s="507"/>
      <c r="H632" s="507"/>
      <c r="I632" s="507"/>
      <c r="J632" s="507"/>
      <c r="K632" s="507"/>
      <c r="L632" s="507"/>
      <c r="M632" s="507"/>
      <c r="N632" s="507"/>
      <c r="O632" s="507"/>
      <c r="P632" s="507"/>
      <c r="Q632" s="507"/>
      <c r="R632" s="507"/>
      <c r="S632" s="507"/>
      <c r="T632" s="507"/>
      <c r="U632" s="507"/>
      <c r="V632" s="507"/>
      <c r="W632" s="507"/>
      <c r="X632" s="507"/>
      <c r="Y632" s="507"/>
      <c r="Z632" s="507"/>
      <c r="AA632" s="507"/>
      <c r="AB632" s="507"/>
      <c r="AC632" s="507"/>
    </row>
    <row r="633">
      <c r="A633" s="507"/>
      <c r="B633" s="507"/>
      <c r="C633" s="507"/>
      <c r="D633" s="507"/>
      <c r="E633" s="507"/>
      <c r="F633" s="507"/>
      <c r="G633" s="507"/>
      <c r="H633" s="507"/>
      <c r="I633" s="507"/>
      <c r="J633" s="507"/>
      <c r="K633" s="507"/>
      <c r="L633" s="507"/>
      <c r="M633" s="507"/>
      <c r="N633" s="507"/>
      <c r="O633" s="507"/>
      <c r="P633" s="507"/>
      <c r="Q633" s="507"/>
      <c r="R633" s="507"/>
      <c r="S633" s="507"/>
      <c r="T633" s="507"/>
      <c r="U633" s="507"/>
      <c r="V633" s="507"/>
      <c r="W633" s="507"/>
      <c r="X633" s="507"/>
      <c r="Y633" s="507"/>
      <c r="Z633" s="507"/>
      <c r="AA633" s="507"/>
      <c r="AB633" s="507"/>
      <c r="AC633" s="507"/>
    </row>
    <row r="634">
      <c r="A634" s="507"/>
      <c r="B634" s="507"/>
      <c r="C634" s="507"/>
      <c r="D634" s="507"/>
      <c r="E634" s="507"/>
      <c r="F634" s="507"/>
      <c r="G634" s="507"/>
      <c r="H634" s="507"/>
      <c r="I634" s="507"/>
      <c r="J634" s="507"/>
      <c r="K634" s="507"/>
      <c r="L634" s="507"/>
      <c r="M634" s="507"/>
      <c r="N634" s="507"/>
      <c r="O634" s="507"/>
      <c r="P634" s="507"/>
      <c r="Q634" s="507"/>
      <c r="R634" s="507"/>
      <c r="S634" s="507"/>
      <c r="T634" s="507"/>
      <c r="U634" s="507"/>
      <c r="V634" s="507"/>
      <c r="W634" s="507"/>
      <c r="X634" s="507"/>
      <c r="Y634" s="507"/>
      <c r="Z634" s="507"/>
      <c r="AA634" s="507"/>
      <c r="AB634" s="507"/>
      <c r="AC634" s="507"/>
    </row>
    <row r="635">
      <c r="A635" s="507"/>
      <c r="B635" s="507"/>
      <c r="C635" s="507"/>
      <c r="D635" s="507"/>
      <c r="E635" s="507"/>
      <c r="F635" s="507"/>
      <c r="G635" s="507"/>
      <c r="H635" s="507"/>
      <c r="I635" s="507"/>
      <c r="J635" s="507"/>
      <c r="K635" s="507"/>
      <c r="L635" s="507"/>
      <c r="M635" s="507"/>
      <c r="N635" s="507"/>
      <c r="O635" s="507"/>
      <c r="P635" s="507"/>
      <c r="Q635" s="507"/>
      <c r="R635" s="507"/>
      <c r="S635" s="507"/>
      <c r="T635" s="507"/>
      <c r="U635" s="507"/>
      <c r="V635" s="507"/>
      <c r="W635" s="507"/>
      <c r="X635" s="507"/>
      <c r="Y635" s="507"/>
      <c r="Z635" s="507"/>
      <c r="AA635" s="507"/>
      <c r="AB635" s="507"/>
      <c r="AC635" s="507"/>
    </row>
    <row r="636">
      <c r="A636" s="507"/>
      <c r="B636" s="507"/>
      <c r="C636" s="507"/>
      <c r="D636" s="507"/>
      <c r="E636" s="507"/>
      <c r="F636" s="507"/>
      <c r="G636" s="507"/>
      <c r="H636" s="507"/>
      <c r="I636" s="507"/>
      <c r="J636" s="507"/>
      <c r="K636" s="507"/>
      <c r="L636" s="507"/>
      <c r="M636" s="507"/>
      <c r="N636" s="507"/>
      <c r="O636" s="507"/>
      <c r="P636" s="507"/>
      <c r="Q636" s="507"/>
      <c r="R636" s="507"/>
      <c r="S636" s="507"/>
      <c r="T636" s="507"/>
      <c r="U636" s="507"/>
      <c r="V636" s="507"/>
      <c r="W636" s="507"/>
      <c r="X636" s="507"/>
      <c r="Y636" s="507"/>
      <c r="Z636" s="507"/>
      <c r="AA636" s="507"/>
      <c r="AB636" s="507"/>
      <c r="AC636" s="507"/>
    </row>
    <row r="637">
      <c r="A637" s="507"/>
      <c r="B637" s="507"/>
      <c r="C637" s="507"/>
      <c r="D637" s="507"/>
      <c r="E637" s="507"/>
      <c r="F637" s="507"/>
      <c r="G637" s="507"/>
      <c r="H637" s="507"/>
      <c r="I637" s="507"/>
      <c r="J637" s="507"/>
      <c r="K637" s="507"/>
      <c r="L637" s="507"/>
      <c r="M637" s="507"/>
      <c r="N637" s="507"/>
      <c r="O637" s="507"/>
      <c r="P637" s="507"/>
      <c r="Q637" s="507"/>
      <c r="R637" s="507"/>
      <c r="S637" s="507"/>
      <c r="T637" s="507"/>
      <c r="U637" s="507"/>
      <c r="V637" s="507"/>
      <c r="W637" s="507"/>
      <c r="X637" s="507"/>
      <c r="Y637" s="507"/>
      <c r="Z637" s="507"/>
      <c r="AA637" s="507"/>
      <c r="AB637" s="507"/>
      <c r="AC637" s="507"/>
    </row>
    <row r="638">
      <c r="A638" s="507"/>
      <c r="B638" s="507"/>
      <c r="C638" s="507"/>
      <c r="D638" s="507"/>
      <c r="E638" s="507"/>
      <c r="F638" s="507"/>
      <c r="G638" s="507"/>
      <c r="H638" s="507"/>
      <c r="I638" s="507"/>
      <c r="J638" s="507"/>
      <c r="K638" s="507"/>
      <c r="L638" s="507"/>
      <c r="M638" s="507"/>
      <c r="N638" s="507"/>
      <c r="O638" s="507"/>
      <c r="P638" s="507"/>
      <c r="Q638" s="507"/>
      <c r="R638" s="507"/>
      <c r="S638" s="507"/>
      <c r="T638" s="507"/>
      <c r="U638" s="507"/>
      <c r="V638" s="507"/>
      <c r="W638" s="507"/>
      <c r="X638" s="507"/>
      <c r="Y638" s="507"/>
      <c r="Z638" s="507"/>
      <c r="AA638" s="507"/>
      <c r="AB638" s="507"/>
      <c r="AC638" s="507"/>
    </row>
    <row r="639">
      <c r="A639" s="507"/>
      <c r="B639" s="507"/>
      <c r="C639" s="507"/>
      <c r="D639" s="507"/>
      <c r="E639" s="507"/>
      <c r="F639" s="507"/>
      <c r="G639" s="507"/>
      <c r="H639" s="507"/>
      <c r="I639" s="507"/>
      <c r="J639" s="507"/>
      <c r="K639" s="507"/>
      <c r="L639" s="507"/>
      <c r="M639" s="507"/>
      <c r="N639" s="507"/>
      <c r="O639" s="507"/>
      <c r="P639" s="507"/>
      <c r="Q639" s="507"/>
      <c r="R639" s="507"/>
      <c r="S639" s="507"/>
      <c r="T639" s="507"/>
      <c r="U639" s="507"/>
      <c r="V639" s="507"/>
      <c r="W639" s="507"/>
      <c r="X639" s="507"/>
      <c r="Y639" s="507"/>
      <c r="Z639" s="507"/>
      <c r="AA639" s="507"/>
      <c r="AB639" s="507"/>
      <c r="AC639" s="507"/>
    </row>
    <row r="640">
      <c r="A640" s="507"/>
      <c r="B640" s="507"/>
      <c r="C640" s="507"/>
      <c r="D640" s="507"/>
      <c r="E640" s="507"/>
      <c r="F640" s="507"/>
      <c r="G640" s="507"/>
      <c r="H640" s="507"/>
      <c r="I640" s="507"/>
      <c r="J640" s="507"/>
      <c r="K640" s="507"/>
      <c r="L640" s="507"/>
      <c r="M640" s="507"/>
      <c r="N640" s="507"/>
      <c r="O640" s="507"/>
      <c r="P640" s="507"/>
      <c r="Q640" s="507"/>
      <c r="R640" s="507"/>
      <c r="S640" s="507"/>
      <c r="T640" s="507"/>
      <c r="U640" s="507"/>
      <c r="V640" s="507"/>
      <c r="W640" s="507"/>
      <c r="X640" s="507"/>
      <c r="Y640" s="507"/>
      <c r="Z640" s="507"/>
      <c r="AA640" s="507"/>
      <c r="AB640" s="507"/>
      <c r="AC640" s="507"/>
    </row>
    <row r="641">
      <c r="A641" s="507"/>
      <c r="B641" s="507"/>
      <c r="C641" s="507"/>
      <c r="D641" s="507"/>
      <c r="E641" s="507"/>
      <c r="F641" s="507"/>
      <c r="G641" s="507"/>
      <c r="H641" s="507"/>
      <c r="I641" s="507"/>
      <c r="J641" s="507"/>
      <c r="K641" s="507"/>
      <c r="L641" s="507"/>
      <c r="M641" s="507"/>
      <c r="N641" s="507"/>
      <c r="O641" s="507"/>
      <c r="P641" s="507"/>
      <c r="Q641" s="507"/>
      <c r="R641" s="507"/>
      <c r="S641" s="507"/>
      <c r="T641" s="507"/>
      <c r="U641" s="507"/>
      <c r="V641" s="507"/>
      <c r="W641" s="507"/>
      <c r="X641" s="507"/>
      <c r="Y641" s="507"/>
      <c r="Z641" s="507"/>
      <c r="AA641" s="507"/>
      <c r="AB641" s="507"/>
      <c r="AC641" s="507"/>
    </row>
    <row r="642">
      <c r="A642" s="507"/>
      <c r="B642" s="507"/>
      <c r="C642" s="507"/>
      <c r="D642" s="507"/>
      <c r="E642" s="507"/>
      <c r="F642" s="507"/>
      <c r="G642" s="507"/>
      <c r="H642" s="507"/>
      <c r="I642" s="507"/>
      <c r="J642" s="507"/>
      <c r="K642" s="507"/>
      <c r="L642" s="507"/>
      <c r="M642" s="507"/>
      <c r="N642" s="507"/>
      <c r="O642" s="507"/>
      <c r="P642" s="507"/>
      <c r="Q642" s="507"/>
      <c r="R642" s="507"/>
      <c r="S642" s="507"/>
      <c r="T642" s="507"/>
      <c r="U642" s="507"/>
      <c r="V642" s="507"/>
      <c r="W642" s="507"/>
      <c r="X642" s="507"/>
      <c r="Y642" s="507"/>
      <c r="Z642" s="507"/>
      <c r="AA642" s="507"/>
      <c r="AB642" s="507"/>
      <c r="AC642" s="507"/>
    </row>
    <row r="643">
      <c r="A643" s="507"/>
      <c r="B643" s="507"/>
      <c r="C643" s="507"/>
      <c r="D643" s="507"/>
      <c r="E643" s="507"/>
      <c r="F643" s="507"/>
      <c r="G643" s="507"/>
      <c r="H643" s="507"/>
      <c r="I643" s="507"/>
      <c r="J643" s="507"/>
      <c r="K643" s="507"/>
      <c r="L643" s="507"/>
      <c r="M643" s="507"/>
      <c r="N643" s="507"/>
      <c r="O643" s="507"/>
      <c r="P643" s="507"/>
      <c r="Q643" s="507"/>
      <c r="R643" s="507"/>
      <c r="S643" s="507"/>
      <c r="T643" s="507"/>
      <c r="U643" s="507"/>
      <c r="V643" s="507"/>
      <c r="W643" s="507"/>
      <c r="X643" s="507"/>
      <c r="Y643" s="507"/>
      <c r="Z643" s="507"/>
      <c r="AA643" s="507"/>
      <c r="AB643" s="507"/>
      <c r="AC643" s="507"/>
    </row>
    <row r="644">
      <c r="A644" s="507"/>
      <c r="B644" s="507"/>
      <c r="C644" s="507"/>
      <c r="D644" s="507"/>
      <c r="E644" s="507"/>
      <c r="F644" s="507"/>
      <c r="G644" s="507"/>
      <c r="H644" s="507"/>
      <c r="I644" s="507"/>
      <c r="J644" s="507"/>
      <c r="K644" s="507"/>
      <c r="L644" s="507"/>
      <c r="M644" s="507"/>
      <c r="N644" s="507"/>
      <c r="O644" s="507"/>
      <c r="P644" s="507"/>
      <c r="Q644" s="507"/>
      <c r="R644" s="507"/>
      <c r="S644" s="507"/>
      <c r="T644" s="507"/>
      <c r="U644" s="507"/>
      <c r="V644" s="507"/>
      <c r="W644" s="507"/>
      <c r="X644" s="507"/>
      <c r="Y644" s="507"/>
      <c r="Z644" s="507"/>
      <c r="AA644" s="507"/>
      <c r="AB644" s="507"/>
      <c r="AC644" s="507"/>
    </row>
    <row r="645">
      <c r="A645" s="507"/>
      <c r="B645" s="507"/>
      <c r="C645" s="507"/>
      <c r="D645" s="507"/>
      <c r="E645" s="507"/>
      <c r="F645" s="507"/>
      <c r="G645" s="507"/>
      <c r="H645" s="507"/>
      <c r="I645" s="507"/>
      <c r="J645" s="507"/>
      <c r="K645" s="507"/>
      <c r="L645" s="507"/>
      <c r="M645" s="507"/>
      <c r="N645" s="507"/>
      <c r="O645" s="507"/>
      <c r="P645" s="507"/>
      <c r="Q645" s="507"/>
      <c r="R645" s="507"/>
      <c r="S645" s="507"/>
      <c r="T645" s="507"/>
      <c r="U645" s="507"/>
      <c r="V645" s="507"/>
      <c r="W645" s="507"/>
      <c r="X645" s="507"/>
      <c r="Y645" s="507"/>
      <c r="Z645" s="507"/>
      <c r="AA645" s="507"/>
      <c r="AB645" s="507"/>
      <c r="AC645" s="507"/>
    </row>
    <row r="646">
      <c r="A646" s="507"/>
      <c r="B646" s="507"/>
      <c r="C646" s="507"/>
      <c r="D646" s="507"/>
      <c r="E646" s="507"/>
      <c r="F646" s="507"/>
      <c r="G646" s="507"/>
      <c r="H646" s="507"/>
      <c r="I646" s="507"/>
      <c r="J646" s="507"/>
      <c r="K646" s="507"/>
      <c r="L646" s="507"/>
      <c r="M646" s="507"/>
      <c r="N646" s="507"/>
      <c r="O646" s="507"/>
      <c r="P646" s="507"/>
      <c r="Q646" s="507"/>
      <c r="R646" s="507"/>
      <c r="S646" s="507"/>
      <c r="T646" s="507"/>
      <c r="U646" s="507"/>
      <c r="V646" s="507"/>
      <c r="W646" s="507"/>
      <c r="X646" s="507"/>
      <c r="Y646" s="507"/>
      <c r="Z646" s="507"/>
      <c r="AA646" s="507"/>
      <c r="AB646" s="507"/>
      <c r="AC646" s="507"/>
    </row>
    <row r="647">
      <c r="A647" s="507"/>
      <c r="B647" s="507"/>
      <c r="C647" s="507"/>
      <c r="D647" s="507"/>
      <c r="E647" s="507"/>
      <c r="F647" s="507"/>
      <c r="G647" s="507"/>
      <c r="H647" s="507"/>
      <c r="I647" s="507"/>
      <c r="J647" s="507"/>
      <c r="K647" s="507"/>
      <c r="L647" s="507"/>
      <c r="M647" s="507"/>
      <c r="N647" s="507"/>
      <c r="O647" s="507"/>
      <c r="P647" s="507"/>
      <c r="Q647" s="507"/>
      <c r="R647" s="507"/>
      <c r="S647" s="507"/>
      <c r="T647" s="507"/>
      <c r="U647" s="507"/>
      <c r="V647" s="507"/>
      <c r="W647" s="507"/>
      <c r="X647" s="507"/>
      <c r="Y647" s="507"/>
      <c r="Z647" s="507"/>
      <c r="AA647" s="507"/>
      <c r="AB647" s="507"/>
      <c r="AC647" s="507"/>
    </row>
    <row r="648">
      <c r="A648" s="507"/>
      <c r="B648" s="507"/>
      <c r="C648" s="507"/>
      <c r="D648" s="507"/>
      <c r="E648" s="507"/>
      <c r="F648" s="507"/>
      <c r="G648" s="507"/>
      <c r="H648" s="507"/>
      <c r="I648" s="507"/>
      <c r="J648" s="507"/>
      <c r="K648" s="507"/>
      <c r="L648" s="507"/>
      <c r="M648" s="507"/>
      <c r="N648" s="507"/>
      <c r="O648" s="507"/>
      <c r="P648" s="507"/>
      <c r="Q648" s="507"/>
      <c r="R648" s="507"/>
      <c r="S648" s="507"/>
      <c r="T648" s="507"/>
      <c r="U648" s="507"/>
      <c r="V648" s="507"/>
      <c r="W648" s="507"/>
      <c r="X648" s="507"/>
      <c r="Y648" s="507"/>
      <c r="Z648" s="507"/>
      <c r="AA648" s="507"/>
      <c r="AB648" s="507"/>
      <c r="AC648" s="507"/>
    </row>
    <row r="649">
      <c r="A649" s="507"/>
      <c r="B649" s="507"/>
      <c r="C649" s="507"/>
      <c r="D649" s="507"/>
      <c r="E649" s="507"/>
      <c r="F649" s="507"/>
      <c r="G649" s="507"/>
      <c r="H649" s="507"/>
      <c r="I649" s="507"/>
      <c r="J649" s="507"/>
      <c r="K649" s="507"/>
      <c r="L649" s="507"/>
      <c r="M649" s="507"/>
      <c r="N649" s="507"/>
      <c r="O649" s="507"/>
      <c r="P649" s="507"/>
      <c r="Q649" s="507"/>
      <c r="R649" s="507"/>
      <c r="S649" s="507"/>
      <c r="T649" s="507"/>
      <c r="U649" s="507"/>
      <c r="V649" s="507"/>
      <c r="W649" s="507"/>
      <c r="X649" s="507"/>
      <c r="Y649" s="507"/>
      <c r="Z649" s="507"/>
      <c r="AA649" s="507"/>
      <c r="AB649" s="507"/>
      <c r="AC649" s="507"/>
    </row>
    <row r="650">
      <c r="A650" s="507"/>
      <c r="B650" s="507"/>
      <c r="C650" s="507"/>
      <c r="D650" s="507"/>
      <c r="E650" s="507"/>
      <c r="F650" s="507"/>
      <c r="G650" s="507"/>
      <c r="H650" s="507"/>
      <c r="I650" s="507"/>
      <c r="J650" s="507"/>
      <c r="K650" s="507"/>
      <c r="L650" s="507"/>
      <c r="M650" s="507"/>
      <c r="N650" s="507"/>
      <c r="O650" s="507"/>
      <c r="P650" s="507"/>
      <c r="Q650" s="507"/>
      <c r="R650" s="507"/>
      <c r="S650" s="507"/>
      <c r="T650" s="507"/>
      <c r="U650" s="507"/>
      <c r="V650" s="507"/>
      <c r="W650" s="507"/>
      <c r="X650" s="507"/>
      <c r="Y650" s="507"/>
      <c r="Z650" s="507"/>
      <c r="AA650" s="507"/>
      <c r="AB650" s="507"/>
      <c r="AC650" s="507"/>
    </row>
    <row r="651">
      <c r="A651" s="507"/>
      <c r="B651" s="507"/>
      <c r="C651" s="507"/>
      <c r="D651" s="507"/>
      <c r="E651" s="507"/>
      <c r="F651" s="507"/>
      <c r="G651" s="507"/>
      <c r="H651" s="507"/>
      <c r="I651" s="507"/>
      <c r="J651" s="507"/>
      <c r="K651" s="507"/>
      <c r="L651" s="507"/>
      <c r="M651" s="507"/>
      <c r="N651" s="507"/>
      <c r="O651" s="507"/>
      <c r="P651" s="507"/>
      <c r="Q651" s="507"/>
      <c r="R651" s="507"/>
      <c r="S651" s="507"/>
      <c r="T651" s="507"/>
      <c r="U651" s="507"/>
      <c r="V651" s="507"/>
      <c r="W651" s="507"/>
      <c r="X651" s="507"/>
      <c r="Y651" s="507"/>
      <c r="Z651" s="507"/>
      <c r="AA651" s="507"/>
      <c r="AB651" s="507"/>
      <c r="AC651" s="507"/>
    </row>
    <row r="652">
      <c r="A652" s="507"/>
      <c r="B652" s="507"/>
      <c r="C652" s="507"/>
      <c r="D652" s="507"/>
      <c r="E652" s="507"/>
      <c r="F652" s="507"/>
      <c r="G652" s="507"/>
      <c r="H652" s="507"/>
      <c r="I652" s="507"/>
      <c r="J652" s="507"/>
      <c r="K652" s="507"/>
      <c r="L652" s="507"/>
      <c r="M652" s="507"/>
      <c r="N652" s="507"/>
      <c r="O652" s="507"/>
      <c r="P652" s="507"/>
      <c r="Q652" s="507"/>
      <c r="R652" s="507"/>
      <c r="S652" s="507"/>
      <c r="T652" s="507"/>
      <c r="U652" s="507"/>
      <c r="V652" s="507"/>
      <c r="W652" s="507"/>
      <c r="X652" s="507"/>
      <c r="Y652" s="507"/>
      <c r="Z652" s="507"/>
      <c r="AA652" s="507"/>
      <c r="AB652" s="507"/>
      <c r="AC652" s="507"/>
    </row>
    <row r="653">
      <c r="A653" s="507"/>
      <c r="B653" s="507"/>
      <c r="C653" s="507"/>
      <c r="D653" s="507"/>
      <c r="E653" s="507"/>
      <c r="F653" s="507"/>
      <c r="G653" s="507"/>
      <c r="H653" s="507"/>
      <c r="I653" s="507"/>
      <c r="J653" s="507"/>
      <c r="K653" s="507"/>
      <c r="L653" s="507"/>
      <c r="M653" s="507"/>
      <c r="N653" s="507"/>
      <c r="O653" s="507"/>
      <c r="P653" s="507"/>
      <c r="Q653" s="507"/>
      <c r="R653" s="507"/>
      <c r="S653" s="507"/>
      <c r="T653" s="507"/>
      <c r="U653" s="507"/>
      <c r="V653" s="507"/>
      <c r="W653" s="507"/>
      <c r="X653" s="507"/>
      <c r="Y653" s="507"/>
      <c r="Z653" s="507"/>
      <c r="AA653" s="507"/>
      <c r="AB653" s="507"/>
      <c r="AC653" s="507"/>
    </row>
    <row r="654">
      <c r="A654" s="507"/>
      <c r="B654" s="507"/>
      <c r="C654" s="507"/>
      <c r="D654" s="507"/>
      <c r="E654" s="507"/>
      <c r="F654" s="507"/>
      <c r="G654" s="507"/>
      <c r="H654" s="507"/>
      <c r="I654" s="507"/>
      <c r="J654" s="507"/>
      <c r="K654" s="507"/>
      <c r="L654" s="507"/>
      <c r="M654" s="507"/>
      <c r="N654" s="507"/>
      <c r="O654" s="507"/>
      <c r="P654" s="507"/>
      <c r="Q654" s="507"/>
      <c r="R654" s="507"/>
      <c r="S654" s="507"/>
      <c r="T654" s="507"/>
      <c r="U654" s="507"/>
      <c r="V654" s="507"/>
      <c r="W654" s="507"/>
      <c r="X654" s="507"/>
      <c r="Y654" s="507"/>
      <c r="Z654" s="507"/>
      <c r="AA654" s="507"/>
      <c r="AB654" s="507"/>
      <c r="AC654" s="507"/>
    </row>
    <row r="655">
      <c r="A655" s="507"/>
      <c r="B655" s="507"/>
      <c r="C655" s="507"/>
      <c r="D655" s="507"/>
      <c r="E655" s="507"/>
      <c r="F655" s="507"/>
      <c r="G655" s="507"/>
      <c r="H655" s="507"/>
      <c r="I655" s="507"/>
      <c r="J655" s="507"/>
      <c r="K655" s="507"/>
      <c r="L655" s="507"/>
      <c r="M655" s="507"/>
      <c r="N655" s="507"/>
      <c r="O655" s="507"/>
      <c r="P655" s="507"/>
      <c r="Q655" s="507"/>
      <c r="R655" s="507"/>
      <c r="S655" s="507"/>
      <c r="T655" s="507"/>
      <c r="U655" s="507"/>
      <c r="V655" s="507"/>
      <c r="W655" s="507"/>
      <c r="X655" s="507"/>
      <c r="Y655" s="507"/>
      <c r="Z655" s="507"/>
      <c r="AA655" s="507"/>
      <c r="AB655" s="507"/>
      <c r="AC655" s="507"/>
    </row>
    <row r="656">
      <c r="A656" s="507"/>
      <c r="B656" s="507"/>
      <c r="C656" s="507"/>
      <c r="D656" s="507"/>
      <c r="E656" s="507"/>
      <c r="F656" s="507"/>
      <c r="G656" s="507"/>
      <c r="H656" s="507"/>
      <c r="I656" s="507"/>
      <c r="J656" s="507"/>
      <c r="K656" s="507"/>
      <c r="L656" s="507"/>
      <c r="M656" s="507"/>
      <c r="N656" s="507"/>
      <c r="O656" s="507"/>
      <c r="P656" s="507"/>
      <c r="Q656" s="507"/>
      <c r="R656" s="507"/>
      <c r="S656" s="507"/>
      <c r="T656" s="507"/>
      <c r="U656" s="507"/>
      <c r="V656" s="507"/>
      <c r="W656" s="507"/>
      <c r="X656" s="507"/>
      <c r="Y656" s="507"/>
      <c r="Z656" s="507"/>
      <c r="AA656" s="507"/>
      <c r="AB656" s="507"/>
      <c r="AC656" s="507"/>
    </row>
    <row r="657">
      <c r="A657" s="507"/>
      <c r="B657" s="507"/>
      <c r="C657" s="507"/>
      <c r="D657" s="507"/>
      <c r="E657" s="507"/>
      <c r="F657" s="507"/>
      <c r="G657" s="507"/>
      <c r="H657" s="507"/>
      <c r="I657" s="507"/>
      <c r="J657" s="507"/>
      <c r="K657" s="507"/>
      <c r="L657" s="507"/>
      <c r="M657" s="507"/>
      <c r="N657" s="507"/>
      <c r="O657" s="507"/>
      <c r="P657" s="507"/>
      <c r="Q657" s="507"/>
      <c r="R657" s="507"/>
      <c r="S657" s="507"/>
      <c r="T657" s="507"/>
      <c r="U657" s="507"/>
      <c r="V657" s="507"/>
      <c r="W657" s="507"/>
      <c r="X657" s="507"/>
      <c r="Y657" s="507"/>
      <c r="Z657" s="507"/>
      <c r="AA657" s="507"/>
      <c r="AB657" s="507"/>
      <c r="AC657" s="507"/>
    </row>
    <row r="658">
      <c r="A658" s="507"/>
      <c r="B658" s="507"/>
      <c r="C658" s="507"/>
      <c r="D658" s="507"/>
      <c r="E658" s="507"/>
      <c r="F658" s="507"/>
      <c r="G658" s="507"/>
      <c r="H658" s="507"/>
      <c r="I658" s="507"/>
      <c r="J658" s="507"/>
      <c r="K658" s="507"/>
      <c r="L658" s="507"/>
      <c r="M658" s="507"/>
      <c r="N658" s="507"/>
      <c r="O658" s="507"/>
      <c r="P658" s="507"/>
      <c r="Q658" s="507"/>
      <c r="R658" s="507"/>
      <c r="S658" s="507"/>
      <c r="T658" s="507"/>
      <c r="U658" s="507"/>
      <c r="V658" s="507"/>
      <c r="W658" s="507"/>
      <c r="X658" s="507"/>
      <c r="Y658" s="507"/>
      <c r="Z658" s="507"/>
      <c r="AA658" s="507"/>
      <c r="AB658" s="507"/>
      <c r="AC658" s="507"/>
    </row>
    <row r="659">
      <c r="A659" s="507"/>
      <c r="B659" s="507"/>
      <c r="C659" s="507"/>
      <c r="D659" s="507"/>
      <c r="E659" s="507"/>
      <c r="F659" s="507"/>
      <c r="G659" s="507"/>
      <c r="H659" s="507"/>
      <c r="I659" s="507"/>
      <c r="J659" s="507"/>
      <c r="K659" s="507"/>
      <c r="L659" s="507"/>
      <c r="M659" s="507"/>
      <c r="N659" s="507"/>
      <c r="O659" s="507"/>
      <c r="P659" s="507"/>
      <c r="Q659" s="507"/>
      <c r="R659" s="507"/>
      <c r="S659" s="507"/>
      <c r="T659" s="507"/>
      <c r="U659" s="507"/>
      <c r="V659" s="507"/>
      <c r="W659" s="507"/>
      <c r="X659" s="507"/>
      <c r="Y659" s="507"/>
      <c r="Z659" s="507"/>
      <c r="AA659" s="507"/>
      <c r="AB659" s="507"/>
      <c r="AC659" s="507"/>
    </row>
    <row r="660">
      <c r="A660" s="507"/>
      <c r="B660" s="507"/>
      <c r="C660" s="507"/>
      <c r="D660" s="507"/>
      <c r="E660" s="507"/>
      <c r="F660" s="507"/>
      <c r="G660" s="507"/>
      <c r="H660" s="507"/>
      <c r="I660" s="507"/>
      <c r="J660" s="507"/>
      <c r="K660" s="507"/>
      <c r="L660" s="507"/>
      <c r="M660" s="507"/>
      <c r="N660" s="507"/>
      <c r="O660" s="507"/>
      <c r="P660" s="507"/>
      <c r="Q660" s="507"/>
      <c r="R660" s="507"/>
      <c r="S660" s="507"/>
      <c r="T660" s="507"/>
      <c r="U660" s="507"/>
      <c r="V660" s="507"/>
      <c r="W660" s="507"/>
      <c r="X660" s="507"/>
      <c r="Y660" s="507"/>
      <c r="Z660" s="507"/>
      <c r="AA660" s="507"/>
      <c r="AB660" s="507"/>
      <c r="AC660" s="507"/>
    </row>
    <row r="661">
      <c r="A661" s="507"/>
      <c r="B661" s="507"/>
      <c r="C661" s="507"/>
      <c r="D661" s="507"/>
      <c r="E661" s="507"/>
      <c r="F661" s="507"/>
      <c r="G661" s="507"/>
      <c r="H661" s="507"/>
      <c r="I661" s="507"/>
      <c r="J661" s="507"/>
      <c r="K661" s="507"/>
      <c r="L661" s="507"/>
      <c r="M661" s="507"/>
      <c r="N661" s="507"/>
      <c r="O661" s="507"/>
      <c r="P661" s="507"/>
      <c r="Q661" s="507"/>
      <c r="R661" s="507"/>
      <c r="S661" s="507"/>
      <c r="T661" s="507"/>
      <c r="U661" s="507"/>
      <c r="V661" s="507"/>
      <c r="W661" s="507"/>
      <c r="X661" s="507"/>
      <c r="Y661" s="507"/>
      <c r="Z661" s="507"/>
      <c r="AA661" s="507"/>
      <c r="AB661" s="507"/>
      <c r="AC661" s="507"/>
    </row>
    <row r="662">
      <c r="A662" s="507"/>
      <c r="B662" s="507"/>
      <c r="C662" s="507"/>
      <c r="D662" s="507"/>
      <c r="E662" s="507"/>
      <c r="F662" s="507"/>
      <c r="G662" s="507"/>
      <c r="H662" s="507"/>
      <c r="I662" s="507"/>
      <c r="J662" s="507"/>
      <c r="K662" s="507"/>
      <c r="L662" s="507"/>
      <c r="M662" s="507"/>
      <c r="N662" s="507"/>
      <c r="O662" s="507"/>
      <c r="P662" s="507"/>
      <c r="Q662" s="507"/>
      <c r="R662" s="507"/>
      <c r="S662" s="507"/>
      <c r="T662" s="507"/>
      <c r="U662" s="507"/>
      <c r="V662" s="507"/>
      <c r="W662" s="507"/>
      <c r="X662" s="507"/>
      <c r="Y662" s="507"/>
      <c r="Z662" s="507"/>
      <c r="AA662" s="507"/>
      <c r="AB662" s="507"/>
      <c r="AC662" s="507"/>
    </row>
    <row r="663">
      <c r="A663" s="507"/>
      <c r="B663" s="507"/>
      <c r="C663" s="507"/>
      <c r="D663" s="507"/>
      <c r="E663" s="507"/>
      <c r="F663" s="507"/>
      <c r="G663" s="507"/>
      <c r="H663" s="507"/>
      <c r="I663" s="507"/>
      <c r="J663" s="507"/>
      <c r="K663" s="507"/>
      <c r="L663" s="507"/>
      <c r="M663" s="507"/>
      <c r="N663" s="507"/>
      <c r="O663" s="507"/>
      <c r="P663" s="507"/>
      <c r="Q663" s="507"/>
      <c r="R663" s="507"/>
      <c r="S663" s="507"/>
      <c r="T663" s="507"/>
      <c r="U663" s="507"/>
      <c r="V663" s="507"/>
      <c r="W663" s="507"/>
      <c r="X663" s="507"/>
      <c r="Y663" s="507"/>
      <c r="Z663" s="507"/>
      <c r="AA663" s="507"/>
      <c r="AB663" s="507"/>
      <c r="AC663" s="507"/>
    </row>
    <row r="664">
      <c r="A664" s="507"/>
      <c r="B664" s="507"/>
      <c r="C664" s="507"/>
      <c r="D664" s="507"/>
      <c r="E664" s="507"/>
      <c r="F664" s="507"/>
      <c r="G664" s="507"/>
      <c r="H664" s="507"/>
      <c r="I664" s="507"/>
      <c r="J664" s="507"/>
      <c r="K664" s="507"/>
      <c r="L664" s="507"/>
      <c r="M664" s="507"/>
      <c r="N664" s="507"/>
      <c r="O664" s="507"/>
      <c r="P664" s="507"/>
      <c r="Q664" s="507"/>
      <c r="R664" s="507"/>
      <c r="S664" s="507"/>
      <c r="T664" s="507"/>
      <c r="U664" s="507"/>
      <c r="V664" s="507"/>
      <c r="W664" s="507"/>
      <c r="X664" s="507"/>
      <c r="Y664" s="507"/>
      <c r="Z664" s="507"/>
      <c r="AA664" s="507"/>
      <c r="AB664" s="507"/>
      <c r="AC664" s="507"/>
    </row>
    <row r="665">
      <c r="A665" s="507"/>
      <c r="B665" s="507"/>
      <c r="C665" s="507"/>
      <c r="D665" s="507"/>
      <c r="E665" s="507"/>
      <c r="F665" s="507"/>
      <c r="G665" s="507"/>
      <c r="H665" s="507"/>
      <c r="I665" s="507"/>
      <c r="J665" s="507"/>
      <c r="K665" s="507"/>
      <c r="L665" s="507"/>
      <c r="M665" s="507"/>
      <c r="N665" s="507"/>
      <c r="O665" s="507"/>
      <c r="P665" s="507"/>
      <c r="Q665" s="507"/>
      <c r="R665" s="507"/>
      <c r="S665" s="507"/>
      <c r="T665" s="507"/>
      <c r="U665" s="507"/>
      <c r="V665" s="507"/>
      <c r="W665" s="507"/>
      <c r="X665" s="507"/>
      <c r="Y665" s="507"/>
      <c r="Z665" s="507"/>
      <c r="AA665" s="507"/>
      <c r="AB665" s="507"/>
      <c r="AC665" s="507"/>
    </row>
    <row r="666">
      <c r="A666" s="507"/>
      <c r="B666" s="507"/>
      <c r="C666" s="507"/>
      <c r="D666" s="507"/>
      <c r="E666" s="507"/>
      <c r="F666" s="507"/>
      <c r="G666" s="507"/>
      <c r="H666" s="507"/>
      <c r="I666" s="507"/>
      <c r="J666" s="507"/>
      <c r="K666" s="507"/>
      <c r="L666" s="507"/>
      <c r="M666" s="507"/>
      <c r="N666" s="507"/>
      <c r="O666" s="507"/>
      <c r="P666" s="507"/>
      <c r="Q666" s="507"/>
      <c r="R666" s="507"/>
      <c r="S666" s="507"/>
      <c r="T666" s="507"/>
      <c r="U666" s="507"/>
      <c r="V666" s="507"/>
      <c r="W666" s="507"/>
      <c r="X666" s="507"/>
      <c r="Y666" s="507"/>
      <c r="Z666" s="507"/>
      <c r="AA666" s="507"/>
      <c r="AB666" s="507"/>
      <c r="AC666" s="507"/>
    </row>
    <row r="667">
      <c r="A667" s="507"/>
      <c r="B667" s="507"/>
      <c r="C667" s="507"/>
      <c r="D667" s="507"/>
      <c r="E667" s="507"/>
      <c r="F667" s="507"/>
      <c r="G667" s="507"/>
      <c r="H667" s="507"/>
      <c r="I667" s="507"/>
      <c r="J667" s="507"/>
      <c r="K667" s="507"/>
      <c r="L667" s="507"/>
      <c r="M667" s="507"/>
      <c r="N667" s="507"/>
      <c r="O667" s="507"/>
      <c r="P667" s="507"/>
      <c r="Q667" s="507"/>
      <c r="R667" s="507"/>
      <c r="S667" s="507"/>
      <c r="T667" s="507"/>
      <c r="U667" s="507"/>
      <c r="V667" s="507"/>
      <c r="W667" s="507"/>
      <c r="X667" s="507"/>
      <c r="Y667" s="507"/>
      <c r="Z667" s="507"/>
      <c r="AA667" s="507"/>
      <c r="AB667" s="507"/>
      <c r="AC667" s="507"/>
    </row>
    <row r="668">
      <c r="A668" s="507"/>
      <c r="B668" s="507"/>
      <c r="C668" s="507"/>
      <c r="D668" s="507"/>
      <c r="E668" s="507"/>
      <c r="F668" s="507"/>
      <c r="G668" s="507"/>
      <c r="H668" s="507"/>
      <c r="I668" s="507"/>
      <c r="J668" s="507"/>
      <c r="K668" s="507"/>
      <c r="L668" s="507"/>
      <c r="M668" s="507"/>
      <c r="N668" s="507"/>
      <c r="O668" s="507"/>
      <c r="P668" s="507"/>
      <c r="Q668" s="507"/>
      <c r="R668" s="507"/>
      <c r="S668" s="507"/>
      <c r="T668" s="507"/>
      <c r="U668" s="507"/>
      <c r="V668" s="507"/>
      <c r="W668" s="507"/>
      <c r="X668" s="507"/>
      <c r="Y668" s="507"/>
      <c r="Z668" s="507"/>
      <c r="AA668" s="507"/>
      <c r="AB668" s="507"/>
      <c r="AC668" s="507"/>
    </row>
    <row r="669">
      <c r="A669" s="507"/>
      <c r="B669" s="507"/>
      <c r="C669" s="507"/>
      <c r="D669" s="507"/>
      <c r="E669" s="507"/>
      <c r="F669" s="507"/>
      <c r="G669" s="507"/>
      <c r="H669" s="507"/>
      <c r="I669" s="507"/>
      <c r="J669" s="507"/>
      <c r="K669" s="507"/>
      <c r="L669" s="507"/>
      <c r="M669" s="507"/>
      <c r="N669" s="507"/>
      <c r="O669" s="507"/>
      <c r="P669" s="507"/>
      <c r="Q669" s="507"/>
      <c r="R669" s="507"/>
      <c r="S669" s="507"/>
      <c r="T669" s="507"/>
      <c r="U669" s="507"/>
      <c r="V669" s="507"/>
      <c r="W669" s="507"/>
      <c r="X669" s="507"/>
      <c r="Y669" s="507"/>
      <c r="Z669" s="507"/>
      <c r="AA669" s="507"/>
      <c r="AB669" s="507"/>
      <c r="AC669" s="507"/>
    </row>
    <row r="670">
      <c r="A670" s="507"/>
      <c r="B670" s="507"/>
      <c r="C670" s="507"/>
      <c r="D670" s="507"/>
      <c r="E670" s="507"/>
      <c r="F670" s="507"/>
      <c r="G670" s="507"/>
      <c r="H670" s="507"/>
      <c r="I670" s="507"/>
      <c r="J670" s="507"/>
      <c r="K670" s="507"/>
      <c r="L670" s="507"/>
      <c r="M670" s="507"/>
      <c r="N670" s="507"/>
      <c r="O670" s="507"/>
      <c r="P670" s="507"/>
      <c r="Q670" s="507"/>
      <c r="R670" s="507"/>
      <c r="S670" s="507"/>
      <c r="T670" s="507"/>
      <c r="U670" s="507"/>
      <c r="V670" s="507"/>
      <c r="W670" s="507"/>
      <c r="X670" s="507"/>
      <c r="Y670" s="507"/>
      <c r="Z670" s="507"/>
      <c r="AA670" s="507"/>
      <c r="AB670" s="507"/>
      <c r="AC670" s="507"/>
    </row>
    <row r="671">
      <c r="A671" s="507"/>
      <c r="B671" s="507"/>
      <c r="C671" s="507"/>
      <c r="D671" s="507"/>
      <c r="E671" s="507"/>
      <c r="F671" s="507"/>
      <c r="G671" s="507"/>
      <c r="H671" s="507"/>
      <c r="I671" s="507"/>
      <c r="J671" s="507"/>
      <c r="K671" s="507"/>
      <c r="L671" s="507"/>
      <c r="M671" s="507"/>
      <c r="N671" s="507"/>
      <c r="O671" s="507"/>
      <c r="P671" s="507"/>
      <c r="Q671" s="507"/>
      <c r="R671" s="507"/>
      <c r="S671" s="507"/>
      <c r="T671" s="507"/>
      <c r="U671" s="507"/>
      <c r="V671" s="507"/>
      <c r="W671" s="507"/>
      <c r="X671" s="507"/>
      <c r="Y671" s="507"/>
      <c r="Z671" s="507"/>
      <c r="AA671" s="507"/>
      <c r="AB671" s="507"/>
      <c r="AC671" s="507"/>
    </row>
    <row r="672">
      <c r="A672" s="507"/>
      <c r="B672" s="507"/>
      <c r="C672" s="507"/>
      <c r="D672" s="507"/>
      <c r="E672" s="507"/>
      <c r="F672" s="507"/>
      <c r="G672" s="507"/>
      <c r="H672" s="507"/>
      <c r="I672" s="507"/>
      <c r="J672" s="507"/>
      <c r="K672" s="507"/>
      <c r="L672" s="507"/>
      <c r="M672" s="507"/>
      <c r="N672" s="507"/>
      <c r="O672" s="507"/>
      <c r="P672" s="507"/>
      <c r="Q672" s="507"/>
      <c r="R672" s="507"/>
      <c r="S672" s="507"/>
      <c r="T672" s="507"/>
      <c r="U672" s="507"/>
      <c r="V672" s="507"/>
      <c r="W672" s="507"/>
      <c r="X672" s="507"/>
      <c r="Y672" s="507"/>
      <c r="Z672" s="507"/>
      <c r="AA672" s="507"/>
      <c r="AB672" s="507"/>
      <c r="AC672" s="507"/>
    </row>
    <row r="673">
      <c r="A673" s="507"/>
      <c r="B673" s="507"/>
      <c r="C673" s="507"/>
      <c r="D673" s="507"/>
      <c r="E673" s="507"/>
      <c r="F673" s="507"/>
      <c r="G673" s="507"/>
      <c r="H673" s="507"/>
      <c r="I673" s="507"/>
      <c r="J673" s="507"/>
      <c r="K673" s="507"/>
      <c r="L673" s="507"/>
      <c r="M673" s="507"/>
      <c r="N673" s="507"/>
      <c r="O673" s="507"/>
      <c r="P673" s="507"/>
      <c r="Q673" s="507"/>
      <c r="R673" s="507"/>
      <c r="S673" s="507"/>
      <c r="T673" s="507"/>
      <c r="U673" s="507"/>
      <c r="V673" s="507"/>
      <c r="W673" s="507"/>
      <c r="X673" s="507"/>
      <c r="Y673" s="507"/>
      <c r="Z673" s="507"/>
      <c r="AA673" s="507"/>
      <c r="AB673" s="507"/>
      <c r="AC673" s="507"/>
    </row>
    <row r="674">
      <c r="A674" s="507"/>
      <c r="B674" s="507"/>
      <c r="C674" s="507"/>
      <c r="D674" s="507"/>
      <c r="E674" s="507"/>
      <c r="F674" s="507"/>
      <c r="G674" s="507"/>
      <c r="H674" s="507"/>
      <c r="I674" s="507"/>
      <c r="J674" s="507"/>
      <c r="K674" s="507"/>
      <c r="L674" s="507"/>
      <c r="M674" s="507"/>
      <c r="N674" s="507"/>
      <c r="O674" s="507"/>
      <c r="P674" s="507"/>
      <c r="Q674" s="507"/>
      <c r="R674" s="507"/>
      <c r="S674" s="507"/>
      <c r="T674" s="507"/>
      <c r="U674" s="507"/>
      <c r="V674" s="507"/>
      <c r="W674" s="507"/>
      <c r="X674" s="507"/>
      <c r="Y674" s="507"/>
      <c r="Z674" s="507"/>
      <c r="AA674" s="507"/>
      <c r="AB674" s="507"/>
      <c r="AC674" s="507"/>
    </row>
    <row r="675">
      <c r="A675" s="507"/>
      <c r="B675" s="507"/>
      <c r="C675" s="507"/>
      <c r="D675" s="507"/>
      <c r="E675" s="507"/>
      <c r="F675" s="507"/>
      <c r="G675" s="507"/>
      <c r="H675" s="507"/>
      <c r="I675" s="507"/>
      <c r="J675" s="507"/>
      <c r="K675" s="507"/>
      <c r="L675" s="507"/>
      <c r="M675" s="507"/>
      <c r="N675" s="507"/>
      <c r="O675" s="507"/>
      <c r="P675" s="507"/>
      <c r="Q675" s="507"/>
      <c r="R675" s="507"/>
      <c r="S675" s="507"/>
      <c r="T675" s="507"/>
      <c r="U675" s="507"/>
      <c r="V675" s="507"/>
      <c r="W675" s="507"/>
      <c r="X675" s="507"/>
      <c r="Y675" s="507"/>
      <c r="Z675" s="507"/>
      <c r="AA675" s="507"/>
      <c r="AB675" s="507"/>
      <c r="AC675" s="507"/>
    </row>
    <row r="676">
      <c r="A676" s="507"/>
      <c r="B676" s="507"/>
      <c r="C676" s="507"/>
      <c r="D676" s="507"/>
      <c r="E676" s="507"/>
      <c r="F676" s="507"/>
      <c r="G676" s="507"/>
      <c r="H676" s="507"/>
      <c r="I676" s="507"/>
      <c r="J676" s="507"/>
      <c r="K676" s="507"/>
      <c r="L676" s="507"/>
      <c r="M676" s="507"/>
      <c r="N676" s="507"/>
      <c r="O676" s="507"/>
      <c r="P676" s="507"/>
      <c r="Q676" s="507"/>
      <c r="R676" s="507"/>
      <c r="S676" s="507"/>
      <c r="T676" s="507"/>
      <c r="U676" s="507"/>
      <c r="V676" s="507"/>
      <c r="W676" s="507"/>
      <c r="X676" s="507"/>
      <c r="Y676" s="507"/>
      <c r="Z676" s="507"/>
      <c r="AA676" s="507"/>
      <c r="AB676" s="507"/>
      <c r="AC676" s="507"/>
    </row>
    <row r="677">
      <c r="A677" s="507"/>
      <c r="B677" s="507"/>
      <c r="C677" s="507"/>
      <c r="D677" s="507"/>
      <c r="E677" s="507"/>
      <c r="F677" s="507"/>
      <c r="G677" s="507"/>
      <c r="H677" s="507"/>
      <c r="I677" s="507"/>
      <c r="J677" s="507"/>
      <c r="K677" s="507"/>
      <c r="L677" s="507"/>
      <c r="M677" s="507"/>
      <c r="N677" s="507"/>
      <c r="O677" s="507"/>
      <c r="P677" s="507"/>
      <c r="Q677" s="507"/>
      <c r="R677" s="507"/>
      <c r="S677" s="507"/>
      <c r="T677" s="507"/>
      <c r="U677" s="507"/>
      <c r="V677" s="507"/>
      <c r="W677" s="507"/>
      <c r="X677" s="507"/>
      <c r="Y677" s="507"/>
      <c r="Z677" s="507"/>
      <c r="AA677" s="507"/>
      <c r="AB677" s="507"/>
      <c r="AC677" s="507"/>
    </row>
    <row r="678">
      <c r="A678" s="507"/>
      <c r="B678" s="507"/>
      <c r="C678" s="507"/>
      <c r="D678" s="507"/>
      <c r="E678" s="507"/>
      <c r="F678" s="507"/>
      <c r="G678" s="507"/>
      <c r="H678" s="507"/>
      <c r="I678" s="507"/>
      <c r="J678" s="507"/>
      <c r="K678" s="507"/>
      <c r="L678" s="507"/>
      <c r="M678" s="507"/>
      <c r="N678" s="507"/>
      <c r="O678" s="507"/>
      <c r="P678" s="507"/>
      <c r="Q678" s="507"/>
      <c r="R678" s="507"/>
      <c r="S678" s="507"/>
      <c r="T678" s="507"/>
      <c r="U678" s="507"/>
      <c r="V678" s="507"/>
      <c r="W678" s="507"/>
      <c r="X678" s="507"/>
      <c r="Y678" s="507"/>
      <c r="Z678" s="507"/>
      <c r="AA678" s="507"/>
      <c r="AB678" s="507"/>
      <c r="AC678" s="507"/>
    </row>
    <row r="679">
      <c r="A679" s="507"/>
      <c r="B679" s="507"/>
      <c r="C679" s="507"/>
      <c r="D679" s="507"/>
      <c r="E679" s="507"/>
      <c r="F679" s="507"/>
      <c r="G679" s="507"/>
      <c r="H679" s="507"/>
      <c r="I679" s="507"/>
      <c r="J679" s="507"/>
      <c r="K679" s="507"/>
      <c r="L679" s="507"/>
      <c r="M679" s="507"/>
      <c r="N679" s="507"/>
      <c r="O679" s="507"/>
      <c r="P679" s="507"/>
      <c r="Q679" s="507"/>
      <c r="R679" s="507"/>
      <c r="S679" s="507"/>
      <c r="T679" s="507"/>
      <c r="U679" s="507"/>
      <c r="V679" s="507"/>
      <c r="W679" s="507"/>
      <c r="X679" s="507"/>
      <c r="Y679" s="507"/>
      <c r="Z679" s="507"/>
      <c r="AA679" s="507"/>
      <c r="AB679" s="507"/>
      <c r="AC679" s="507"/>
    </row>
    <row r="680">
      <c r="A680" s="507"/>
      <c r="B680" s="507"/>
      <c r="C680" s="507"/>
      <c r="D680" s="507"/>
      <c r="E680" s="507"/>
      <c r="F680" s="507"/>
      <c r="G680" s="507"/>
      <c r="H680" s="507"/>
      <c r="I680" s="507"/>
      <c r="J680" s="507"/>
      <c r="K680" s="507"/>
      <c r="L680" s="507"/>
      <c r="M680" s="507"/>
      <c r="N680" s="507"/>
      <c r="O680" s="507"/>
      <c r="P680" s="507"/>
      <c r="Q680" s="507"/>
      <c r="R680" s="507"/>
      <c r="S680" s="507"/>
      <c r="T680" s="507"/>
      <c r="U680" s="507"/>
      <c r="V680" s="507"/>
      <c r="W680" s="507"/>
      <c r="X680" s="507"/>
      <c r="Y680" s="507"/>
      <c r="Z680" s="507"/>
      <c r="AA680" s="507"/>
      <c r="AB680" s="507"/>
      <c r="AC680" s="507"/>
    </row>
    <row r="681">
      <c r="A681" s="507"/>
      <c r="B681" s="507"/>
      <c r="C681" s="507"/>
      <c r="D681" s="507"/>
      <c r="E681" s="507"/>
      <c r="F681" s="507"/>
      <c r="G681" s="507"/>
      <c r="H681" s="507"/>
      <c r="I681" s="507"/>
      <c r="J681" s="507"/>
      <c r="K681" s="507"/>
      <c r="L681" s="507"/>
      <c r="M681" s="507"/>
      <c r="N681" s="507"/>
      <c r="O681" s="507"/>
      <c r="P681" s="507"/>
      <c r="Q681" s="507"/>
      <c r="R681" s="507"/>
      <c r="S681" s="507"/>
      <c r="T681" s="507"/>
      <c r="U681" s="507"/>
      <c r="V681" s="507"/>
      <c r="W681" s="507"/>
      <c r="X681" s="507"/>
      <c r="Y681" s="507"/>
      <c r="Z681" s="507"/>
      <c r="AA681" s="507"/>
      <c r="AB681" s="507"/>
      <c r="AC681" s="507"/>
    </row>
    <row r="682">
      <c r="A682" s="507"/>
      <c r="B682" s="507"/>
      <c r="C682" s="507"/>
      <c r="D682" s="507"/>
      <c r="E682" s="507"/>
      <c r="F682" s="507"/>
      <c r="G682" s="507"/>
      <c r="H682" s="507"/>
      <c r="I682" s="507"/>
      <c r="J682" s="507"/>
      <c r="K682" s="507"/>
      <c r="L682" s="507"/>
      <c r="M682" s="507"/>
      <c r="N682" s="507"/>
      <c r="O682" s="507"/>
      <c r="P682" s="507"/>
      <c r="Q682" s="507"/>
      <c r="R682" s="507"/>
      <c r="S682" s="507"/>
      <c r="T682" s="507"/>
      <c r="U682" s="507"/>
      <c r="V682" s="507"/>
      <c r="W682" s="507"/>
      <c r="X682" s="507"/>
      <c r="Y682" s="507"/>
      <c r="Z682" s="507"/>
      <c r="AA682" s="507"/>
      <c r="AB682" s="507"/>
      <c r="AC682" s="507"/>
    </row>
    <row r="683">
      <c r="A683" s="507"/>
      <c r="B683" s="507"/>
      <c r="C683" s="507"/>
      <c r="D683" s="507"/>
      <c r="E683" s="507"/>
      <c r="F683" s="507"/>
      <c r="G683" s="507"/>
      <c r="H683" s="507"/>
      <c r="I683" s="507"/>
      <c r="J683" s="507"/>
      <c r="K683" s="507"/>
      <c r="L683" s="507"/>
      <c r="M683" s="507"/>
      <c r="N683" s="507"/>
      <c r="O683" s="507"/>
      <c r="P683" s="507"/>
      <c r="Q683" s="507"/>
      <c r="R683" s="507"/>
      <c r="S683" s="507"/>
      <c r="T683" s="507"/>
      <c r="U683" s="507"/>
      <c r="V683" s="507"/>
      <c r="W683" s="507"/>
      <c r="X683" s="507"/>
      <c r="Y683" s="507"/>
      <c r="Z683" s="507"/>
      <c r="AA683" s="507"/>
      <c r="AB683" s="507"/>
      <c r="AC683" s="507"/>
    </row>
    <row r="684">
      <c r="A684" s="507"/>
      <c r="B684" s="507"/>
      <c r="C684" s="507"/>
      <c r="D684" s="507"/>
      <c r="E684" s="507"/>
      <c r="F684" s="507"/>
      <c r="G684" s="507"/>
      <c r="H684" s="507"/>
      <c r="I684" s="507"/>
      <c r="J684" s="507"/>
      <c r="K684" s="507"/>
      <c r="L684" s="507"/>
      <c r="M684" s="507"/>
      <c r="N684" s="507"/>
      <c r="O684" s="507"/>
      <c r="P684" s="507"/>
      <c r="Q684" s="507"/>
      <c r="R684" s="507"/>
      <c r="S684" s="507"/>
      <c r="T684" s="507"/>
      <c r="U684" s="507"/>
      <c r="V684" s="507"/>
      <c r="W684" s="507"/>
      <c r="X684" s="507"/>
      <c r="Y684" s="507"/>
      <c r="Z684" s="507"/>
      <c r="AA684" s="507"/>
      <c r="AB684" s="507"/>
      <c r="AC684" s="507"/>
    </row>
    <row r="685">
      <c r="A685" s="507"/>
      <c r="B685" s="507"/>
      <c r="C685" s="507"/>
      <c r="D685" s="507"/>
      <c r="E685" s="507"/>
      <c r="F685" s="507"/>
      <c r="G685" s="507"/>
      <c r="H685" s="507"/>
      <c r="I685" s="507"/>
      <c r="J685" s="507"/>
      <c r="K685" s="507"/>
      <c r="L685" s="507"/>
      <c r="M685" s="507"/>
      <c r="N685" s="507"/>
      <c r="O685" s="507"/>
      <c r="P685" s="507"/>
      <c r="Q685" s="507"/>
      <c r="R685" s="507"/>
      <c r="S685" s="507"/>
      <c r="T685" s="507"/>
      <c r="U685" s="507"/>
      <c r="V685" s="507"/>
      <c r="W685" s="507"/>
      <c r="X685" s="507"/>
      <c r="Y685" s="507"/>
      <c r="Z685" s="507"/>
      <c r="AA685" s="507"/>
      <c r="AB685" s="507"/>
      <c r="AC685" s="507"/>
    </row>
    <row r="686">
      <c r="A686" s="507"/>
      <c r="B686" s="507"/>
      <c r="C686" s="507"/>
      <c r="D686" s="507"/>
      <c r="E686" s="507"/>
      <c r="F686" s="507"/>
      <c r="G686" s="507"/>
      <c r="H686" s="507"/>
      <c r="I686" s="507"/>
      <c r="J686" s="507"/>
      <c r="K686" s="507"/>
      <c r="L686" s="507"/>
      <c r="M686" s="507"/>
      <c r="N686" s="507"/>
      <c r="O686" s="507"/>
      <c r="P686" s="507"/>
      <c r="Q686" s="507"/>
      <c r="R686" s="507"/>
      <c r="S686" s="507"/>
      <c r="T686" s="507"/>
      <c r="U686" s="507"/>
      <c r="V686" s="507"/>
      <c r="W686" s="507"/>
      <c r="X686" s="507"/>
      <c r="Y686" s="507"/>
      <c r="Z686" s="507"/>
      <c r="AA686" s="507"/>
      <c r="AB686" s="507"/>
      <c r="AC686" s="507"/>
    </row>
    <row r="687">
      <c r="A687" s="507"/>
      <c r="B687" s="507"/>
      <c r="C687" s="507"/>
      <c r="D687" s="507"/>
      <c r="E687" s="507"/>
      <c r="F687" s="507"/>
      <c r="G687" s="507"/>
      <c r="H687" s="507"/>
      <c r="I687" s="507"/>
      <c r="J687" s="507"/>
      <c r="K687" s="507"/>
      <c r="L687" s="507"/>
      <c r="M687" s="507"/>
      <c r="N687" s="507"/>
      <c r="O687" s="507"/>
      <c r="P687" s="507"/>
      <c r="Q687" s="507"/>
      <c r="R687" s="507"/>
      <c r="S687" s="507"/>
      <c r="T687" s="507"/>
      <c r="U687" s="507"/>
      <c r="V687" s="507"/>
      <c r="W687" s="507"/>
      <c r="X687" s="507"/>
      <c r="Y687" s="507"/>
      <c r="Z687" s="507"/>
      <c r="AA687" s="507"/>
      <c r="AB687" s="507"/>
      <c r="AC687" s="507"/>
    </row>
    <row r="688">
      <c r="A688" s="507"/>
      <c r="B688" s="507"/>
      <c r="C688" s="507"/>
      <c r="D688" s="507"/>
      <c r="E688" s="507"/>
      <c r="F688" s="507"/>
      <c r="G688" s="507"/>
      <c r="H688" s="507"/>
      <c r="I688" s="507"/>
      <c r="J688" s="507"/>
      <c r="K688" s="507"/>
      <c r="L688" s="507"/>
      <c r="M688" s="507"/>
      <c r="N688" s="507"/>
      <c r="O688" s="507"/>
      <c r="P688" s="507"/>
      <c r="Q688" s="507"/>
      <c r="R688" s="507"/>
      <c r="S688" s="507"/>
      <c r="T688" s="507"/>
      <c r="U688" s="507"/>
      <c r="V688" s="507"/>
      <c r="W688" s="507"/>
      <c r="X688" s="507"/>
      <c r="Y688" s="507"/>
      <c r="Z688" s="507"/>
      <c r="AA688" s="507"/>
      <c r="AB688" s="507"/>
      <c r="AC688" s="507"/>
    </row>
    <row r="689">
      <c r="A689" s="507"/>
      <c r="B689" s="507"/>
      <c r="C689" s="507"/>
      <c r="D689" s="507"/>
      <c r="E689" s="507"/>
      <c r="F689" s="507"/>
      <c r="G689" s="507"/>
      <c r="H689" s="507"/>
      <c r="I689" s="507"/>
      <c r="J689" s="507"/>
      <c r="K689" s="507"/>
      <c r="L689" s="507"/>
      <c r="M689" s="507"/>
      <c r="N689" s="507"/>
      <c r="O689" s="507"/>
      <c r="P689" s="507"/>
      <c r="Q689" s="507"/>
      <c r="R689" s="507"/>
      <c r="S689" s="507"/>
      <c r="T689" s="507"/>
      <c r="U689" s="507"/>
      <c r="V689" s="507"/>
      <c r="W689" s="507"/>
      <c r="X689" s="507"/>
      <c r="Y689" s="507"/>
      <c r="Z689" s="507"/>
      <c r="AA689" s="507"/>
      <c r="AB689" s="507"/>
      <c r="AC689" s="507"/>
    </row>
    <row r="690">
      <c r="A690" s="507"/>
      <c r="B690" s="507"/>
      <c r="C690" s="507"/>
      <c r="D690" s="507"/>
      <c r="E690" s="507"/>
      <c r="F690" s="507"/>
      <c r="G690" s="507"/>
      <c r="H690" s="507"/>
      <c r="I690" s="507"/>
      <c r="J690" s="507"/>
      <c r="K690" s="507"/>
      <c r="L690" s="507"/>
      <c r="M690" s="507"/>
      <c r="N690" s="507"/>
      <c r="O690" s="507"/>
      <c r="P690" s="507"/>
      <c r="Q690" s="507"/>
      <c r="R690" s="507"/>
      <c r="S690" s="507"/>
      <c r="T690" s="507"/>
      <c r="U690" s="507"/>
      <c r="V690" s="507"/>
      <c r="W690" s="507"/>
      <c r="X690" s="507"/>
      <c r="Y690" s="507"/>
      <c r="Z690" s="507"/>
      <c r="AA690" s="507"/>
      <c r="AB690" s="507"/>
      <c r="AC690" s="507"/>
    </row>
    <row r="691">
      <c r="A691" s="507"/>
      <c r="B691" s="507"/>
      <c r="C691" s="507"/>
      <c r="D691" s="507"/>
      <c r="E691" s="507"/>
      <c r="F691" s="507"/>
      <c r="G691" s="507"/>
      <c r="H691" s="507"/>
      <c r="I691" s="507"/>
      <c r="J691" s="507"/>
      <c r="K691" s="507"/>
      <c r="L691" s="507"/>
      <c r="M691" s="507"/>
      <c r="N691" s="507"/>
      <c r="O691" s="507"/>
      <c r="P691" s="507"/>
      <c r="Q691" s="507"/>
      <c r="R691" s="507"/>
      <c r="S691" s="507"/>
      <c r="T691" s="507"/>
      <c r="U691" s="507"/>
      <c r="V691" s="507"/>
      <c r="W691" s="507"/>
      <c r="X691" s="507"/>
      <c r="Y691" s="507"/>
      <c r="Z691" s="507"/>
      <c r="AA691" s="507"/>
      <c r="AB691" s="507"/>
      <c r="AC691" s="507"/>
    </row>
    <row r="692">
      <c r="A692" s="507"/>
      <c r="B692" s="507"/>
      <c r="C692" s="507"/>
      <c r="D692" s="507"/>
      <c r="E692" s="507"/>
      <c r="F692" s="507"/>
      <c r="G692" s="507"/>
      <c r="H692" s="507"/>
      <c r="I692" s="507"/>
      <c r="J692" s="507"/>
      <c r="K692" s="507"/>
      <c r="L692" s="507"/>
      <c r="M692" s="507"/>
      <c r="N692" s="507"/>
      <c r="O692" s="507"/>
      <c r="P692" s="507"/>
      <c r="Q692" s="507"/>
      <c r="R692" s="507"/>
      <c r="S692" s="507"/>
      <c r="T692" s="507"/>
      <c r="U692" s="507"/>
      <c r="V692" s="507"/>
      <c r="W692" s="507"/>
      <c r="X692" s="507"/>
      <c r="Y692" s="507"/>
      <c r="Z692" s="507"/>
      <c r="AA692" s="507"/>
      <c r="AB692" s="507"/>
      <c r="AC692" s="507"/>
    </row>
    <row r="693">
      <c r="A693" s="507"/>
      <c r="B693" s="507"/>
      <c r="C693" s="507"/>
      <c r="D693" s="507"/>
      <c r="E693" s="507"/>
      <c r="F693" s="507"/>
      <c r="G693" s="507"/>
      <c r="H693" s="507"/>
      <c r="I693" s="507"/>
      <c r="J693" s="507"/>
      <c r="K693" s="507"/>
      <c r="L693" s="507"/>
      <c r="M693" s="507"/>
      <c r="N693" s="507"/>
      <c r="O693" s="507"/>
      <c r="P693" s="507"/>
      <c r="Q693" s="507"/>
      <c r="R693" s="507"/>
      <c r="S693" s="507"/>
      <c r="T693" s="507"/>
      <c r="U693" s="507"/>
      <c r="V693" s="507"/>
      <c r="W693" s="507"/>
      <c r="X693" s="507"/>
      <c r="Y693" s="507"/>
      <c r="Z693" s="507"/>
      <c r="AA693" s="507"/>
      <c r="AB693" s="507"/>
      <c r="AC693" s="507"/>
    </row>
    <row r="694">
      <c r="A694" s="507"/>
      <c r="B694" s="507"/>
      <c r="C694" s="507"/>
      <c r="D694" s="507"/>
      <c r="E694" s="507"/>
      <c r="F694" s="507"/>
      <c r="G694" s="507"/>
      <c r="H694" s="507"/>
      <c r="I694" s="507"/>
      <c r="J694" s="507"/>
      <c r="K694" s="507"/>
      <c r="L694" s="507"/>
      <c r="M694" s="507"/>
      <c r="N694" s="507"/>
      <c r="O694" s="507"/>
      <c r="P694" s="507"/>
      <c r="Q694" s="507"/>
      <c r="R694" s="507"/>
      <c r="S694" s="507"/>
      <c r="T694" s="507"/>
      <c r="U694" s="507"/>
      <c r="V694" s="507"/>
      <c r="W694" s="507"/>
      <c r="X694" s="507"/>
      <c r="Y694" s="507"/>
      <c r="Z694" s="507"/>
      <c r="AA694" s="507"/>
      <c r="AB694" s="507"/>
      <c r="AC694" s="507"/>
    </row>
    <row r="695">
      <c r="A695" s="507"/>
      <c r="B695" s="507"/>
      <c r="C695" s="507"/>
      <c r="D695" s="507"/>
      <c r="E695" s="507"/>
      <c r="F695" s="507"/>
      <c r="G695" s="507"/>
      <c r="H695" s="507"/>
      <c r="I695" s="507"/>
      <c r="J695" s="507"/>
      <c r="K695" s="507"/>
      <c r="L695" s="507"/>
      <c r="M695" s="507"/>
      <c r="N695" s="507"/>
      <c r="O695" s="507"/>
      <c r="P695" s="507"/>
      <c r="Q695" s="507"/>
      <c r="R695" s="507"/>
      <c r="S695" s="507"/>
      <c r="T695" s="507"/>
      <c r="U695" s="507"/>
      <c r="V695" s="507"/>
      <c r="W695" s="507"/>
      <c r="X695" s="507"/>
      <c r="Y695" s="507"/>
      <c r="Z695" s="507"/>
      <c r="AA695" s="507"/>
      <c r="AB695" s="507"/>
      <c r="AC695" s="507"/>
    </row>
    <row r="696">
      <c r="A696" s="507"/>
      <c r="B696" s="507"/>
      <c r="C696" s="507"/>
      <c r="D696" s="507"/>
      <c r="E696" s="507"/>
      <c r="F696" s="507"/>
      <c r="G696" s="507"/>
      <c r="H696" s="507"/>
      <c r="I696" s="507"/>
      <c r="J696" s="507"/>
      <c r="K696" s="507"/>
      <c r="L696" s="507"/>
      <c r="M696" s="507"/>
      <c r="N696" s="507"/>
      <c r="O696" s="507"/>
      <c r="P696" s="507"/>
      <c r="Q696" s="507"/>
      <c r="R696" s="507"/>
      <c r="S696" s="507"/>
      <c r="T696" s="507"/>
      <c r="U696" s="507"/>
      <c r="V696" s="507"/>
      <c r="W696" s="507"/>
      <c r="X696" s="507"/>
      <c r="Y696" s="507"/>
      <c r="Z696" s="507"/>
      <c r="AA696" s="507"/>
      <c r="AB696" s="507"/>
      <c r="AC696" s="507"/>
    </row>
    <row r="697">
      <c r="A697" s="507"/>
      <c r="B697" s="507"/>
      <c r="C697" s="507"/>
      <c r="D697" s="507"/>
      <c r="E697" s="507"/>
      <c r="F697" s="507"/>
      <c r="G697" s="507"/>
      <c r="H697" s="507"/>
      <c r="I697" s="507"/>
      <c r="J697" s="507"/>
      <c r="K697" s="507"/>
      <c r="L697" s="507"/>
      <c r="M697" s="507"/>
      <c r="N697" s="507"/>
      <c r="O697" s="507"/>
      <c r="P697" s="507"/>
      <c r="Q697" s="507"/>
      <c r="R697" s="507"/>
      <c r="S697" s="507"/>
      <c r="T697" s="507"/>
      <c r="U697" s="507"/>
      <c r="V697" s="507"/>
      <c r="W697" s="507"/>
      <c r="X697" s="507"/>
      <c r="Y697" s="507"/>
      <c r="Z697" s="507"/>
      <c r="AA697" s="507"/>
      <c r="AB697" s="507"/>
      <c r="AC697" s="507"/>
    </row>
    <row r="698">
      <c r="A698" s="507"/>
      <c r="B698" s="507"/>
      <c r="C698" s="507"/>
      <c r="D698" s="507"/>
      <c r="E698" s="507"/>
      <c r="F698" s="507"/>
      <c r="G698" s="507"/>
      <c r="H698" s="507"/>
      <c r="I698" s="507"/>
      <c r="J698" s="507"/>
      <c r="K698" s="507"/>
      <c r="L698" s="507"/>
      <c r="M698" s="507"/>
      <c r="N698" s="507"/>
      <c r="O698" s="507"/>
      <c r="P698" s="507"/>
      <c r="Q698" s="507"/>
      <c r="R698" s="507"/>
      <c r="S698" s="507"/>
      <c r="T698" s="507"/>
      <c r="U698" s="507"/>
      <c r="V698" s="507"/>
      <c r="W698" s="507"/>
      <c r="X698" s="507"/>
      <c r="Y698" s="507"/>
      <c r="Z698" s="507"/>
      <c r="AA698" s="507"/>
      <c r="AB698" s="507"/>
      <c r="AC698" s="507"/>
    </row>
    <row r="699">
      <c r="A699" s="507"/>
      <c r="B699" s="507"/>
      <c r="C699" s="507"/>
      <c r="D699" s="507"/>
      <c r="E699" s="507"/>
      <c r="F699" s="507"/>
      <c r="G699" s="507"/>
      <c r="H699" s="507"/>
      <c r="I699" s="507"/>
      <c r="J699" s="507"/>
      <c r="K699" s="507"/>
      <c r="L699" s="507"/>
      <c r="M699" s="507"/>
      <c r="N699" s="507"/>
      <c r="O699" s="507"/>
      <c r="P699" s="507"/>
      <c r="Q699" s="507"/>
      <c r="R699" s="507"/>
      <c r="S699" s="507"/>
      <c r="T699" s="507"/>
      <c r="U699" s="507"/>
      <c r="V699" s="507"/>
      <c r="W699" s="507"/>
      <c r="X699" s="507"/>
      <c r="Y699" s="507"/>
      <c r="Z699" s="507"/>
      <c r="AA699" s="507"/>
      <c r="AB699" s="507"/>
      <c r="AC699" s="507"/>
    </row>
    <row r="700">
      <c r="A700" s="507"/>
      <c r="B700" s="507"/>
      <c r="C700" s="507"/>
      <c r="D700" s="507"/>
      <c r="E700" s="507"/>
      <c r="F700" s="507"/>
      <c r="G700" s="507"/>
      <c r="H700" s="507"/>
      <c r="I700" s="507"/>
      <c r="J700" s="507"/>
      <c r="K700" s="507"/>
      <c r="L700" s="507"/>
      <c r="M700" s="507"/>
      <c r="N700" s="507"/>
      <c r="O700" s="507"/>
      <c r="P700" s="507"/>
      <c r="Q700" s="507"/>
      <c r="R700" s="507"/>
      <c r="S700" s="507"/>
      <c r="T700" s="507"/>
      <c r="U700" s="507"/>
      <c r="V700" s="507"/>
      <c r="W700" s="507"/>
      <c r="X700" s="507"/>
      <c r="Y700" s="507"/>
      <c r="Z700" s="507"/>
      <c r="AA700" s="507"/>
      <c r="AB700" s="507"/>
      <c r="AC700" s="507"/>
    </row>
    <row r="701">
      <c r="A701" s="507"/>
      <c r="B701" s="507"/>
      <c r="C701" s="507"/>
      <c r="D701" s="507"/>
      <c r="E701" s="507"/>
      <c r="F701" s="507"/>
      <c r="G701" s="507"/>
      <c r="H701" s="507"/>
      <c r="I701" s="507"/>
      <c r="J701" s="507"/>
      <c r="K701" s="507"/>
      <c r="L701" s="507"/>
      <c r="M701" s="507"/>
      <c r="N701" s="507"/>
      <c r="O701" s="507"/>
      <c r="P701" s="507"/>
      <c r="Q701" s="507"/>
      <c r="R701" s="507"/>
      <c r="S701" s="507"/>
      <c r="T701" s="507"/>
      <c r="U701" s="507"/>
      <c r="V701" s="507"/>
      <c r="W701" s="507"/>
      <c r="X701" s="507"/>
      <c r="Y701" s="507"/>
      <c r="Z701" s="507"/>
      <c r="AA701" s="507"/>
      <c r="AB701" s="507"/>
      <c r="AC701" s="507"/>
    </row>
    <row r="702">
      <c r="A702" s="507"/>
      <c r="B702" s="507"/>
      <c r="C702" s="507"/>
      <c r="D702" s="507"/>
      <c r="E702" s="507"/>
      <c r="F702" s="507"/>
      <c r="G702" s="507"/>
      <c r="H702" s="507"/>
      <c r="I702" s="507"/>
      <c r="J702" s="507"/>
      <c r="K702" s="507"/>
      <c r="L702" s="507"/>
      <c r="M702" s="507"/>
      <c r="N702" s="507"/>
      <c r="O702" s="507"/>
      <c r="P702" s="507"/>
      <c r="Q702" s="507"/>
      <c r="R702" s="507"/>
      <c r="S702" s="507"/>
      <c r="T702" s="507"/>
      <c r="U702" s="507"/>
      <c r="V702" s="507"/>
      <c r="W702" s="507"/>
      <c r="X702" s="507"/>
      <c r="Y702" s="507"/>
      <c r="Z702" s="507"/>
      <c r="AA702" s="507"/>
      <c r="AB702" s="507"/>
      <c r="AC702" s="507"/>
    </row>
    <row r="703">
      <c r="A703" s="507"/>
      <c r="B703" s="507"/>
      <c r="C703" s="507"/>
      <c r="D703" s="507"/>
      <c r="E703" s="507"/>
      <c r="F703" s="507"/>
      <c r="G703" s="507"/>
      <c r="H703" s="507"/>
      <c r="I703" s="507"/>
      <c r="J703" s="507"/>
      <c r="K703" s="507"/>
      <c r="L703" s="507"/>
      <c r="M703" s="507"/>
      <c r="N703" s="507"/>
      <c r="O703" s="507"/>
      <c r="P703" s="507"/>
      <c r="Q703" s="507"/>
      <c r="R703" s="507"/>
      <c r="S703" s="507"/>
      <c r="T703" s="507"/>
      <c r="U703" s="507"/>
      <c r="V703" s="507"/>
      <c r="W703" s="507"/>
      <c r="X703" s="507"/>
      <c r="Y703" s="507"/>
      <c r="Z703" s="507"/>
      <c r="AA703" s="507"/>
      <c r="AB703" s="507"/>
      <c r="AC703" s="507"/>
    </row>
    <row r="704">
      <c r="A704" s="507"/>
      <c r="B704" s="507"/>
      <c r="C704" s="507"/>
      <c r="D704" s="507"/>
      <c r="E704" s="507"/>
      <c r="F704" s="507"/>
      <c r="G704" s="507"/>
      <c r="H704" s="507"/>
      <c r="I704" s="507"/>
      <c r="J704" s="507"/>
      <c r="K704" s="507"/>
      <c r="L704" s="507"/>
      <c r="M704" s="507"/>
      <c r="N704" s="507"/>
      <c r="O704" s="507"/>
      <c r="P704" s="507"/>
      <c r="Q704" s="507"/>
      <c r="R704" s="507"/>
      <c r="S704" s="507"/>
      <c r="T704" s="507"/>
      <c r="U704" s="507"/>
      <c r="V704" s="507"/>
      <c r="W704" s="507"/>
      <c r="X704" s="507"/>
      <c r="Y704" s="507"/>
      <c r="Z704" s="507"/>
      <c r="AA704" s="507"/>
      <c r="AB704" s="507"/>
      <c r="AC704" s="507"/>
    </row>
    <row r="705">
      <c r="A705" s="507"/>
      <c r="B705" s="507"/>
      <c r="C705" s="507"/>
      <c r="D705" s="507"/>
      <c r="E705" s="507"/>
      <c r="F705" s="507"/>
      <c r="G705" s="507"/>
      <c r="H705" s="507"/>
      <c r="I705" s="507"/>
      <c r="J705" s="507"/>
      <c r="K705" s="507"/>
      <c r="L705" s="507"/>
      <c r="M705" s="507"/>
      <c r="N705" s="507"/>
      <c r="O705" s="507"/>
      <c r="P705" s="507"/>
      <c r="Q705" s="507"/>
      <c r="R705" s="507"/>
      <c r="S705" s="507"/>
      <c r="T705" s="507"/>
      <c r="U705" s="507"/>
      <c r="V705" s="507"/>
      <c r="W705" s="507"/>
      <c r="X705" s="507"/>
      <c r="Y705" s="507"/>
      <c r="Z705" s="507"/>
      <c r="AA705" s="507"/>
      <c r="AB705" s="507"/>
      <c r="AC705" s="507"/>
    </row>
    <row r="706">
      <c r="A706" s="507"/>
      <c r="B706" s="507"/>
      <c r="C706" s="507"/>
      <c r="D706" s="507"/>
      <c r="E706" s="507"/>
      <c r="F706" s="507"/>
      <c r="G706" s="507"/>
      <c r="H706" s="507"/>
      <c r="I706" s="507"/>
      <c r="J706" s="507"/>
      <c r="K706" s="507"/>
      <c r="L706" s="507"/>
      <c r="M706" s="507"/>
      <c r="N706" s="507"/>
      <c r="O706" s="507"/>
      <c r="P706" s="507"/>
      <c r="Q706" s="507"/>
      <c r="R706" s="507"/>
      <c r="S706" s="507"/>
      <c r="T706" s="507"/>
      <c r="U706" s="507"/>
      <c r="V706" s="507"/>
      <c r="W706" s="507"/>
      <c r="X706" s="507"/>
      <c r="Y706" s="507"/>
      <c r="Z706" s="507"/>
      <c r="AA706" s="507"/>
      <c r="AB706" s="507"/>
      <c r="AC706" s="507"/>
    </row>
    <row r="707">
      <c r="A707" s="507"/>
      <c r="B707" s="507"/>
      <c r="C707" s="507"/>
      <c r="D707" s="507"/>
      <c r="E707" s="507"/>
      <c r="F707" s="507"/>
      <c r="G707" s="507"/>
      <c r="H707" s="507"/>
      <c r="I707" s="507"/>
      <c r="J707" s="507"/>
      <c r="K707" s="507"/>
      <c r="L707" s="507"/>
      <c r="M707" s="507"/>
      <c r="N707" s="507"/>
      <c r="O707" s="507"/>
      <c r="P707" s="507"/>
      <c r="Q707" s="507"/>
      <c r="R707" s="507"/>
      <c r="S707" s="507"/>
      <c r="T707" s="507"/>
      <c r="U707" s="507"/>
      <c r="V707" s="507"/>
      <c r="W707" s="507"/>
      <c r="X707" s="507"/>
      <c r="Y707" s="507"/>
      <c r="Z707" s="507"/>
      <c r="AA707" s="507"/>
      <c r="AB707" s="507"/>
      <c r="AC707" s="507"/>
    </row>
    <row r="708">
      <c r="A708" s="507"/>
      <c r="B708" s="507"/>
      <c r="C708" s="507"/>
      <c r="D708" s="507"/>
      <c r="E708" s="507"/>
      <c r="F708" s="507"/>
      <c r="G708" s="507"/>
      <c r="H708" s="507"/>
      <c r="I708" s="507"/>
      <c r="J708" s="507"/>
      <c r="K708" s="507"/>
      <c r="L708" s="507"/>
      <c r="M708" s="507"/>
      <c r="N708" s="507"/>
      <c r="O708" s="507"/>
      <c r="P708" s="507"/>
      <c r="Q708" s="507"/>
      <c r="R708" s="507"/>
      <c r="S708" s="507"/>
      <c r="T708" s="507"/>
      <c r="U708" s="507"/>
      <c r="V708" s="507"/>
      <c r="W708" s="507"/>
      <c r="X708" s="507"/>
      <c r="Y708" s="507"/>
      <c r="Z708" s="507"/>
      <c r="AA708" s="507"/>
      <c r="AB708" s="507"/>
      <c r="AC708" s="507"/>
    </row>
    <row r="709">
      <c r="A709" s="507"/>
      <c r="B709" s="507"/>
      <c r="C709" s="507"/>
      <c r="D709" s="507"/>
      <c r="E709" s="507"/>
      <c r="F709" s="507"/>
      <c r="G709" s="507"/>
      <c r="H709" s="507"/>
      <c r="I709" s="507"/>
      <c r="J709" s="507"/>
      <c r="K709" s="507"/>
      <c r="L709" s="507"/>
      <c r="M709" s="507"/>
      <c r="N709" s="507"/>
      <c r="O709" s="507"/>
      <c r="P709" s="507"/>
      <c r="Q709" s="507"/>
      <c r="R709" s="507"/>
      <c r="S709" s="507"/>
      <c r="T709" s="507"/>
      <c r="U709" s="507"/>
      <c r="V709" s="507"/>
      <c r="W709" s="507"/>
      <c r="X709" s="507"/>
      <c r="Y709" s="507"/>
      <c r="Z709" s="507"/>
      <c r="AA709" s="507"/>
      <c r="AB709" s="507"/>
      <c r="AC709" s="507"/>
    </row>
    <row r="710">
      <c r="A710" s="507"/>
      <c r="B710" s="507"/>
      <c r="C710" s="507"/>
      <c r="D710" s="507"/>
      <c r="E710" s="507"/>
      <c r="F710" s="507"/>
      <c r="G710" s="507"/>
      <c r="H710" s="507"/>
      <c r="I710" s="507"/>
      <c r="J710" s="507"/>
      <c r="K710" s="507"/>
      <c r="L710" s="507"/>
      <c r="M710" s="507"/>
      <c r="N710" s="507"/>
      <c r="O710" s="507"/>
      <c r="P710" s="507"/>
      <c r="Q710" s="507"/>
      <c r="R710" s="507"/>
      <c r="S710" s="507"/>
      <c r="T710" s="507"/>
      <c r="U710" s="507"/>
      <c r="V710" s="507"/>
      <c r="W710" s="507"/>
      <c r="X710" s="507"/>
      <c r="Y710" s="507"/>
      <c r="Z710" s="507"/>
      <c r="AA710" s="507"/>
      <c r="AB710" s="507"/>
      <c r="AC710" s="507"/>
    </row>
    <row r="711">
      <c r="A711" s="507"/>
      <c r="B711" s="507"/>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row>
    <row r="712">
      <c r="A712" s="507"/>
      <c r="B712" s="507"/>
      <c r="C712" s="507"/>
      <c r="D712" s="507"/>
      <c r="E712" s="507"/>
      <c r="F712" s="507"/>
      <c r="G712" s="507"/>
      <c r="H712" s="507"/>
      <c r="I712" s="507"/>
      <c r="J712" s="507"/>
      <c r="K712" s="507"/>
      <c r="L712" s="507"/>
      <c r="M712" s="507"/>
      <c r="N712" s="507"/>
      <c r="O712" s="507"/>
      <c r="P712" s="507"/>
      <c r="Q712" s="507"/>
      <c r="R712" s="507"/>
      <c r="S712" s="507"/>
      <c r="T712" s="507"/>
      <c r="U712" s="507"/>
      <c r="V712" s="507"/>
      <c r="W712" s="507"/>
      <c r="X712" s="507"/>
      <c r="Y712" s="507"/>
      <c r="Z712" s="507"/>
      <c r="AA712" s="507"/>
      <c r="AB712" s="507"/>
      <c r="AC712" s="507"/>
    </row>
    <row r="713">
      <c r="A713" s="507"/>
      <c r="B713" s="507"/>
      <c r="C713" s="507"/>
      <c r="D713" s="507"/>
      <c r="E713" s="507"/>
      <c r="F713" s="507"/>
      <c r="G713" s="507"/>
      <c r="H713" s="507"/>
      <c r="I713" s="507"/>
      <c r="J713" s="507"/>
      <c r="K713" s="507"/>
      <c r="L713" s="507"/>
      <c r="M713" s="507"/>
      <c r="N713" s="507"/>
      <c r="O713" s="507"/>
      <c r="P713" s="507"/>
      <c r="Q713" s="507"/>
      <c r="R713" s="507"/>
      <c r="S713" s="507"/>
      <c r="T713" s="507"/>
      <c r="U713" s="507"/>
      <c r="V713" s="507"/>
      <c r="W713" s="507"/>
      <c r="X713" s="507"/>
      <c r="Y713" s="507"/>
      <c r="Z713" s="507"/>
      <c r="AA713" s="507"/>
      <c r="AB713" s="507"/>
      <c r="AC713" s="507"/>
    </row>
    <row r="714">
      <c r="A714" s="507"/>
      <c r="B714" s="507"/>
      <c r="C714" s="507"/>
      <c r="D714" s="507"/>
      <c r="E714" s="507"/>
      <c r="F714" s="507"/>
      <c r="G714" s="507"/>
      <c r="H714" s="507"/>
      <c r="I714" s="507"/>
      <c r="J714" s="507"/>
      <c r="K714" s="507"/>
      <c r="L714" s="507"/>
      <c r="M714" s="507"/>
      <c r="N714" s="507"/>
      <c r="O714" s="507"/>
      <c r="P714" s="507"/>
      <c r="Q714" s="507"/>
      <c r="R714" s="507"/>
      <c r="S714" s="507"/>
      <c r="T714" s="507"/>
      <c r="U714" s="507"/>
      <c r="V714" s="507"/>
      <c r="W714" s="507"/>
      <c r="X714" s="507"/>
      <c r="Y714" s="507"/>
      <c r="Z714" s="507"/>
      <c r="AA714" s="507"/>
      <c r="AB714" s="507"/>
      <c r="AC714" s="507"/>
    </row>
    <row r="715">
      <c r="A715" s="507"/>
      <c r="B715" s="507"/>
      <c r="C715" s="507"/>
      <c r="D715" s="507"/>
      <c r="E715" s="507"/>
      <c r="F715" s="507"/>
      <c r="G715" s="507"/>
      <c r="H715" s="507"/>
      <c r="I715" s="507"/>
      <c r="J715" s="507"/>
      <c r="K715" s="507"/>
      <c r="L715" s="507"/>
      <c r="M715" s="507"/>
      <c r="N715" s="507"/>
      <c r="O715" s="507"/>
      <c r="P715" s="507"/>
      <c r="Q715" s="507"/>
      <c r="R715" s="507"/>
      <c r="S715" s="507"/>
      <c r="T715" s="507"/>
      <c r="U715" s="507"/>
      <c r="V715" s="507"/>
      <c r="W715" s="507"/>
      <c r="X715" s="507"/>
      <c r="Y715" s="507"/>
      <c r="Z715" s="507"/>
      <c r="AA715" s="507"/>
      <c r="AB715" s="507"/>
      <c r="AC715" s="507"/>
    </row>
    <row r="716">
      <c r="A716" s="507"/>
      <c r="B716" s="507"/>
      <c r="C716" s="507"/>
      <c r="D716" s="507"/>
      <c r="E716" s="507"/>
      <c r="F716" s="507"/>
      <c r="G716" s="507"/>
      <c r="H716" s="507"/>
      <c r="I716" s="507"/>
      <c r="J716" s="507"/>
      <c r="K716" s="507"/>
      <c r="L716" s="507"/>
      <c r="M716" s="507"/>
      <c r="N716" s="507"/>
      <c r="O716" s="507"/>
      <c r="P716" s="507"/>
      <c r="Q716" s="507"/>
      <c r="R716" s="507"/>
      <c r="S716" s="507"/>
      <c r="T716" s="507"/>
      <c r="U716" s="507"/>
      <c r="V716" s="507"/>
      <c r="W716" s="507"/>
      <c r="X716" s="507"/>
      <c r="Y716" s="507"/>
      <c r="Z716" s="507"/>
      <c r="AA716" s="507"/>
      <c r="AB716" s="507"/>
      <c r="AC716" s="507"/>
    </row>
    <row r="717">
      <c r="A717" s="507"/>
      <c r="B717" s="507"/>
      <c r="C717" s="507"/>
      <c r="D717" s="507"/>
      <c r="E717" s="507"/>
      <c r="F717" s="507"/>
      <c r="G717" s="507"/>
      <c r="H717" s="507"/>
      <c r="I717" s="507"/>
      <c r="J717" s="507"/>
      <c r="K717" s="507"/>
      <c r="L717" s="507"/>
      <c r="M717" s="507"/>
      <c r="N717" s="507"/>
      <c r="O717" s="507"/>
      <c r="P717" s="507"/>
      <c r="Q717" s="507"/>
      <c r="R717" s="507"/>
      <c r="S717" s="507"/>
      <c r="T717" s="507"/>
      <c r="U717" s="507"/>
      <c r="V717" s="507"/>
      <c r="W717" s="507"/>
      <c r="X717" s="507"/>
      <c r="Y717" s="507"/>
      <c r="Z717" s="507"/>
      <c r="AA717" s="507"/>
      <c r="AB717" s="507"/>
      <c r="AC717" s="507"/>
    </row>
    <row r="718">
      <c r="A718" s="507"/>
      <c r="B718" s="507"/>
      <c r="C718" s="507"/>
      <c r="D718" s="507"/>
      <c r="E718" s="507"/>
      <c r="F718" s="507"/>
      <c r="G718" s="507"/>
      <c r="H718" s="507"/>
      <c r="I718" s="507"/>
      <c r="J718" s="507"/>
      <c r="K718" s="507"/>
      <c r="L718" s="507"/>
      <c r="M718" s="507"/>
      <c r="N718" s="507"/>
      <c r="O718" s="507"/>
      <c r="P718" s="507"/>
      <c r="Q718" s="507"/>
      <c r="R718" s="507"/>
      <c r="S718" s="507"/>
      <c r="T718" s="507"/>
      <c r="U718" s="507"/>
      <c r="V718" s="507"/>
      <c r="W718" s="507"/>
      <c r="X718" s="507"/>
      <c r="Y718" s="507"/>
      <c r="Z718" s="507"/>
      <c r="AA718" s="507"/>
      <c r="AB718" s="507"/>
      <c r="AC718" s="507"/>
    </row>
    <row r="719">
      <c r="A719" s="507"/>
      <c r="B719" s="507"/>
      <c r="C719" s="507"/>
      <c r="D719" s="507"/>
      <c r="E719" s="507"/>
      <c r="F719" s="507"/>
      <c r="G719" s="507"/>
      <c r="H719" s="507"/>
      <c r="I719" s="507"/>
      <c r="J719" s="507"/>
      <c r="K719" s="507"/>
      <c r="L719" s="507"/>
      <c r="M719" s="507"/>
      <c r="N719" s="507"/>
      <c r="O719" s="507"/>
      <c r="P719" s="507"/>
      <c r="Q719" s="507"/>
      <c r="R719" s="507"/>
      <c r="S719" s="507"/>
      <c r="T719" s="507"/>
      <c r="U719" s="507"/>
      <c r="V719" s="507"/>
      <c r="W719" s="507"/>
      <c r="X719" s="507"/>
      <c r="Y719" s="507"/>
      <c r="Z719" s="507"/>
      <c r="AA719" s="507"/>
      <c r="AB719" s="507"/>
      <c r="AC719" s="507"/>
    </row>
    <row r="720">
      <c r="A720" s="507"/>
      <c r="B720" s="507"/>
      <c r="C720" s="507"/>
      <c r="D720" s="507"/>
      <c r="E720" s="507"/>
      <c r="F720" s="507"/>
      <c r="G720" s="507"/>
      <c r="H720" s="507"/>
      <c r="I720" s="507"/>
      <c r="J720" s="507"/>
      <c r="K720" s="507"/>
      <c r="L720" s="507"/>
      <c r="M720" s="507"/>
      <c r="N720" s="507"/>
      <c r="O720" s="507"/>
      <c r="P720" s="507"/>
      <c r="Q720" s="507"/>
      <c r="R720" s="507"/>
      <c r="S720" s="507"/>
      <c r="T720" s="507"/>
      <c r="U720" s="507"/>
      <c r="V720" s="507"/>
      <c r="W720" s="507"/>
      <c r="X720" s="507"/>
      <c r="Y720" s="507"/>
      <c r="Z720" s="507"/>
      <c r="AA720" s="507"/>
      <c r="AB720" s="507"/>
      <c r="AC720" s="507"/>
    </row>
    <row r="721">
      <c r="A721" s="507"/>
      <c r="B721" s="507"/>
      <c r="C721" s="507"/>
      <c r="D721" s="507"/>
      <c r="E721" s="507"/>
      <c r="F721" s="507"/>
      <c r="G721" s="507"/>
      <c r="H721" s="507"/>
      <c r="I721" s="507"/>
      <c r="J721" s="507"/>
      <c r="K721" s="507"/>
      <c r="L721" s="507"/>
      <c r="M721" s="507"/>
      <c r="N721" s="507"/>
      <c r="O721" s="507"/>
      <c r="P721" s="507"/>
      <c r="Q721" s="507"/>
      <c r="R721" s="507"/>
      <c r="S721" s="507"/>
      <c r="T721" s="507"/>
      <c r="U721" s="507"/>
      <c r="V721" s="507"/>
      <c r="W721" s="507"/>
      <c r="X721" s="507"/>
      <c r="Y721" s="507"/>
      <c r="Z721" s="507"/>
      <c r="AA721" s="507"/>
      <c r="AB721" s="507"/>
      <c r="AC721" s="507"/>
    </row>
    <row r="722">
      <c r="A722" s="507"/>
      <c r="B722" s="507"/>
      <c r="C722" s="507"/>
      <c r="D722" s="507"/>
      <c r="E722" s="507"/>
      <c r="F722" s="507"/>
      <c r="G722" s="507"/>
      <c r="H722" s="507"/>
      <c r="I722" s="507"/>
      <c r="J722" s="507"/>
      <c r="K722" s="507"/>
      <c r="L722" s="507"/>
      <c r="M722" s="507"/>
      <c r="N722" s="507"/>
      <c r="O722" s="507"/>
      <c r="P722" s="507"/>
      <c r="Q722" s="507"/>
      <c r="R722" s="507"/>
      <c r="S722" s="507"/>
      <c r="T722" s="507"/>
      <c r="U722" s="507"/>
      <c r="V722" s="507"/>
      <c r="W722" s="507"/>
      <c r="X722" s="507"/>
      <c r="Y722" s="507"/>
      <c r="Z722" s="507"/>
      <c r="AA722" s="507"/>
      <c r="AB722" s="507"/>
      <c r="AC722" s="507"/>
    </row>
    <row r="723">
      <c r="A723" s="507"/>
      <c r="B723" s="507"/>
      <c r="C723" s="507"/>
      <c r="D723" s="507"/>
      <c r="E723" s="507"/>
      <c r="F723" s="507"/>
      <c r="G723" s="507"/>
      <c r="H723" s="507"/>
      <c r="I723" s="507"/>
      <c r="J723" s="507"/>
      <c r="K723" s="507"/>
      <c r="L723" s="507"/>
      <c r="M723" s="507"/>
      <c r="N723" s="507"/>
      <c r="O723" s="507"/>
      <c r="P723" s="507"/>
      <c r="Q723" s="507"/>
      <c r="R723" s="507"/>
      <c r="S723" s="507"/>
      <c r="T723" s="507"/>
      <c r="U723" s="507"/>
      <c r="V723" s="507"/>
      <c r="W723" s="507"/>
      <c r="X723" s="507"/>
      <c r="Y723" s="507"/>
      <c r="Z723" s="507"/>
      <c r="AA723" s="507"/>
      <c r="AB723" s="507"/>
      <c r="AC723" s="507"/>
    </row>
    <row r="724">
      <c r="A724" s="507"/>
      <c r="B724" s="507"/>
      <c r="C724" s="507"/>
      <c r="D724" s="507"/>
      <c r="E724" s="507"/>
      <c r="F724" s="507"/>
      <c r="G724" s="507"/>
      <c r="H724" s="507"/>
      <c r="I724" s="507"/>
      <c r="J724" s="507"/>
      <c r="K724" s="507"/>
      <c r="L724" s="507"/>
      <c r="M724" s="507"/>
      <c r="N724" s="507"/>
      <c r="O724" s="507"/>
      <c r="P724" s="507"/>
      <c r="Q724" s="507"/>
      <c r="R724" s="507"/>
      <c r="S724" s="507"/>
      <c r="T724" s="507"/>
      <c r="U724" s="507"/>
      <c r="V724" s="507"/>
      <c r="W724" s="507"/>
      <c r="X724" s="507"/>
      <c r="Y724" s="507"/>
      <c r="Z724" s="507"/>
      <c r="AA724" s="507"/>
      <c r="AB724" s="507"/>
      <c r="AC724" s="507"/>
    </row>
    <row r="725">
      <c r="A725" s="507"/>
      <c r="B725" s="507"/>
      <c r="C725" s="507"/>
      <c r="D725" s="507"/>
      <c r="E725" s="507"/>
      <c r="F725" s="507"/>
      <c r="G725" s="507"/>
      <c r="H725" s="507"/>
      <c r="I725" s="507"/>
      <c r="J725" s="507"/>
      <c r="K725" s="507"/>
      <c r="L725" s="507"/>
      <c r="M725" s="507"/>
      <c r="N725" s="507"/>
      <c r="O725" s="507"/>
      <c r="P725" s="507"/>
      <c r="Q725" s="507"/>
      <c r="R725" s="507"/>
      <c r="S725" s="507"/>
      <c r="T725" s="507"/>
      <c r="U725" s="507"/>
      <c r="V725" s="507"/>
      <c r="W725" s="507"/>
      <c r="X725" s="507"/>
      <c r="Y725" s="507"/>
      <c r="Z725" s="507"/>
      <c r="AA725" s="507"/>
      <c r="AB725" s="507"/>
      <c r="AC725" s="507"/>
    </row>
    <row r="726">
      <c r="A726" s="507"/>
      <c r="B726" s="507"/>
      <c r="C726" s="507"/>
      <c r="D726" s="507"/>
      <c r="E726" s="507"/>
      <c r="F726" s="507"/>
      <c r="G726" s="507"/>
      <c r="H726" s="507"/>
      <c r="I726" s="507"/>
      <c r="J726" s="507"/>
      <c r="K726" s="507"/>
      <c r="L726" s="507"/>
      <c r="M726" s="507"/>
      <c r="N726" s="507"/>
      <c r="O726" s="507"/>
      <c r="P726" s="507"/>
      <c r="Q726" s="507"/>
      <c r="R726" s="507"/>
      <c r="S726" s="507"/>
      <c r="T726" s="507"/>
      <c r="U726" s="507"/>
      <c r="V726" s="507"/>
      <c r="W726" s="507"/>
      <c r="X726" s="507"/>
      <c r="Y726" s="507"/>
      <c r="Z726" s="507"/>
      <c r="AA726" s="507"/>
      <c r="AB726" s="507"/>
      <c r="AC726" s="507"/>
    </row>
    <row r="727">
      <c r="A727" s="507"/>
      <c r="B727" s="507"/>
      <c r="C727" s="507"/>
      <c r="D727" s="507"/>
      <c r="E727" s="507"/>
      <c r="F727" s="507"/>
      <c r="G727" s="507"/>
      <c r="H727" s="507"/>
      <c r="I727" s="507"/>
      <c r="J727" s="507"/>
      <c r="K727" s="507"/>
      <c r="L727" s="507"/>
      <c r="M727" s="507"/>
      <c r="N727" s="507"/>
      <c r="O727" s="507"/>
      <c r="P727" s="507"/>
      <c r="Q727" s="507"/>
      <c r="R727" s="507"/>
      <c r="S727" s="507"/>
      <c r="T727" s="507"/>
      <c r="U727" s="507"/>
      <c r="V727" s="507"/>
      <c r="W727" s="507"/>
      <c r="X727" s="507"/>
      <c r="Y727" s="507"/>
      <c r="Z727" s="507"/>
      <c r="AA727" s="507"/>
      <c r="AB727" s="507"/>
      <c r="AC727" s="507"/>
    </row>
    <row r="728">
      <c r="A728" s="507"/>
      <c r="B728" s="507"/>
      <c r="C728" s="507"/>
      <c r="D728" s="507"/>
      <c r="E728" s="507"/>
      <c r="F728" s="507"/>
      <c r="G728" s="507"/>
      <c r="H728" s="507"/>
      <c r="I728" s="507"/>
      <c r="J728" s="507"/>
      <c r="K728" s="507"/>
      <c r="L728" s="507"/>
      <c r="M728" s="507"/>
      <c r="N728" s="507"/>
      <c r="O728" s="507"/>
      <c r="P728" s="507"/>
      <c r="Q728" s="507"/>
      <c r="R728" s="507"/>
      <c r="S728" s="507"/>
      <c r="T728" s="507"/>
      <c r="U728" s="507"/>
      <c r="V728" s="507"/>
      <c r="W728" s="507"/>
      <c r="X728" s="507"/>
      <c r="Y728" s="507"/>
      <c r="Z728" s="507"/>
      <c r="AA728" s="507"/>
      <c r="AB728" s="507"/>
      <c r="AC728" s="507"/>
    </row>
    <row r="729">
      <c r="A729" s="507"/>
      <c r="B729" s="507"/>
      <c r="C729" s="507"/>
      <c r="D729" s="507"/>
      <c r="E729" s="507"/>
      <c r="F729" s="507"/>
      <c r="G729" s="507"/>
      <c r="H729" s="507"/>
      <c r="I729" s="507"/>
      <c r="J729" s="507"/>
      <c r="K729" s="507"/>
      <c r="L729" s="507"/>
      <c r="M729" s="507"/>
      <c r="N729" s="507"/>
      <c r="O729" s="507"/>
      <c r="P729" s="507"/>
      <c r="Q729" s="507"/>
      <c r="R729" s="507"/>
      <c r="S729" s="507"/>
      <c r="T729" s="507"/>
      <c r="U729" s="507"/>
      <c r="V729" s="507"/>
      <c r="W729" s="507"/>
      <c r="X729" s="507"/>
      <c r="Y729" s="507"/>
      <c r="Z729" s="507"/>
      <c r="AA729" s="507"/>
      <c r="AB729" s="507"/>
      <c r="AC729" s="507"/>
    </row>
    <row r="730">
      <c r="A730" s="507"/>
      <c r="B730" s="507"/>
      <c r="C730" s="507"/>
      <c r="D730" s="507"/>
      <c r="E730" s="507"/>
      <c r="F730" s="507"/>
      <c r="G730" s="507"/>
      <c r="H730" s="507"/>
      <c r="I730" s="507"/>
      <c r="J730" s="507"/>
      <c r="K730" s="507"/>
      <c r="L730" s="507"/>
      <c r="M730" s="507"/>
      <c r="N730" s="507"/>
      <c r="O730" s="507"/>
      <c r="P730" s="507"/>
      <c r="Q730" s="507"/>
      <c r="R730" s="507"/>
      <c r="S730" s="507"/>
      <c r="T730" s="507"/>
      <c r="U730" s="507"/>
      <c r="V730" s="507"/>
      <c r="W730" s="507"/>
      <c r="X730" s="507"/>
      <c r="Y730" s="507"/>
      <c r="Z730" s="507"/>
      <c r="AA730" s="507"/>
      <c r="AB730" s="507"/>
      <c r="AC730" s="507"/>
    </row>
    <row r="731">
      <c r="A731" s="507"/>
      <c r="B731" s="507"/>
      <c r="C731" s="507"/>
      <c r="D731" s="507"/>
      <c r="E731" s="507"/>
      <c r="F731" s="507"/>
      <c r="G731" s="507"/>
      <c r="H731" s="507"/>
      <c r="I731" s="507"/>
      <c r="J731" s="507"/>
      <c r="K731" s="507"/>
      <c r="L731" s="507"/>
      <c r="M731" s="507"/>
      <c r="N731" s="507"/>
      <c r="O731" s="507"/>
      <c r="P731" s="507"/>
      <c r="Q731" s="507"/>
      <c r="R731" s="507"/>
      <c r="S731" s="507"/>
      <c r="T731" s="507"/>
      <c r="U731" s="507"/>
      <c r="V731" s="507"/>
      <c r="W731" s="507"/>
      <c r="X731" s="507"/>
      <c r="Y731" s="507"/>
      <c r="Z731" s="507"/>
      <c r="AA731" s="507"/>
      <c r="AB731" s="507"/>
      <c r="AC731" s="507"/>
    </row>
    <row r="732">
      <c r="A732" s="507"/>
      <c r="B732" s="507"/>
      <c r="C732" s="507"/>
      <c r="D732" s="507"/>
      <c r="E732" s="507"/>
      <c r="F732" s="507"/>
      <c r="G732" s="507"/>
      <c r="H732" s="507"/>
      <c r="I732" s="507"/>
      <c r="J732" s="507"/>
      <c r="K732" s="507"/>
      <c r="L732" s="507"/>
      <c r="M732" s="507"/>
      <c r="N732" s="507"/>
      <c r="O732" s="507"/>
      <c r="P732" s="507"/>
      <c r="Q732" s="507"/>
      <c r="R732" s="507"/>
      <c r="S732" s="507"/>
      <c r="T732" s="507"/>
      <c r="U732" s="507"/>
      <c r="V732" s="507"/>
      <c r="W732" s="507"/>
      <c r="X732" s="507"/>
      <c r="Y732" s="507"/>
      <c r="Z732" s="507"/>
      <c r="AA732" s="507"/>
      <c r="AB732" s="507"/>
      <c r="AC732" s="507"/>
    </row>
    <row r="733">
      <c r="A733" s="507"/>
      <c r="B733" s="507"/>
      <c r="C733" s="507"/>
      <c r="D733" s="507"/>
      <c r="E733" s="507"/>
      <c r="F733" s="507"/>
      <c r="G733" s="507"/>
      <c r="H733" s="507"/>
      <c r="I733" s="507"/>
      <c r="J733" s="507"/>
      <c r="K733" s="507"/>
      <c r="L733" s="507"/>
      <c r="M733" s="507"/>
      <c r="N733" s="507"/>
      <c r="O733" s="507"/>
      <c r="P733" s="507"/>
      <c r="Q733" s="507"/>
      <c r="R733" s="507"/>
      <c r="S733" s="507"/>
      <c r="T733" s="507"/>
      <c r="U733" s="507"/>
      <c r="V733" s="507"/>
      <c r="W733" s="507"/>
      <c r="X733" s="507"/>
      <c r="Y733" s="507"/>
      <c r="Z733" s="507"/>
      <c r="AA733" s="507"/>
      <c r="AB733" s="507"/>
      <c r="AC733" s="507"/>
    </row>
    <row r="734">
      <c r="A734" s="507"/>
      <c r="B734" s="507"/>
      <c r="C734" s="507"/>
      <c r="D734" s="507"/>
      <c r="E734" s="507"/>
      <c r="F734" s="507"/>
      <c r="G734" s="507"/>
      <c r="H734" s="507"/>
      <c r="I734" s="507"/>
      <c r="J734" s="507"/>
      <c r="K734" s="507"/>
      <c r="L734" s="507"/>
      <c r="M734" s="507"/>
      <c r="N734" s="507"/>
      <c r="O734" s="507"/>
      <c r="P734" s="507"/>
      <c r="Q734" s="507"/>
      <c r="R734" s="507"/>
      <c r="S734" s="507"/>
      <c r="T734" s="507"/>
      <c r="U734" s="507"/>
      <c r="V734" s="507"/>
      <c r="W734" s="507"/>
      <c r="X734" s="507"/>
      <c r="Y734" s="507"/>
      <c r="Z734" s="507"/>
      <c r="AA734" s="507"/>
      <c r="AB734" s="507"/>
      <c r="AC734" s="507"/>
    </row>
    <row r="735">
      <c r="A735" s="507"/>
      <c r="B735" s="507"/>
      <c r="C735" s="507"/>
      <c r="D735" s="507"/>
      <c r="E735" s="507"/>
      <c r="F735" s="507"/>
      <c r="G735" s="507"/>
      <c r="H735" s="507"/>
      <c r="I735" s="507"/>
      <c r="J735" s="507"/>
      <c r="K735" s="507"/>
      <c r="L735" s="507"/>
      <c r="M735" s="507"/>
      <c r="N735" s="507"/>
      <c r="O735" s="507"/>
      <c r="P735" s="507"/>
      <c r="Q735" s="507"/>
      <c r="R735" s="507"/>
      <c r="S735" s="507"/>
      <c r="T735" s="507"/>
      <c r="U735" s="507"/>
      <c r="V735" s="507"/>
      <c r="W735" s="507"/>
      <c r="X735" s="507"/>
      <c r="Y735" s="507"/>
      <c r="Z735" s="507"/>
      <c r="AA735" s="507"/>
      <c r="AB735" s="507"/>
      <c r="AC735" s="507"/>
    </row>
    <row r="736">
      <c r="A736" s="507"/>
      <c r="B736" s="507"/>
      <c r="C736" s="507"/>
      <c r="D736" s="507"/>
      <c r="E736" s="507"/>
      <c r="F736" s="507"/>
      <c r="G736" s="507"/>
      <c r="H736" s="507"/>
      <c r="I736" s="507"/>
      <c r="J736" s="507"/>
      <c r="K736" s="507"/>
      <c r="L736" s="507"/>
      <c r="M736" s="507"/>
      <c r="N736" s="507"/>
      <c r="O736" s="507"/>
      <c r="P736" s="507"/>
      <c r="Q736" s="507"/>
      <c r="R736" s="507"/>
      <c r="S736" s="507"/>
      <c r="T736" s="507"/>
      <c r="U736" s="507"/>
      <c r="V736" s="507"/>
      <c r="W736" s="507"/>
      <c r="X736" s="507"/>
      <c r="Y736" s="507"/>
      <c r="Z736" s="507"/>
      <c r="AA736" s="507"/>
      <c r="AB736" s="507"/>
      <c r="AC736" s="507"/>
    </row>
    <row r="737">
      <c r="A737" s="507"/>
      <c r="B737" s="507"/>
      <c r="C737" s="507"/>
      <c r="D737" s="507"/>
      <c r="E737" s="507"/>
      <c r="F737" s="507"/>
      <c r="G737" s="507"/>
      <c r="H737" s="507"/>
      <c r="I737" s="507"/>
      <c r="J737" s="507"/>
      <c r="K737" s="507"/>
      <c r="L737" s="507"/>
      <c r="M737" s="507"/>
      <c r="N737" s="507"/>
      <c r="O737" s="507"/>
      <c r="P737" s="507"/>
      <c r="Q737" s="507"/>
      <c r="R737" s="507"/>
      <c r="S737" s="507"/>
      <c r="T737" s="507"/>
      <c r="U737" s="507"/>
      <c r="V737" s="507"/>
      <c r="W737" s="507"/>
      <c r="X737" s="507"/>
      <c r="Y737" s="507"/>
      <c r="Z737" s="507"/>
      <c r="AA737" s="507"/>
      <c r="AB737" s="507"/>
      <c r="AC737" s="507"/>
    </row>
    <row r="738">
      <c r="A738" s="507"/>
      <c r="B738" s="507"/>
      <c r="C738" s="507"/>
      <c r="D738" s="507"/>
      <c r="E738" s="507"/>
      <c r="F738" s="507"/>
      <c r="G738" s="507"/>
      <c r="H738" s="507"/>
      <c r="I738" s="507"/>
      <c r="J738" s="507"/>
      <c r="K738" s="507"/>
      <c r="L738" s="507"/>
      <c r="M738" s="507"/>
      <c r="N738" s="507"/>
      <c r="O738" s="507"/>
      <c r="P738" s="507"/>
      <c r="Q738" s="507"/>
      <c r="R738" s="507"/>
      <c r="S738" s="507"/>
      <c r="T738" s="507"/>
      <c r="U738" s="507"/>
      <c r="V738" s="507"/>
      <c r="W738" s="507"/>
      <c r="X738" s="507"/>
      <c r="Y738" s="507"/>
      <c r="Z738" s="507"/>
      <c r="AA738" s="507"/>
      <c r="AB738" s="507"/>
      <c r="AC738" s="507"/>
    </row>
    <row r="739">
      <c r="A739" s="507"/>
      <c r="B739" s="507"/>
      <c r="C739" s="507"/>
      <c r="D739" s="507"/>
      <c r="E739" s="507"/>
      <c r="F739" s="507"/>
      <c r="G739" s="507"/>
      <c r="H739" s="507"/>
      <c r="I739" s="507"/>
      <c r="J739" s="507"/>
      <c r="K739" s="507"/>
      <c r="L739" s="507"/>
      <c r="M739" s="507"/>
      <c r="N739" s="507"/>
      <c r="O739" s="507"/>
      <c r="P739" s="507"/>
      <c r="Q739" s="507"/>
      <c r="R739" s="507"/>
      <c r="S739" s="507"/>
      <c r="T739" s="507"/>
      <c r="U739" s="507"/>
      <c r="V739" s="507"/>
      <c r="W739" s="507"/>
      <c r="X739" s="507"/>
      <c r="Y739" s="507"/>
      <c r="Z739" s="507"/>
      <c r="AA739" s="507"/>
      <c r="AB739" s="507"/>
      <c r="AC739" s="507"/>
    </row>
    <row r="740">
      <c r="A740" s="507"/>
      <c r="B740" s="507"/>
      <c r="C740" s="507"/>
      <c r="D740" s="507"/>
      <c r="E740" s="507"/>
      <c r="F740" s="507"/>
      <c r="G740" s="507"/>
      <c r="H740" s="507"/>
      <c r="I740" s="507"/>
      <c r="J740" s="507"/>
      <c r="K740" s="507"/>
      <c r="L740" s="507"/>
      <c r="M740" s="507"/>
      <c r="N740" s="507"/>
      <c r="O740" s="507"/>
      <c r="P740" s="507"/>
      <c r="Q740" s="507"/>
      <c r="R740" s="507"/>
      <c r="S740" s="507"/>
      <c r="T740" s="507"/>
      <c r="U740" s="507"/>
      <c r="V740" s="507"/>
      <c r="W740" s="507"/>
      <c r="X740" s="507"/>
      <c r="Y740" s="507"/>
      <c r="Z740" s="507"/>
      <c r="AA740" s="507"/>
      <c r="AB740" s="507"/>
      <c r="AC740" s="507"/>
    </row>
    <row r="741">
      <c r="A741" s="507"/>
      <c r="B741" s="507"/>
      <c r="C741" s="507"/>
      <c r="D741" s="507"/>
      <c r="E741" s="507"/>
      <c r="F741" s="507"/>
      <c r="G741" s="507"/>
      <c r="H741" s="507"/>
      <c r="I741" s="507"/>
      <c r="J741" s="507"/>
      <c r="K741" s="507"/>
      <c r="L741" s="507"/>
      <c r="M741" s="507"/>
      <c r="N741" s="507"/>
      <c r="O741" s="507"/>
      <c r="P741" s="507"/>
      <c r="Q741" s="507"/>
      <c r="R741" s="507"/>
      <c r="S741" s="507"/>
      <c r="T741" s="507"/>
      <c r="U741" s="507"/>
      <c r="V741" s="507"/>
      <c r="W741" s="507"/>
      <c r="X741" s="507"/>
      <c r="Y741" s="507"/>
      <c r="Z741" s="507"/>
      <c r="AA741" s="507"/>
      <c r="AB741" s="507"/>
      <c r="AC741" s="507"/>
    </row>
    <row r="742">
      <c r="A742" s="507"/>
      <c r="B742" s="507"/>
      <c r="C742" s="507"/>
      <c r="D742" s="507"/>
      <c r="E742" s="507"/>
      <c r="F742" s="507"/>
      <c r="G742" s="507"/>
      <c r="H742" s="507"/>
      <c r="I742" s="507"/>
      <c r="J742" s="507"/>
      <c r="K742" s="507"/>
      <c r="L742" s="507"/>
      <c r="M742" s="507"/>
      <c r="N742" s="507"/>
      <c r="O742" s="507"/>
      <c r="P742" s="507"/>
      <c r="Q742" s="507"/>
      <c r="R742" s="507"/>
      <c r="S742" s="507"/>
      <c r="T742" s="507"/>
      <c r="U742" s="507"/>
      <c r="V742" s="507"/>
      <c r="W742" s="507"/>
      <c r="X742" s="507"/>
      <c r="Y742" s="507"/>
      <c r="Z742" s="507"/>
      <c r="AA742" s="507"/>
      <c r="AB742" s="507"/>
      <c r="AC742" s="507"/>
    </row>
    <row r="743">
      <c r="A743" s="507"/>
      <c r="B743" s="507"/>
      <c r="C743" s="507"/>
      <c r="D743" s="507"/>
      <c r="E743" s="507"/>
      <c r="F743" s="507"/>
      <c r="G743" s="507"/>
      <c r="H743" s="507"/>
      <c r="I743" s="507"/>
      <c r="J743" s="507"/>
      <c r="K743" s="507"/>
      <c r="L743" s="507"/>
      <c r="M743" s="507"/>
      <c r="N743" s="507"/>
      <c r="O743" s="507"/>
      <c r="P743" s="507"/>
      <c r="Q743" s="507"/>
      <c r="R743" s="507"/>
      <c r="S743" s="507"/>
      <c r="T743" s="507"/>
      <c r="U743" s="507"/>
      <c r="V743" s="507"/>
      <c r="W743" s="507"/>
      <c r="X743" s="507"/>
      <c r="Y743" s="507"/>
      <c r="Z743" s="507"/>
      <c r="AA743" s="507"/>
      <c r="AB743" s="507"/>
      <c r="AC743" s="507"/>
    </row>
    <row r="744">
      <c r="A744" s="507"/>
      <c r="B744" s="507"/>
      <c r="C744" s="507"/>
      <c r="D744" s="507"/>
      <c r="E744" s="507"/>
      <c r="F744" s="507"/>
      <c r="G744" s="507"/>
      <c r="H744" s="507"/>
      <c r="I744" s="507"/>
      <c r="J744" s="507"/>
      <c r="K744" s="507"/>
      <c r="L744" s="507"/>
      <c r="M744" s="507"/>
      <c r="N744" s="507"/>
      <c r="O744" s="507"/>
      <c r="P744" s="507"/>
      <c r="Q744" s="507"/>
      <c r="R744" s="507"/>
      <c r="S744" s="507"/>
      <c r="T744" s="507"/>
      <c r="U744" s="507"/>
      <c r="V744" s="507"/>
      <c r="W744" s="507"/>
      <c r="X744" s="507"/>
      <c r="Y744" s="507"/>
      <c r="Z744" s="507"/>
      <c r="AA744" s="507"/>
      <c r="AB744" s="507"/>
      <c r="AC744" s="507"/>
    </row>
    <row r="745">
      <c r="A745" s="507"/>
      <c r="B745" s="507"/>
      <c r="C745" s="507"/>
      <c r="D745" s="507"/>
      <c r="E745" s="507"/>
      <c r="F745" s="507"/>
      <c r="G745" s="507"/>
      <c r="H745" s="507"/>
      <c r="I745" s="507"/>
      <c r="J745" s="507"/>
      <c r="K745" s="507"/>
      <c r="L745" s="507"/>
      <c r="M745" s="507"/>
      <c r="N745" s="507"/>
      <c r="O745" s="507"/>
      <c r="P745" s="507"/>
      <c r="Q745" s="507"/>
      <c r="R745" s="507"/>
      <c r="S745" s="507"/>
      <c r="T745" s="507"/>
      <c r="U745" s="507"/>
      <c r="V745" s="507"/>
      <c r="W745" s="507"/>
      <c r="X745" s="507"/>
      <c r="Y745" s="507"/>
      <c r="Z745" s="507"/>
      <c r="AA745" s="507"/>
      <c r="AB745" s="507"/>
      <c r="AC745" s="507"/>
    </row>
    <row r="746">
      <c r="A746" s="507"/>
      <c r="B746" s="507"/>
      <c r="C746" s="507"/>
      <c r="D746" s="507"/>
      <c r="E746" s="507"/>
      <c r="F746" s="507"/>
      <c r="G746" s="507"/>
      <c r="H746" s="507"/>
      <c r="I746" s="507"/>
      <c r="J746" s="507"/>
      <c r="K746" s="507"/>
      <c r="L746" s="507"/>
      <c r="M746" s="507"/>
      <c r="N746" s="507"/>
      <c r="O746" s="507"/>
      <c r="P746" s="507"/>
      <c r="Q746" s="507"/>
      <c r="R746" s="507"/>
      <c r="S746" s="507"/>
      <c r="T746" s="507"/>
      <c r="U746" s="507"/>
      <c r="V746" s="507"/>
      <c r="W746" s="507"/>
      <c r="X746" s="507"/>
      <c r="Y746" s="507"/>
      <c r="Z746" s="507"/>
      <c r="AA746" s="507"/>
      <c r="AB746" s="507"/>
      <c r="AC746" s="507"/>
    </row>
    <row r="747">
      <c r="A747" s="507"/>
      <c r="B747" s="507"/>
      <c r="C747" s="507"/>
      <c r="D747" s="507"/>
      <c r="E747" s="507"/>
      <c r="F747" s="507"/>
      <c r="G747" s="507"/>
      <c r="H747" s="507"/>
      <c r="I747" s="507"/>
      <c r="J747" s="507"/>
      <c r="K747" s="507"/>
      <c r="L747" s="507"/>
      <c r="M747" s="507"/>
      <c r="N747" s="507"/>
      <c r="O747" s="507"/>
      <c r="P747" s="507"/>
      <c r="Q747" s="507"/>
      <c r="R747" s="507"/>
      <c r="S747" s="507"/>
      <c r="T747" s="507"/>
      <c r="U747" s="507"/>
      <c r="V747" s="507"/>
      <c r="W747" s="507"/>
      <c r="X747" s="507"/>
      <c r="Y747" s="507"/>
      <c r="Z747" s="507"/>
      <c r="AA747" s="507"/>
      <c r="AB747" s="507"/>
      <c r="AC747" s="507"/>
    </row>
    <row r="748">
      <c r="A748" s="507"/>
      <c r="B748" s="507"/>
      <c r="C748" s="507"/>
      <c r="D748" s="507"/>
      <c r="E748" s="507"/>
      <c r="F748" s="507"/>
      <c r="G748" s="507"/>
      <c r="H748" s="507"/>
      <c r="I748" s="507"/>
      <c r="J748" s="507"/>
      <c r="K748" s="507"/>
      <c r="L748" s="507"/>
      <c r="M748" s="507"/>
      <c r="N748" s="507"/>
      <c r="O748" s="507"/>
      <c r="P748" s="507"/>
      <c r="Q748" s="507"/>
      <c r="R748" s="507"/>
      <c r="S748" s="507"/>
      <c r="T748" s="507"/>
      <c r="U748" s="507"/>
      <c r="V748" s="507"/>
      <c r="W748" s="507"/>
      <c r="X748" s="507"/>
      <c r="Y748" s="507"/>
      <c r="Z748" s="507"/>
      <c r="AA748" s="507"/>
      <c r="AB748" s="507"/>
      <c r="AC748" s="507"/>
    </row>
    <row r="749">
      <c r="A749" s="507"/>
      <c r="B749" s="507"/>
      <c r="C749" s="507"/>
      <c r="D749" s="507"/>
      <c r="E749" s="507"/>
      <c r="F749" s="507"/>
      <c r="G749" s="507"/>
      <c r="H749" s="507"/>
      <c r="I749" s="507"/>
      <c r="J749" s="507"/>
      <c r="K749" s="507"/>
      <c r="L749" s="507"/>
      <c r="M749" s="507"/>
      <c r="N749" s="507"/>
      <c r="O749" s="507"/>
      <c r="P749" s="507"/>
      <c r="Q749" s="507"/>
      <c r="R749" s="507"/>
      <c r="S749" s="507"/>
      <c r="T749" s="507"/>
      <c r="U749" s="507"/>
      <c r="V749" s="507"/>
      <c r="W749" s="507"/>
      <c r="X749" s="507"/>
      <c r="Y749" s="507"/>
      <c r="Z749" s="507"/>
      <c r="AA749" s="507"/>
      <c r="AB749" s="507"/>
      <c r="AC749" s="507"/>
    </row>
    <row r="750">
      <c r="A750" s="507"/>
      <c r="B750" s="507"/>
      <c r="C750" s="507"/>
      <c r="D750" s="507"/>
      <c r="E750" s="507"/>
      <c r="F750" s="507"/>
      <c r="G750" s="507"/>
      <c r="H750" s="507"/>
      <c r="I750" s="507"/>
      <c r="J750" s="507"/>
      <c r="K750" s="507"/>
      <c r="L750" s="507"/>
      <c r="M750" s="507"/>
      <c r="N750" s="507"/>
      <c r="O750" s="507"/>
      <c r="P750" s="507"/>
      <c r="Q750" s="507"/>
      <c r="R750" s="507"/>
      <c r="S750" s="507"/>
      <c r="T750" s="507"/>
      <c r="U750" s="507"/>
      <c r="V750" s="507"/>
      <c r="W750" s="507"/>
      <c r="X750" s="507"/>
      <c r="Y750" s="507"/>
      <c r="Z750" s="507"/>
      <c r="AA750" s="507"/>
      <c r="AB750" s="507"/>
      <c r="AC750" s="507"/>
    </row>
    <row r="751">
      <c r="A751" s="507"/>
      <c r="B751" s="507"/>
      <c r="C751" s="507"/>
      <c r="D751" s="507"/>
      <c r="E751" s="507"/>
      <c r="F751" s="507"/>
      <c r="G751" s="507"/>
      <c r="H751" s="507"/>
      <c r="I751" s="507"/>
      <c r="J751" s="507"/>
      <c r="K751" s="507"/>
      <c r="L751" s="507"/>
      <c r="M751" s="507"/>
      <c r="N751" s="507"/>
      <c r="O751" s="507"/>
      <c r="P751" s="507"/>
      <c r="Q751" s="507"/>
      <c r="R751" s="507"/>
      <c r="S751" s="507"/>
      <c r="T751" s="507"/>
      <c r="U751" s="507"/>
      <c r="V751" s="507"/>
      <c r="W751" s="507"/>
      <c r="X751" s="507"/>
      <c r="Y751" s="507"/>
      <c r="Z751" s="507"/>
      <c r="AA751" s="507"/>
      <c r="AB751" s="507"/>
      <c r="AC751" s="507"/>
    </row>
    <row r="752">
      <c r="A752" s="507"/>
      <c r="B752" s="507"/>
      <c r="C752" s="507"/>
      <c r="D752" s="507"/>
      <c r="E752" s="507"/>
      <c r="F752" s="507"/>
      <c r="G752" s="507"/>
      <c r="H752" s="507"/>
      <c r="I752" s="507"/>
      <c r="J752" s="507"/>
      <c r="K752" s="507"/>
      <c r="L752" s="507"/>
      <c r="M752" s="507"/>
      <c r="N752" s="507"/>
      <c r="O752" s="507"/>
      <c r="P752" s="507"/>
      <c r="Q752" s="507"/>
      <c r="R752" s="507"/>
      <c r="S752" s="507"/>
      <c r="T752" s="507"/>
      <c r="U752" s="507"/>
      <c r="V752" s="507"/>
      <c r="W752" s="507"/>
      <c r="X752" s="507"/>
      <c r="Y752" s="507"/>
      <c r="Z752" s="507"/>
      <c r="AA752" s="507"/>
      <c r="AB752" s="507"/>
      <c r="AC752" s="507"/>
    </row>
    <row r="753">
      <c r="A753" s="507"/>
      <c r="B753" s="507"/>
      <c r="C753" s="507"/>
      <c r="D753" s="507"/>
      <c r="E753" s="507"/>
      <c r="F753" s="507"/>
      <c r="G753" s="507"/>
      <c r="H753" s="507"/>
      <c r="I753" s="507"/>
      <c r="J753" s="507"/>
      <c r="K753" s="507"/>
      <c r="L753" s="507"/>
      <c r="M753" s="507"/>
      <c r="N753" s="507"/>
      <c r="O753" s="507"/>
      <c r="P753" s="507"/>
      <c r="Q753" s="507"/>
      <c r="R753" s="507"/>
      <c r="S753" s="507"/>
      <c r="T753" s="507"/>
      <c r="U753" s="507"/>
      <c r="V753" s="507"/>
      <c r="W753" s="507"/>
      <c r="X753" s="507"/>
      <c r="Y753" s="507"/>
      <c r="Z753" s="507"/>
      <c r="AA753" s="507"/>
      <c r="AB753" s="507"/>
      <c r="AC753" s="507"/>
    </row>
    <row r="754">
      <c r="A754" s="507"/>
      <c r="B754" s="507"/>
      <c r="C754" s="507"/>
      <c r="D754" s="507"/>
      <c r="E754" s="507"/>
      <c r="F754" s="507"/>
      <c r="G754" s="507"/>
      <c r="H754" s="507"/>
      <c r="I754" s="507"/>
      <c r="J754" s="507"/>
      <c r="K754" s="507"/>
      <c r="L754" s="507"/>
      <c r="M754" s="507"/>
      <c r="N754" s="507"/>
      <c r="O754" s="507"/>
      <c r="P754" s="507"/>
      <c r="Q754" s="507"/>
      <c r="R754" s="507"/>
      <c r="S754" s="507"/>
      <c r="T754" s="507"/>
      <c r="U754" s="507"/>
      <c r="V754" s="507"/>
      <c r="W754" s="507"/>
      <c r="X754" s="507"/>
      <c r="Y754" s="507"/>
      <c r="Z754" s="507"/>
      <c r="AA754" s="507"/>
      <c r="AB754" s="507"/>
      <c r="AC754" s="507"/>
    </row>
    <row r="755">
      <c r="A755" s="507"/>
      <c r="B755" s="507"/>
      <c r="C755" s="507"/>
      <c r="D755" s="507"/>
      <c r="E755" s="507"/>
      <c r="F755" s="507"/>
      <c r="G755" s="507"/>
      <c r="H755" s="507"/>
      <c r="I755" s="507"/>
      <c r="J755" s="507"/>
      <c r="K755" s="507"/>
      <c r="L755" s="507"/>
      <c r="M755" s="507"/>
      <c r="N755" s="507"/>
      <c r="O755" s="507"/>
      <c r="P755" s="507"/>
      <c r="Q755" s="507"/>
      <c r="R755" s="507"/>
      <c r="S755" s="507"/>
      <c r="T755" s="507"/>
      <c r="U755" s="507"/>
      <c r="V755" s="507"/>
      <c r="W755" s="507"/>
      <c r="X755" s="507"/>
      <c r="Y755" s="507"/>
      <c r="Z755" s="507"/>
      <c r="AA755" s="507"/>
      <c r="AB755" s="507"/>
      <c r="AC755" s="507"/>
    </row>
    <row r="756">
      <c r="A756" s="507"/>
      <c r="B756" s="507"/>
      <c r="C756" s="507"/>
      <c r="D756" s="507"/>
      <c r="E756" s="507"/>
      <c r="F756" s="507"/>
      <c r="G756" s="507"/>
      <c r="H756" s="507"/>
      <c r="I756" s="507"/>
      <c r="J756" s="507"/>
      <c r="K756" s="507"/>
      <c r="L756" s="507"/>
      <c r="M756" s="507"/>
      <c r="N756" s="507"/>
      <c r="O756" s="507"/>
      <c r="P756" s="507"/>
      <c r="Q756" s="507"/>
      <c r="R756" s="507"/>
      <c r="S756" s="507"/>
      <c r="T756" s="507"/>
      <c r="U756" s="507"/>
      <c r="V756" s="507"/>
      <c r="W756" s="507"/>
      <c r="X756" s="507"/>
      <c r="Y756" s="507"/>
      <c r="Z756" s="507"/>
      <c r="AA756" s="507"/>
      <c r="AB756" s="507"/>
      <c r="AC756" s="507"/>
    </row>
    <row r="757">
      <c r="A757" s="507"/>
      <c r="B757" s="507"/>
      <c r="C757" s="507"/>
      <c r="D757" s="507"/>
      <c r="E757" s="507"/>
      <c r="F757" s="507"/>
      <c r="G757" s="507"/>
      <c r="H757" s="507"/>
      <c r="I757" s="507"/>
      <c r="J757" s="507"/>
      <c r="K757" s="507"/>
      <c r="L757" s="507"/>
      <c r="M757" s="507"/>
      <c r="N757" s="507"/>
      <c r="O757" s="507"/>
      <c r="P757" s="507"/>
      <c r="Q757" s="507"/>
      <c r="R757" s="507"/>
      <c r="S757" s="507"/>
      <c r="T757" s="507"/>
      <c r="U757" s="507"/>
      <c r="V757" s="507"/>
      <c r="W757" s="507"/>
      <c r="X757" s="507"/>
      <c r="Y757" s="507"/>
      <c r="Z757" s="507"/>
      <c r="AA757" s="507"/>
      <c r="AB757" s="507"/>
      <c r="AC757" s="507"/>
    </row>
    <row r="758">
      <c r="A758" s="507"/>
      <c r="B758" s="507"/>
      <c r="C758" s="507"/>
      <c r="D758" s="507"/>
      <c r="E758" s="507"/>
      <c r="F758" s="507"/>
      <c r="G758" s="507"/>
      <c r="H758" s="507"/>
      <c r="I758" s="507"/>
      <c r="J758" s="507"/>
      <c r="K758" s="507"/>
      <c r="L758" s="507"/>
      <c r="M758" s="507"/>
      <c r="N758" s="507"/>
      <c r="O758" s="507"/>
      <c r="P758" s="507"/>
      <c r="Q758" s="507"/>
      <c r="R758" s="507"/>
      <c r="S758" s="507"/>
      <c r="T758" s="507"/>
      <c r="U758" s="507"/>
      <c r="V758" s="507"/>
      <c r="W758" s="507"/>
      <c r="X758" s="507"/>
      <c r="Y758" s="507"/>
      <c r="Z758" s="507"/>
      <c r="AA758" s="507"/>
      <c r="AB758" s="507"/>
      <c r="AC758" s="507"/>
    </row>
    <row r="759">
      <c r="A759" s="507"/>
      <c r="B759" s="507"/>
      <c r="C759" s="507"/>
      <c r="D759" s="507"/>
      <c r="E759" s="507"/>
      <c r="F759" s="507"/>
      <c r="G759" s="507"/>
      <c r="H759" s="507"/>
      <c r="I759" s="507"/>
      <c r="J759" s="507"/>
      <c r="K759" s="507"/>
      <c r="L759" s="507"/>
      <c r="M759" s="507"/>
      <c r="N759" s="507"/>
      <c r="O759" s="507"/>
      <c r="P759" s="507"/>
      <c r="Q759" s="507"/>
      <c r="R759" s="507"/>
      <c r="S759" s="507"/>
      <c r="T759" s="507"/>
      <c r="U759" s="507"/>
      <c r="V759" s="507"/>
      <c r="W759" s="507"/>
      <c r="X759" s="507"/>
      <c r="Y759" s="507"/>
      <c r="Z759" s="507"/>
      <c r="AA759" s="507"/>
      <c r="AB759" s="507"/>
      <c r="AC759" s="507"/>
    </row>
    <row r="760">
      <c r="A760" s="507"/>
      <c r="B760" s="507"/>
      <c r="C760" s="507"/>
      <c r="D760" s="507"/>
      <c r="E760" s="507"/>
      <c r="F760" s="507"/>
      <c r="G760" s="507"/>
      <c r="H760" s="507"/>
      <c r="I760" s="507"/>
      <c r="J760" s="507"/>
      <c r="K760" s="507"/>
      <c r="L760" s="507"/>
      <c r="M760" s="507"/>
      <c r="N760" s="507"/>
      <c r="O760" s="507"/>
      <c r="P760" s="507"/>
      <c r="Q760" s="507"/>
      <c r="R760" s="507"/>
      <c r="S760" s="507"/>
      <c r="T760" s="507"/>
      <c r="U760" s="507"/>
      <c r="V760" s="507"/>
      <c r="W760" s="507"/>
      <c r="X760" s="507"/>
      <c r="Y760" s="507"/>
      <c r="Z760" s="507"/>
      <c r="AA760" s="507"/>
      <c r="AB760" s="507"/>
      <c r="AC760" s="507"/>
    </row>
    <row r="761">
      <c r="A761" s="507"/>
      <c r="B761" s="507"/>
      <c r="C761" s="507"/>
      <c r="D761" s="507"/>
      <c r="E761" s="507"/>
      <c r="F761" s="507"/>
      <c r="G761" s="507"/>
      <c r="H761" s="507"/>
      <c r="I761" s="507"/>
      <c r="J761" s="507"/>
      <c r="K761" s="507"/>
      <c r="L761" s="507"/>
      <c r="M761" s="507"/>
      <c r="N761" s="507"/>
      <c r="O761" s="507"/>
      <c r="P761" s="507"/>
      <c r="Q761" s="507"/>
      <c r="R761" s="507"/>
      <c r="S761" s="507"/>
      <c r="T761" s="507"/>
      <c r="U761" s="507"/>
      <c r="V761" s="507"/>
      <c r="W761" s="507"/>
      <c r="X761" s="507"/>
      <c r="Y761" s="507"/>
      <c r="Z761" s="507"/>
      <c r="AA761" s="507"/>
      <c r="AB761" s="507"/>
      <c r="AC761" s="507"/>
    </row>
    <row r="762">
      <c r="A762" s="507"/>
      <c r="B762" s="507"/>
      <c r="C762" s="507"/>
      <c r="D762" s="507"/>
      <c r="E762" s="507"/>
      <c r="F762" s="507"/>
      <c r="G762" s="507"/>
      <c r="H762" s="507"/>
      <c r="I762" s="507"/>
      <c r="J762" s="507"/>
      <c r="K762" s="507"/>
      <c r="L762" s="507"/>
      <c r="M762" s="507"/>
      <c r="N762" s="507"/>
      <c r="O762" s="507"/>
      <c r="P762" s="507"/>
      <c r="Q762" s="507"/>
      <c r="R762" s="507"/>
      <c r="S762" s="507"/>
      <c r="T762" s="507"/>
      <c r="U762" s="507"/>
      <c r="V762" s="507"/>
      <c r="W762" s="507"/>
      <c r="X762" s="507"/>
      <c r="Y762" s="507"/>
      <c r="Z762" s="507"/>
      <c r="AA762" s="507"/>
      <c r="AB762" s="507"/>
      <c r="AC762" s="507"/>
    </row>
    <row r="763">
      <c r="A763" s="507"/>
      <c r="B763" s="507"/>
      <c r="C763" s="507"/>
      <c r="D763" s="507"/>
      <c r="E763" s="507"/>
      <c r="F763" s="507"/>
      <c r="G763" s="507"/>
      <c r="H763" s="507"/>
      <c r="I763" s="507"/>
      <c r="J763" s="507"/>
      <c r="K763" s="507"/>
      <c r="L763" s="507"/>
      <c r="M763" s="507"/>
      <c r="N763" s="507"/>
      <c r="O763" s="507"/>
      <c r="P763" s="507"/>
      <c r="Q763" s="507"/>
      <c r="R763" s="507"/>
      <c r="S763" s="507"/>
      <c r="T763" s="507"/>
      <c r="U763" s="507"/>
      <c r="V763" s="507"/>
      <c r="W763" s="507"/>
      <c r="X763" s="507"/>
      <c r="Y763" s="507"/>
      <c r="Z763" s="507"/>
      <c r="AA763" s="507"/>
      <c r="AB763" s="507"/>
      <c r="AC763" s="507"/>
    </row>
    <row r="764">
      <c r="A764" s="507"/>
      <c r="B764" s="507"/>
      <c r="C764" s="507"/>
      <c r="D764" s="507"/>
      <c r="E764" s="507"/>
      <c r="F764" s="507"/>
      <c r="G764" s="507"/>
      <c r="H764" s="507"/>
      <c r="I764" s="507"/>
      <c r="J764" s="507"/>
      <c r="K764" s="507"/>
      <c r="L764" s="507"/>
      <c r="M764" s="507"/>
      <c r="N764" s="507"/>
      <c r="O764" s="507"/>
      <c r="P764" s="507"/>
      <c r="Q764" s="507"/>
      <c r="R764" s="507"/>
      <c r="S764" s="507"/>
      <c r="T764" s="507"/>
      <c r="U764" s="507"/>
      <c r="V764" s="507"/>
      <c r="W764" s="507"/>
      <c r="X764" s="507"/>
      <c r="Y764" s="507"/>
      <c r="Z764" s="507"/>
      <c r="AA764" s="507"/>
      <c r="AB764" s="507"/>
      <c r="AC764" s="507"/>
    </row>
    <row r="765">
      <c r="A765" s="507"/>
      <c r="B765" s="507"/>
      <c r="C765" s="507"/>
      <c r="D765" s="507"/>
      <c r="E765" s="507"/>
      <c r="F765" s="507"/>
      <c r="G765" s="507"/>
      <c r="H765" s="507"/>
      <c r="I765" s="507"/>
      <c r="J765" s="507"/>
      <c r="K765" s="507"/>
      <c r="L765" s="507"/>
      <c r="M765" s="507"/>
      <c r="N765" s="507"/>
      <c r="O765" s="507"/>
      <c r="P765" s="507"/>
      <c r="Q765" s="507"/>
      <c r="R765" s="507"/>
      <c r="S765" s="507"/>
      <c r="T765" s="507"/>
      <c r="U765" s="507"/>
      <c r="V765" s="507"/>
      <c r="W765" s="507"/>
      <c r="X765" s="507"/>
      <c r="Y765" s="507"/>
      <c r="Z765" s="507"/>
      <c r="AA765" s="507"/>
      <c r="AB765" s="507"/>
      <c r="AC765" s="507"/>
    </row>
    <row r="766">
      <c r="A766" s="507"/>
      <c r="B766" s="507"/>
      <c r="C766" s="507"/>
      <c r="D766" s="507"/>
      <c r="E766" s="507"/>
      <c r="F766" s="507"/>
      <c r="G766" s="507"/>
      <c r="H766" s="507"/>
      <c r="I766" s="507"/>
      <c r="J766" s="507"/>
      <c r="K766" s="507"/>
      <c r="L766" s="507"/>
      <c r="M766" s="507"/>
      <c r="N766" s="507"/>
      <c r="O766" s="507"/>
      <c r="P766" s="507"/>
      <c r="Q766" s="507"/>
      <c r="R766" s="507"/>
      <c r="S766" s="507"/>
      <c r="T766" s="507"/>
      <c r="U766" s="507"/>
      <c r="V766" s="507"/>
      <c r="W766" s="507"/>
      <c r="X766" s="507"/>
      <c r="Y766" s="507"/>
      <c r="Z766" s="507"/>
      <c r="AA766" s="507"/>
      <c r="AB766" s="507"/>
      <c r="AC766" s="507"/>
    </row>
    <row r="767">
      <c r="A767" s="507"/>
      <c r="B767" s="507"/>
      <c r="C767" s="507"/>
      <c r="D767" s="507"/>
      <c r="E767" s="507"/>
      <c r="F767" s="507"/>
      <c r="G767" s="507"/>
      <c r="H767" s="507"/>
      <c r="I767" s="507"/>
      <c r="J767" s="507"/>
      <c r="K767" s="507"/>
      <c r="L767" s="507"/>
      <c r="M767" s="507"/>
      <c r="N767" s="507"/>
      <c r="O767" s="507"/>
      <c r="P767" s="507"/>
      <c r="Q767" s="507"/>
      <c r="R767" s="507"/>
      <c r="S767" s="507"/>
      <c r="T767" s="507"/>
      <c r="U767" s="507"/>
      <c r="V767" s="507"/>
      <c r="W767" s="507"/>
      <c r="X767" s="507"/>
      <c r="Y767" s="507"/>
      <c r="Z767" s="507"/>
      <c r="AA767" s="507"/>
      <c r="AB767" s="507"/>
      <c r="AC767" s="507"/>
    </row>
    <row r="768">
      <c r="A768" s="507"/>
      <c r="B768" s="507"/>
      <c r="C768" s="507"/>
      <c r="D768" s="507"/>
      <c r="E768" s="507"/>
      <c r="F768" s="507"/>
      <c r="G768" s="507"/>
      <c r="H768" s="507"/>
      <c r="I768" s="507"/>
      <c r="J768" s="507"/>
      <c r="K768" s="507"/>
      <c r="L768" s="507"/>
      <c r="M768" s="507"/>
      <c r="N768" s="507"/>
      <c r="O768" s="507"/>
      <c r="P768" s="507"/>
      <c r="Q768" s="507"/>
      <c r="R768" s="507"/>
      <c r="S768" s="507"/>
      <c r="T768" s="507"/>
      <c r="U768" s="507"/>
      <c r="V768" s="507"/>
      <c r="W768" s="507"/>
      <c r="X768" s="507"/>
      <c r="Y768" s="507"/>
      <c r="Z768" s="507"/>
      <c r="AA768" s="507"/>
      <c r="AB768" s="507"/>
      <c r="AC768" s="507"/>
    </row>
    <row r="769">
      <c r="A769" s="507"/>
      <c r="B769" s="507"/>
      <c r="C769" s="507"/>
      <c r="D769" s="507"/>
      <c r="E769" s="507"/>
      <c r="F769" s="507"/>
      <c r="G769" s="507"/>
      <c r="H769" s="507"/>
      <c r="I769" s="507"/>
      <c r="J769" s="507"/>
      <c r="K769" s="507"/>
      <c r="L769" s="507"/>
      <c r="M769" s="507"/>
      <c r="N769" s="507"/>
      <c r="O769" s="507"/>
      <c r="P769" s="507"/>
      <c r="Q769" s="507"/>
      <c r="R769" s="507"/>
      <c r="S769" s="507"/>
      <c r="T769" s="507"/>
      <c r="U769" s="507"/>
      <c r="V769" s="507"/>
      <c r="W769" s="507"/>
      <c r="X769" s="507"/>
      <c r="Y769" s="507"/>
      <c r="Z769" s="507"/>
      <c r="AA769" s="507"/>
      <c r="AB769" s="507"/>
      <c r="AC769" s="507"/>
    </row>
    <row r="770">
      <c r="A770" s="507"/>
      <c r="B770" s="507"/>
      <c r="C770" s="507"/>
      <c r="D770" s="507"/>
      <c r="E770" s="507"/>
      <c r="F770" s="507"/>
      <c r="G770" s="507"/>
      <c r="H770" s="507"/>
      <c r="I770" s="507"/>
      <c r="J770" s="507"/>
      <c r="K770" s="507"/>
      <c r="L770" s="507"/>
      <c r="M770" s="507"/>
      <c r="N770" s="507"/>
      <c r="O770" s="507"/>
      <c r="P770" s="507"/>
      <c r="Q770" s="507"/>
      <c r="R770" s="507"/>
      <c r="S770" s="507"/>
      <c r="T770" s="507"/>
      <c r="U770" s="507"/>
      <c r="V770" s="507"/>
      <c r="W770" s="507"/>
      <c r="X770" s="507"/>
      <c r="Y770" s="507"/>
      <c r="Z770" s="507"/>
      <c r="AA770" s="507"/>
      <c r="AB770" s="507"/>
      <c r="AC770" s="507"/>
    </row>
    <row r="771">
      <c r="A771" s="507"/>
      <c r="B771" s="507"/>
      <c r="C771" s="507"/>
      <c r="D771" s="507"/>
      <c r="E771" s="507"/>
      <c r="F771" s="507"/>
      <c r="G771" s="507"/>
      <c r="H771" s="507"/>
      <c r="I771" s="507"/>
      <c r="J771" s="507"/>
      <c r="K771" s="507"/>
      <c r="L771" s="507"/>
      <c r="M771" s="507"/>
      <c r="N771" s="507"/>
      <c r="O771" s="507"/>
      <c r="P771" s="507"/>
      <c r="Q771" s="507"/>
      <c r="R771" s="507"/>
      <c r="S771" s="507"/>
      <c r="T771" s="507"/>
      <c r="U771" s="507"/>
      <c r="V771" s="507"/>
      <c r="W771" s="507"/>
      <c r="X771" s="507"/>
      <c r="Y771" s="507"/>
      <c r="Z771" s="507"/>
      <c r="AA771" s="507"/>
      <c r="AB771" s="507"/>
      <c r="AC771" s="507"/>
    </row>
    <row r="772">
      <c r="A772" s="507"/>
      <c r="B772" s="507"/>
      <c r="C772" s="507"/>
      <c r="D772" s="507"/>
      <c r="E772" s="507"/>
      <c r="F772" s="507"/>
      <c r="G772" s="507"/>
      <c r="H772" s="507"/>
      <c r="I772" s="507"/>
      <c r="J772" s="507"/>
      <c r="K772" s="507"/>
      <c r="L772" s="507"/>
      <c r="M772" s="507"/>
      <c r="N772" s="507"/>
      <c r="O772" s="507"/>
      <c r="P772" s="507"/>
      <c r="Q772" s="507"/>
      <c r="R772" s="507"/>
      <c r="S772" s="507"/>
      <c r="T772" s="507"/>
      <c r="U772" s="507"/>
      <c r="V772" s="507"/>
      <c r="W772" s="507"/>
      <c r="X772" s="507"/>
      <c r="Y772" s="507"/>
      <c r="Z772" s="507"/>
      <c r="AA772" s="507"/>
      <c r="AB772" s="507"/>
      <c r="AC772" s="507"/>
    </row>
    <row r="773">
      <c r="A773" s="507"/>
      <c r="B773" s="507"/>
      <c r="C773" s="507"/>
      <c r="D773" s="507"/>
      <c r="E773" s="507"/>
      <c r="F773" s="507"/>
      <c r="G773" s="507"/>
      <c r="H773" s="507"/>
      <c r="I773" s="507"/>
      <c r="J773" s="507"/>
      <c r="K773" s="507"/>
      <c r="L773" s="507"/>
      <c r="M773" s="507"/>
      <c r="N773" s="507"/>
      <c r="O773" s="507"/>
      <c r="P773" s="507"/>
      <c r="Q773" s="507"/>
      <c r="R773" s="507"/>
      <c r="S773" s="507"/>
      <c r="T773" s="507"/>
      <c r="U773" s="507"/>
      <c r="V773" s="507"/>
      <c r="W773" s="507"/>
      <c r="X773" s="507"/>
      <c r="Y773" s="507"/>
      <c r="Z773" s="507"/>
      <c r="AA773" s="507"/>
      <c r="AB773" s="507"/>
      <c r="AC773" s="507"/>
    </row>
    <row r="774">
      <c r="A774" s="507"/>
      <c r="B774" s="507"/>
      <c r="C774" s="507"/>
      <c r="D774" s="507"/>
      <c r="E774" s="507"/>
      <c r="F774" s="507"/>
      <c r="G774" s="507"/>
      <c r="H774" s="507"/>
      <c r="I774" s="507"/>
      <c r="J774" s="507"/>
      <c r="K774" s="507"/>
      <c r="L774" s="507"/>
      <c r="M774" s="507"/>
      <c r="N774" s="507"/>
      <c r="O774" s="507"/>
      <c r="P774" s="507"/>
      <c r="Q774" s="507"/>
      <c r="R774" s="507"/>
      <c r="S774" s="507"/>
      <c r="T774" s="507"/>
      <c r="U774" s="507"/>
      <c r="V774" s="507"/>
      <c r="W774" s="507"/>
      <c r="X774" s="507"/>
      <c r="Y774" s="507"/>
      <c r="Z774" s="507"/>
      <c r="AA774" s="507"/>
      <c r="AB774" s="507"/>
      <c r="AC774" s="507"/>
    </row>
    <row r="775">
      <c r="A775" s="507"/>
      <c r="B775" s="507"/>
      <c r="C775" s="507"/>
      <c r="D775" s="507"/>
      <c r="E775" s="507"/>
      <c r="F775" s="507"/>
      <c r="G775" s="507"/>
      <c r="H775" s="507"/>
      <c r="I775" s="507"/>
      <c r="J775" s="507"/>
      <c r="K775" s="507"/>
      <c r="L775" s="507"/>
      <c r="M775" s="507"/>
      <c r="N775" s="507"/>
      <c r="O775" s="507"/>
      <c r="P775" s="507"/>
      <c r="Q775" s="507"/>
      <c r="R775" s="507"/>
      <c r="S775" s="507"/>
      <c r="T775" s="507"/>
      <c r="U775" s="507"/>
      <c r="V775" s="507"/>
      <c r="W775" s="507"/>
      <c r="X775" s="507"/>
      <c r="Y775" s="507"/>
      <c r="Z775" s="507"/>
      <c r="AA775" s="507"/>
      <c r="AB775" s="507"/>
      <c r="AC775" s="507"/>
    </row>
    <row r="776">
      <c r="A776" s="507"/>
      <c r="B776" s="507"/>
      <c r="C776" s="507"/>
      <c r="D776" s="507"/>
      <c r="E776" s="507"/>
      <c r="F776" s="507"/>
      <c r="G776" s="507"/>
      <c r="H776" s="507"/>
      <c r="I776" s="507"/>
      <c r="J776" s="507"/>
      <c r="K776" s="507"/>
      <c r="L776" s="507"/>
      <c r="M776" s="507"/>
      <c r="N776" s="507"/>
      <c r="O776" s="507"/>
      <c r="P776" s="507"/>
      <c r="Q776" s="507"/>
      <c r="R776" s="507"/>
      <c r="S776" s="507"/>
      <c r="T776" s="507"/>
      <c r="U776" s="507"/>
      <c r="V776" s="507"/>
      <c r="W776" s="507"/>
      <c r="X776" s="507"/>
      <c r="Y776" s="507"/>
      <c r="Z776" s="507"/>
      <c r="AA776" s="507"/>
      <c r="AB776" s="507"/>
      <c r="AC776" s="507"/>
    </row>
    <row r="777">
      <c r="A777" s="507"/>
      <c r="B777" s="507"/>
      <c r="C777" s="507"/>
      <c r="D777" s="507"/>
      <c r="E777" s="507"/>
      <c r="F777" s="507"/>
      <c r="G777" s="507"/>
      <c r="H777" s="507"/>
      <c r="I777" s="507"/>
      <c r="J777" s="507"/>
      <c r="K777" s="507"/>
      <c r="L777" s="507"/>
      <c r="M777" s="507"/>
      <c r="N777" s="507"/>
      <c r="O777" s="507"/>
      <c r="P777" s="507"/>
      <c r="Q777" s="507"/>
      <c r="R777" s="507"/>
      <c r="S777" s="507"/>
      <c r="T777" s="507"/>
      <c r="U777" s="507"/>
      <c r="V777" s="507"/>
      <c r="W777" s="507"/>
      <c r="X777" s="507"/>
      <c r="Y777" s="507"/>
      <c r="Z777" s="507"/>
      <c r="AA777" s="507"/>
      <c r="AB777" s="507"/>
      <c r="AC777" s="507"/>
    </row>
    <row r="778">
      <c r="A778" s="507"/>
      <c r="B778" s="507"/>
      <c r="C778" s="507"/>
      <c r="D778" s="507"/>
      <c r="E778" s="507"/>
      <c r="F778" s="507"/>
      <c r="G778" s="507"/>
      <c r="H778" s="507"/>
      <c r="I778" s="507"/>
      <c r="J778" s="507"/>
      <c r="K778" s="507"/>
      <c r="L778" s="507"/>
      <c r="M778" s="507"/>
      <c r="N778" s="507"/>
      <c r="O778" s="507"/>
      <c r="P778" s="507"/>
      <c r="Q778" s="507"/>
      <c r="R778" s="507"/>
      <c r="S778" s="507"/>
      <c r="T778" s="507"/>
      <c r="U778" s="507"/>
      <c r="V778" s="507"/>
      <c r="W778" s="507"/>
      <c r="X778" s="507"/>
      <c r="Y778" s="507"/>
      <c r="Z778" s="507"/>
      <c r="AA778" s="507"/>
      <c r="AB778" s="507"/>
      <c r="AC778" s="507"/>
    </row>
    <row r="779">
      <c r="A779" s="507"/>
      <c r="B779" s="507"/>
      <c r="C779" s="507"/>
      <c r="D779" s="507"/>
      <c r="E779" s="507"/>
      <c r="F779" s="507"/>
      <c r="G779" s="507"/>
      <c r="H779" s="507"/>
      <c r="I779" s="507"/>
      <c r="J779" s="507"/>
      <c r="K779" s="507"/>
      <c r="L779" s="507"/>
      <c r="M779" s="507"/>
      <c r="N779" s="507"/>
      <c r="O779" s="507"/>
      <c r="P779" s="507"/>
      <c r="Q779" s="507"/>
      <c r="R779" s="507"/>
      <c r="S779" s="507"/>
      <c r="T779" s="507"/>
      <c r="U779" s="507"/>
      <c r="V779" s="507"/>
      <c r="W779" s="507"/>
      <c r="X779" s="507"/>
      <c r="Y779" s="507"/>
      <c r="Z779" s="507"/>
      <c r="AA779" s="507"/>
      <c r="AB779" s="507"/>
      <c r="AC779" s="507"/>
    </row>
    <row r="780">
      <c r="A780" s="507"/>
      <c r="B780" s="507"/>
      <c r="C780" s="507"/>
      <c r="D780" s="507"/>
      <c r="E780" s="507"/>
      <c r="F780" s="507"/>
      <c r="G780" s="507"/>
      <c r="H780" s="507"/>
      <c r="I780" s="507"/>
      <c r="J780" s="507"/>
      <c r="K780" s="507"/>
      <c r="L780" s="507"/>
      <c r="M780" s="507"/>
      <c r="N780" s="507"/>
      <c r="O780" s="507"/>
      <c r="P780" s="507"/>
      <c r="Q780" s="507"/>
      <c r="R780" s="507"/>
      <c r="S780" s="507"/>
      <c r="T780" s="507"/>
      <c r="U780" s="507"/>
      <c r="V780" s="507"/>
      <c r="W780" s="507"/>
      <c r="X780" s="507"/>
      <c r="Y780" s="507"/>
      <c r="Z780" s="507"/>
      <c r="AA780" s="507"/>
      <c r="AB780" s="507"/>
      <c r="AC780" s="507"/>
    </row>
    <row r="781">
      <c r="A781" s="507"/>
      <c r="B781" s="507"/>
      <c r="C781" s="507"/>
      <c r="D781" s="507"/>
      <c r="E781" s="507"/>
      <c r="F781" s="507"/>
      <c r="G781" s="507"/>
      <c r="H781" s="507"/>
      <c r="I781" s="507"/>
      <c r="J781" s="507"/>
      <c r="K781" s="507"/>
      <c r="L781" s="507"/>
      <c r="M781" s="507"/>
      <c r="N781" s="507"/>
      <c r="O781" s="507"/>
      <c r="P781" s="507"/>
      <c r="Q781" s="507"/>
      <c r="R781" s="507"/>
      <c r="S781" s="507"/>
      <c r="T781" s="507"/>
      <c r="U781" s="507"/>
      <c r="V781" s="507"/>
      <c r="W781" s="507"/>
      <c r="X781" s="507"/>
      <c r="Y781" s="507"/>
      <c r="Z781" s="507"/>
      <c r="AA781" s="507"/>
      <c r="AB781" s="507"/>
      <c r="AC781" s="507"/>
    </row>
    <row r="782">
      <c r="A782" s="507"/>
      <c r="B782" s="507"/>
      <c r="C782" s="507"/>
      <c r="D782" s="507"/>
      <c r="E782" s="507"/>
      <c r="F782" s="507"/>
      <c r="G782" s="507"/>
      <c r="H782" s="507"/>
      <c r="I782" s="507"/>
      <c r="J782" s="507"/>
      <c r="K782" s="507"/>
      <c r="L782" s="507"/>
      <c r="M782" s="507"/>
      <c r="N782" s="507"/>
      <c r="O782" s="507"/>
      <c r="P782" s="507"/>
      <c r="Q782" s="507"/>
      <c r="R782" s="507"/>
      <c r="S782" s="507"/>
      <c r="T782" s="507"/>
      <c r="U782" s="507"/>
      <c r="V782" s="507"/>
      <c r="W782" s="507"/>
      <c r="X782" s="507"/>
      <c r="Y782" s="507"/>
      <c r="Z782" s="507"/>
      <c r="AA782" s="507"/>
      <c r="AB782" s="507"/>
      <c r="AC782" s="507"/>
    </row>
    <row r="783">
      <c r="A783" s="507"/>
      <c r="B783" s="507"/>
      <c r="C783" s="507"/>
      <c r="D783" s="507"/>
      <c r="E783" s="507"/>
      <c r="F783" s="507"/>
      <c r="G783" s="507"/>
      <c r="H783" s="507"/>
      <c r="I783" s="507"/>
      <c r="J783" s="507"/>
      <c r="K783" s="507"/>
      <c r="L783" s="507"/>
      <c r="M783" s="507"/>
      <c r="N783" s="507"/>
      <c r="O783" s="507"/>
      <c r="P783" s="507"/>
      <c r="Q783" s="507"/>
      <c r="R783" s="507"/>
      <c r="S783" s="507"/>
      <c r="T783" s="507"/>
      <c r="U783" s="507"/>
      <c r="V783" s="507"/>
      <c r="W783" s="507"/>
      <c r="X783" s="507"/>
      <c r="Y783" s="507"/>
      <c r="Z783" s="507"/>
      <c r="AA783" s="507"/>
      <c r="AB783" s="507"/>
      <c r="AC783" s="507"/>
    </row>
    <row r="784">
      <c r="A784" s="507"/>
      <c r="B784" s="507"/>
      <c r="C784" s="507"/>
      <c r="D784" s="507"/>
      <c r="E784" s="507"/>
      <c r="F784" s="507"/>
      <c r="G784" s="507"/>
      <c r="H784" s="507"/>
      <c r="I784" s="507"/>
      <c r="J784" s="507"/>
      <c r="K784" s="507"/>
      <c r="L784" s="507"/>
      <c r="M784" s="507"/>
      <c r="N784" s="507"/>
      <c r="O784" s="507"/>
      <c r="P784" s="507"/>
      <c r="Q784" s="507"/>
      <c r="R784" s="507"/>
      <c r="S784" s="507"/>
      <c r="T784" s="507"/>
      <c r="U784" s="507"/>
      <c r="V784" s="507"/>
      <c r="W784" s="507"/>
      <c r="X784" s="507"/>
      <c r="Y784" s="507"/>
      <c r="Z784" s="507"/>
      <c r="AA784" s="507"/>
      <c r="AB784" s="507"/>
      <c r="AC784" s="507"/>
    </row>
    <row r="785">
      <c r="A785" s="507"/>
      <c r="B785" s="507"/>
      <c r="C785" s="507"/>
      <c r="D785" s="507"/>
      <c r="E785" s="507"/>
      <c r="F785" s="507"/>
      <c r="G785" s="507"/>
      <c r="H785" s="507"/>
      <c r="I785" s="507"/>
      <c r="J785" s="507"/>
      <c r="K785" s="507"/>
      <c r="L785" s="507"/>
      <c r="M785" s="507"/>
      <c r="N785" s="507"/>
      <c r="O785" s="507"/>
      <c r="P785" s="507"/>
      <c r="Q785" s="507"/>
      <c r="R785" s="507"/>
      <c r="S785" s="507"/>
      <c r="T785" s="507"/>
      <c r="U785" s="507"/>
      <c r="V785" s="507"/>
      <c r="W785" s="507"/>
      <c r="X785" s="507"/>
      <c r="Y785" s="507"/>
      <c r="Z785" s="507"/>
      <c r="AA785" s="507"/>
      <c r="AB785" s="507"/>
      <c r="AC785" s="507"/>
    </row>
    <row r="786">
      <c r="A786" s="507"/>
      <c r="B786" s="507"/>
      <c r="C786" s="507"/>
      <c r="D786" s="507"/>
      <c r="E786" s="507"/>
      <c r="F786" s="507"/>
      <c r="G786" s="507"/>
      <c r="H786" s="507"/>
      <c r="I786" s="507"/>
      <c r="J786" s="507"/>
      <c r="K786" s="507"/>
      <c r="L786" s="507"/>
      <c r="M786" s="507"/>
      <c r="N786" s="507"/>
      <c r="O786" s="507"/>
      <c r="P786" s="507"/>
      <c r="Q786" s="507"/>
      <c r="R786" s="507"/>
      <c r="S786" s="507"/>
      <c r="T786" s="507"/>
      <c r="U786" s="507"/>
      <c r="V786" s="507"/>
      <c r="W786" s="507"/>
      <c r="X786" s="507"/>
      <c r="Y786" s="507"/>
      <c r="Z786" s="507"/>
      <c r="AA786" s="507"/>
      <c r="AB786" s="507"/>
      <c r="AC786" s="507"/>
    </row>
    <row r="787">
      <c r="A787" s="507"/>
      <c r="B787" s="507"/>
      <c r="C787" s="507"/>
      <c r="D787" s="507"/>
      <c r="E787" s="507"/>
      <c r="F787" s="507"/>
      <c r="G787" s="507"/>
      <c r="H787" s="507"/>
      <c r="I787" s="507"/>
      <c r="J787" s="507"/>
      <c r="K787" s="507"/>
      <c r="L787" s="507"/>
      <c r="M787" s="507"/>
      <c r="N787" s="507"/>
      <c r="O787" s="507"/>
      <c r="P787" s="507"/>
      <c r="Q787" s="507"/>
      <c r="R787" s="507"/>
      <c r="S787" s="507"/>
      <c r="T787" s="507"/>
      <c r="U787" s="507"/>
      <c r="V787" s="507"/>
      <c r="W787" s="507"/>
      <c r="X787" s="507"/>
      <c r="Y787" s="507"/>
      <c r="Z787" s="507"/>
      <c r="AA787" s="507"/>
      <c r="AB787" s="507"/>
      <c r="AC787" s="507"/>
    </row>
    <row r="788">
      <c r="A788" s="507"/>
      <c r="B788" s="507"/>
      <c r="C788" s="507"/>
      <c r="D788" s="507"/>
      <c r="E788" s="507"/>
      <c r="F788" s="507"/>
      <c r="G788" s="507"/>
      <c r="H788" s="507"/>
      <c r="I788" s="507"/>
      <c r="J788" s="507"/>
      <c r="K788" s="507"/>
      <c r="L788" s="507"/>
      <c r="M788" s="507"/>
      <c r="N788" s="507"/>
      <c r="O788" s="507"/>
      <c r="P788" s="507"/>
      <c r="Q788" s="507"/>
      <c r="R788" s="507"/>
      <c r="S788" s="507"/>
      <c r="T788" s="507"/>
      <c r="U788" s="507"/>
      <c r="V788" s="507"/>
      <c r="W788" s="507"/>
      <c r="X788" s="507"/>
      <c r="Y788" s="507"/>
      <c r="Z788" s="507"/>
      <c r="AA788" s="507"/>
      <c r="AB788" s="507"/>
      <c r="AC788" s="507"/>
    </row>
    <row r="789">
      <c r="A789" s="507"/>
      <c r="B789" s="507"/>
      <c r="C789" s="507"/>
      <c r="D789" s="507"/>
      <c r="E789" s="507"/>
      <c r="F789" s="507"/>
      <c r="G789" s="507"/>
      <c r="H789" s="507"/>
      <c r="I789" s="507"/>
      <c r="J789" s="507"/>
      <c r="K789" s="507"/>
      <c r="L789" s="507"/>
      <c r="M789" s="507"/>
      <c r="N789" s="507"/>
      <c r="O789" s="507"/>
      <c r="P789" s="507"/>
      <c r="Q789" s="507"/>
      <c r="R789" s="507"/>
      <c r="S789" s="507"/>
      <c r="T789" s="507"/>
      <c r="U789" s="507"/>
      <c r="V789" s="507"/>
      <c r="W789" s="507"/>
      <c r="X789" s="507"/>
      <c r="Y789" s="507"/>
      <c r="Z789" s="507"/>
      <c r="AA789" s="507"/>
      <c r="AB789" s="507"/>
      <c r="AC789" s="507"/>
    </row>
    <row r="790">
      <c r="A790" s="507"/>
      <c r="B790" s="507"/>
      <c r="C790" s="507"/>
      <c r="D790" s="507"/>
      <c r="E790" s="507"/>
      <c r="F790" s="507"/>
      <c r="G790" s="507"/>
      <c r="H790" s="507"/>
      <c r="I790" s="507"/>
      <c r="J790" s="507"/>
      <c r="K790" s="507"/>
      <c r="L790" s="507"/>
      <c r="M790" s="507"/>
      <c r="N790" s="507"/>
      <c r="O790" s="507"/>
      <c r="P790" s="507"/>
      <c r="Q790" s="507"/>
      <c r="R790" s="507"/>
      <c r="S790" s="507"/>
      <c r="T790" s="507"/>
      <c r="U790" s="507"/>
      <c r="V790" s="507"/>
      <c r="W790" s="507"/>
      <c r="X790" s="507"/>
      <c r="Y790" s="507"/>
      <c r="Z790" s="507"/>
      <c r="AA790" s="507"/>
      <c r="AB790" s="507"/>
      <c r="AC790" s="507"/>
    </row>
    <row r="791">
      <c r="A791" s="507"/>
      <c r="B791" s="507"/>
      <c r="C791" s="507"/>
      <c r="D791" s="507"/>
      <c r="E791" s="507"/>
      <c r="F791" s="507"/>
      <c r="G791" s="507"/>
      <c r="H791" s="507"/>
      <c r="I791" s="507"/>
      <c r="J791" s="507"/>
      <c r="K791" s="507"/>
      <c r="L791" s="507"/>
      <c r="M791" s="507"/>
      <c r="N791" s="507"/>
      <c r="O791" s="507"/>
      <c r="P791" s="507"/>
      <c r="Q791" s="507"/>
      <c r="R791" s="507"/>
      <c r="S791" s="507"/>
      <c r="T791" s="507"/>
      <c r="U791" s="507"/>
      <c r="V791" s="507"/>
      <c r="W791" s="507"/>
      <c r="X791" s="507"/>
      <c r="Y791" s="507"/>
      <c r="Z791" s="507"/>
      <c r="AA791" s="507"/>
      <c r="AB791" s="507"/>
      <c r="AC791" s="507"/>
    </row>
    <row r="792">
      <c r="A792" s="507"/>
      <c r="B792" s="507"/>
      <c r="C792" s="507"/>
      <c r="D792" s="507"/>
      <c r="E792" s="507"/>
      <c r="F792" s="507"/>
      <c r="G792" s="507"/>
      <c r="H792" s="507"/>
      <c r="I792" s="507"/>
      <c r="J792" s="507"/>
      <c r="K792" s="507"/>
      <c r="L792" s="507"/>
      <c r="M792" s="507"/>
      <c r="N792" s="507"/>
      <c r="O792" s="507"/>
      <c r="P792" s="507"/>
      <c r="Q792" s="507"/>
      <c r="R792" s="507"/>
      <c r="S792" s="507"/>
      <c r="T792" s="507"/>
      <c r="U792" s="507"/>
      <c r="V792" s="507"/>
      <c r="W792" s="507"/>
      <c r="X792" s="507"/>
      <c r="Y792" s="507"/>
      <c r="Z792" s="507"/>
      <c r="AA792" s="507"/>
      <c r="AB792" s="507"/>
      <c r="AC792" s="507"/>
    </row>
    <row r="793">
      <c r="A793" s="507"/>
      <c r="B793" s="507"/>
      <c r="C793" s="507"/>
      <c r="D793" s="507"/>
      <c r="E793" s="507"/>
      <c r="F793" s="507"/>
      <c r="G793" s="507"/>
      <c r="H793" s="507"/>
      <c r="I793" s="507"/>
      <c r="J793" s="507"/>
      <c r="K793" s="507"/>
      <c r="L793" s="507"/>
      <c r="M793" s="507"/>
      <c r="N793" s="507"/>
      <c r="O793" s="507"/>
      <c r="P793" s="507"/>
      <c r="Q793" s="507"/>
      <c r="R793" s="507"/>
      <c r="S793" s="507"/>
      <c r="T793" s="507"/>
      <c r="U793" s="507"/>
      <c r="V793" s="507"/>
      <c r="W793" s="507"/>
      <c r="X793" s="507"/>
      <c r="Y793" s="507"/>
      <c r="Z793" s="507"/>
      <c r="AA793" s="507"/>
      <c r="AB793" s="507"/>
      <c r="AC793" s="507"/>
    </row>
    <row r="794">
      <c r="A794" s="507"/>
      <c r="B794" s="507"/>
      <c r="C794" s="507"/>
      <c r="D794" s="507"/>
      <c r="E794" s="507"/>
      <c r="F794" s="507"/>
      <c r="G794" s="507"/>
      <c r="H794" s="507"/>
      <c r="I794" s="507"/>
      <c r="J794" s="507"/>
      <c r="K794" s="507"/>
      <c r="L794" s="507"/>
      <c r="M794" s="507"/>
      <c r="N794" s="507"/>
      <c r="O794" s="507"/>
      <c r="P794" s="507"/>
      <c r="Q794" s="507"/>
      <c r="R794" s="507"/>
      <c r="S794" s="507"/>
      <c r="T794" s="507"/>
      <c r="U794" s="507"/>
      <c r="V794" s="507"/>
      <c r="W794" s="507"/>
      <c r="X794" s="507"/>
      <c r="Y794" s="507"/>
      <c r="Z794" s="507"/>
      <c r="AA794" s="507"/>
      <c r="AB794" s="507"/>
      <c r="AC794" s="507"/>
    </row>
    <row r="795">
      <c r="A795" s="507"/>
      <c r="B795" s="507"/>
      <c r="C795" s="507"/>
      <c r="D795" s="507"/>
      <c r="E795" s="507"/>
      <c r="F795" s="507"/>
      <c r="G795" s="507"/>
      <c r="H795" s="507"/>
      <c r="I795" s="507"/>
      <c r="J795" s="507"/>
      <c r="K795" s="507"/>
      <c r="L795" s="507"/>
      <c r="M795" s="507"/>
      <c r="N795" s="507"/>
      <c r="O795" s="507"/>
      <c r="P795" s="507"/>
      <c r="Q795" s="507"/>
      <c r="R795" s="507"/>
      <c r="S795" s="507"/>
      <c r="T795" s="507"/>
      <c r="U795" s="507"/>
      <c r="V795" s="507"/>
      <c r="W795" s="507"/>
      <c r="X795" s="507"/>
      <c r="Y795" s="507"/>
      <c r="Z795" s="507"/>
      <c r="AA795" s="507"/>
      <c r="AB795" s="507"/>
      <c r="AC795" s="507"/>
    </row>
    <row r="796">
      <c r="A796" s="507"/>
      <c r="B796" s="507"/>
      <c r="C796" s="507"/>
      <c r="D796" s="507"/>
      <c r="E796" s="507"/>
      <c r="F796" s="507"/>
      <c r="G796" s="507"/>
      <c r="H796" s="507"/>
      <c r="I796" s="507"/>
      <c r="J796" s="507"/>
      <c r="K796" s="507"/>
      <c r="L796" s="507"/>
      <c r="M796" s="507"/>
      <c r="N796" s="507"/>
      <c r="O796" s="507"/>
      <c r="P796" s="507"/>
      <c r="Q796" s="507"/>
      <c r="R796" s="507"/>
      <c r="S796" s="507"/>
      <c r="T796" s="507"/>
      <c r="U796" s="507"/>
      <c r="V796" s="507"/>
      <c r="W796" s="507"/>
      <c r="X796" s="507"/>
      <c r="Y796" s="507"/>
      <c r="Z796" s="507"/>
      <c r="AA796" s="507"/>
      <c r="AB796" s="507"/>
      <c r="AC796" s="507"/>
    </row>
    <row r="797">
      <c r="A797" s="507"/>
      <c r="B797" s="507"/>
      <c r="C797" s="507"/>
      <c r="D797" s="507"/>
      <c r="E797" s="507"/>
      <c r="F797" s="507"/>
      <c r="G797" s="507"/>
      <c r="H797" s="507"/>
      <c r="I797" s="507"/>
      <c r="J797" s="507"/>
      <c r="K797" s="507"/>
      <c r="L797" s="507"/>
      <c r="M797" s="507"/>
      <c r="N797" s="507"/>
      <c r="O797" s="507"/>
      <c r="P797" s="507"/>
      <c r="Q797" s="507"/>
      <c r="R797" s="507"/>
      <c r="S797" s="507"/>
      <c r="T797" s="507"/>
      <c r="U797" s="507"/>
      <c r="V797" s="507"/>
      <c r="W797" s="507"/>
      <c r="X797" s="507"/>
      <c r="Y797" s="507"/>
      <c r="Z797" s="507"/>
      <c r="AA797" s="507"/>
      <c r="AB797" s="507"/>
      <c r="AC797" s="507"/>
    </row>
    <row r="798">
      <c r="A798" s="507"/>
      <c r="B798" s="507"/>
      <c r="C798" s="507"/>
      <c r="D798" s="507"/>
      <c r="E798" s="507"/>
      <c r="F798" s="507"/>
      <c r="G798" s="507"/>
      <c r="H798" s="507"/>
      <c r="I798" s="507"/>
      <c r="J798" s="507"/>
      <c r="K798" s="507"/>
      <c r="L798" s="507"/>
      <c r="M798" s="507"/>
      <c r="N798" s="507"/>
      <c r="O798" s="507"/>
      <c r="P798" s="507"/>
      <c r="Q798" s="507"/>
      <c r="R798" s="507"/>
      <c r="S798" s="507"/>
      <c r="T798" s="507"/>
      <c r="U798" s="507"/>
      <c r="V798" s="507"/>
      <c r="W798" s="507"/>
      <c r="X798" s="507"/>
      <c r="Y798" s="507"/>
      <c r="Z798" s="507"/>
      <c r="AA798" s="507"/>
      <c r="AB798" s="507"/>
      <c r="AC798" s="507"/>
    </row>
    <row r="799">
      <c r="A799" s="507"/>
      <c r="B799" s="507"/>
      <c r="C799" s="507"/>
      <c r="D799" s="507"/>
      <c r="E799" s="507"/>
      <c r="F799" s="507"/>
      <c r="G799" s="507"/>
      <c r="H799" s="507"/>
      <c r="I799" s="507"/>
      <c r="J799" s="507"/>
      <c r="K799" s="507"/>
      <c r="L799" s="507"/>
      <c r="M799" s="507"/>
      <c r="N799" s="507"/>
      <c r="O799" s="507"/>
      <c r="P799" s="507"/>
      <c r="Q799" s="507"/>
      <c r="R799" s="507"/>
      <c r="S799" s="507"/>
      <c r="T799" s="507"/>
      <c r="U799" s="507"/>
      <c r="V799" s="507"/>
      <c r="W799" s="507"/>
      <c r="X799" s="507"/>
      <c r="Y799" s="507"/>
      <c r="Z799" s="507"/>
      <c r="AA799" s="507"/>
      <c r="AB799" s="507"/>
      <c r="AC799" s="507"/>
    </row>
    <row r="800">
      <c r="A800" s="507"/>
      <c r="B800" s="507"/>
      <c r="C800" s="507"/>
      <c r="D800" s="507"/>
      <c r="E800" s="507"/>
      <c r="F800" s="507"/>
      <c r="G800" s="507"/>
      <c r="H800" s="507"/>
      <c r="I800" s="507"/>
      <c r="J800" s="507"/>
      <c r="K800" s="507"/>
      <c r="L800" s="507"/>
      <c r="M800" s="507"/>
      <c r="N800" s="507"/>
      <c r="O800" s="507"/>
      <c r="P800" s="507"/>
      <c r="Q800" s="507"/>
      <c r="R800" s="507"/>
      <c r="S800" s="507"/>
      <c r="T800" s="507"/>
      <c r="U800" s="507"/>
      <c r="V800" s="507"/>
      <c r="W800" s="507"/>
      <c r="X800" s="507"/>
      <c r="Y800" s="507"/>
      <c r="Z800" s="507"/>
      <c r="AA800" s="507"/>
      <c r="AB800" s="507"/>
      <c r="AC800" s="507"/>
    </row>
    <row r="801">
      <c r="A801" s="507"/>
      <c r="B801" s="507"/>
      <c r="C801" s="507"/>
      <c r="D801" s="507"/>
      <c r="E801" s="507"/>
      <c r="F801" s="507"/>
      <c r="G801" s="507"/>
      <c r="H801" s="507"/>
      <c r="I801" s="507"/>
      <c r="J801" s="507"/>
      <c r="K801" s="507"/>
      <c r="L801" s="507"/>
      <c r="M801" s="507"/>
      <c r="N801" s="507"/>
      <c r="O801" s="507"/>
      <c r="P801" s="507"/>
      <c r="Q801" s="507"/>
      <c r="R801" s="507"/>
      <c r="S801" s="507"/>
      <c r="T801" s="507"/>
      <c r="U801" s="507"/>
      <c r="V801" s="507"/>
      <c r="W801" s="507"/>
      <c r="X801" s="507"/>
      <c r="Y801" s="507"/>
      <c r="Z801" s="507"/>
      <c r="AA801" s="507"/>
      <c r="AB801" s="507"/>
      <c r="AC801" s="507"/>
    </row>
    <row r="802">
      <c r="A802" s="507"/>
      <c r="B802" s="507"/>
      <c r="C802" s="507"/>
      <c r="D802" s="507"/>
      <c r="E802" s="507"/>
      <c r="F802" s="507"/>
      <c r="G802" s="507"/>
      <c r="H802" s="507"/>
      <c r="I802" s="507"/>
      <c r="J802" s="507"/>
      <c r="K802" s="507"/>
      <c r="L802" s="507"/>
      <c r="M802" s="507"/>
      <c r="N802" s="507"/>
      <c r="O802" s="507"/>
      <c r="P802" s="507"/>
      <c r="Q802" s="507"/>
      <c r="R802" s="507"/>
      <c r="S802" s="507"/>
      <c r="T802" s="507"/>
      <c r="U802" s="507"/>
      <c r="V802" s="507"/>
      <c r="W802" s="507"/>
      <c r="X802" s="507"/>
      <c r="Y802" s="507"/>
      <c r="Z802" s="507"/>
      <c r="AA802" s="507"/>
      <c r="AB802" s="507"/>
      <c r="AC802" s="507"/>
    </row>
    <row r="803">
      <c r="A803" s="507"/>
      <c r="B803" s="507"/>
      <c r="C803" s="507"/>
      <c r="D803" s="507"/>
      <c r="E803" s="507"/>
      <c r="F803" s="507"/>
      <c r="G803" s="507"/>
      <c r="H803" s="507"/>
      <c r="I803" s="507"/>
      <c r="J803" s="507"/>
      <c r="K803" s="507"/>
      <c r="L803" s="507"/>
      <c r="M803" s="507"/>
      <c r="N803" s="507"/>
      <c r="O803" s="507"/>
      <c r="P803" s="507"/>
      <c r="Q803" s="507"/>
      <c r="R803" s="507"/>
      <c r="S803" s="507"/>
      <c r="T803" s="507"/>
      <c r="U803" s="507"/>
      <c r="V803" s="507"/>
      <c r="W803" s="507"/>
      <c r="X803" s="507"/>
      <c r="Y803" s="507"/>
      <c r="Z803" s="507"/>
      <c r="AA803" s="507"/>
      <c r="AB803" s="507"/>
      <c r="AC803" s="507"/>
    </row>
    <row r="804">
      <c r="A804" s="507"/>
      <c r="B804" s="507"/>
      <c r="C804" s="507"/>
      <c r="D804" s="507"/>
      <c r="E804" s="507"/>
      <c r="F804" s="507"/>
      <c r="G804" s="507"/>
      <c r="H804" s="507"/>
      <c r="I804" s="507"/>
      <c r="J804" s="507"/>
      <c r="K804" s="507"/>
      <c r="L804" s="507"/>
      <c r="M804" s="507"/>
      <c r="N804" s="507"/>
      <c r="O804" s="507"/>
      <c r="P804" s="507"/>
      <c r="Q804" s="507"/>
      <c r="R804" s="507"/>
      <c r="S804" s="507"/>
      <c r="T804" s="507"/>
      <c r="U804" s="507"/>
      <c r="V804" s="507"/>
      <c r="W804" s="507"/>
      <c r="X804" s="507"/>
      <c r="Y804" s="507"/>
      <c r="Z804" s="507"/>
      <c r="AA804" s="507"/>
      <c r="AB804" s="507"/>
      <c r="AC804" s="507"/>
    </row>
    <row r="805">
      <c r="A805" s="507"/>
      <c r="B805" s="507"/>
      <c r="C805" s="507"/>
      <c r="D805" s="507"/>
      <c r="E805" s="507"/>
      <c r="F805" s="507"/>
      <c r="G805" s="507"/>
      <c r="H805" s="507"/>
      <c r="I805" s="507"/>
      <c r="J805" s="507"/>
      <c r="K805" s="507"/>
      <c r="L805" s="507"/>
      <c r="M805" s="507"/>
      <c r="N805" s="507"/>
      <c r="O805" s="507"/>
      <c r="P805" s="507"/>
      <c r="Q805" s="507"/>
      <c r="R805" s="507"/>
      <c r="S805" s="507"/>
      <c r="T805" s="507"/>
      <c r="U805" s="507"/>
      <c r="V805" s="507"/>
      <c r="W805" s="507"/>
      <c r="X805" s="507"/>
      <c r="Y805" s="507"/>
      <c r="Z805" s="507"/>
      <c r="AA805" s="507"/>
      <c r="AB805" s="507"/>
      <c r="AC805" s="507"/>
    </row>
    <row r="806">
      <c r="A806" s="507"/>
      <c r="B806" s="507"/>
      <c r="C806" s="507"/>
      <c r="D806" s="507"/>
      <c r="E806" s="507"/>
      <c r="F806" s="507"/>
      <c r="G806" s="507"/>
      <c r="H806" s="507"/>
      <c r="I806" s="507"/>
      <c r="J806" s="507"/>
      <c r="K806" s="507"/>
      <c r="L806" s="507"/>
      <c r="M806" s="507"/>
      <c r="N806" s="507"/>
      <c r="O806" s="507"/>
      <c r="P806" s="507"/>
      <c r="Q806" s="507"/>
      <c r="R806" s="507"/>
      <c r="S806" s="507"/>
      <c r="T806" s="507"/>
      <c r="U806" s="507"/>
      <c r="V806" s="507"/>
      <c r="W806" s="507"/>
      <c r="X806" s="507"/>
      <c r="Y806" s="507"/>
      <c r="Z806" s="507"/>
      <c r="AA806" s="507"/>
      <c r="AB806" s="507"/>
      <c r="AC806" s="507"/>
    </row>
    <row r="807">
      <c r="A807" s="507"/>
      <c r="B807" s="507"/>
      <c r="C807" s="507"/>
      <c r="D807" s="507"/>
      <c r="E807" s="507"/>
      <c r="F807" s="507"/>
      <c r="G807" s="507"/>
      <c r="H807" s="507"/>
      <c r="I807" s="507"/>
      <c r="J807" s="507"/>
      <c r="K807" s="507"/>
      <c r="L807" s="507"/>
      <c r="M807" s="507"/>
      <c r="N807" s="507"/>
      <c r="O807" s="507"/>
      <c r="P807" s="507"/>
      <c r="Q807" s="507"/>
      <c r="R807" s="507"/>
      <c r="S807" s="507"/>
      <c r="T807" s="507"/>
      <c r="U807" s="507"/>
      <c r="V807" s="507"/>
      <c r="W807" s="507"/>
      <c r="X807" s="507"/>
      <c r="Y807" s="507"/>
      <c r="Z807" s="507"/>
      <c r="AA807" s="507"/>
      <c r="AB807" s="507"/>
      <c r="AC807" s="507"/>
    </row>
    <row r="808">
      <c r="A808" s="507"/>
      <c r="B808" s="507"/>
      <c r="C808" s="507"/>
      <c r="D808" s="507"/>
      <c r="E808" s="507"/>
      <c r="F808" s="507"/>
      <c r="G808" s="507"/>
      <c r="H808" s="507"/>
      <c r="I808" s="507"/>
      <c r="J808" s="507"/>
      <c r="K808" s="507"/>
      <c r="L808" s="507"/>
      <c r="M808" s="507"/>
      <c r="N808" s="507"/>
      <c r="O808" s="507"/>
      <c r="P808" s="507"/>
      <c r="Q808" s="507"/>
      <c r="R808" s="507"/>
      <c r="S808" s="507"/>
      <c r="T808" s="507"/>
      <c r="U808" s="507"/>
      <c r="V808" s="507"/>
      <c r="W808" s="507"/>
      <c r="X808" s="507"/>
      <c r="Y808" s="507"/>
      <c r="Z808" s="507"/>
      <c r="AA808" s="507"/>
      <c r="AB808" s="507"/>
      <c r="AC808" s="507"/>
    </row>
    <row r="809">
      <c r="A809" s="507"/>
      <c r="B809" s="507"/>
      <c r="C809" s="507"/>
      <c r="D809" s="507"/>
      <c r="E809" s="507"/>
      <c r="F809" s="507"/>
      <c r="G809" s="507"/>
      <c r="H809" s="507"/>
      <c r="I809" s="507"/>
      <c r="J809" s="507"/>
      <c r="K809" s="507"/>
      <c r="L809" s="507"/>
      <c r="M809" s="507"/>
      <c r="N809" s="507"/>
      <c r="O809" s="507"/>
      <c r="P809" s="507"/>
      <c r="Q809" s="507"/>
      <c r="R809" s="507"/>
      <c r="S809" s="507"/>
      <c r="T809" s="507"/>
      <c r="U809" s="507"/>
      <c r="V809" s="507"/>
      <c r="W809" s="507"/>
      <c r="X809" s="507"/>
      <c r="Y809" s="507"/>
      <c r="Z809" s="507"/>
      <c r="AA809" s="507"/>
      <c r="AB809" s="507"/>
      <c r="AC809" s="507"/>
    </row>
    <row r="810">
      <c r="A810" s="507"/>
      <c r="B810" s="507"/>
      <c r="C810" s="507"/>
      <c r="D810" s="507"/>
      <c r="E810" s="507"/>
      <c r="F810" s="507"/>
      <c r="G810" s="507"/>
      <c r="H810" s="507"/>
      <c r="I810" s="507"/>
      <c r="J810" s="507"/>
      <c r="K810" s="507"/>
      <c r="L810" s="507"/>
      <c r="M810" s="507"/>
      <c r="N810" s="507"/>
      <c r="O810" s="507"/>
      <c r="P810" s="507"/>
      <c r="Q810" s="507"/>
      <c r="R810" s="507"/>
      <c r="S810" s="507"/>
      <c r="T810" s="507"/>
      <c r="U810" s="507"/>
      <c r="V810" s="507"/>
      <c r="W810" s="507"/>
      <c r="X810" s="507"/>
      <c r="Y810" s="507"/>
      <c r="Z810" s="507"/>
      <c r="AA810" s="507"/>
      <c r="AB810" s="507"/>
      <c r="AC810" s="507"/>
    </row>
    <row r="811">
      <c r="A811" s="507"/>
      <c r="B811" s="507"/>
      <c r="C811" s="507"/>
      <c r="D811" s="507"/>
      <c r="E811" s="507"/>
      <c r="F811" s="507"/>
      <c r="G811" s="507"/>
      <c r="H811" s="507"/>
      <c r="I811" s="507"/>
      <c r="J811" s="507"/>
      <c r="K811" s="507"/>
      <c r="L811" s="507"/>
      <c r="M811" s="507"/>
      <c r="N811" s="507"/>
      <c r="O811" s="507"/>
      <c r="P811" s="507"/>
      <c r="Q811" s="507"/>
      <c r="R811" s="507"/>
      <c r="S811" s="507"/>
      <c r="T811" s="507"/>
      <c r="U811" s="507"/>
      <c r="V811" s="507"/>
      <c r="W811" s="507"/>
      <c r="X811" s="507"/>
      <c r="Y811" s="507"/>
      <c r="Z811" s="507"/>
      <c r="AA811" s="507"/>
      <c r="AB811" s="507"/>
      <c r="AC811" s="507"/>
    </row>
    <row r="812">
      <c r="A812" s="507"/>
      <c r="B812" s="507"/>
      <c r="C812" s="507"/>
      <c r="D812" s="507"/>
      <c r="E812" s="507"/>
      <c r="F812" s="507"/>
      <c r="G812" s="507"/>
      <c r="H812" s="507"/>
      <c r="I812" s="507"/>
      <c r="J812" s="507"/>
      <c r="K812" s="507"/>
      <c r="L812" s="507"/>
      <c r="M812" s="507"/>
      <c r="N812" s="507"/>
      <c r="O812" s="507"/>
      <c r="P812" s="507"/>
      <c r="Q812" s="507"/>
      <c r="R812" s="507"/>
      <c r="S812" s="507"/>
      <c r="T812" s="507"/>
      <c r="U812" s="507"/>
      <c r="V812" s="507"/>
      <c r="W812" s="507"/>
      <c r="X812" s="507"/>
      <c r="Y812" s="507"/>
      <c r="Z812" s="507"/>
      <c r="AA812" s="507"/>
      <c r="AB812" s="507"/>
      <c r="AC812" s="507"/>
    </row>
    <row r="813">
      <c r="A813" s="507"/>
      <c r="B813" s="507"/>
      <c r="C813" s="507"/>
      <c r="D813" s="507"/>
      <c r="E813" s="507"/>
      <c r="F813" s="507"/>
      <c r="G813" s="507"/>
      <c r="H813" s="507"/>
      <c r="I813" s="507"/>
      <c r="J813" s="507"/>
      <c r="K813" s="507"/>
      <c r="L813" s="507"/>
      <c r="M813" s="507"/>
      <c r="N813" s="507"/>
      <c r="O813" s="507"/>
      <c r="P813" s="507"/>
      <c r="Q813" s="507"/>
      <c r="R813" s="507"/>
      <c r="S813" s="507"/>
      <c r="T813" s="507"/>
      <c r="U813" s="507"/>
      <c r="V813" s="507"/>
      <c r="W813" s="507"/>
      <c r="X813" s="507"/>
      <c r="Y813" s="507"/>
      <c r="Z813" s="507"/>
      <c r="AA813" s="507"/>
      <c r="AB813" s="507"/>
      <c r="AC813" s="507"/>
    </row>
    <row r="814">
      <c r="A814" s="507"/>
      <c r="B814" s="507"/>
      <c r="C814" s="507"/>
      <c r="D814" s="507"/>
      <c r="E814" s="507"/>
      <c r="F814" s="507"/>
      <c r="G814" s="507"/>
      <c r="H814" s="507"/>
      <c r="I814" s="507"/>
      <c r="J814" s="507"/>
      <c r="K814" s="507"/>
      <c r="L814" s="507"/>
      <c r="M814" s="507"/>
      <c r="N814" s="507"/>
      <c r="O814" s="507"/>
      <c r="P814" s="507"/>
      <c r="Q814" s="507"/>
      <c r="R814" s="507"/>
      <c r="S814" s="507"/>
      <c r="T814" s="507"/>
      <c r="U814" s="507"/>
      <c r="V814" s="507"/>
      <c r="W814" s="507"/>
      <c r="X814" s="507"/>
      <c r="Y814" s="507"/>
      <c r="Z814" s="507"/>
      <c r="AA814" s="507"/>
      <c r="AB814" s="507"/>
      <c r="AC814" s="507"/>
    </row>
    <row r="815">
      <c r="A815" s="507"/>
      <c r="B815" s="507"/>
      <c r="C815" s="507"/>
      <c r="D815" s="507"/>
      <c r="E815" s="507"/>
      <c r="F815" s="507"/>
      <c r="G815" s="507"/>
      <c r="H815" s="507"/>
      <c r="I815" s="507"/>
      <c r="J815" s="507"/>
      <c r="K815" s="507"/>
      <c r="L815" s="507"/>
      <c r="M815" s="507"/>
      <c r="N815" s="507"/>
      <c r="O815" s="507"/>
      <c r="P815" s="507"/>
      <c r="Q815" s="507"/>
      <c r="R815" s="507"/>
      <c r="S815" s="507"/>
      <c r="T815" s="507"/>
      <c r="U815" s="507"/>
      <c r="V815" s="507"/>
      <c r="W815" s="507"/>
      <c r="X815" s="507"/>
      <c r="Y815" s="507"/>
      <c r="Z815" s="507"/>
      <c r="AA815" s="507"/>
      <c r="AB815" s="507"/>
      <c r="AC815" s="507"/>
    </row>
    <row r="816">
      <c r="A816" s="507"/>
      <c r="B816" s="507"/>
      <c r="C816" s="507"/>
      <c r="D816" s="507"/>
      <c r="E816" s="507"/>
      <c r="F816" s="507"/>
      <c r="G816" s="507"/>
      <c r="H816" s="507"/>
      <c r="I816" s="507"/>
      <c r="J816" s="507"/>
      <c r="K816" s="507"/>
      <c r="L816" s="507"/>
      <c r="M816" s="507"/>
      <c r="N816" s="507"/>
      <c r="O816" s="507"/>
      <c r="P816" s="507"/>
      <c r="Q816" s="507"/>
      <c r="R816" s="507"/>
      <c r="S816" s="507"/>
      <c r="T816" s="507"/>
      <c r="U816" s="507"/>
      <c r="V816" s="507"/>
      <c r="W816" s="507"/>
      <c r="X816" s="507"/>
      <c r="Y816" s="507"/>
      <c r="Z816" s="507"/>
      <c r="AA816" s="507"/>
      <c r="AB816" s="507"/>
      <c r="AC816" s="507"/>
    </row>
    <row r="817">
      <c r="A817" s="507"/>
      <c r="B817" s="507"/>
      <c r="C817" s="507"/>
      <c r="D817" s="507"/>
      <c r="E817" s="507"/>
      <c r="F817" s="507"/>
      <c r="G817" s="507"/>
      <c r="H817" s="507"/>
      <c r="I817" s="507"/>
      <c r="J817" s="507"/>
      <c r="K817" s="507"/>
      <c r="L817" s="507"/>
      <c r="M817" s="507"/>
      <c r="N817" s="507"/>
      <c r="O817" s="507"/>
      <c r="P817" s="507"/>
      <c r="Q817" s="507"/>
      <c r="R817" s="507"/>
      <c r="S817" s="507"/>
      <c r="T817" s="507"/>
      <c r="U817" s="507"/>
      <c r="V817" s="507"/>
      <c r="W817" s="507"/>
      <c r="X817" s="507"/>
      <c r="Y817" s="507"/>
      <c r="Z817" s="507"/>
      <c r="AA817" s="507"/>
      <c r="AB817" s="507"/>
      <c r="AC817" s="507"/>
    </row>
    <row r="818">
      <c r="A818" s="507"/>
      <c r="B818" s="507"/>
      <c r="C818" s="507"/>
      <c r="D818" s="507"/>
      <c r="E818" s="507"/>
      <c r="F818" s="507"/>
      <c r="G818" s="507"/>
      <c r="H818" s="507"/>
      <c r="I818" s="507"/>
      <c r="J818" s="507"/>
      <c r="K818" s="507"/>
      <c r="L818" s="507"/>
      <c r="M818" s="507"/>
      <c r="N818" s="507"/>
      <c r="O818" s="507"/>
      <c r="P818" s="507"/>
      <c r="Q818" s="507"/>
      <c r="R818" s="507"/>
      <c r="S818" s="507"/>
      <c r="T818" s="507"/>
      <c r="U818" s="507"/>
      <c r="V818" s="507"/>
      <c r="W818" s="507"/>
      <c r="X818" s="507"/>
      <c r="Y818" s="507"/>
      <c r="Z818" s="507"/>
      <c r="AA818" s="507"/>
      <c r="AB818" s="507"/>
      <c r="AC818" s="507"/>
    </row>
    <row r="819">
      <c r="A819" s="507"/>
      <c r="B819" s="507"/>
      <c r="C819" s="507"/>
      <c r="D819" s="507"/>
      <c r="E819" s="507"/>
      <c r="F819" s="507"/>
      <c r="G819" s="507"/>
      <c r="H819" s="507"/>
      <c r="I819" s="507"/>
      <c r="J819" s="507"/>
      <c r="K819" s="507"/>
      <c r="L819" s="507"/>
      <c r="M819" s="507"/>
      <c r="N819" s="507"/>
      <c r="O819" s="507"/>
      <c r="P819" s="507"/>
      <c r="Q819" s="507"/>
      <c r="R819" s="507"/>
      <c r="S819" s="507"/>
      <c r="T819" s="507"/>
      <c r="U819" s="507"/>
      <c r="V819" s="507"/>
      <c r="W819" s="507"/>
      <c r="X819" s="507"/>
      <c r="Y819" s="507"/>
      <c r="Z819" s="507"/>
      <c r="AA819" s="507"/>
      <c r="AB819" s="507"/>
      <c r="AC819" s="507"/>
    </row>
    <row r="820">
      <c r="A820" s="507"/>
      <c r="B820" s="507"/>
      <c r="C820" s="507"/>
      <c r="D820" s="507"/>
      <c r="E820" s="507"/>
      <c r="F820" s="507"/>
      <c r="G820" s="507"/>
      <c r="H820" s="507"/>
      <c r="I820" s="507"/>
      <c r="J820" s="507"/>
      <c r="K820" s="507"/>
      <c r="L820" s="507"/>
      <c r="M820" s="507"/>
      <c r="N820" s="507"/>
      <c r="O820" s="507"/>
      <c r="P820" s="507"/>
      <c r="Q820" s="507"/>
      <c r="R820" s="507"/>
      <c r="S820" s="507"/>
      <c r="T820" s="507"/>
      <c r="U820" s="507"/>
      <c r="V820" s="507"/>
      <c r="W820" s="507"/>
      <c r="X820" s="507"/>
      <c r="Y820" s="507"/>
      <c r="Z820" s="507"/>
      <c r="AA820" s="507"/>
      <c r="AB820" s="507"/>
      <c r="AC820" s="507"/>
    </row>
    <row r="821">
      <c r="A821" s="507"/>
      <c r="B821" s="507"/>
      <c r="C821" s="507"/>
      <c r="D821" s="507"/>
      <c r="E821" s="507"/>
      <c r="F821" s="507"/>
      <c r="G821" s="507"/>
      <c r="H821" s="507"/>
      <c r="I821" s="507"/>
      <c r="J821" s="507"/>
      <c r="K821" s="507"/>
      <c r="L821" s="507"/>
      <c r="M821" s="507"/>
      <c r="N821" s="507"/>
      <c r="O821" s="507"/>
      <c r="P821" s="507"/>
      <c r="Q821" s="507"/>
      <c r="R821" s="507"/>
      <c r="S821" s="507"/>
      <c r="T821" s="507"/>
      <c r="U821" s="507"/>
      <c r="V821" s="507"/>
      <c r="W821" s="507"/>
      <c r="X821" s="507"/>
      <c r="Y821" s="507"/>
      <c r="Z821" s="507"/>
      <c r="AA821" s="507"/>
      <c r="AB821" s="507"/>
      <c r="AC821" s="507"/>
    </row>
    <row r="822">
      <c r="A822" s="507"/>
      <c r="B822" s="507"/>
      <c r="C822" s="507"/>
      <c r="D822" s="507"/>
      <c r="E822" s="507"/>
      <c r="F822" s="507"/>
      <c r="G822" s="507"/>
      <c r="H822" s="507"/>
      <c r="I822" s="507"/>
      <c r="J822" s="507"/>
      <c r="K822" s="507"/>
      <c r="L822" s="507"/>
      <c r="M822" s="507"/>
      <c r="N822" s="507"/>
      <c r="O822" s="507"/>
      <c r="P822" s="507"/>
      <c r="Q822" s="507"/>
      <c r="R822" s="507"/>
      <c r="S822" s="507"/>
      <c r="T822" s="507"/>
      <c r="U822" s="507"/>
      <c r="V822" s="507"/>
      <c r="W822" s="507"/>
      <c r="X822" s="507"/>
      <c r="Y822" s="507"/>
      <c r="Z822" s="507"/>
      <c r="AA822" s="507"/>
      <c r="AB822" s="507"/>
      <c r="AC822" s="507"/>
    </row>
    <row r="823">
      <c r="A823" s="507"/>
      <c r="B823" s="507"/>
      <c r="C823" s="507"/>
      <c r="D823" s="507"/>
      <c r="E823" s="507"/>
      <c r="F823" s="507"/>
      <c r="G823" s="507"/>
      <c r="H823" s="507"/>
      <c r="I823" s="507"/>
      <c r="J823" s="507"/>
      <c r="K823" s="507"/>
      <c r="L823" s="507"/>
      <c r="M823" s="507"/>
      <c r="N823" s="507"/>
      <c r="O823" s="507"/>
      <c r="P823" s="507"/>
      <c r="Q823" s="507"/>
      <c r="R823" s="507"/>
      <c r="S823" s="507"/>
      <c r="T823" s="507"/>
      <c r="U823" s="507"/>
      <c r="V823" s="507"/>
      <c r="W823" s="507"/>
      <c r="X823" s="507"/>
      <c r="Y823" s="507"/>
      <c r="Z823" s="507"/>
      <c r="AA823" s="507"/>
      <c r="AB823" s="507"/>
      <c r="AC823" s="507"/>
    </row>
    <row r="824">
      <c r="A824" s="507"/>
      <c r="B824" s="507"/>
      <c r="C824" s="507"/>
      <c r="D824" s="507"/>
      <c r="E824" s="507"/>
      <c r="F824" s="507"/>
      <c r="G824" s="507"/>
      <c r="H824" s="507"/>
      <c r="I824" s="507"/>
      <c r="J824" s="507"/>
      <c r="K824" s="507"/>
      <c r="L824" s="507"/>
      <c r="M824" s="507"/>
      <c r="N824" s="507"/>
      <c r="O824" s="507"/>
      <c r="P824" s="507"/>
      <c r="Q824" s="507"/>
      <c r="R824" s="507"/>
      <c r="S824" s="507"/>
      <c r="T824" s="507"/>
      <c r="U824" s="507"/>
      <c r="V824" s="507"/>
      <c r="W824" s="507"/>
      <c r="X824" s="507"/>
      <c r="Y824" s="507"/>
      <c r="Z824" s="507"/>
      <c r="AA824" s="507"/>
      <c r="AB824" s="507"/>
      <c r="AC824" s="507"/>
    </row>
    <row r="825">
      <c r="A825" s="507"/>
      <c r="B825" s="507"/>
      <c r="C825" s="507"/>
      <c r="D825" s="507"/>
      <c r="E825" s="507"/>
      <c r="F825" s="507"/>
      <c r="G825" s="507"/>
      <c r="H825" s="507"/>
      <c r="I825" s="507"/>
      <c r="J825" s="507"/>
      <c r="K825" s="507"/>
      <c r="L825" s="507"/>
      <c r="M825" s="507"/>
      <c r="N825" s="507"/>
      <c r="O825" s="507"/>
      <c r="P825" s="507"/>
      <c r="Q825" s="507"/>
      <c r="R825" s="507"/>
      <c r="S825" s="507"/>
      <c r="T825" s="507"/>
      <c r="U825" s="507"/>
      <c r="V825" s="507"/>
      <c r="W825" s="507"/>
      <c r="X825" s="507"/>
      <c r="Y825" s="507"/>
      <c r="Z825" s="507"/>
      <c r="AA825" s="507"/>
      <c r="AB825" s="507"/>
      <c r="AC825" s="507"/>
    </row>
    <row r="826">
      <c r="A826" s="507"/>
      <c r="B826" s="507"/>
      <c r="C826" s="507"/>
      <c r="D826" s="507"/>
      <c r="E826" s="507"/>
      <c r="F826" s="507"/>
      <c r="G826" s="507"/>
      <c r="H826" s="507"/>
      <c r="I826" s="507"/>
      <c r="J826" s="507"/>
      <c r="K826" s="507"/>
      <c r="L826" s="507"/>
      <c r="M826" s="507"/>
      <c r="N826" s="507"/>
      <c r="O826" s="507"/>
      <c r="P826" s="507"/>
      <c r="Q826" s="507"/>
      <c r="R826" s="507"/>
      <c r="S826" s="507"/>
      <c r="T826" s="507"/>
      <c r="U826" s="507"/>
      <c r="V826" s="507"/>
      <c r="W826" s="507"/>
      <c r="X826" s="507"/>
      <c r="Y826" s="507"/>
      <c r="Z826" s="507"/>
      <c r="AA826" s="507"/>
      <c r="AB826" s="507"/>
      <c r="AC826" s="507"/>
    </row>
    <row r="827">
      <c r="A827" s="507"/>
      <c r="B827" s="507"/>
      <c r="C827" s="507"/>
      <c r="D827" s="507"/>
      <c r="E827" s="507"/>
      <c r="F827" s="507"/>
      <c r="G827" s="507"/>
      <c r="H827" s="507"/>
      <c r="I827" s="507"/>
      <c r="J827" s="507"/>
      <c r="K827" s="507"/>
      <c r="L827" s="507"/>
      <c r="M827" s="507"/>
      <c r="N827" s="507"/>
      <c r="O827" s="507"/>
      <c r="P827" s="507"/>
      <c r="Q827" s="507"/>
      <c r="R827" s="507"/>
      <c r="S827" s="507"/>
      <c r="T827" s="507"/>
      <c r="U827" s="507"/>
      <c r="V827" s="507"/>
      <c r="W827" s="507"/>
      <c r="X827" s="507"/>
      <c r="Y827" s="507"/>
      <c r="Z827" s="507"/>
      <c r="AA827" s="507"/>
      <c r="AB827" s="507"/>
      <c r="AC827" s="507"/>
    </row>
    <row r="828">
      <c r="A828" s="507"/>
      <c r="B828" s="507"/>
      <c r="C828" s="507"/>
      <c r="D828" s="507"/>
      <c r="E828" s="507"/>
      <c r="F828" s="507"/>
      <c r="G828" s="507"/>
      <c r="H828" s="507"/>
      <c r="I828" s="507"/>
      <c r="J828" s="507"/>
      <c r="K828" s="507"/>
      <c r="L828" s="507"/>
      <c r="M828" s="507"/>
      <c r="N828" s="507"/>
      <c r="O828" s="507"/>
      <c r="P828" s="507"/>
      <c r="Q828" s="507"/>
      <c r="R828" s="507"/>
      <c r="S828" s="507"/>
      <c r="T828" s="507"/>
      <c r="U828" s="507"/>
      <c r="V828" s="507"/>
      <c r="W828" s="507"/>
      <c r="X828" s="507"/>
      <c r="Y828" s="507"/>
      <c r="Z828" s="507"/>
      <c r="AA828" s="507"/>
      <c r="AB828" s="507"/>
      <c r="AC828" s="507"/>
    </row>
    <row r="829">
      <c r="A829" s="507"/>
      <c r="B829" s="507"/>
      <c r="C829" s="507"/>
      <c r="D829" s="507"/>
      <c r="E829" s="507"/>
      <c r="F829" s="507"/>
      <c r="G829" s="507"/>
      <c r="H829" s="507"/>
      <c r="I829" s="507"/>
      <c r="J829" s="507"/>
      <c r="K829" s="507"/>
      <c r="L829" s="507"/>
      <c r="M829" s="507"/>
      <c r="N829" s="507"/>
      <c r="O829" s="507"/>
      <c r="P829" s="507"/>
      <c r="Q829" s="507"/>
      <c r="R829" s="507"/>
      <c r="S829" s="507"/>
      <c r="T829" s="507"/>
      <c r="U829" s="507"/>
      <c r="V829" s="507"/>
      <c r="W829" s="507"/>
      <c r="X829" s="507"/>
      <c r="Y829" s="507"/>
      <c r="Z829" s="507"/>
      <c r="AA829" s="507"/>
      <c r="AB829" s="507"/>
      <c r="AC829" s="507"/>
    </row>
    <row r="830">
      <c r="A830" s="507"/>
      <c r="B830" s="507"/>
      <c r="C830" s="507"/>
      <c r="D830" s="507"/>
      <c r="E830" s="507"/>
      <c r="F830" s="507"/>
      <c r="G830" s="507"/>
      <c r="H830" s="507"/>
      <c r="I830" s="507"/>
      <c r="J830" s="507"/>
      <c r="K830" s="507"/>
      <c r="L830" s="507"/>
      <c r="M830" s="507"/>
      <c r="N830" s="507"/>
      <c r="O830" s="507"/>
      <c r="P830" s="507"/>
      <c r="Q830" s="507"/>
      <c r="R830" s="507"/>
      <c r="S830" s="507"/>
      <c r="T830" s="507"/>
      <c r="U830" s="507"/>
      <c r="V830" s="507"/>
      <c r="W830" s="507"/>
      <c r="X830" s="507"/>
      <c r="Y830" s="507"/>
      <c r="Z830" s="507"/>
      <c r="AA830" s="507"/>
      <c r="AB830" s="507"/>
      <c r="AC830" s="507"/>
    </row>
    <row r="831">
      <c r="A831" s="507"/>
      <c r="B831" s="507"/>
      <c r="C831" s="507"/>
      <c r="D831" s="507"/>
      <c r="E831" s="507"/>
      <c r="F831" s="507"/>
      <c r="G831" s="507"/>
      <c r="H831" s="507"/>
      <c r="I831" s="507"/>
      <c r="J831" s="507"/>
      <c r="K831" s="507"/>
      <c r="L831" s="507"/>
      <c r="M831" s="507"/>
      <c r="N831" s="507"/>
      <c r="O831" s="507"/>
      <c r="P831" s="507"/>
      <c r="Q831" s="507"/>
      <c r="R831" s="507"/>
      <c r="S831" s="507"/>
      <c r="T831" s="507"/>
      <c r="U831" s="507"/>
      <c r="V831" s="507"/>
      <c r="W831" s="507"/>
      <c r="X831" s="507"/>
      <c r="Y831" s="507"/>
      <c r="Z831" s="507"/>
      <c r="AA831" s="507"/>
      <c r="AB831" s="507"/>
      <c r="AC831" s="507"/>
    </row>
    <row r="832">
      <c r="A832" s="507"/>
      <c r="B832" s="507"/>
      <c r="C832" s="507"/>
      <c r="D832" s="507"/>
      <c r="E832" s="507"/>
      <c r="F832" s="507"/>
      <c r="G832" s="507"/>
      <c r="H832" s="507"/>
      <c r="I832" s="507"/>
      <c r="J832" s="507"/>
      <c r="K832" s="507"/>
      <c r="L832" s="507"/>
      <c r="M832" s="507"/>
      <c r="N832" s="507"/>
      <c r="O832" s="507"/>
      <c r="P832" s="507"/>
      <c r="Q832" s="507"/>
      <c r="R832" s="507"/>
      <c r="S832" s="507"/>
      <c r="T832" s="507"/>
      <c r="U832" s="507"/>
      <c r="V832" s="507"/>
      <c r="W832" s="507"/>
      <c r="X832" s="507"/>
      <c r="Y832" s="507"/>
      <c r="Z832" s="507"/>
      <c r="AA832" s="507"/>
      <c r="AB832" s="507"/>
      <c r="AC832" s="507"/>
    </row>
    <row r="833">
      <c r="A833" s="507"/>
      <c r="B833" s="507"/>
      <c r="C833" s="507"/>
      <c r="D833" s="507"/>
      <c r="E833" s="507"/>
      <c r="F833" s="507"/>
      <c r="G833" s="507"/>
      <c r="H833" s="507"/>
      <c r="I833" s="507"/>
      <c r="J833" s="507"/>
      <c r="K833" s="507"/>
      <c r="L833" s="507"/>
      <c r="M833" s="507"/>
      <c r="N833" s="507"/>
      <c r="O833" s="507"/>
      <c r="P833" s="507"/>
      <c r="Q833" s="507"/>
      <c r="R833" s="507"/>
      <c r="S833" s="507"/>
      <c r="T833" s="507"/>
      <c r="U833" s="507"/>
      <c r="V833" s="507"/>
      <c r="W833" s="507"/>
      <c r="X833" s="507"/>
      <c r="Y833" s="507"/>
      <c r="Z833" s="507"/>
      <c r="AA833" s="507"/>
      <c r="AB833" s="507"/>
      <c r="AC833" s="507"/>
    </row>
    <row r="834">
      <c r="A834" s="507"/>
      <c r="B834" s="507"/>
      <c r="C834" s="507"/>
      <c r="D834" s="507"/>
      <c r="E834" s="507"/>
      <c r="F834" s="507"/>
      <c r="G834" s="507"/>
      <c r="H834" s="507"/>
      <c r="I834" s="507"/>
      <c r="J834" s="507"/>
      <c r="K834" s="507"/>
      <c r="L834" s="507"/>
      <c r="M834" s="507"/>
      <c r="N834" s="507"/>
      <c r="O834" s="507"/>
      <c r="P834" s="507"/>
      <c r="Q834" s="507"/>
      <c r="R834" s="507"/>
      <c r="S834" s="507"/>
      <c r="T834" s="507"/>
      <c r="U834" s="507"/>
      <c r="V834" s="507"/>
      <c r="W834" s="507"/>
      <c r="X834" s="507"/>
      <c r="Y834" s="507"/>
      <c r="Z834" s="507"/>
      <c r="AA834" s="507"/>
      <c r="AB834" s="507"/>
      <c r="AC834" s="507"/>
    </row>
    <row r="835">
      <c r="A835" s="507"/>
      <c r="B835" s="507"/>
      <c r="C835" s="507"/>
      <c r="D835" s="507"/>
      <c r="E835" s="507"/>
      <c r="F835" s="507"/>
      <c r="G835" s="507"/>
      <c r="H835" s="507"/>
      <c r="I835" s="507"/>
      <c r="J835" s="507"/>
      <c r="K835" s="507"/>
      <c r="L835" s="507"/>
      <c r="M835" s="507"/>
      <c r="N835" s="507"/>
      <c r="O835" s="507"/>
      <c r="P835" s="507"/>
      <c r="Q835" s="507"/>
      <c r="R835" s="507"/>
      <c r="S835" s="507"/>
      <c r="T835" s="507"/>
      <c r="U835" s="507"/>
      <c r="V835" s="507"/>
      <c r="W835" s="507"/>
      <c r="X835" s="507"/>
      <c r="Y835" s="507"/>
      <c r="Z835" s="507"/>
      <c r="AA835" s="507"/>
      <c r="AB835" s="507"/>
      <c r="AC835" s="507"/>
    </row>
    <row r="836">
      <c r="A836" s="507"/>
      <c r="B836" s="507"/>
      <c r="C836" s="507"/>
      <c r="D836" s="507"/>
      <c r="E836" s="507"/>
      <c r="F836" s="507"/>
      <c r="G836" s="507"/>
      <c r="H836" s="507"/>
      <c r="I836" s="507"/>
      <c r="J836" s="507"/>
      <c r="K836" s="507"/>
      <c r="L836" s="507"/>
      <c r="M836" s="507"/>
      <c r="N836" s="507"/>
      <c r="O836" s="507"/>
      <c r="P836" s="507"/>
      <c r="Q836" s="507"/>
      <c r="R836" s="507"/>
      <c r="S836" s="507"/>
      <c r="T836" s="507"/>
      <c r="U836" s="507"/>
      <c r="V836" s="507"/>
      <c r="W836" s="507"/>
      <c r="X836" s="507"/>
      <c r="Y836" s="507"/>
      <c r="Z836" s="507"/>
      <c r="AA836" s="507"/>
      <c r="AB836" s="507"/>
      <c r="AC836" s="507"/>
    </row>
    <row r="837">
      <c r="A837" s="507"/>
      <c r="B837" s="507"/>
      <c r="C837" s="507"/>
      <c r="D837" s="507"/>
      <c r="E837" s="507"/>
      <c r="F837" s="507"/>
      <c r="G837" s="507"/>
      <c r="H837" s="507"/>
      <c r="I837" s="507"/>
      <c r="J837" s="507"/>
      <c r="K837" s="507"/>
      <c r="L837" s="507"/>
      <c r="M837" s="507"/>
      <c r="N837" s="507"/>
      <c r="O837" s="507"/>
      <c r="P837" s="507"/>
      <c r="Q837" s="507"/>
      <c r="R837" s="507"/>
      <c r="S837" s="507"/>
      <c r="T837" s="507"/>
      <c r="U837" s="507"/>
      <c r="V837" s="507"/>
      <c r="W837" s="507"/>
      <c r="X837" s="507"/>
      <c r="Y837" s="507"/>
      <c r="Z837" s="507"/>
      <c r="AA837" s="507"/>
      <c r="AB837" s="507"/>
      <c r="AC837" s="507"/>
    </row>
    <row r="838">
      <c r="A838" s="507"/>
      <c r="B838" s="507"/>
      <c r="C838" s="507"/>
      <c r="D838" s="507"/>
      <c r="E838" s="507"/>
      <c r="F838" s="507"/>
      <c r="G838" s="507"/>
      <c r="H838" s="507"/>
      <c r="I838" s="507"/>
      <c r="J838" s="507"/>
      <c r="K838" s="507"/>
      <c r="L838" s="507"/>
      <c r="M838" s="507"/>
      <c r="N838" s="507"/>
      <c r="O838" s="507"/>
      <c r="P838" s="507"/>
      <c r="Q838" s="507"/>
      <c r="R838" s="507"/>
      <c r="S838" s="507"/>
      <c r="T838" s="507"/>
      <c r="U838" s="507"/>
      <c r="V838" s="507"/>
      <c r="W838" s="507"/>
      <c r="X838" s="507"/>
      <c r="Y838" s="507"/>
      <c r="Z838" s="507"/>
      <c r="AA838" s="507"/>
      <c r="AB838" s="507"/>
      <c r="AC838" s="507"/>
    </row>
    <row r="839">
      <c r="A839" s="507"/>
      <c r="B839" s="507"/>
      <c r="C839" s="507"/>
      <c r="D839" s="507"/>
      <c r="E839" s="507"/>
      <c r="F839" s="507"/>
      <c r="G839" s="507"/>
      <c r="H839" s="507"/>
      <c r="I839" s="507"/>
      <c r="J839" s="507"/>
      <c r="K839" s="507"/>
      <c r="L839" s="507"/>
      <c r="M839" s="507"/>
      <c r="N839" s="507"/>
      <c r="O839" s="507"/>
      <c r="P839" s="507"/>
      <c r="Q839" s="507"/>
      <c r="R839" s="507"/>
      <c r="S839" s="507"/>
      <c r="T839" s="507"/>
      <c r="U839" s="507"/>
      <c r="V839" s="507"/>
      <c r="W839" s="507"/>
      <c r="X839" s="507"/>
      <c r="Y839" s="507"/>
      <c r="Z839" s="507"/>
      <c r="AA839" s="507"/>
      <c r="AB839" s="507"/>
      <c r="AC839" s="507"/>
    </row>
    <row r="840">
      <c r="A840" s="507"/>
      <c r="B840" s="507"/>
      <c r="C840" s="507"/>
      <c r="D840" s="507"/>
      <c r="E840" s="507"/>
      <c r="F840" s="507"/>
      <c r="G840" s="507"/>
      <c r="H840" s="507"/>
      <c r="I840" s="507"/>
      <c r="J840" s="507"/>
      <c r="K840" s="507"/>
      <c r="L840" s="507"/>
      <c r="M840" s="507"/>
      <c r="N840" s="507"/>
      <c r="O840" s="507"/>
      <c r="P840" s="507"/>
      <c r="Q840" s="507"/>
      <c r="R840" s="507"/>
      <c r="S840" s="507"/>
      <c r="T840" s="507"/>
      <c r="U840" s="507"/>
      <c r="V840" s="507"/>
      <c r="W840" s="507"/>
      <c r="X840" s="507"/>
      <c r="Y840" s="507"/>
      <c r="Z840" s="507"/>
      <c r="AA840" s="507"/>
      <c r="AB840" s="507"/>
      <c r="AC840" s="507"/>
    </row>
    <row r="841">
      <c r="A841" s="507"/>
      <c r="B841" s="507"/>
      <c r="C841" s="507"/>
      <c r="D841" s="507"/>
      <c r="E841" s="507"/>
      <c r="F841" s="507"/>
      <c r="G841" s="507"/>
      <c r="H841" s="507"/>
      <c r="I841" s="507"/>
      <c r="J841" s="507"/>
      <c r="K841" s="507"/>
      <c r="L841" s="507"/>
      <c r="M841" s="507"/>
      <c r="N841" s="507"/>
      <c r="O841" s="507"/>
      <c r="P841" s="507"/>
      <c r="Q841" s="507"/>
      <c r="R841" s="507"/>
      <c r="S841" s="507"/>
      <c r="T841" s="507"/>
      <c r="U841" s="507"/>
      <c r="V841" s="507"/>
      <c r="W841" s="507"/>
      <c r="X841" s="507"/>
      <c r="Y841" s="507"/>
      <c r="Z841" s="507"/>
      <c r="AA841" s="507"/>
      <c r="AB841" s="507"/>
      <c r="AC841" s="507"/>
    </row>
    <row r="842">
      <c r="A842" s="507"/>
      <c r="B842" s="507"/>
      <c r="C842" s="507"/>
      <c r="D842" s="507"/>
      <c r="E842" s="507"/>
      <c r="F842" s="507"/>
      <c r="G842" s="507"/>
      <c r="H842" s="507"/>
      <c r="I842" s="507"/>
      <c r="J842" s="507"/>
      <c r="K842" s="507"/>
      <c r="L842" s="507"/>
      <c r="M842" s="507"/>
      <c r="N842" s="507"/>
      <c r="O842" s="507"/>
      <c r="P842" s="507"/>
      <c r="Q842" s="507"/>
      <c r="R842" s="507"/>
      <c r="S842" s="507"/>
      <c r="T842" s="507"/>
      <c r="U842" s="507"/>
      <c r="V842" s="507"/>
      <c r="W842" s="507"/>
      <c r="X842" s="507"/>
      <c r="Y842" s="507"/>
      <c r="Z842" s="507"/>
      <c r="AA842" s="507"/>
      <c r="AB842" s="507"/>
      <c r="AC842" s="507"/>
    </row>
    <row r="843">
      <c r="A843" s="507"/>
      <c r="B843" s="507"/>
      <c r="C843" s="507"/>
      <c r="D843" s="507"/>
      <c r="E843" s="507"/>
      <c r="F843" s="507"/>
      <c r="G843" s="507"/>
      <c r="H843" s="507"/>
      <c r="I843" s="507"/>
      <c r="J843" s="507"/>
      <c r="K843" s="507"/>
      <c r="L843" s="507"/>
      <c r="M843" s="507"/>
      <c r="N843" s="507"/>
      <c r="O843" s="507"/>
      <c r="P843" s="507"/>
      <c r="Q843" s="507"/>
      <c r="R843" s="507"/>
      <c r="S843" s="507"/>
      <c r="T843" s="507"/>
      <c r="U843" s="507"/>
      <c r="V843" s="507"/>
      <c r="W843" s="507"/>
      <c r="X843" s="507"/>
      <c r="Y843" s="507"/>
      <c r="Z843" s="507"/>
      <c r="AA843" s="507"/>
      <c r="AB843" s="507"/>
      <c r="AC843" s="507"/>
    </row>
    <row r="844">
      <c r="A844" s="507"/>
      <c r="B844" s="507"/>
      <c r="C844" s="507"/>
      <c r="D844" s="507"/>
      <c r="E844" s="507"/>
      <c r="F844" s="507"/>
      <c r="G844" s="507"/>
      <c r="H844" s="507"/>
      <c r="I844" s="507"/>
      <c r="J844" s="507"/>
      <c r="K844" s="507"/>
      <c r="L844" s="507"/>
      <c r="M844" s="507"/>
      <c r="N844" s="507"/>
      <c r="O844" s="507"/>
      <c r="P844" s="507"/>
      <c r="Q844" s="507"/>
      <c r="R844" s="507"/>
      <c r="S844" s="507"/>
      <c r="T844" s="507"/>
      <c r="U844" s="507"/>
      <c r="V844" s="507"/>
      <c r="W844" s="507"/>
      <c r="X844" s="507"/>
      <c r="Y844" s="507"/>
      <c r="Z844" s="507"/>
      <c r="AA844" s="507"/>
      <c r="AB844" s="507"/>
      <c r="AC844" s="507"/>
    </row>
    <row r="845">
      <c r="A845" s="507"/>
      <c r="B845" s="507"/>
      <c r="C845" s="507"/>
      <c r="D845" s="507"/>
      <c r="E845" s="507"/>
      <c r="F845" s="507"/>
      <c r="G845" s="507"/>
      <c r="H845" s="507"/>
      <c r="I845" s="507"/>
      <c r="J845" s="507"/>
      <c r="K845" s="507"/>
      <c r="L845" s="507"/>
      <c r="M845" s="507"/>
      <c r="N845" s="507"/>
      <c r="O845" s="507"/>
      <c r="P845" s="507"/>
      <c r="Q845" s="507"/>
      <c r="R845" s="507"/>
      <c r="S845" s="507"/>
      <c r="T845" s="507"/>
      <c r="U845" s="507"/>
      <c r="V845" s="507"/>
      <c r="W845" s="507"/>
      <c r="X845" s="507"/>
      <c r="Y845" s="507"/>
      <c r="Z845" s="507"/>
      <c r="AA845" s="507"/>
      <c r="AB845" s="507"/>
      <c r="AC845" s="507"/>
    </row>
    <row r="846">
      <c r="A846" s="507"/>
      <c r="B846" s="507"/>
      <c r="C846" s="507"/>
      <c r="D846" s="507"/>
      <c r="E846" s="507"/>
      <c r="F846" s="507"/>
      <c r="G846" s="507"/>
      <c r="H846" s="507"/>
      <c r="I846" s="507"/>
      <c r="J846" s="507"/>
      <c r="K846" s="507"/>
      <c r="L846" s="507"/>
      <c r="M846" s="507"/>
      <c r="N846" s="507"/>
      <c r="O846" s="507"/>
      <c r="P846" s="507"/>
      <c r="Q846" s="507"/>
      <c r="R846" s="507"/>
      <c r="S846" s="507"/>
      <c r="T846" s="507"/>
      <c r="U846" s="507"/>
      <c r="V846" s="507"/>
      <c r="W846" s="507"/>
      <c r="X846" s="507"/>
      <c r="Y846" s="507"/>
      <c r="Z846" s="507"/>
      <c r="AA846" s="507"/>
      <c r="AB846" s="507"/>
      <c r="AC846" s="507"/>
    </row>
    <row r="847">
      <c r="A847" s="507"/>
      <c r="B847" s="507"/>
      <c r="C847" s="507"/>
      <c r="D847" s="507"/>
      <c r="E847" s="507"/>
      <c r="F847" s="507"/>
      <c r="G847" s="507"/>
      <c r="H847" s="507"/>
      <c r="I847" s="507"/>
      <c r="J847" s="507"/>
      <c r="K847" s="507"/>
      <c r="L847" s="507"/>
      <c r="M847" s="507"/>
      <c r="N847" s="507"/>
      <c r="O847" s="507"/>
      <c r="P847" s="507"/>
      <c r="Q847" s="507"/>
      <c r="R847" s="507"/>
      <c r="S847" s="507"/>
      <c r="T847" s="507"/>
      <c r="U847" s="507"/>
      <c r="V847" s="507"/>
      <c r="W847" s="507"/>
      <c r="X847" s="507"/>
      <c r="Y847" s="507"/>
      <c r="Z847" s="507"/>
      <c r="AA847" s="507"/>
      <c r="AB847" s="507"/>
      <c r="AC847" s="507"/>
    </row>
    <row r="848">
      <c r="A848" s="507"/>
      <c r="B848" s="507"/>
      <c r="C848" s="507"/>
      <c r="D848" s="507"/>
      <c r="E848" s="507"/>
      <c r="F848" s="507"/>
      <c r="G848" s="507"/>
      <c r="H848" s="507"/>
      <c r="I848" s="507"/>
      <c r="J848" s="507"/>
      <c r="K848" s="507"/>
      <c r="L848" s="507"/>
      <c r="M848" s="507"/>
      <c r="N848" s="507"/>
      <c r="O848" s="507"/>
      <c r="P848" s="507"/>
      <c r="Q848" s="507"/>
      <c r="R848" s="507"/>
      <c r="S848" s="507"/>
      <c r="T848" s="507"/>
      <c r="U848" s="507"/>
      <c r="V848" s="507"/>
      <c r="W848" s="507"/>
      <c r="X848" s="507"/>
      <c r="Y848" s="507"/>
      <c r="Z848" s="507"/>
      <c r="AA848" s="507"/>
      <c r="AB848" s="507"/>
      <c r="AC848" s="507"/>
    </row>
    <row r="849">
      <c r="A849" s="507"/>
      <c r="B849" s="507"/>
      <c r="C849" s="507"/>
      <c r="D849" s="507"/>
      <c r="E849" s="507"/>
      <c r="F849" s="507"/>
      <c r="G849" s="507"/>
      <c r="H849" s="507"/>
      <c r="I849" s="507"/>
      <c r="J849" s="507"/>
      <c r="K849" s="507"/>
      <c r="L849" s="507"/>
      <c r="M849" s="507"/>
      <c r="N849" s="507"/>
      <c r="O849" s="507"/>
      <c r="P849" s="507"/>
      <c r="Q849" s="507"/>
      <c r="R849" s="507"/>
      <c r="S849" s="507"/>
      <c r="T849" s="507"/>
      <c r="U849" s="507"/>
      <c r="V849" s="507"/>
      <c r="W849" s="507"/>
      <c r="X849" s="507"/>
      <c r="Y849" s="507"/>
      <c r="Z849" s="507"/>
      <c r="AA849" s="507"/>
      <c r="AB849" s="507"/>
      <c r="AC849" s="507"/>
    </row>
    <row r="850">
      <c r="A850" s="507"/>
      <c r="B850" s="507"/>
      <c r="C850" s="507"/>
      <c r="D850" s="507"/>
      <c r="E850" s="507"/>
      <c r="F850" s="507"/>
      <c r="G850" s="507"/>
      <c r="H850" s="507"/>
      <c r="I850" s="507"/>
      <c r="J850" s="507"/>
      <c r="K850" s="507"/>
      <c r="L850" s="507"/>
      <c r="M850" s="507"/>
      <c r="N850" s="507"/>
      <c r="O850" s="507"/>
      <c r="P850" s="507"/>
      <c r="Q850" s="507"/>
      <c r="R850" s="507"/>
      <c r="S850" s="507"/>
      <c r="T850" s="507"/>
      <c r="U850" s="507"/>
      <c r="V850" s="507"/>
      <c r="W850" s="507"/>
      <c r="X850" s="507"/>
      <c r="Y850" s="507"/>
      <c r="Z850" s="507"/>
      <c r="AA850" s="507"/>
      <c r="AB850" s="507"/>
      <c r="AC850" s="507"/>
    </row>
    <row r="851">
      <c r="A851" s="507"/>
      <c r="B851" s="507"/>
      <c r="C851" s="507"/>
      <c r="D851" s="507"/>
      <c r="E851" s="507"/>
      <c r="F851" s="507"/>
      <c r="G851" s="507"/>
      <c r="H851" s="507"/>
      <c r="I851" s="507"/>
      <c r="J851" s="507"/>
      <c r="K851" s="507"/>
      <c r="L851" s="507"/>
      <c r="M851" s="507"/>
      <c r="N851" s="507"/>
      <c r="O851" s="507"/>
      <c r="P851" s="507"/>
      <c r="Q851" s="507"/>
      <c r="R851" s="507"/>
      <c r="S851" s="507"/>
      <c r="T851" s="507"/>
      <c r="U851" s="507"/>
      <c r="V851" s="507"/>
      <c r="W851" s="507"/>
      <c r="X851" s="507"/>
      <c r="Y851" s="507"/>
      <c r="Z851" s="507"/>
      <c r="AA851" s="507"/>
      <c r="AB851" s="507"/>
      <c r="AC851" s="507"/>
    </row>
    <row r="852">
      <c r="A852" s="507"/>
      <c r="B852" s="507"/>
      <c r="C852" s="507"/>
      <c r="D852" s="507"/>
      <c r="E852" s="507"/>
      <c r="F852" s="507"/>
      <c r="G852" s="507"/>
      <c r="H852" s="507"/>
      <c r="I852" s="507"/>
      <c r="J852" s="507"/>
      <c r="K852" s="507"/>
      <c r="L852" s="507"/>
      <c r="M852" s="507"/>
      <c r="N852" s="507"/>
      <c r="O852" s="507"/>
      <c r="P852" s="507"/>
      <c r="Q852" s="507"/>
      <c r="R852" s="507"/>
      <c r="S852" s="507"/>
      <c r="T852" s="507"/>
      <c r="U852" s="507"/>
      <c r="V852" s="507"/>
      <c r="W852" s="507"/>
      <c r="X852" s="507"/>
      <c r="Y852" s="507"/>
      <c r="Z852" s="507"/>
      <c r="AA852" s="507"/>
      <c r="AB852" s="507"/>
      <c r="AC852" s="507"/>
    </row>
    <row r="853">
      <c r="A853" s="507"/>
      <c r="B853" s="507"/>
      <c r="C853" s="507"/>
      <c r="D853" s="507"/>
      <c r="E853" s="507"/>
      <c r="F853" s="507"/>
      <c r="G853" s="507"/>
      <c r="H853" s="507"/>
      <c r="I853" s="507"/>
      <c r="J853" s="507"/>
      <c r="K853" s="507"/>
      <c r="L853" s="507"/>
      <c r="M853" s="507"/>
      <c r="N853" s="507"/>
      <c r="O853" s="507"/>
      <c r="P853" s="507"/>
      <c r="Q853" s="507"/>
      <c r="R853" s="507"/>
      <c r="S853" s="507"/>
      <c r="T853" s="507"/>
      <c r="U853" s="507"/>
      <c r="V853" s="507"/>
      <c r="W853" s="507"/>
      <c r="X853" s="507"/>
      <c r="Y853" s="507"/>
      <c r="Z853" s="507"/>
      <c r="AA853" s="507"/>
      <c r="AB853" s="507"/>
      <c r="AC853" s="507"/>
    </row>
    <row r="854">
      <c r="A854" s="507"/>
      <c r="B854" s="507"/>
      <c r="C854" s="507"/>
      <c r="D854" s="507"/>
      <c r="E854" s="507"/>
      <c r="F854" s="507"/>
      <c r="G854" s="507"/>
      <c r="H854" s="507"/>
      <c r="I854" s="507"/>
      <c r="J854" s="507"/>
      <c r="K854" s="507"/>
      <c r="L854" s="507"/>
      <c r="M854" s="507"/>
      <c r="N854" s="507"/>
      <c r="O854" s="507"/>
      <c r="P854" s="507"/>
      <c r="Q854" s="507"/>
      <c r="R854" s="507"/>
      <c r="S854" s="507"/>
      <c r="T854" s="507"/>
      <c r="U854" s="507"/>
      <c r="V854" s="507"/>
      <c r="W854" s="507"/>
      <c r="X854" s="507"/>
      <c r="Y854" s="507"/>
      <c r="Z854" s="507"/>
      <c r="AA854" s="507"/>
      <c r="AB854" s="507"/>
      <c r="AC854" s="507"/>
    </row>
    <row r="855">
      <c r="A855" s="507"/>
      <c r="B855" s="507"/>
      <c r="C855" s="507"/>
      <c r="D855" s="507"/>
      <c r="E855" s="507"/>
      <c r="F855" s="507"/>
      <c r="G855" s="507"/>
      <c r="H855" s="507"/>
      <c r="I855" s="507"/>
      <c r="J855" s="507"/>
      <c r="K855" s="507"/>
      <c r="L855" s="507"/>
      <c r="M855" s="507"/>
      <c r="N855" s="507"/>
      <c r="O855" s="507"/>
      <c r="P855" s="507"/>
      <c r="Q855" s="507"/>
      <c r="R855" s="507"/>
      <c r="S855" s="507"/>
      <c r="T855" s="507"/>
      <c r="U855" s="507"/>
      <c r="V855" s="507"/>
      <c r="W855" s="507"/>
      <c r="X855" s="507"/>
      <c r="Y855" s="507"/>
      <c r="Z855" s="507"/>
      <c r="AA855" s="507"/>
      <c r="AB855" s="507"/>
      <c r="AC855" s="507"/>
    </row>
    <row r="856">
      <c r="A856" s="507"/>
      <c r="B856" s="507"/>
      <c r="C856" s="507"/>
      <c r="D856" s="507"/>
      <c r="E856" s="507"/>
      <c r="F856" s="507"/>
      <c r="G856" s="507"/>
      <c r="H856" s="507"/>
      <c r="I856" s="507"/>
      <c r="J856" s="507"/>
      <c r="K856" s="507"/>
      <c r="L856" s="507"/>
      <c r="M856" s="507"/>
      <c r="N856" s="507"/>
      <c r="O856" s="507"/>
      <c r="P856" s="507"/>
      <c r="Q856" s="507"/>
      <c r="R856" s="507"/>
      <c r="S856" s="507"/>
      <c r="T856" s="507"/>
      <c r="U856" s="507"/>
      <c r="V856" s="507"/>
      <c r="W856" s="507"/>
      <c r="X856" s="507"/>
      <c r="Y856" s="507"/>
      <c r="Z856" s="507"/>
      <c r="AA856" s="507"/>
      <c r="AB856" s="507"/>
      <c r="AC856" s="507"/>
    </row>
    <row r="857">
      <c r="A857" s="507"/>
      <c r="B857" s="507"/>
      <c r="C857" s="507"/>
      <c r="D857" s="507"/>
      <c r="E857" s="507"/>
      <c r="F857" s="507"/>
      <c r="G857" s="507"/>
      <c r="H857" s="507"/>
      <c r="I857" s="507"/>
      <c r="J857" s="507"/>
      <c r="K857" s="507"/>
      <c r="L857" s="507"/>
      <c r="M857" s="507"/>
      <c r="N857" s="507"/>
      <c r="O857" s="507"/>
      <c r="P857" s="507"/>
      <c r="Q857" s="507"/>
      <c r="R857" s="507"/>
      <c r="S857" s="507"/>
      <c r="T857" s="507"/>
      <c r="U857" s="507"/>
      <c r="V857" s="507"/>
      <c r="W857" s="507"/>
      <c r="X857" s="507"/>
      <c r="Y857" s="507"/>
      <c r="Z857" s="507"/>
      <c r="AA857" s="507"/>
      <c r="AB857" s="507"/>
      <c r="AC857" s="507"/>
    </row>
    <row r="858">
      <c r="A858" s="507"/>
      <c r="B858" s="507"/>
      <c r="C858" s="507"/>
      <c r="D858" s="507"/>
      <c r="E858" s="507"/>
      <c r="F858" s="507"/>
      <c r="G858" s="507"/>
      <c r="H858" s="507"/>
      <c r="I858" s="507"/>
      <c r="J858" s="507"/>
      <c r="K858" s="507"/>
      <c r="L858" s="507"/>
      <c r="M858" s="507"/>
      <c r="N858" s="507"/>
      <c r="O858" s="507"/>
      <c r="P858" s="507"/>
      <c r="Q858" s="507"/>
      <c r="R858" s="507"/>
      <c r="S858" s="507"/>
      <c r="T858" s="507"/>
      <c r="U858" s="507"/>
      <c r="V858" s="507"/>
      <c r="W858" s="507"/>
      <c r="X858" s="507"/>
      <c r="Y858" s="507"/>
      <c r="Z858" s="507"/>
      <c r="AA858" s="507"/>
      <c r="AB858" s="507"/>
      <c r="AC858" s="507"/>
    </row>
    <row r="859">
      <c r="A859" s="507"/>
      <c r="B859" s="507"/>
      <c r="C859" s="507"/>
      <c r="D859" s="507"/>
      <c r="E859" s="507"/>
      <c r="F859" s="507"/>
      <c r="G859" s="507"/>
      <c r="H859" s="507"/>
      <c r="I859" s="507"/>
      <c r="J859" s="507"/>
      <c r="K859" s="507"/>
      <c r="L859" s="507"/>
      <c r="M859" s="507"/>
      <c r="N859" s="507"/>
      <c r="O859" s="507"/>
      <c r="P859" s="507"/>
      <c r="Q859" s="507"/>
      <c r="R859" s="507"/>
      <c r="S859" s="507"/>
      <c r="T859" s="507"/>
      <c r="U859" s="507"/>
      <c r="V859" s="507"/>
      <c r="W859" s="507"/>
      <c r="X859" s="507"/>
      <c r="Y859" s="507"/>
      <c r="Z859" s="507"/>
      <c r="AA859" s="507"/>
      <c r="AB859" s="507"/>
      <c r="AC859" s="507"/>
    </row>
    <row r="860">
      <c r="A860" s="507"/>
      <c r="B860" s="507"/>
      <c r="C860" s="507"/>
      <c r="D860" s="507"/>
      <c r="E860" s="507"/>
      <c r="F860" s="507"/>
      <c r="G860" s="507"/>
      <c r="H860" s="507"/>
      <c r="I860" s="507"/>
      <c r="J860" s="507"/>
      <c r="K860" s="507"/>
      <c r="L860" s="507"/>
      <c r="M860" s="507"/>
      <c r="N860" s="507"/>
      <c r="O860" s="507"/>
      <c r="P860" s="507"/>
      <c r="Q860" s="507"/>
      <c r="R860" s="507"/>
      <c r="S860" s="507"/>
      <c r="T860" s="507"/>
      <c r="U860" s="507"/>
      <c r="V860" s="507"/>
      <c r="W860" s="507"/>
      <c r="X860" s="507"/>
      <c r="Y860" s="507"/>
      <c r="Z860" s="507"/>
      <c r="AA860" s="507"/>
      <c r="AB860" s="507"/>
      <c r="AC860" s="507"/>
    </row>
    <row r="861">
      <c r="A861" s="507"/>
      <c r="B861" s="507"/>
      <c r="C861" s="507"/>
      <c r="D861" s="507"/>
      <c r="E861" s="507"/>
      <c r="F861" s="507"/>
      <c r="G861" s="507"/>
      <c r="H861" s="507"/>
      <c r="I861" s="507"/>
      <c r="J861" s="507"/>
      <c r="K861" s="507"/>
      <c r="L861" s="507"/>
      <c r="M861" s="507"/>
      <c r="N861" s="507"/>
      <c r="O861" s="507"/>
      <c r="P861" s="507"/>
      <c r="Q861" s="507"/>
      <c r="R861" s="507"/>
      <c r="S861" s="507"/>
      <c r="T861" s="507"/>
      <c r="U861" s="507"/>
      <c r="V861" s="507"/>
      <c r="W861" s="507"/>
      <c r="X861" s="507"/>
      <c r="Y861" s="507"/>
      <c r="Z861" s="507"/>
      <c r="AA861" s="507"/>
      <c r="AB861" s="507"/>
      <c r="AC861" s="507"/>
    </row>
    <row r="862">
      <c r="A862" s="507"/>
      <c r="B862" s="507"/>
      <c r="C862" s="507"/>
      <c r="D862" s="507"/>
      <c r="E862" s="507"/>
      <c r="F862" s="507"/>
      <c r="G862" s="507"/>
      <c r="H862" s="507"/>
      <c r="I862" s="507"/>
      <c r="J862" s="507"/>
      <c r="K862" s="507"/>
      <c r="L862" s="507"/>
      <c r="M862" s="507"/>
      <c r="N862" s="507"/>
      <c r="O862" s="507"/>
      <c r="P862" s="507"/>
      <c r="Q862" s="507"/>
      <c r="R862" s="507"/>
      <c r="S862" s="507"/>
      <c r="T862" s="507"/>
      <c r="U862" s="507"/>
      <c r="V862" s="507"/>
      <c r="W862" s="507"/>
      <c r="X862" s="507"/>
      <c r="Y862" s="507"/>
      <c r="Z862" s="507"/>
      <c r="AA862" s="507"/>
      <c r="AB862" s="507"/>
      <c r="AC862" s="507"/>
    </row>
    <row r="863">
      <c r="A863" s="507"/>
      <c r="B863" s="507"/>
      <c r="C863" s="507"/>
      <c r="D863" s="507"/>
      <c r="E863" s="507"/>
      <c r="F863" s="507"/>
      <c r="G863" s="507"/>
      <c r="H863" s="507"/>
      <c r="I863" s="507"/>
      <c r="J863" s="507"/>
      <c r="K863" s="507"/>
      <c r="L863" s="507"/>
      <c r="M863" s="507"/>
      <c r="N863" s="507"/>
      <c r="O863" s="507"/>
      <c r="P863" s="507"/>
      <c r="Q863" s="507"/>
      <c r="R863" s="507"/>
      <c r="S863" s="507"/>
      <c r="T863" s="507"/>
      <c r="U863" s="507"/>
      <c r="V863" s="507"/>
      <c r="W863" s="507"/>
      <c r="X863" s="507"/>
      <c r="Y863" s="507"/>
      <c r="Z863" s="507"/>
      <c r="AA863" s="507"/>
      <c r="AB863" s="507"/>
      <c r="AC863" s="507"/>
    </row>
    <row r="864">
      <c r="A864" s="507"/>
      <c r="B864" s="507"/>
      <c r="C864" s="507"/>
      <c r="D864" s="507"/>
      <c r="E864" s="507"/>
      <c r="F864" s="507"/>
      <c r="G864" s="507"/>
      <c r="H864" s="507"/>
      <c r="I864" s="507"/>
      <c r="J864" s="507"/>
      <c r="K864" s="507"/>
      <c r="L864" s="507"/>
      <c r="M864" s="507"/>
      <c r="N864" s="507"/>
      <c r="O864" s="507"/>
      <c r="P864" s="507"/>
      <c r="Q864" s="507"/>
      <c r="R864" s="507"/>
      <c r="S864" s="507"/>
      <c r="T864" s="507"/>
      <c r="U864" s="507"/>
      <c r="V864" s="507"/>
      <c r="W864" s="507"/>
      <c r="X864" s="507"/>
      <c r="Y864" s="507"/>
      <c r="Z864" s="507"/>
      <c r="AA864" s="507"/>
      <c r="AB864" s="507"/>
      <c r="AC864" s="507"/>
    </row>
    <row r="865">
      <c r="A865" s="507"/>
      <c r="B865" s="507"/>
      <c r="C865" s="507"/>
      <c r="D865" s="507"/>
      <c r="E865" s="507"/>
      <c r="F865" s="507"/>
      <c r="G865" s="507"/>
      <c r="H865" s="507"/>
      <c r="I865" s="507"/>
      <c r="J865" s="507"/>
      <c r="K865" s="507"/>
      <c r="L865" s="507"/>
      <c r="M865" s="507"/>
      <c r="N865" s="507"/>
      <c r="O865" s="507"/>
      <c r="P865" s="507"/>
      <c r="Q865" s="507"/>
      <c r="R865" s="507"/>
      <c r="S865" s="507"/>
      <c r="T865" s="507"/>
      <c r="U865" s="507"/>
      <c r="V865" s="507"/>
      <c r="W865" s="507"/>
      <c r="X865" s="507"/>
      <c r="Y865" s="507"/>
      <c r="Z865" s="507"/>
      <c r="AA865" s="507"/>
      <c r="AB865" s="507"/>
      <c r="AC865" s="507"/>
    </row>
    <row r="866">
      <c r="A866" s="507"/>
      <c r="B866" s="507"/>
      <c r="C866" s="507"/>
      <c r="D866" s="507"/>
      <c r="E866" s="507"/>
      <c r="F866" s="507"/>
      <c r="G866" s="507"/>
      <c r="H866" s="507"/>
      <c r="I866" s="507"/>
      <c r="J866" s="507"/>
      <c r="K866" s="507"/>
      <c r="L866" s="507"/>
      <c r="M866" s="507"/>
      <c r="N866" s="507"/>
      <c r="O866" s="507"/>
      <c r="P866" s="507"/>
      <c r="Q866" s="507"/>
      <c r="R866" s="507"/>
      <c r="S866" s="507"/>
      <c r="T866" s="507"/>
      <c r="U866" s="507"/>
      <c r="V866" s="507"/>
      <c r="W866" s="507"/>
      <c r="X866" s="507"/>
      <c r="Y866" s="507"/>
      <c r="Z866" s="507"/>
      <c r="AA866" s="507"/>
      <c r="AB866" s="507"/>
      <c r="AC866" s="507"/>
    </row>
    <row r="867">
      <c r="A867" s="507"/>
      <c r="B867" s="507"/>
      <c r="C867" s="507"/>
      <c r="D867" s="507"/>
      <c r="E867" s="507"/>
      <c r="F867" s="507"/>
      <c r="G867" s="507"/>
      <c r="H867" s="507"/>
      <c r="I867" s="507"/>
      <c r="J867" s="507"/>
      <c r="K867" s="507"/>
      <c r="L867" s="507"/>
      <c r="M867" s="507"/>
      <c r="N867" s="507"/>
      <c r="O867" s="507"/>
      <c r="P867" s="507"/>
      <c r="Q867" s="507"/>
      <c r="R867" s="507"/>
      <c r="S867" s="507"/>
      <c r="T867" s="507"/>
      <c r="U867" s="507"/>
      <c r="V867" s="507"/>
      <c r="W867" s="507"/>
      <c r="X867" s="507"/>
      <c r="Y867" s="507"/>
      <c r="Z867" s="507"/>
      <c r="AA867" s="507"/>
      <c r="AB867" s="507"/>
      <c r="AC867" s="507"/>
    </row>
    <row r="868">
      <c r="A868" s="507"/>
      <c r="B868" s="507"/>
      <c r="C868" s="507"/>
      <c r="D868" s="507"/>
      <c r="E868" s="507"/>
      <c r="F868" s="507"/>
      <c r="G868" s="507"/>
      <c r="H868" s="507"/>
      <c r="I868" s="507"/>
      <c r="J868" s="507"/>
      <c r="K868" s="507"/>
      <c r="L868" s="507"/>
      <c r="M868" s="507"/>
      <c r="N868" s="507"/>
      <c r="O868" s="507"/>
      <c r="P868" s="507"/>
      <c r="Q868" s="507"/>
      <c r="R868" s="507"/>
      <c r="S868" s="507"/>
      <c r="T868" s="507"/>
      <c r="U868" s="507"/>
      <c r="V868" s="507"/>
      <c r="W868" s="507"/>
      <c r="X868" s="507"/>
      <c r="Y868" s="507"/>
      <c r="Z868" s="507"/>
      <c r="AA868" s="507"/>
      <c r="AB868" s="507"/>
      <c r="AC868" s="507"/>
    </row>
    <row r="869">
      <c r="A869" s="507"/>
      <c r="B869" s="507"/>
      <c r="C869" s="507"/>
      <c r="D869" s="507"/>
      <c r="E869" s="507"/>
      <c r="F869" s="507"/>
      <c r="G869" s="507"/>
      <c r="H869" s="507"/>
      <c r="I869" s="507"/>
      <c r="J869" s="507"/>
      <c r="K869" s="507"/>
      <c r="L869" s="507"/>
      <c r="M869" s="507"/>
      <c r="N869" s="507"/>
      <c r="O869" s="507"/>
      <c r="P869" s="507"/>
      <c r="Q869" s="507"/>
      <c r="R869" s="507"/>
      <c r="S869" s="507"/>
      <c r="T869" s="507"/>
      <c r="U869" s="507"/>
      <c r="V869" s="507"/>
      <c r="W869" s="507"/>
      <c r="X869" s="507"/>
      <c r="Y869" s="507"/>
      <c r="Z869" s="507"/>
      <c r="AA869" s="507"/>
      <c r="AB869" s="507"/>
      <c r="AC869" s="507"/>
    </row>
    <row r="870">
      <c r="A870" s="507"/>
      <c r="B870" s="507"/>
      <c r="C870" s="507"/>
      <c r="D870" s="507"/>
      <c r="E870" s="507"/>
      <c r="F870" s="507"/>
      <c r="G870" s="507"/>
      <c r="H870" s="507"/>
      <c r="I870" s="507"/>
      <c r="J870" s="507"/>
      <c r="K870" s="507"/>
      <c r="L870" s="507"/>
      <c r="M870" s="507"/>
      <c r="N870" s="507"/>
      <c r="O870" s="507"/>
      <c r="P870" s="507"/>
      <c r="Q870" s="507"/>
      <c r="R870" s="507"/>
      <c r="S870" s="507"/>
      <c r="T870" s="507"/>
      <c r="U870" s="507"/>
      <c r="V870" s="507"/>
      <c r="W870" s="507"/>
      <c r="X870" s="507"/>
      <c r="Y870" s="507"/>
      <c r="Z870" s="507"/>
      <c r="AA870" s="507"/>
      <c r="AB870" s="507"/>
      <c r="AC870" s="507"/>
    </row>
    <row r="871">
      <c r="A871" s="507"/>
      <c r="B871" s="507"/>
      <c r="C871" s="507"/>
      <c r="D871" s="507"/>
      <c r="E871" s="507"/>
      <c r="F871" s="507"/>
      <c r="G871" s="507"/>
      <c r="H871" s="507"/>
      <c r="I871" s="507"/>
      <c r="J871" s="507"/>
      <c r="K871" s="507"/>
      <c r="L871" s="507"/>
      <c r="M871" s="507"/>
      <c r="N871" s="507"/>
      <c r="O871" s="507"/>
      <c r="P871" s="507"/>
      <c r="Q871" s="507"/>
      <c r="R871" s="507"/>
      <c r="S871" s="507"/>
      <c r="T871" s="507"/>
      <c r="U871" s="507"/>
      <c r="V871" s="507"/>
      <c r="W871" s="507"/>
      <c r="X871" s="507"/>
      <c r="Y871" s="507"/>
      <c r="Z871" s="507"/>
      <c r="AA871" s="507"/>
      <c r="AB871" s="507"/>
      <c r="AC871" s="507"/>
    </row>
    <row r="872">
      <c r="A872" s="507"/>
      <c r="B872" s="507"/>
      <c r="C872" s="507"/>
      <c r="D872" s="507"/>
      <c r="E872" s="507"/>
      <c r="F872" s="507"/>
      <c r="G872" s="507"/>
      <c r="H872" s="507"/>
      <c r="I872" s="507"/>
      <c r="J872" s="507"/>
      <c r="K872" s="507"/>
      <c r="L872" s="507"/>
      <c r="M872" s="507"/>
      <c r="N872" s="507"/>
      <c r="O872" s="507"/>
      <c r="P872" s="507"/>
      <c r="Q872" s="507"/>
      <c r="R872" s="507"/>
      <c r="S872" s="507"/>
      <c r="T872" s="507"/>
      <c r="U872" s="507"/>
      <c r="V872" s="507"/>
      <c r="W872" s="507"/>
      <c r="X872" s="507"/>
      <c r="Y872" s="507"/>
      <c r="Z872" s="507"/>
      <c r="AA872" s="507"/>
      <c r="AB872" s="507"/>
      <c r="AC872" s="507"/>
    </row>
    <row r="873">
      <c r="A873" s="507"/>
      <c r="B873" s="507"/>
      <c r="C873" s="507"/>
      <c r="D873" s="507"/>
      <c r="E873" s="507"/>
      <c r="F873" s="507"/>
      <c r="G873" s="507"/>
      <c r="H873" s="507"/>
      <c r="I873" s="507"/>
      <c r="J873" s="507"/>
      <c r="K873" s="507"/>
      <c r="L873" s="507"/>
      <c r="M873" s="507"/>
      <c r="N873" s="507"/>
      <c r="O873" s="507"/>
      <c r="P873" s="507"/>
      <c r="Q873" s="507"/>
      <c r="R873" s="507"/>
      <c r="S873" s="507"/>
      <c r="T873" s="507"/>
      <c r="U873" s="507"/>
      <c r="V873" s="507"/>
      <c r="W873" s="507"/>
      <c r="X873" s="507"/>
      <c r="Y873" s="507"/>
      <c r="Z873" s="507"/>
      <c r="AA873" s="507"/>
      <c r="AB873" s="507"/>
      <c r="AC873" s="507"/>
    </row>
    <row r="874">
      <c r="A874" s="507"/>
      <c r="B874" s="507"/>
      <c r="C874" s="507"/>
      <c r="D874" s="507"/>
      <c r="E874" s="507"/>
      <c r="F874" s="507"/>
      <c r="G874" s="507"/>
      <c r="H874" s="507"/>
      <c r="I874" s="507"/>
      <c r="J874" s="507"/>
      <c r="K874" s="507"/>
      <c r="L874" s="507"/>
      <c r="M874" s="507"/>
      <c r="N874" s="507"/>
      <c r="O874" s="507"/>
      <c r="P874" s="507"/>
      <c r="Q874" s="507"/>
      <c r="R874" s="507"/>
      <c r="S874" s="507"/>
      <c r="T874" s="507"/>
      <c r="U874" s="507"/>
      <c r="V874" s="507"/>
      <c r="W874" s="507"/>
      <c r="X874" s="507"/>
      <c r="Y874" s="507"/>
      <c r="Z874" s="507"/>
      <c r="AA874" s="507"/>
      <c r="AB874" s="507"/>
      <c r="AC874" s="507"/>
    </row>
    <row r="875">
      <c r="A875" s="507"/>
      <c r="B875" s="507"/>
      <c r="C875" s="507"/>
      <c r="D875" s="507"/>
      <c r="E875" s="507"/>
      <c r="F875" s="507"/>
      <c r="G875" s="507"/>
      <c r="H875" s="507"/>
      <c r="I875" s="507"/>
      <c r="J875" s="507"/>
      <c r="K875" s="507"/>
      <c r="L875" s="507"/>
      <c r="M875" s="507"/>
      <c r="N875" s="507"/>
      <c r="O875" s="507"/>
      <c r="P875" s="507"/>
      <c r="Q875" s="507"/>
      <c r="R875" s="507"/>
      <c r="S875" s="507"/>
      <c r="T875" s="507"/>
      <c r="U875" s="507"/>
      <c r="V875" s="507"/>
      <c r="W875" s="507"/>
      <c r="X875" s="507"/>
      <c r="Y875" s="507"/>
      <c r="Z875" s="507"/>
      <c r="AA875" s="507"/>
      <c r="AB875" s="507"/>
      <c r="AC875" s="507"/>
    </row>
    <row r="876">
      <c r="A876" s="507"/>
      <c r="B876" s="507"/>
      <c r="C876" s="507"/>
      <c r="D876" s="507"/>
      <c r="E876" s="507"/>
      <c r="F876" s="507"/>
      <c r="G876" s="507"/>
      <c r="H876" s="507"/>
      <c r="I876" s="507"/>
      <c r="J876" s="507"/>
      <c r="K876" s="507"/>
      <c r="L876" s="507"/>
      <c r="M876" s="507"/>
      <c r="N876" s="507"/>
      <c r="O876" s="507"/>
      <c r="P876" s="507"/>
      <c r="Q876" s="507"/>
      <c r="R876" s="507"/>
      <c r="S876" s="507"/>
      <c r="T876" s="507"/>
      <c r="U876" s="507"/>
      <c r="V876" s="507"/>
      <c r="W876" s="507"/>
      <c r="X876" s="507"/>
      <c r="Y876" s="507"/>
      <c r="Z876" s="507"/>
      <c r="AA876" s="507"/>
      <c r="AB876" s="507"/>
      <c r="AC876" s="507"/>
    </row>
    <row r="877">
      <c r="A877" s="507"/>
      <c r="B877" s="507"/>
      <c r="C877" s="507"/>
      <c r="D877" s="507"/>
      <c r="E877" s="507"/>
      <c r="F877" s="507"/>
      <c r="G877" s="507"/>
      <c r="H877" s="507"/>
      <c r="I877" s="507"/>
      <c r="J877" s="507"/>
      <c r="K877" s="507"/>
      <c r="L877" s="507"/>
      <c r="M877" s="507"/>
      <c r="N877" s="507"/>
      <c r="O877" s="507"/>
      <c r="P877" s="507"/>
      <c r="Q877" s="507"/>
      <c r="R877" s="507"/>
      <c r="S877" s="507"/>
      <c r="T877" s="507"/>
      <c r="U877" s="507"/>
      <c r="V877" s="507"/>
      <c r="W877" s="507"/>
      <c r="X877" s="507"/>
      <c r="Y877" s="507"/>
      <c r="Z877" s="507"/>
      <c r="AA877" s="507"/>
      <c r="AB877" s="507"/>
      <c r="AC877" s="507"/>
    </row>
    <row r="878">
      <c r="A878" s="507"/>
      <c r="B878" s="507"/>
      <c r="C878" s="507"/>
      <c r="D878" s="507"/>
      <c r="E878" s="507"/>
      <c r="F878" s="507"/>
      <c r="G878" s="507"/>
      <c r="H878" s="507"/>
      <c r="I878" s="507"/>
      <c r="J878" s="507"/>
      <c r="K878" s="507"/>
      <c r="L878" s="507"/>
      <c r="M878" s="507"/>
      <c r="N878" s="507"/>
      <c r="O878" s="507"/>
      <c r="P878" s="507"/>
      <c r="Q878" s="507"/>
      <c r="R878" s="507"/>
      <c r="S878" s="507"/>
      <c r="T878" s="507"/>
      <c r="U878" s="507"/>
      <c r="V878" s="507"/>
      <c r="W878" s="507"/>
      <c r="X878" s="507"/>
      <c r="Y878" s="507"/>
      <c r="Z878" s="507"/>
      <c r="AA878" s="507"/>
      <c r="AB878" s="507"/>
      <c r="AC878" s="507"/>
    </row>
    <row r="879">
      <c r="A879" s="507"/>
      <c r="B879" s="507"/>
      <c r="C879" s="507"/>
      <c r="D879" s="507"/>
      <c r="E879" s="507"/>
      <c r="F879" s="507"/>
      <c r="G879" s="507"/>
      <c r="H879" s="507"/>
      <c r="I879" s="507"/>
      <c r="J879" s="507"/>
      <c r="K879" s="507"/>
      <c r="L879" s="507"/>
      <c r="M879" s="507"/>
      <c r="N879" s="507"/>
      <c r="O879" s="507"/>
      <c r="P879" s="507"/>
      <c r="Q879" s="507"/>
      <c r="R879" s="507"/>
      <c r="S879" s="507"/>
      <c r="T879" s="507"/>
      <c r="U879" s="507"/>
      <c r="V879" s="507"/>
      <c r="W879" s="507"/>
      <c r="X879" s="507"/>
      <c r="Y879" s="507"/>
      <c r="Z879" s="507"/>
      <c r="AA879" s="507"/>
      <c r="AB879" s="507"/>
      <c r="AC879" s="507"/>
    </row>
    <row r="880">
      <c r="A880" s="507"/>
      <c r="B880" s="507"/>
      <c r="C880" s="507"/>
      <c r="D880" s="507"/>
      <c r="E880" s="507"/>
      <c r="F880" s="507"/>
      <c r="G880" s="507"/>
      <c r="H880" s="507"/>
      <c r="I880" s="507"/>
      <c r="J880" s="507"/>
      <c r="K880" s="507"/>
      <c r="L880" s="507"/>
      <c r="M880" s="507"/>
      <c r="N880" s="507"/>
      <c r="O880" s="507"/>
      <c r="P880" s="507"/>
      <c r="Q880" s="507"/>
      <c r="R880" s="507"/>
      <c r="S880" s="507"/>
      <c r="T880" s="507"/>
      <c r="U880" s="507"/>
      <c r="V880" s="507"/>
      <c r="W880" s="507"/>
      <c r="X880" s="507"/>
      <c r="Y880" s="507"/>
      <c r="Z880" s="507"/>
      <c r="AA880" s="507"/>
      <c r="AB880" s="507"/>
      <c r="AC880" s="507"/>
    </row>
    <row r="881">
      <c r="A881" s="507"/>
      <c r="B881" s="507"/>
      <c r="C881" s="507"/>
      <c r="D881" s="507"/>
      <c r="E881" s="507"/>
      <c r="F881" s="507"/>
      <c r="G881" s="507"/>
      <c r="H881" s="507"/>
      <c r="I881" s="507"/>
      <c r="J881" s="507"/>
      <c r="K881" s="507"/>
      <c r="L881" s="507"/>
      <c r="M881" s="507"/>
      <c r="N881" s="507"/>
      <c r="O881" s="507"/>
      <c r="P881" s="507"/>
      <c r="Q881" s="507"/>
      <c r="R881" s="507"/>
      <c r="S881" s="507"/>
      <c r="T881" s="507"/>
      <c r="U881" s="507"/>
      <c r="V881" s="507"/>
      <c r="W881" s="507"/>
      <c r="X881" s="507"/>
      <c r="Y881" s="507"/>
      <c r="Z881" s="507"/>
      <c r="AA881" s="507"/>
      <c r="AB881" s="507"/>
      <c r="AC881" s="507"/>
    </row>
    <row r="882">
      <c r="A882" s="507"/>
      <c r="B882" s="507"/>
      <c r="C882" s="507"/>
      <c r="D882" s="507"/>
      <c r="E882" s="507"/>
      <c r="F882" s="507"/>
      <c r="G882" s="507"/>
      <c r="H882" s="507"/>
      <c r="I882" s="507"/>
      <c r="J882" s="507"/>
      <c r="K882" s="507"/>
      <c r="L882" s="507"/>
      <c r="M882" s="507"/>
      <c r="N882" s="507"/>
      <c r="O882" s="507"/>
      <c r="P882" s="507"/>
      <c r="Q882" s="507"/>
      <c r="R882" s="507"/>
      <c r="S882" s="507"/>
      <c r="T882" s="507"/>
      <c r="U882" s="507"/>
      <c r="V882" s="507"/>
      <c r="W882" s="507"/>
      <c r="X882" s="507"/>
      <c r="Y882" s="507"/>
      <c r="Z882" s="507"/>
      <c r="AA882" s="507"/>
      <c r="AB882" s="507"/>
      <c r="AC882" s="507"/>
    </row>
    <row r="883">
      <c r="A883" s="507"/>
      <c r="B883" s="507"/>
      <c r="C883" s="507"/>
      <c r="D883" s="507"/>
      <c r="E883" s="507"/>
      <c r="F883" s="507"/>
      <c r="G883" s="507"/>
      <c r="H883" s="507"/>
      <c r="I883" s="507"/>
      <c r="J883" s="507"/>
      <c r="K883" s="507"/>
      <c r="L883" s="507"/>
      <c r="M883" s="507"/>
      <c r="N883" s="507"/>
      <c r="O883" s="507"/>
      <c r="P883" s="507"/>
      <c r="Q883" s="507"/>
      <c r="R883" s="507"/>
      <c r="S883" s="507"/>
      <c r="T883" s="507"/>
      <c r="U883" s="507"/>
      <c r="V883" s="507"/>
      <c r="W883" s="507"/>
      <c r="X883" s="507"/>
      <c r="Y883" s="507"/>
      <c r="Z883" s="507"/>
      <c r="AA883" s="507"/>
      <c r="AB883" s="507"/>
      <c r="AC883" s="507"/>
    </row>
    <row r="884">
      <c r="A884" s="507"/>
      <c r="B884" s="507"/>
      <c r="C884" s="507"/>
      <c r="D884" s="507"/>
      <c r="E884" s="507"/>
      <c r="F884" s="507"/>
      <c r="G884" s="507"/>
      <c r="H884" s="507"/>
      <c r="I884" s="507"/>
      <c r="J884" s="507"/>
      <c r="K884" s="507"/>
      <c r="L884" s="507"/>
      <c r="M884" s="507"/>
      <c r="N884" s="507"/>
      <c r="O884" s="507"/>
      <c r="P884" s="507"/>
      <c r="Q884" s="507"/>
      <c r="R884" s="507"/>
      <c r="S884" s="507"/>
      <c r="T884" s="507"/>
      <c r="U884" s="507"/>
      <c r="V884" s="507"/>
      <c r="W884" s="507"/>
      <c r="X884" s="507"/>
      <c r="Y884" s="507"/>
      <c r="Z884" s="507"/>
      <c r="AA884" s="507"/>
      <c r="AB884" s="507"/>
      <c r="AC884" s="507"/>
    </row>
    <row r="885">
      <c r="A885" s="507"/>
      <c r="B885" s="507"/>
      <c r="C885" s="507"/>
      <c r="D885" s="507"/>
      <c r="E885" s="507"/>
      <c r="F885" s="507"/>
      <c r="G885" s="507"/>
      <c r="H885" s="507"/>
      <c r="I885" s="507"/>
      <c r="J885" s="507"/>
      <c r="K885" s="507"/>
      <c r="L885" s="507"/>
      <c r="M885" s="507"/>
      <c r="N885" s="507"/>
      <c r="O885" s="507"/>
      <c r="P885" s="507"/>
      <c r="Q885" s="507"/>
      <c r="R885" s="507"/>
      <c r="S885" s="507"/>
      <c r="T885" s="507"/>
      <c r="U885" s="507"/>
      <c r="V885" s="507"/>
      <c r="W885" s="507"/>
      <c r="X885" s="507"/>
      <c r="Y885" s="507"/>
      <c r="Z885" s="507"/>
      <c r="AA885" s="507"/>
      <c r="AB885" s="507"/>
      <c r="AC885" s="507"/>
    </row>
    <row r="886">
      <c r="A886" s="507"/>
      <c r="B886" s="507"/>
      <c r="C886" s="507"/>
      <c r="D886" s="507"/>
      <c r="E886" s="507"/>
      <c r="F886" s="507"/>
      <c r="G886" s="507"/>
      <c r="H886" s="507"/>
      <c r="I886" s="507"/>
      <c r="J886" s="507"/>
      <c r="K886" s="507"/>
      <c r="L886" s="507"/>
      <c r="M886" s="507"/>
      <c r="N886" s="507"/>
      <c r="O886" s="507"/>
      <c r="P886" s="507"/>
      <c r="Q886" s="507"/>
      <c r="R886" s="507"/>
      <c r="S886" s="507"/>
      <c r="T886" s="507"/>
      <c r="U886" s="507"/>
      <c r="V886" s="507"/>
      <c r="W886" s="507"/>
      <c r="X886" s="507"/>
      <c r="Y886" s="507"/>
      <c r="Z886" s="507"/>
      <c r="AA886" s="507"/>
      <c r="AB886" s="507"/>
      <c r="AC886" s="507"/>
    </row>
    <row r="887">
      <c r="A887" s="507"/>
      <c r="B887" s="507"/>
      <c r="C887" s="507"/>
      <c r="D887" s="507"/>
      <c r="E887" s="507"/>
      <c r="F887" s="507"/>
      <c r="G887" s="507"/>
      <c r="H887" s="507"/>
      <c r="I887" s="507"/>
      <c r="J887" s="507"/>
      <c r="K887" s="507"/>
      <c r="L887" s="507"/>
      <c r="M887" s="507"/>
      <c r="N887" s="507"/>
      <c r="O887" s="507"/>
      <c r="P887" s="507"/>
      <c r="Q887" s="507"/>
      <c r="R887" s="507"/>
      <c r="S887" s="507"/>
      <c r="T887" s="507"/>
      <c r="U887" s="507"/>
      <c r="V887" s="507"/>
      <c r="W887" s="507"/>
      <c r="X887" s="507"/>
      <c r="Y887" s="507"/>
      <c r="Z887" s="507"/>
      <c r="AA887" s="507"/>
      <c r="AB887" s="507"/>
      <c r="AC887" s="507"/>
    </row>
    <row r="888">
      <c r="A888" s="507"/>
      <c r="B888" s="507"/>
      <c r="C888" s="507"/>
      <c r="D888" s="507"/>
      <c r="E888" s="507"/>
      <c r="F888" s="507"/>
      <c r="G888" s="507"/>
      <c r="H888" s="507"/>
      <c r="I888" s="507"/>
      <c r="J888" s="507"/>
      <c r="K888" s="507"/>
      <c r="L888" s="507"/>
      <c r="M888" s="507"/>
      <c r="N888" s="507"/>
      <c r="O888" s="507"/>
      <c r="P888" s="507"/>
      <c r="Q888" s="507"/>
      <c r="R888" s="507"/>
      <c r="S888" s="507"/>
      <c r="T888" s="507"/>
      <c r="U888" s="507"/>
      <c r="V888" s="507"/>
      <c r="W888" s="507"/>
      <c r="X888" s="507"/>
      <c r="Y888" s="507"/>
      <c r="Z888" s="507"/>
      <c r="AA888" s="507"/>
      <c r="AB888" s="507"/>
      <c r="AC888" s="507"/>
    </row>
    <row r="889">
      <c r="A889" s="507"/>
      <c r="B889" s="507"/>
      <c r="C889" s="507"/>
      <c r="D889" s="507"/>
      <c r="E889" s="507"/>
      <c r="F889" s="507"/>
      <c r="G889" s="507"/>
      <c r="H889" s="507"/>
      <c r="I889" s="507"/>
      <c r="J889" s="507"/>
      <c r="K889" s="507"/>
      <c r="L889" s="507"/>
      <c r="M889" s="507"/>
      <c r="N889" s="507"/>
      <c r="O889" s="507"/>
      <c r="P889" s="507"/>
      <c r="Q889" s="507"/>
      <c r="R889" s="507"/>
      <c r="S889" s="507"/>
      <c r="T889" s="507"/>
      <c r="U889" s="507"/>
      <c r="V889" s="507"/>
      <c r="W889" s="507"/>
      <c r="X889" s="507"/>
      <c r="Y889" s="507"/>
      <c r="Z889" s="507"/>
      <c r="AA889" s="507"/>
      <c r="AB889" s="507"/>
      <c r="AC889" s="507"/>
    </row>
    <row r="890">
      <c r="A890" s="507"/>
      <c r="B890" s="507"/>
      <c r="C890" s="507"/>
      <c r="D890" s="507"/>
      <c r="E890" s="507"/>
      <c r="F890" s="507"/>
      <c r="G890" s="507"/>
      <c r="H890" s="507"/>
      <c r="I890" s="507"/>
      <c r="J890" s="507"/>
      <c r="K890" s="507"/>
      <c r="L890" s="507"/>
      <c r="M890" s="507"/>
      <c r="N890" s="507"/>
      <c r="O890" s="507"/>
      <c r="P890" s="507"/>
      <c r="Q890" s="507"/>
      <c r="R890" s="507"/>
      <c r="S890" s="507"/>
      <c r="T890" s="507"/>
      <c r="U890" s="507"/>
      <c r="V890" s="507"/>
      <c r="W890" s="507"/>
      <c r="X890" s="507"/>
      <c r="Y890" s="507"/>
      <c r="Z890" s="507"/>
      <c r="AA890" s="507"/>
      <c r="AB890" s="507"/>
      <c r="AC890" s="507"/>
    </row>
    <row r="891">
      <c r="A891" s="507"/>
      <c r="B891" s="507"/>
      <c r="C891" s="507"/>
      <c r="D891" s="507"/>
      <c r="E891" s="507"/>
      <c r="F891" s="507"/>
      <c r="G891" s="507"/>
      <c r="H891" s="507"/>
      <c r="I891" s="507"/>
      <c r="J891" s="507"/>
      <c r="K891" s="507"/>
      <c r="L891" s="507"/>
      <c r="M891" s="507"/>
      <c r="N891" s="507"/>
      <c r="O891" s="507"/>
      <c r="P891" s="507"/>
      <c r="Q891" s="507"/>
      <c r="R891" s="507"/>
      <c r="S891" s="507"/>
      <c r="T891" s="507"/>
      <c r="U891" s="507"/>
      <c r="V891" s="507"/>
      <c r="W891" s="507"/>
      <c r="X891" s="507"/>
      <c r="Y891" s="507"/>
      <c r="Z891" s="507"/>
      <c r="AA891" s="507"/>
      <c r="AB891" s="507"/>
      <c r="AC891" s="507"/>
    </row>
    <row r="892">
      <c r="A892" s="507"/>
      <c r="B892" s="507"/>
      <c r="C892" s="507"/>
      <c r="D892" s="507"/>
      <c r="E892" s="507"/>
      <c r="F892" s="507"/>
      <c r="G892" s="507"/>
      <c r="H892" s="507"/>
      <c r="I892" s="507"/>
      <c r="J892" s="507"/>
      <c r="K892" s="507"/>
      <c r="L892" s="507"/>
      <c r="M892" s="507"/>
      <c r="N892" s="507"/>
      <c r="O892" s="507"/>
      <c r="P892" s="507"/>
      <c r="Q892" s="507"/>
      <c r="R892" s="507"/>
      <c r="S892" s="507"/>
      <c r="T892" s="507"/>
      <c r="U892" s="507"/>
      <c r="V892" s="507"/>
      <c r="W892" s="507"/>
      <c r="X892" s="507"/>
      <c r="Y892" s="507"/>
      <c r="Z892" s="507"/>
      <c r="AA892" s="507"/>
      <c r="AB892" s="507"/>
      <c r="AC892" s="507"/>
    </row>
    <row r="893">
      <c r="A893" s="507"/>
      <c r="B893" s="507"/>
      <c r="C893" s="507"/>
      <c r="D893" s="507"/>
      <c r="E893" s="507"/>
      <c r="F893" s="507"/>
      <c r="G893" s="507"/>
      <c r="H893" s="507"/>
      <c r="I893" s="507"/>
      <c r="J893" s="507"/>
      <c r="K893" s="507"/>
      <c r="L893" s="507"/>
      <c r="M893" s="507"/>
      <c r="N893" s="507"/>
      <c r="O893" s="507"/>
      <c r="P893" s="507"/>
      <c r="Q893" s="507"/>
      <c r="R893" s="507"/>
      <c r="S893" s="507"/>
      <c r="T893" s="507"/>
      <c r="U893" s="507"/>
      <c r="V893" s="507"/>
      <c r="W893" s="507"/>
      <c r="X893" s="507"/>
      <c r="Y893" s="507"/>
      <c r="Z893" s="507"/>
      <c r="AA893" s="507"/>
      <c r="AB893" s="507"/>
      <c r="AC893" s="507"/>
    </row>
    <row r="894">
      <c r="A894" s="507"/>
      <c r="B894" s="507"/>
      <c r="C894" s="507"/>
      <c r="D894" s="507"/>
      <c r="E894" s="507"/>
      <c r="F894" s="507"/>
      <c r="G894" s="507"/>
      <c r="H894" s="507"/>
      <c r="I894" s="507"/>
      <c r="J894" s="507"/>
      <c r="K894" s="507"/>
      <c r="L894" s="507"/>
      <c r="M894" s="507"/>
      <c r="N894" s="507"/>
      <c r="O894" s="507"/>
      <c r="P894" s="507"/>
      <c r="Q894" s="507"/>
      <c r="R894" s="507"/>
      <c r="S894" s="507"/>
      <c r="T894" s="507"/>
      <c r="U894" s="507"/>
      <c r="V894" s="507"/>
      <c r="W894" s="507"/>
      <c r="X894" s="507"/>
      <c r="Y894" s="507"/>
      <c r="Z894" s="507"/>
      <c r="AA894" s="507"/>
      <c r="AB894" s="507"/>
      <c r="AC894" s="507"/>
    </row>
    <row r="895">
      <c r="A895" s="507"/>
      <c r="B895" s="507"/>
      <c r="C895" s="507"/>
      <c r="D895" s="507"/>
      <c r="E895" s="507"/>
      <c r="F895" s="507"/>
      <c r="G895" s="507"/>
      <c r="H895" s="507"/>
      <c r="I895" s="507"/>
      <c r="J895" s="507"/>
      <c r="K895" s="507"/>
      <c r="L895" s="507"/>
      <c r="M895" s="507"/>
      <c r="N895" s="507"/>
      <c r="O895" s="507"/>
      <c r="P895" s="507"/>
      <c r="Q895" s="507"/>
      <c r="R895" s="507"/>
      <c r="S895" s="507"/>
      <c r="T895" s="507"/>
      <c r="U895" s="507"/>
      <c r="V895" s="507"/>
      <c r="W895" s="507"/>
      <c r="X895" s="507"/>
      <c r="Y895" s="507"/>
      <c r="Z895" s="507"/>
      <c r="AA895" s="507"/>
      <c r="AB895" s="507"/>
      <c r="AC895" s="507"/>
    </row>
    <row r="896">
      <c r="A896" s="507"/>
      <c r="B896" s="507"/>
      <c r="C896" s="507"/>
      <c r="D896" s="507"/>
      <c r="E896" s="507"/>
      <c r="F896" s="507"/>
      <c r="G896" s="507"/>
      <c r="H896" s="507"/>
      <c r="I896" s="507"/>
      <c r="J896" s="507"/>
      <c r="K896" s="507"/>
      <c r="L896" s="507"/>
      <c r="M896" s="507"/>
      <c r="N896" s="507"/>
      <c r="O896" s="507"/>
      <c r="P896" s="507"/>
      <c r="Q896" s="507"/>
      <c r="R896" s="507"/>
      <c r="S896" s="507"/>
      <c r="T896" s="507"/>
      <c r="U896" s="507"/>
      <c r="V896" s="507"/>
      <c r="W896" s="507"/>
      <c r="X896" s="507"/>
      <c r="Y896" s="507"/>
      <c r="Z896" s="507"/>
      <c r="AA896" s="507"/>
      <c r="AB896" s="507"/>
      <c r="AC896" s="507"/>
    </row>
    <row r="897">
      <c r="A897" s="507"/>
      <c r="B897" s="507"/>
      <c r="C897" s="507"/>
      <c r="D897" s="507"/>
      <c r="E897" s="507"/>
      <c r="F897" s="507"/>
      <c r="G897" s="507"/>
      <c r="H897" s="507"/>
      <c r="I897" s="507"/>
      <c r="J897" s="507"/>
      <c r="K897" s="507"/>
      <c r="L897" s="507"/>
      <c r="M897" s="507"/>
      <c r="N897" s="507"/>
      <c r="O897" s="507"/>
      <c r="P897" s="507"/>
      <c r="Q897" s="507"/>
      <c r="R897" s="507"/>
      <c r="S897" s="507"/>
      <c r="T897" s="507"/>
      <c r="U897" s="507"/>
      <c r="V897" s="507"/>
      <c r="W897" s="507"/>
      <c r="X897" s="507"/>
      <c r="Y897" s="507"/>
      <c r="Z897" s="507"/>
      <c r="AA897" s="507"/>
      <c r="AB897" s="507"/>
      <c r="AC897" s="507"/>
    </row>
    <row r="898">
      <c r="A898" s="507"/>
      <c r="B898" s="507"/>
      <c r="C898" s="507"/>
      <c r="D898" s="507"/>
      <c r="E898" s="507"/>
      <c r="F898" s="507"/>
      <c r="G898" s="507"/>
      <c r="H898" s="507"/>
      <c r="I898" s="507"/>
      <c r="J898" s="507"/>
      <c r="K898" s="507"/>
      <c r="L898" s="507"/>
      <c r="M898" s="507"/>
      <c r="N898" s="507"/>
      <c r="O898" s="507"/>
      <c r="P898" s="507"/>
      <c r="Q898" s="507"/>
      <c r="R898" s="507"/>
      <c r="S898" s="507"/>
      <c r="T898" s="507"/>
      <c r="U898" s="507"/>
      <c r="V898" s="507"/>
      <c r="W898" s="507"/>
      <c r="X898" s="507"/>
      <c r="Y898" s="507"/>
      <c r="Z898" s="507"/>
      <c r="AA898" s="507"/>
      <c r="AB898" s="507"/>
      <c r="AC898" s="507"/>
    </row>
    <row r="899">
      <c r="A899" s="507"/>
      <c r="B899" s="507"/>
      <c r="C899" s="507"/>
      <c r="D899" s="507"/>
      <c r="E899" s="507"/>
      <c r="F899" s="507"/>
      <c r="G899" s="507"/>
      <c r="H899" s="507"/>
      <c r="I899" s="507"/>
      <c r="J899" s="507"/>
      <c r="K899" s="507"/>
      <c r="L899" s="507"/>
      <c r="M899" s="507"/>
      <c r="N899" s="507"/>
      <c r="O899" s="507"/>
      <c r="P899" s="507"/>
      <c r="Q899" s="507"/>
      <c r="R899" s="507"/>
      <c r="S899" s="507"/>
      <c r="T899" s="507"/>
      <c r="U899" s="507"/>
      <c r="V899" s="507"/>
      <c r="W899" s="507"/>
      <c r="X899" s="507"/>
      <c r="Y899" s="507"/>
      <c r="Z899" s="507"/>
      <c r="AA899" s="507"/>
      <c r="AB899" s="507"/>
      <c r="AC899" s="507"/>
    </row>
    <row r="900">
      <c r="A900" s="507"/>
      <c r="B900" s="507"/>
      <c r="C900" s="507"/>
      <c r="D900" s="507"/>
      <c r="E900" s="507"/>
      <c r="F900" s="507"/>
      <c r="G900" s="507"/>
      <c r="H900" s="507"/>
      <c r="I900" s="507"/>
      <c r="J900" s="507"/>
      <c r="K900" s="507"/>
      <c r="L900" s="507"/>
      <c r="M900" s="507"/>
      <c r="N900" s="507"/>
      <c r="O900" s="507"/>
      <c r="P900" s="507"/>
      <c r="Q900" s="507"/>
      <c r="R900" s="507"/>
      <c r="S900" s="507"/>
      <c r="T900" s="507"/>
      <c r="U900" s="507"/>
      <c r="V900" s="507"/>
      <c r="W900" s="507"/>
      <c r="X900" s="507"/>
      <c r="Y900" s="507"/>
      <c r="Z900" s="507"/>
      <c r="AA900" s="507"/>
      <c r="AB900" s="507"/>
      <c r="AC900" s="507"/>
    </row>
    <row r="901">
      <c r="A901" s="507"/>
      <c r="B901" s="507"/>
      <c r="C901" s="507"/>
      <c r="D901" s="507"/>
      <c r="E901" s="507"/>
      <c r="F901" s="507"/>
      <c r="G901" s="507"/>
      <c r="H901" s="507"/>
      <c r="I901" s="507"/>
      <c r="J901" s="507"/>
      <c r="K901" s="507"/>
      <c r="L901" s="507"/>
      <c r="M901" s="507"/>
      <c r="N901" s="507"/>
      <c r="O901" s="507"/>
      <c r="P901" s="507"/>
      <c r="Q901" s="507"/>
      <c r="R901" s="507"/>
      <c r="S901" s="507"/>
      <c r="T901" s="507"/>
      <c r="U901" s="507"/>
      <c r="V901" s="507"/>
      <c r="W901" s="507"/>
      <c r="X901" s="507"/>
      <c r="Y901" s="507"/>
      <c r="Z901" s="507"/>
      <c r="AA901" s="507"/>
      <c r="AB901" s="507"/>
      <c r="AC901" s="507"/>
    </row>
    <row r="902">
      <c r="A902" s="507"/>
      <c r="B902" s="507"/>
      <c r="C902" s="507"/>
      <c r="D902" s="507"/>
      <c r="E902" s="507"/>
      <c r="F902" s="507"/>
      <c r="G902" s="507"/>
      <c r="H902" s="507"/>
      <c r="I902" s="507"/>
      <c r="J902" s="507"/>
      <c r="K902" s="507"/>
      <c r="L902" s="507"/>
      <c r="M902" s="507"/>
      <c r="N902" s="507"/>
      <c r="O902" s="507"/>
      <c r="P902" s="507"/>
      <c r="Q902" s="507"/>
      <c r="R902" s="507"/>
      <c r="S902" s="507"/>
      <c r="T902" s="507"/>
      <c r="U902" s="507"/>
      <c r="V902" s="507"/>
      <c r="W902" s="507"/>
      <c r="X902" s="507"/>
      <c r="Y902" s="507"/>
      <c r="Z902" s="507"/>
      <c r="AA902" s="507"/>
      <c r="AB902" s="507"/>
      <c r="AC902" s="507"/>
    </row>
    <row r="903">
      <c r="A903" s="507"/>
      <c r="B903" s="507"/>
      <c r="C903" s="507"/>
      <c r="D903" s="507"/>
      <c r="E903" s="507"/>
      <c r="F903" s="507"/>
      <c r="G903" s="507"/>
      <c r="H903" s="507"/>
      <c r="I903" s="507"/>
      <c r="J903" s="507"/>
      <c r="K903" s="507"/>
      <c r="L903" s="507"/>
      <c r="M903" s="507"/>
      <c r="N903" s="507"/>
      <c r="O903" s="507"/>
      <c r="P903" s="507"/>
      <c r="Q903" s="507"/>
      <c r="R903" s="507"/>
      <c r="S903" s="507"/>
      <c r="T903" s="507"/>
      <c r="U903" s="507"/>
      <c r="V903" s="507"/>
      <c r="W903" s="507"/>
      <c r="X903" s="507"/>
      <c r="Y903" s="507"/>
      <c r="Z903" s="507"/>
      <c r="AA903" s="507"/>
      <c r="AB903" s="507"/>
      <c r="AC903" s="507"/>
    </row>
    <row r="904">
      <c r="A904" s="507"/>
      <c r="B904" s="507"/>
      <c r="C904" s="507"/>
      <c r="D904" s="507"/>
      <c r="E904" s="507"/>
      <c r="F904" s="507"/>
      <c r="G904" s="507"/>
      <c r="H904" s="507"/>
      <c r="I904" s="507"/>
      <c r="J904" s="507"/>
      <c r="K904" s="507"/>
      <c r="L904" s="507"/>
      <c r="M904" s="507"/>
      <c r="N904" s="507"/>
      <c r="O904" s="507"/>
      <c r="P904" s="507"/>
      <c r="Q904" s="507"/>
      <c r="R904" s="507"/>
      <c r="S904" s="507"/>
      <c r="T904" s="507"/>
      <c r="U904" s="507"/>
      <c r="V904" s="507"/>
      <c r="W904" s="507"/>
      <c r="X904" s="507"/>
      <c r="Y904" s="507"/>
      <c r="Z904" s="507"/>
      <c r="AA904" s="507"/>
      <c r="AB904" s="507"/>
      <c r="AC904" s="507"/>
    </row>
    <row r="905">
      <c r="A905" s="507"/>
      <c r="B905" s="507"/>
      <c r="C905" s="507"/>
      <c r="D905" s="507"/>
      <c r="E905" s="507"/>
      <c r="F905" s="507"/>
      <c r="G905" s="507"/>
      <c r="H905" s="507"/>
      <c r="I905" s="507"/>
      <c r="J905" s="507"/>
      <c r="K905" s="507"/>
      <c r="L905" s="507"/>
      <c r="M905" s="507"/>
      <c r="N905" s="507"/>
      <c r="O905" s="507"/>
      <c r="P905" s="507"/>
      <c r="Q905" s="507"/>
      <c r="R905" s="507"/>
      <c r="S905" s="507"/>
      <c r="T905" s="507"/>
      <c r="U905" s="507"/>
      <c r="V905" s="507"/>
      <c r="W905" s="507"/>
      <c r="X905" s="507"/>
      <c r="Y905" s="507"/>
      <c r="Z905" s="507"/>
      <c r="AA905" s="507"/>
      <c r="AB905" s="507"/>
      <c r="AC905" s="507"/>
    </row>
    <row r="906">
      <c r="A906" s="507"/>
      <c r="B906" s="507"/>
      <c r="C906" s="507"/>
      <c r="D906" s="507"/>
      <c r="E906" s="507"/>
      <c r="F906" s="507"/>
      <c r="G906" s="507"/>
      <c r="H906" s="507"/>
      <c r="I906" s="507"/>
      <c r="J906" s="507"/>
      <c r="K906" s="507"/>
      <c r="L906" s="507"/>
      <c r="M906" s="507"/>
      <c r="N906" s="507"/>
      <c r="O906" s="507"/>
      <c r="P906" s="507"/>
      <c r="Q906" s="507"/>
      <c r="R906" s="507"/>
      <c r="S906" s="507"/>
      <c r="T906" s="507"/>
      <c r="U906" s="507"/>
      <c r="V906" s="507"/>
      <c r="W906" s="507"/>
      <c r="X906" s="507"/>
      <c r="Y906" s="507"/>
      <c r="Z906" s="507"/>
      <c r="AA906" s="507"/>
      <c r="AB906" s="507"/>
      <c r="AC906" s="507"/>
    </row>
    <row r="907">
      <c r="A907" s="507"/>
      <c r="B907" s="507"/>
      <c r="C907" s="507"/>
      <c r="D907" s="507"/>
      <c r="E907" s="507"/>
      <c r="F907" s="507"/>
      <c r="G907" s="507"/>
      <c r="H907" s="507"/>
      <c r="I907" s="507"/>
      <c r="J907" s="507"/>
      <c r="K907" s="507"/>
      <c r="L907" s="507"/>
      <c r="M907" s="507"/>
      <c r="N907" s="507"/>
      <c r="O907" s="507"/>
      <c r="P907" s="507"/>
      <c r="Q907" s="507"/>
      <c r="R907" s="507"/>
      <c r="S907" s="507"/>
      <c r="T907" s="507"/>
      <c r="U907" s="507"/>
      <c r="V907" s="507"/>
      <c r="W907" s="507"/>
      <c r="X907" s="507"/>
      <c r="Y907" s="507"/>
      <c r="Z907" s="507"/>
      <c r="AA907" s="507"/>
      <c r="AB907" s="507"/>
      <c r="AC907" s="507"/>
    </row>
    <row r="908">
      <c r="A908" s="507"/>
      <c r="B908" s="507"/>
      <c r="C908" s="507"/>
      <c r="D908" s="507"/>
      <c r="E908" s="507"/>
      <c r="F908" s="507"/>
      <c r="G908" s="507"/>
      <c r="H908" s="507"/>
      <c r="I908" s="507"/>
      <c r="J908" s="507"/>
      <c r="K908" s="507"/>
      <c r="L908" s="507"/>
      <c r="M908" s="507"/>
      <c r="N908" s="507"/>
      <c r="O908" s="507"/>
      <c r="P908" s="507"/>
      <c r="Q908" s="507"/>
      <c r="R908" s="507"/>
      <c r="S908" s="507"/>
      <c r="T908" s="507"/>
      <c r="U908" s="507"/>
      <c r="V908" s="507"/>
      <c r="W908" s="507"/>
      <c r="X908" s="507"/>
      <c r="Y908" s="507"/>
      <c r="Z908" s="507"/>
      <c r="AA908" s="507"/>
      <c r="AB908" s="507"/>
      <c r="AC908" s="507"/>
    </row>
    <row r="909">
      <c r="A909" s="507"/>
      <c r="B909" s="507"/>
      <c r="C909" s="507"/>
      <c r="D909" s="507"/>
      <c r="E909" s="507"/>
      <c r="F909" s="507"/>
      <c r="G909" s="507"/>
      <c r="H909" s="507"/>
      <c r="I909" s="507"/>
      <c r="J909" s="507"/>
      <c r="K909" s="507"/>
      <c r="L909" s="507"/>
      <c r="M909" s="507"/>
      <c r="N909" s="507"/>
      <c r="O909" s="507"/>
      <c r="P909" s="507"/>
      <c r="Q909" s="507"/>
      <c r="R909" s="507"/>
      <c r="S909" s="507"/>
      <c r="T909" s="507"/>
      <c r="U909" s="507"/>
      <c r="V909" s="507"/>
      <c r="W909" s="507"/>
      <c r="X909" s="507"/>
      <c r="Y909" s="507"/>
      <c r="Z909" s="507"/>
      <c r="AA909" s="507"/>
      <c r="AB909" s="507"/>
      <c r="AC909" s="507"/>
    </row>
    <row r="910">
      <c r="A910" s="507"/>
      <c r="B910" s="507"/>
      <c r="C910" s="507"/>
      <c r="D910" s="507"/>
      <c r="E910" s="507"/>
      <c r="F910" s="507"/>
      <c r="G910" s="507"/>
      <c r="H910" s="507"/>
      <c r="I910" s="507"/>
      <c r="J910" s="507"/>
      <c r="K910" s="507"/>
      <c r="L910" s="507"/>
      <c r="M910" s="507"/>
      <c r="N910" s="507"/>
      <c r="O910" s="507"/>
      <c r="P910" s="507"/>
      <c r="Q910" s="507"/>
      <c r="R910" s="507"/>
      <c r="S910" s="507"/>
      <c r="T910" s="507"/>
      <c r="U910" s="507"/>
      <c r="V910" s="507"/>
      <c r="W910" s="507"/>
      <c r="X910" s="507"/>
      <c r="Y910" s="507"/>
      <c r="Z910" s="507"/>
      <c r="AA910" s="507"/>
      <c r="AB910" s="507"/>
      <c r="AC910" s="507"/>
    </row>
    <row r="911">
      <c r="A911" s="507"/>
      <c r="B911" s="507"/>
      <c r="C911" s="507"/>
      <c r="D911" s="507"/>
      <c r="E911" s="507"/>
      <c r="F911" s="507"/>
      <c r="G911" s="507"/>
      <c r="H911" s="507"/>
      <c r="I911" s="507"/>
      <c r="J911" s="507"/>
      <c r="K911" s="507"/>
      <c r="L911" s="507"/>
      <c r="M911" s="507"/>
      <c r="N911" s="507"/>
      <c r="O911" s="507"/>
      <c r="P911" s="507"/>
      <c r="Q911" s="507"/>
      <c r="R911" s="507"/>
      <c r="S911" s="507"/>
      <c r="T911" s="507"/>
      <c r="U911" s="507"/>
      <c r="V911" s="507"/>
      <c r="W911" s="507"/>
      <c r="X911" s="507"/>
      <c r="Y911" s="507"/>
      <c r="Z911" s="507"/>
      <c r="AA911" s="507"/>
      <c r="AB911" s="507"/>
      <c r="AC911" s="507"/>
    </row>
    <row r="912">
      <c r="A912" s="507"/>
      <c r="B912" s="507"/>
      <c r="C912" s="507"/>
      <c r="D912" s="507"/>
      <c r="E912" s="507"/>
      <c r="F912" s="507"/>
      <c r="G912" s="507"/>
      <c r="H912" s="507"/>
      <c r="I912" s="507"/>
      <c r="J912" s="507"/>
      <c r="K912" s="507"/>
      <c r="L912" s="507"/>
      <c r="M912" s="507"/>
      <c r="N912" s="507"/>
      <c r="O912" s="507"/>
      <c r="P912" s="507"/>
      <c r="Q912" s="507"/>
      <c r="R912" s="507"/>
      <c r="S912" s="507"/>
      <c r="T912" s="507"/>
      <c r="U912" s="507"/>
      <c r="V912" s="507"/>
      <c r="W912" s="507"/>
      <c r="X912" s="507"/>
      <c r="Y912" s="507"/>
      <c r="Z912" s="507"/>
      <c r="AA912" s="507"/>
      <c r="AB912" s="507"/>
      <c r="AC912" s="507"/>
    </row>
    <row r="913">
      <c r="A913" s="507"/>
      <c r="B913" s="507"/>
      <c r="C913" s="507"/>
      <c r="D913" s="507"/>
      <c r="E913" s="507"/>
      <c r="F913" s="507"/>
      <c r="G913" s="507"/>
      <c r="H913" s="507"/>
      <c r="I913" s="507"/>
      <c r="J913" s="507"/>
      <c r="K913" s="507"/>
      <c r="L913" s="507"/>
      <c r="M913" s="507"/>
      <c r="N913" s="507"/>
      <c r="O913" s="507"/>
      <c r="P913" s="507"/>
      <c r="Q913" s="507"/>
      <c r="R913" s="507"/>
      <c r="S913" s="507"/>
      <c r="T913" s="507"/>
      <c r="U913" s="507"/>
      <c r="V913" s="507"/>
      <c r="W913" s="507"/>
      <c r="X913" s="507"/>
      <c r="Y913" s="507"/>
      <c r="Z913" s="507"/>
      <c r="AA913" s="507"/>
      <c r="AB913" s="507"/>
      <c r="AC913" s="507"/>
    </row>
    <row r="914">
      <c r="A914" s="507"/>
      <c r="B914" s="507"/>
      <c r="C914" s="507"/>
      <c r="D914" s="507"/>
      <c r="E914" s="507"/>
      <c r="F914" s="507"/>
      <c r="G914" s="507"/>
      <c r="H914" s="507"/>
      <c r="I914" s="507"/>
      <c r="J914" s="507"/>
      <c r="K914" s="507"/>
      <c r="L914" s="507"/>
      <c r="M914" s="507"/>
      <c r="N914" s="507"/>
      <c r="O914" s="507"/>
      <c r="P914" s="507"/>
      <c r="Q914" s="507"/>
      <c r="R914" s="507"/>
      <c r="S914" s="507"/>
      <c r="T914" s="507"/>
      <c r="U914" s="507"/>
      <c r="V914" s="507"/>
      <c r="W914" s="507"/>
      <c r="X914" s="507"/>
      <c r="Y914" s="507"/>
      <c r="Z914" s="507"/>
      <c r="AA914" s="507"/>
      <c r="AB914" s="507"/>
      <c r="AC914" s="507"/>
    </row>
    <row r="915">
      <c r="A915" s="507"/>
      <c r="B915" s="507"/>
      <c r="C915" s="507"/>
      <c r="D915" s="507"/>
      <c r="E915" s="507"/>
      <c r="F915" s="507"/>
      <c r="G915" s="507"/>
      <c r="H915" s="507"/>
      <c r="I915" s="507"/>
      <c r="J915" s="507"/>
      <c r="K915" s="507"/>
      <c r="L915" s="507"/>
      <c r="M915" s="507"/>
      <c r="N915" s="507"/>
      <c r="O915" s="507"/>
      <c r="P915" s="507"/>
      <c r="Q915" s="507"/>
      <c r="R915" s="507"/>
      <c r="S915" s="507"/>
      <c r="T915" s="507"/>
      <c r="U915" s="507"/>
      <c r="V915" s="507"/>
      <c r="W915" s="507"/>
      <c r="X915" s="507"/>
      <c r="Y915" s="507"/>
      <c r="Z915" s="507"/>
      <c r="AA915" s="507"/>
      <c r="AB915" s="507"/>
      <c r="AC915" s="507"/>
    </row>
    <row r="916">
      <c r="A916" s="507"/>
      <c r="B916" s="507"/>
      <c r="C916" s="507"/>
      <c r="D916" s="507"/>
      <c r="E916" s="507"/>
      <c r="F916" s="507"/>
      <c r="G916" s="507"/>
      <c r="H916" s="507"/>
      <c r="I916" s="507"/>
      <c r="J916" s="507"/>
      <c r="K916" s="507"/>
      <c r="L916" s="507"/>
      <c r="M916" s="507"/>
      <c r="N916" s="507"/>
      <c r="O916" s="507"/>
      <c r="P916" s="507"/>
      <c r="Q916" s="507"/>
      <c r="R916" s="507"/>
      <c r="S916" s="507"/>
      <c r="T916" s="507"/>
      <c r="U916" s="507"/>
      <c r="V916" s="507"/>
      <c r="W916" s="507"/>
      <c r="X916" s="507"/>
      <c r="Y916" s="507"/>
      <c r="Z916" s="507"/>
      <c r="AA916" s="507"/>
      <c r="AB916" s="507"/>
      <c r="AC916" s="507"/>
    </row>
    <row r="917">
      <c r="A917" s="507"/>
      <c r="B917" s="507"/>
      <c r="C917" s="507"/>
      <c r="D917" s="507"/>
      <c r="E917" s="507"/>
      <c r="F917" s="507"/>
      <c r="G917" s="507"/>
      <c r="H917" s="507"/>
      <c r="I917" s="507"/>
      <c r="J917" s="507"/>
      <c r="K917" s="507"/>
      <c r="L917" s="507"/>
      <c r="M917" s="507"/>
      <c r="N917" s="507"/>
      <c r="O917" s="507"/>
      <c r="P917" s="507"/>
      <c r="Q917" s="507"/>
      <c r="R917" s="507"/>
      <c r="S917" s="507"/>
      <c r="T917" s="507"/>
      <c r="U917" s="507"/>
      <c r="V917" s="507"/>
      <c r="W917" s="507"/>
      <c r="X917" s="507"/>
      <c r="Y917" s="507"/>
      <c r="Z917" s="507"/>
      <c r="AA917" s="507"/>
      <c r="AB917" s="507"/>
      <c r="AC917" s="507"/>
    </row>
    <row r="918">
      <c r="A918" s="507"/>
      <c r="B918" s="507"/>
      <c r="C918" s="507"/>
      <c r="D918" s="507"/>
      <c r="E918" s="507"/>
      <c r="F918" s="507"/>
      <c r="G918" s="507"/>
      <c r="H918" s="507"/>
      <c r="I918" s="507"/>
      <c r="J918" s="507"/>
      <c r="K918" s="507"/>
      <c r="L918" s="507"/>
      <c r="M918" s="507"/>
      <c r="N918" s="507"/>
      <c r="O918" s="507"/>
      <c r="P918" s="507"/>
      <c r="Q918" s="507"/>
      <c r="R918" s="507"/>
      <c r="S918" s="507"/>
      <c r="T918" s="507"/>
      <c r="U918" s="507"/>
      <c r="V918" s="507"/>
      <c r="W918" s="507"/>
      <c r="X918" s="507"/>
      <c r="Y918" s="507"/>
      <c r="Z918" s="507"/>
      <c r="AA918" s="507"/>
      <c r="AB918" s="507"/>
      <c r="AC918" s="507"/>
    </row>
    <row r="919">
      <c r="A919" s="507"/>
      <c r="B919" s="507"/>
      <c r="C919" s="507"/>
      <c r="D919" s="507"/>
      <c r="E919" s="507"/>
      <c r="F919" s="507"/>
      <c r="G919" s="507"/>
      <c r="H919" s="507"/>
      <c r="I919" s="507"/>
      <c r="J919" s="507"/>
      <c r="K919" s="507"/>
      <c r="L919" s="507"/>
      <c r="M919" s="507"/>
      <c r="N919" s="507"/>
      <c r="O919" s="507"/>
      <c r="P919" s="507"/>
      <c r="Q919" s="507"/>
      <c r="R919" s="507"/>
      <c r="S919" s="507"/>
      <c r="T919" s="507"/>
      <c r="U919" s="507"/>
      <c r="V919" s="507"/>
      <c r="W919" s="507"/>
      <c r="X919" s="507"/>
      <c r="Y919" s="507"/>
      <c r="Z919" s="507"/>
      <c r="AA919" s="507"/>
      <c r="AB919" s="507"/>
      <c r="AC919" s="507"/>
    </row>
    <row r="920">
      <c r="A920" s="507"/>
      <c r="B920" s="507"/>
      <c r="C920" s="507"/>
      <c r="D920" s="507"/>
      <c r="E920" s="507"/>
      <c r="F920" s="507"/>
      <c r="G920" s="507"/>
      <c r="H920" s="507"/>
      <c r="I920" s="507"/>
      <c r="J920" s="507"/>
      <c r="K920" s="507"/>
      <c r="L920" s="507"/>
      <c r="M920" s="507"/>
      <c r="N920" s="507"/>
      <c r="O920" s="507"/>
      <c r="P920" s="507"/>
      <c r="Q920" s="507"/>
      <c r="R920" s="507"/>
      <c r="S920" s="507"/>
      <c r="T920" s="507"/>
      <c r="U920" s="507"/>
      <c r="V920" s="507"/>
      <c r="W920" s="507"/>
      <c r="X920" s="507"/>
      <c r="Y920" s="507"/>
      <c r="Z920" s="507"/>
      <c r="AA920" s="507"/>
      <c r="AB920" s="507"/>
      <c r="AC920" s="507"/>
    </row>
    <row r="921">
      <c r="A921" s="507"/>
      <c r="B921" s="507"/>
      <c r="C921" s="507"/>
      <c r="D921" s="507"/>
      <c r="E921" s="507"/>
      <c r="F921" s="507"/>
      <c r="G921" s="507"/>
      <c r="H921" s="507"/>
      <c r="I921" s="507"/>
      <c r="J921" s="507"/>
      <c r="K921" s="507"/>
      <c r="L921" s="507"/>
      <c r="M921" s="507"/>
      <c r="N921" s="507"/>
      <c r="O921" s="507"/>
      <c r="P921" s="507"/>
      <c r="Q921" s="507"/>
      <c r="R921" s="507"/>
      <c r="S921" s="507"/>
      <c r="T921" s="507"/>
      <c r="U921" s="507"/>
      <c r="V921" s="507"/>
      <c r="W921" s="507"/>
      <c r="X921" s="507"/>
      <c r="Y921" s="507"/>
      <c r="Z921" s="507"/>
      <c r="AA921" s="507"/>
      <c r="AB921" s="507"/>
      <c r="AC921" s="507"/>
    </row>
    <row r="922">
      <c r="A922" s="507"/>
      <c r="B922" s="507"/>
      <c r="C922" s="507"/>
      <c r="D922" s="507"/>
      <c r="E922" s="507"/>
      <c r="F922" s="507"/>
      <c r="G922" s="507"/>
      <c r="H922" s="507"/>
      <c r="I922" s="507"/>
      <c r="J922" s="507"/>
      <c r="K922" s="507"/>
      <c r="L922" s="507"/>
      <c r="M922" s="507"/>
      <c r="N922" s="507"/>
      <c r="O922" s="507"/>
      <c r="P922" s="507"/>
      <c r="Q922" s="507"/>
      <c r="R922" s="507"/>
      <c r="S922" s="507"/>
      <c r="T922" s="507"/>
      <c r="U922" s="507"/>
      <c r="V922" s="507"/>
      <c r="W922" s="507"/>
      <c r="X922" s="507"/>
      <c r="Y922" s="507"/>
      <c r="Z922" s="507"/>
      <c r="AA922" s="507"/>
      <c r="AB922" s="507"/>
      <c r="AC922" s="507"/>
    </row>
    <row r="923">
      <c r="A923" s="507"/>
      <c r="B923" s="507"/>
      <c r="C923" s="507"/>
      <c r="D923" s="507"/>
      <c r="E923" s="507"/>
      <c r="F923" s="507"/>
      <c r="G923" s="507"/>
      <c r="H923" s="507"/>
      <c r="I923" s="507"/>
      <c r="J923" s="507"/>
      <c r="K923" s="507"/>
      <c r="L923" s="507"/>
      <c r="M923" s="507"/>
      <c r="N923" s="507"/>
      <c r="O923" s="507"/>
      <c r="P923" s="507"/>
      <c r="Q923" s="507"/>
      <c r="R923" s="507"/>
      <c r="S923" s="507"/>
      <c r="T923" s="507"/>
      <c r="U923" s="507"/>
      <c r="V923" s="507"/>
      <c r="W923" s="507"/>
      <c r="X923" s="507"/>
      <c r="Y923" s="507"/>
      <c r="Z923" s="507"/>
      <c r="AA923" s="507"/>
      <c r="AB923" s="507"/>
      <c r="AC923" s="507"/>
    </row>
    <row r="924">
      <c r="A924" s="507"/>
      <c r="B924" s="507"/>
      <c r="C924" s="507"/>
      <c r="D924" s="507"/>
      <c r="E924" s="507"/>
      <c r="F924" s="507"/>
      <c r="G924" s="507"/>
      <c r="H924" s="507"/>
      <c r="I924" s="507"/>
      <c r="J924" s="507"/>
      <c r="K924" s="507"/>
      <c r="L924" s="507"/>
      <c r="M924" s="507"/>
      <c r="N924" s="507"/>
      <c r="O924" s="507"/>
      <c r="P924" s="507"/>
      <c r="Q924" s="507"/>
      <c r="R924" s="507"/>
      <c r="S924" s="507"/>
      <c r="T924" s="507"/>
      <c r="U924" s="507"/>
      <c r="V924" s="507"/>
      <c r="W924" s="507"/>
      <c r="X924" s="507"/>
      <c r="Y924" s="507"/>
      <c r="Z924" s="507"/>
      <c r="AA924" s="507"/>
      <c r="AB924" s="507"/>
      <c r="AC924" s="507"/>
    </row>
    <row r="925">
      <c r="A925" s="507"/>
      <c r="B925" s="507"/>
      <c r="C925" s="507"/>
      <c r="D925" s="507"/>
      <c r="E925" s="507"/>
      <c r="F925" s="507"/>
      <c r="G925" s="507"/>
      <c r="H925" s="507"/>
      <c r="I925" s="507"/>
      <c r="J925" s="507"/>
      <c r="K925" s="507"/>
      <c r="L925" s="507"/>
      <c r="M925" s="507"/>
      <c r="N925" s="507"/>
      <c r="O925" s="507"/>
      <c r="P925" s="507"/>
      <c r="Q925" s="507"/>
      <c r="R925" s="507"/>
      <c r="S925" s="507"/>
      <c r="T925" s="507"/>
      <c r="U925" s="507"/>
      <c r="V925" s="507"/>
      <c r="W925" s="507"/>
      <c r="X925" s="507"/>
      <c r="Y925" s="507"/>
      <c r="Z925" s="507"/>
      <c r="AA925" s="507"/>
      <c r="AB925" s="507"/>
      <c r="AC925" s="507"/>
    </row>
    <row r="926">
      <c r="A926" s="507"/>
      <c r="B926" s="507"/>
      <c r="C926" s="507"/>
      <c r="D926" s="507"/>
      <c r="E926" s="507"/>
      <c r="F926" s="507"/>
      <c r="G926" s="507"/>
      <c r="H926" s="507"/>
      <c r="I926" s="507"/>
      <c r="J926" s="507"/>
      <c r="K926" s="507"/>
      <c r="L926" s="507"/>
      <c r="M926" s="507"/>
      <c r="N926" s="507"/>
      <c r="O926" s="507"/>
      <c r="P926" s="507"/>
      <c r="Q926" s="507"/>
      <c r="R926" s="507"/>
      <c r="S926" s="507"/>
      <c r="T926" s="507"/>
      <c r="U926" s="507"/>
      <c r="V926" s="507"/>
      <c r="W926" s="507"/>
      <c r="X926" s="507"/>
      <c r="Y926" s="507"/>
      <c r="Z926" s="507"/>
      <c r="AA926" s="507"/>
      <c r="AB926" s="507"/>
      <c r="AC926" s="507"/>
    </row>
    <row r="927">
      <c r="A927" s="507"/>
      <c r="B927" s="507"/>
      <c r="C927" s="507"/>
      <c r="D927" s="507"/>
      <c r="E927" s="507"/>
      <c r="F927" s="507"/>
      <c r="G927" s="507"/>
      <c r="H927" s="507"/>
      <c r="I927" s="507"/>
      <c r="J927" s="507"/>
      <c r="K927" s="507"/>
      <c r="L927" s="507"/>
      <c r="M927" s="507"/>
      <c r="N927" s="507"/>
      <c r="O927" s="507"/>
      <c r="P927" s="507"/>
      <c r="Q927" s="507"/>
      <c r="R927" s="507"/>
      <c r="S927" s="507"/>
      <c r="T927" s="507"/>
      <c r="U927" s="507"/>
      <c r="V927" s="507"/>
      <c r="W927" s="507"/>
      <c r="X927" s="507"/>
      <c r="Y927" s="507"/>
      <c r="Z927" s="507"/>
      <c r="AA927" s="507"/>
      <c r="AB927" s="507"/>
      <c r="AC927" s="507"/>
    </row>
    <row r="928">
      <c r="A928" s="507"/>
      <c r="B928" s="507"/>
      <c r="C928" s="507"/>
      <c r="D928" s="507"/>
      <c r="E928" s="507"/>
      <c r="F928" s="507"/>
      <c r="G928" s="507"/>
      <c r="H928" s="507"/>
      <c r="I928" s="507"/>
      <c r="J928" s="507"/>
      <c r="K928" s="507"/>
      <c r="L928" s="507"/>
      <c r="M928" s="507"/>
      <c r="N928" s="507"/>
      <c r="O928" s="507"/>
      <c r="P928" s="507"/>
      <c r="Q928" s="507"/>
      <c r="R928" s="507"/>
      <c r="S928" s="507"/>
      <c r="T928" s="507"/>
      <c r="U928" s="507"/>
      <c r="V928" s="507"/>
      <c r="W928" s="507"/>
      <c r="X928" s="507"/>
      <c r="Y928" s="507"/>
      <c r="Z928" s="507"/>
      <c r="AA928" s="507"/>
      <c r="AB928" s="507"/>
      <c r="AC928" s="507"/>
    </row>
    <row r="929">
      <c r="A929" s="507"/>
      <c r="B929" s="507"/>
      <c r="C929" s="507"/>
      <c r="D929" s="507"/>
      <c r="E929" s="507"/>
      <c r="F929" s="507"/>
      <c r="G929" s="507"/>
      <c r="H929" s="507"/>
      <c r="I929" s="507"/>
      <c r="J929" s="507"/>
      <c r="K929" s="507"/>
      <c r="L929" s="507"/>
      <c r="M929" s="507"/>
      <c r="N929" s="507"/>
      <c r="O929" s="507"/>
      <c r="P929" s="507"/>
      <c r="Q929" s="507"/>
      <c r="R929" s="507"/>
      <c r="S929" s="507"/>
      <c r="T929" s="507"/>
      <c r="U929" s="507"/>
      <c r="V929" s="507"/>
      <c r="W929" s="507"/>
      <c r="X929" s="507"/>
      <c r="Y929" s="507"/>
      <c r="Z929" s="507"/>
      <c r="AA929" s="507"/>
      <c r="AB929" s="507"/>
      <c r="AC929" s="507"/>
    </row>
    <row r="930">
      <c r="A930" s="507"/>
      <c r="B930" s="507"/>
      <c r="C930" s="507"/>
      <c r="D930" s="507"/>
      <c r="E930" s="507"/>
      <c r="F930" s="507"/>
      <c r="G930" s="507"/>
      <c r="H930" s="507"/>
      <c r="I930" s="507"/>
      <c r="J930" s="507"/>
      <c r="K930" s="507"/>
      <c r="L930" s="507"/>
      <c r="M930" s="507"/>
      <c r="N930" s="507"/>
      <c r="O930" s="507"/>
      <c r="P930" s="507"/>
      <c r="Q930" s="507"/>
      <c r="R930" s="507"/>
      <c r="S930" s="507"/>
      <c r="T930" s="507"/>
      <c r="U930" s="507"/>
      <c r="V930" s="507"/>
      <c r="W930" s="507"/>
      <c r="X930" s="507"/>
      <c r="Y930" s="507"/>
      <c r="Z930" s="507"/>
      <c r="AA930" s="507"/>
      <c r="AB930" s="507"/>
      <c r="AC930" s="507"/>
    </row>
    <row r="931">
      <c r="A931" s="507"/>
      <c r="B931" s="507"/>
      <c r="C931" s="507"/>
      <c r="D931" s="507"/>
      <c r="E931" s="507"/>
      <c r="F931" s="507"/>
      <c r="G931" s="507"/>
      <c r="H931" s="507"/>
      <c r="I931" s="507"/>
      <c r="J931" s="507"/>
      <c r="K931" s="507"/>
      <c r="L931" s="507"/>
      <c r="M931" s="507"/>
      <c r="N931" s="507"/>
      <c r="O931" s="507"/>
      <c r="P931" s="507"/>
      <c r="Q931" s="507"/>
      <c r="R931" s="507"/>
      <c r="S931" s="507"/>
      <c r="T931" s="507"/>
      <c r="U931" s="507"/>
      <c r="V931" s="507"/>
      <c r="W931" s="507"/>
      <c r="X931" s="507"/>
      <c r="Y931" s="507"/>
      <c r="Z931" s="507"/>
      <c r="AA931" s="507"/>
      <c r="AB931" s="507"/>
      <c r="AC931" s="507"/>
    </row>
    <row r="932">
      <c r="A932" s="507"/>
      <c r="B932" s="507"/>
      <c r="C932" s="507"/>
      <c r="D932" s="507"/>
      <c r="E932" s="507"/>
      <c r="F932" s="507"/>
      <c r="G932" s="507"/>
      <c r="H932" s="507"/>
      <c r="I932" s="507"/>
      <c r="J932" s="507"/>
      <c r="K932" s="507"/>
      <c r="L932" s="507"/>
      <c r="M932" s="507"/>
      <c r="N932" s="507"/>
      <c r="O932" s="507"/>
      <c r="P932" s="507"/>
      <c r="Q932" s="507"/>
      <c r="R932" s="507"/>
      <c r="S932" s="507"/>
      <c r="T932" s="507"/>
      <c r="U932" s="507"/>
      <c r="V932" s="507"/>
      <c r="W932" s="507"/>
      <c r="X932" s="507"/>
      <c r="Y932" s="507"/>
      <c r="Z932" s="507"/>
      <c r="AA932" s="507"/>
      <c r="AB932" s="507"/>
      <c r="AC932" s="507"/>
    </row>
    <row r="933">
      <c r="A933" s="507"/>
      <c r="B933" s="507"/>
      <c r="C933" s="507"/>
      <c r="D933" s="507"/>
      <c r="E933" s="507"/>
      <c r="F933" s="507"/>
      <c r="G933" s="507"/>
      <c r="H933" s="507"/>
      <c r="I933" s="507"/>
      <c r="J933" s="507"/>
      <c r="K933" s="507"/>
      <c r="L933" s="507"/>
      <c r="M933" s="507"/>
      <c r="N933" s="507"/>
      <c r="O933" s="507"/>
      <c r="P933" s="507"/>
      <c r="Q933" s="507"/>
      <c r="R933" s="507"/>
      <c r="S933" s="507"/>
      <c r="T933" s="507"/>
      <c r="U933" s="507"/>
      <c r="V933" s="507"/>
      <c r="W933" s="507"/>
      <c r="X933" s="507"/>
      <c r="Y933" s="507"/>
      <c r="Z933" s="507"/>
      <c r="AA933" s="507"/>
      <c r="AB933" s="507"/>
      <c r="AC933" s="507"/>
    </row>
    <row r="934">
      <c r="A934" s="507"/>
      <c r="B934" s="507"/>
      <c r="C934" s="507"/>
      <c r="D934" s="507"/>
      <c r="E934" s="507"/>
      <c r="F934" s="507"/>
      <c r="G934" s="507"/>
      <c r="H934" s="507"/>
      <c r="I934" s="507"/>
      <c r="J934" s="507"/>
      <c r="K934" s="507"/>
      <c r="L934" s="507"/>
      <c r="M934" s="507"/>
      <c r="N934" s="507"/>
      <c r="O934" s="507"/>
      <c r="P934" s="507"/>
      <c r="Q934" s="507"/>
      <c r="R934" s="507"/>
      <c r="S934" s="507"/>
      <c r="T934" s="507"/>
      <c r="U934" s="507"/>
      <c r="V934" s="507"/>
      <c r="W934" s="507"/>
      <c r="X934" s="507"/>
      <c r="Y934" s="507"/>
      <c r="Z934" s="507"/>
      <c r="AA934" s="507"/>
      <c r="AB934" s="507"/>
      <c r="AC934" s="507"/>
    </row>
    <row r="935">
      <c r="A935" s="507"/>
      <c r="B935" s="507"/>
      <c r="C935" s="507"/>
      <c r="D935" s="507"/>
      <c r="E935" s="507"/>
      <c r="F935" s="507"/>
      <c r="G935" s="507"/>
      <c r="H935" s="507"/>
      <c r="I935" s="507"/>
      <c r="J935" s="507"/>
      <c r="K935" s="507"/>
      <c r="L935" s="507"/>
      <c r="M935" s="507"/>
      <c r="N935" s="507"/>
      <c r="O935" s="507"/>
      <c r="P935" s="507"/>
      <c r="Q935" s="507"/>
      <c r="R935" s="507"/>
      <c r="S935" s="507"/>
      <c r="T935" s="507"/>
      <c r="U935" s="507"/>
      <c r="V935" s="507"/>
      <c r="W935" s="507"/>
      <c r="X935" s="507"/>
      <c r="Y935" s="507"/>
      <c r="Z935" s="507"/>
      <c r="AA935" s="507"/>
      <c r="AB935" s="507"/>
      <c r="AC935" s="507"/>
    </row>
    <row r="936">
      <c r="A936" s="507"/>
      <c r="B936" s="507"/>
      <c r="C936" s="507"/>
      <c r="D936" s="507"/>
      <c r="E936" s="507"/>
      <c r="F936" s="507"/>
      <c r="G936" s="507"/>
      <c r="H936" s="507"/>
      <c r="I936" s="507"/>
      <c r="J936" s="507"/>
      <c r="K936" s="507"/>
      <c r="L936" s="507"/>
      <c r="M936" s="507"/>
      <c r="N936" s="507"/>
      <c r="O936" s="507"/>
      <c r="P936" s="507"/>
      <c r="Q936" s="507"/>
      <c r="R936" s="507"/>
      <c r="S936" s="507"/>
      <c r="T936" s="507"/>
      <c r="U936" s="507"/>
      <c r="V936" s="507"/>
      <c r="W936" s="507"/>
      <c r="X936" s="507"/>
      <c r="Y936" s="507"/>
      <c r="Z936" s="507"/>
      <c r="AA936" s="507"/>
      <c r="AB936" s="507"/>
      <c r="AC936" s="507"/>
    </row>
    <row r="937">
      <c r="A937" s="507"/>
      <c r="B937" s="507"/>
      <c r="C937" s="507"/>
      <c r="D937" s="507"/>
      <c r="E937" s="507"/>
      <c r="F937" s="507"/>
      <c r="G937" s="507"/>
      <c r="H937" s="507"/>
      <c r="I937" s="507"/>
      <c r="J937" s="507"/>
      <c r="K937" s="507"/>
      <c r="L937" s="507"/>
      <c r="M937" s="507"/>
      <c r="N937" s="507"/>
      <c r="O937" s="507"/>
      <c r="P937" s="507"/>
      <c r="Q937" s="507"/>
      <c r="R937" s="507"/>
      <c r="S937" s="507"/>
      <c r="T937" s="507"/>
      <c r="U937" s="507"/>
      <c r="V937" s="507"/>
      <c r="W937" s="507"/>
      <c r="X937" s="507"/>
      <c r="Y937" s="507"/>
      <c r="Z937" s="507"/>
      <c r="AA937" s="507"/>
      <c r="AB937" s="507"/>
      <c r="AC937" s="507"/>
    </row>
    <row r="938">
      <c r="A938" s="507"/>
      <c r="B938" s="507"/>
      <c r="C938" s="507"/>
      <c r="D938" s="507"/>
      <c r="E938" s="507"/>
      <c r="F938" s="507"/>
      <c r="G938" s="507"/>
      <c r="H938" s="507"/>
      <c r="I938" s="507"/>
      <c r="J938" s="507"/>
      <c r="K938" s="507"/>
      <c r="L938" s="507"/>
      <c r="M938" s="507"/>
      <c r="N938" s="507"/>
      <c r="O938" s="507"/>
      <c r="P938" s="507"/>
      <c r="Q938" s="507"/>
      <c r="R938" s="507"/>
      <c r="S938" s="507"/>
      <c r="T938" s="507"/>
      <c r="U938" s="507"/>
      <c r="V938" s="507"/>
      <c r="W938" s="507"/>
      <c r="X938" s="507"/>
      <c r="Y938" s="507"/>
      <c r="Z938" s="507"/>
      <c r="AA938" s="507"/>
      <c r="AB938" s="507"/>
      <c r="AC938" s="507"/>
    </row>
    <row r="939">
      <c r="A939" s="507"/>
      <c r="B939" s="507"/>
      <c r="C939" s="507"/>
      <c r="D939" s="507"/>
      <c r="E939" s="507"/>
      <c r="F939" s="507"/>
      <c r="G939" s="507"/>
      <c r="H939" s="507"/>
      <c r="I939" s="507"/>
      <c r="J939" s="507"/>
      <c r="K939" s="507"/>
      <c r="L939" s="507"/>
      <c r="M939" s="507"/>
      <c r="N939" s="507"/>
      <c r="O939" s="507"/>
      <c r="P939" s="507"/>
      <c r="Q939" s="507"/>
      <c r="R939" s="507"/>
      <c r="S939" s="507"/>
      <c r="T939" s="507"/>
      <c r="U939" s="507"/>
      <c r="V939" s="507"/>
      <c r="W939" s="507"/>
      <c r="X939" s="507"/>
      <c r="Y939" s="507"/>
      <c r="Z939" s="507"/>
      <c r="AA939" s="507"/>
      <c r="AB939" s="507"/>
      <c r="AC939" s="507"/>
    </row>
    <row r="940">
      <c r="A940" s="507"/>
      <c r="B940" s="507"/>
      <c r="C940" s="507"/>
      <c r="D940" s="507"/>
      <c r="E940" s="507"/>
      <c r="F940" s="507"/>
      <c r="G940" s="507"/>
      <c r="H940" s="507"/>
      <c r="I940" s="507"/>
      <c r="J940" s="507"/>
      <c r="K940" s="507"/>
      <c r="L940" s="507"/>
      <c r="M940" s="507"/>
      <c r="N940" s="507"/>
      <c r="O940" s="507"/>
      <c r="P940" s="507"/>
      <c r="Q940" s="507"/>
      <c r="R940" s="507"/>
      <c r="S940" s="507"/>
      <c r="T940" s="507"/>
      <c r="U940" s="507"/>
      <c r="V940" s="507"/>
      <c r="W940" s="507"/>
      <c r="X940" s="507"/>
      <c r="Y940" s="507"/>
      <c r="Z940" s="507"/>
      <c r="AA940" s="507"/>
      <c r="AB940" s="507"/>
      <c r="AC940" s="507"/>
    </row>
    <row r="941">
      <c r="A941" s="507"/>
      <c r="B941" s="507"/>
      <c r="C941" s="507"/>
      <c r="D941" s="507"/>
      <c r="E941" s="507"/>
      <c r="F941" s="507"/>
      <c r="G941" s="507"/>
      <c r="H941" s="507"/>
      <c r="I941" s="507"/>
      <c r="J941" s="507"/>
      <c r="K941" s="507"/>
      <c r="L941" s="507"/>
      <c r="M941" s="507"/>
      <c r="N941" s="507"/>
      <c r="O941" s="507"/>
      <c r="P941" s="507"/>
      <c r="Q941" s="507"/>
      <c r="R941" s="507"/>
      <c r="S941" s="507"/>
      <c r="T941" s="507"/>
      <c r="U941" s="507"/>
      <c r="V941" s="507"/>
      <c r="W941" s="507"/>
      <c r="X941" s="507"/>
      <c r="Y941" s="507"/>
      <c r="Z941" s="507"/>
      <c r="AA941" s="507"/>
      <c r="AB941" s="507"/>
      <c r="AC941" s="507"/>
    </row>
    <row r="942">
      <c r="A942" s="507"/>
      <c r="B942" s="507"/>
      <c r="C942" s="507"/>
      <c r="D942" s="507"/>
      <c r="E942" s="507"/>
      <c r="F942" s="507"/>
      <c r="G942" s="507"/>
      <c r="H942" s="507"/>
      <c r="I942" s="507"/>
      <c r="J942" s="507"/>
      <c r="K942" s="507"/>
      <c r="L942" s="507"/>
      <c r="M942" s="507"/>
      <c r="N942" s="507"/>
      <c r="O942" s="507"/>
      <c r="P942" s="507"/>
      <c r="Q942" s="507"/>
      <c r="R942" s="507"/>
      <c r="S942" s="507"/>
      <c r="T942" s="507"/>
      <c r="U942" s="507"/>
      <c r="V942" s="507"/>
      <c r="W942" s="507"/>
      <c r="X942" s="507"/>
      <c r="Y942" s="507"/>
      <c r="Z942" s="507"/>
      <c r="AA942" s="507"/>
      <c r="AB942" s="507"/>
      <c r="AC942" s="507"/>
    </row>
    <row r="943">
      <c r="A943" s="507"/>
      <c r="B943" s="507"/>
      <c r="C943" s="507"/>
      <c r="D943" s="507"/>
      <c r="E943" s="507"/>
      <c r="F943" s="507"/>
      <c r="G943" s="507"/>
      <c r="H943" s="507"/>
      <c r="I943" s="507"/>
      <c r="J943" s="507"/>
      <c r="K943" s="507"/>
      <c r="L943" s="507"/>
      <c r="M943" s="507"/>
      <c r="N943" s="507"/>
      <c r="O943" s="507"/>
      <c r="P943" s="507"/>
      <c r="Q943" s="507"/>
      <c r="R943" s="507"/>
      <c r="S943" s="507"/>
      <c r="T943" s="507"/>
      <c r="U943" s="507"/>
      <c r="V943" s="507"/>
      <c r="W943" s="507"/>
      <c r="X943" s="507"/>
      <c r="Y943" s="507"/>
      <c r="Z943" s="507"/>
      <c r="AA943" s="507"/>
      <c r="AB943" s="507"/>
      <c r="AC943" s="507"/>
    </row>
    <row r="944">
      <c r="A944" s="507"/>
      <c r="B944" s="507"/>
      <c r="C944" s="507"/>
      <c r="D944" s="507"/>
      <c r="E944" s="507"/>
      <c r="F944" s="507"/>
      <c r="G944" s="507"/>
      <c r="H944" s="507"/>
      <c r="I944" s="507"/>
      <c r="J944" s="507"/>
      <c r="K944" s="507"/>
      <c r="L944" s="507"/>
      <c r="M944" s="507"/>
      <c r="N944" s="507"/>
      <c r="O944" s="507"/>
      <c r="P944" s="507"/>
      <c r="Q944" s="507"/>
      <c r="R944" s="507"/>
      <c r="S944" s="507"/>
      <c r="T944" s="507"/>
      <c r="U944" s="507"/>
      <c r="V944" s="507"/>
      <c r="W944" s="507"/>
      <c r="X944" s="507"/>
      <c r="Y944" s="507"/>
      <c r="Z944" s="507"/>
      <c r="AA944" s="507"/>
      <c r="AB944" s="507"/>
      <c r="AC944" s="507"/>
    </row>
    <row r="945">
      <c r="A945" s="507"/>
      <c r="B945" s="507"/>
      <c r="C945" s="507"/>
      <c r="D945" s="507"/>
      <c r="E945" s="507"/>
      <c r="F945" s="507"/>
      <c r="G945" s="507"/>
      <c r="H945" s="507"/>
      <c r="I945" s="507"/>
      <c r="J945" s="507"/>
      <c r="K945" s="507"/>
      <c r="L945" s="507"/>
      <c r="M945" s="507"/>
      <c r="N945" s="507"/>
      <c r="O945" s="507"/>
      <c r="P945" s="507"/>
      <c r="Q945" s="507"/>
      <c r="R945" s="507"/>
      <c r="S945" s="507"/>
      <c r="T945" s="507"/>
      <c r="U945" s="507"/>
      <c r="V945" s="507"/>
      <c r="W945" s="507"/>
      <c r="X945" s="507"/>
      <c r="Y945" s="507"/>
      <c r="Z945" s="507"/>
      <c r="AA945" s="507"/>
      <c r="AB945" s="507"/>
      <c r="AC945" s="507"/>
    </row>
    <row r="946">
      <c r="A946" s="507"/>
      <c r="B946" s="507"/>
      <c r="C946" s="507"/>
      <c r="D946" s="507"/>
      <c r="E946" s="507"/>
      <c r="F946" s="507"/>
      <c r="G946" s="507"/>
      <c r="H946" s="507"/>
      <c r="I946" s="507"/>
      <c r="J946" s="507"/>
      <c r="K946" s="507"/>
      <c r="L946" s="507"/>
      <c r="M946" s="507"/>
      <c r="N946" s="507"/>
      <c r="O946" s="507"/>
      <c r="P946" s="507"/>
      <c r="Q946" s="507"/>
      <c r="R946" s="507"/>
      <c r="S946" s="507"/>
      <c r="T946" s="507"/>
      <c r="U946" s="507"/>
      <c r="V946" s="507"/>
      <c r="W946" s="507"/>
      <c r="X946" s="507"/>
      <c r="Y946" s="507"/>
      <c r="Z946" s="507"/>
      <c r="AA946" s="507"/>
      <c r="AB946" s="507"/>
      <c r="AC946" s="507"/>
    </row>
    <row r="947">
      <c r="A947" s="507"/>
      <c r="B947" s="507"/>
      <c r="C947" s="507"/>
      <c r="D947" s="507"/>
      <c r="E947" s="507"/>
      <c r="F947" s="507"/>
      <c r="G947" s="507"/>
      <c r="H947" s="507"/>
      <c r="I947" s="507"/>
      <c r="J947" s="507"/>
      <c r="K947" s="507"/>
      <c r="L947" s="507"/>
      <c r="M947" s="507"/>
      <c r="N947" s="507"/>
      <c r="O947" s="507"/>
      <c r="P947" s="507"/>
      <c r="Q947" s="507"/>
      <c r="R947" s="507"/>
      <c r="S947" s="507"/>
      <c r="T947" s="507"/>
      <c r="U947" s="507"/>
      <c r="V947" s="507"/>
      <c r="W947" s="507"/>
      <c r="X947" s="507"/>
      <c r="Y947" s="507"/>
      <c r="Z947" s="507"/>
      <c r="AA947" s="507"/>
      <c r="AB947" s="507"/>
      <c r="AC947" s="507"/>
    </row>
    <row r="948">
      <c r="A948" s="507"/>
      <c r="B948" s="507"/>
      <c r="C948" s="507"/>
      <c r="D948" s="507"/>
      <c r="E948" s="507"/>
      <c r="F948" s="507"/>
      <c r="G948" s="507"/>
      <c r="H948" s="507"/>
      <c r="I948" s="507"/>
      <c r="J948" s="507"/>
      <c r="K948" s="507"/>
      <c r="L948" s="507"/>
      <c r="M948" s="507"/>
      <c r="N948" s="507"/>
      <c r="O948" s="507"/>
      <c r="P948" s="507"/>
      <c r="Q948" s="507"/>
      <c r="R948" s="507"/>
      <c r="S948" s="507"/>
      <c r="T948" s="507"/>
      <c r="U948" s="507"/>
      <c r="V948" s="507"/>
      <c r="W948" s="507"/>
      <c r="X948" s="507"/>
      <c r="Y948" s="507"/>
      <c r="Z948" s="507"/>
      <c r="AA948" s="507"/>
      <c r="AB948" s="507"/>
      <c r="AC948" s="507"/>
    </row>
    <row r="949">
      <c r="A949" s="507"/>
      <c r="B949" s="507"/>
      <c r="C949" s="507"/>
      <c r="D949" s="507"/>
      <c r="E949" s="507"/>
      <c r="F949" s="507"/>
      <c r="G949" s="507"/>
      <c r="H949" s="507"/>
      <c r="I949" s="507"/>
      <c r="J949" s="507"/>
      <c r="K949" s="507"/>
      <c r="L949" s="507"/>
      <c r="M949" s="507"/>
      <c r="N949" s="507"/>
      <c r="O949" s="507"/>
      <c r="P949" s="507"/>
      <c r="Q949" s="507"/>
      <c r="R949" s="507"/>
      <c r="S949" s="507"/>
      <c r="T949" s="507"/>
      <c r="U949" s="507"/>
      <c r="V949" s="507"/>
      <c r="W949" s="507"/>
      <c r="X949" s="507"/>
      <c r="Y949" s="507"/>
      <c r="Z949" s="507"/>
      <c r="AA949" s="507"/>
      <c r="AB949" s="507"/>
      <c r="AC949" s="507"/>
    </row>
    <row r="950">
      <c r="A950" s="507"/>
      <c r="B950" s="507"/>
      <c r="C950" s="507"/>
      <c r="D950" s="507"/>
      <c r="E950" s="507"/>
      <c r="F950" s="507"/>
      <c r="G950" s="507"/>
      <c r="H950" s="507"/>
      <c r="I950" s="507"/>
      <c r="J950" s="507"/>
      <c r="K950" s="507"/>
      <c r="L950" s="507"/>
      <c r="M950" s="507"/>
      <c r="N950" s="507"/>
      <c r="O950" s="507"/>
      <c r="P950" s="507"/>
      <c r="Q950" s="507"/>
      <c r="R950" s="507"/>
      <c r="S950" s="507"/>
      <c r="T950" s="507"/>
      <c r="U950" s="507"/>
      <c r="V950" s="507"/>
      <c r="W950" s="507"/>
      <c r="X950" s="507"/>
      <c r="Y950" s="507"/>
      <c r="Z950" s="507"/>
      <c r="AA950" s="507"/>
      <c r="AB950" s="507"/>
      <c r="AC950" s="507"/>
    </row>
    <row r="951">
      <c r="A951" s="507"/>
      <c r="B951" s="507"/>
      <c r="C951" s="507"/>
      <c r="D951" s="507"/>
      <c r="E951" s="507"/>
      <c r="F951" s="507"/>
      <c r="G951" s="507"/>
      <c r="H951" s="507"/>
      <c r="I951" s="507"/>
      <c r="J951" s="507"/>
      <c r="K951" s="507"/>
      <c r="L951" s="507"/>
      <c r="M951" s="507"/>
      <c r="N951" s="507"/>
      <c r="O951" s="507"/>
      <c r="P951" s="507"/>
      <c r="Q951" s="507"/>
      <c r="R951" s="507"/>
      <c r="S951" s="507"/>
      <c r="T951" s="507"/>
      <c r="U951" s="507"/>
      <c r="V951" s="507"/>
      <c r="W951" s="507"/>
      <c r="X951" s="507"/>
      <c r="Y951" s="507"/>
      <c r="Z951" s="507"/>
      <c r="AA951" s="507"/>
      <c r="AB951" s="507"/>
      <c r="AC951" s="507"/>
    </row>
    <row r="952">
      <c r="A952" s="507"/>
      <c r="B952" s="507"/>
      <c r="C952" s="507"/>
      <c r="D952" s="507"/>
      <c r="E952" s="507"/>
      <c r="F952" s="507"/>
      <c r="G952" s="507"/>
      <c r="H952" s="507"/>
      <c r="I952" s="507"/>
      <c r="J952" s="507"/>
      <c r="K952" s="507"/>
      <c r="L952" s="507"/>
      <c r="M952" s="507"/>
      <c r="N952" s="507"/>
      <c r="O952" s="507"/>
      <c r="P952" s="507"/>
      <c r="Q952" s="507"/>
      <c r="R952" s="507"/>
      <c r="S952" s="507"/>
      <c r="T952" s="507"/>
      <c r="U952" s="507"/>
      <c r="V952" s="507"/>
      <c r="W952" s="507"/>
      <c r="X952" s="507"/>
      <c r="Y952" s="507"/>
      <c r="Z952" s="507"/>
      <c r="AA952" s="507"/>
      <c r="AB952" s="507"/>
      <c r="AC952" s="507"/>
    </row>
    <row r="953">
      <c r="A953" s="507"/>
      <c r="B953" s="507"/>
      <c r="C953" s="507"/>
      <c r="D953" s="507"/>
      <c r="E953" s="507"/>
      <c r="F953" s="507"/>
      <c r="G953" s="507"/>
      <c r="H953" s="507"/>
      <c r="I953" s="507"/>
      <c r="J953" s="507"/>
      <c r="K953" s="507"/>
      <c r="L953" s="507"/>
      <c r="M953" s="507"/>
      <c r="N953" s="507"/>
      <c r="O953" s="507"/>
      <c r="P953" s="507"/>
      <c r="Q953" s="507"/>
      <c r="R953" s="507"/>
      <c r="S953" s="507"/>
      <c r="T953" s="507"/>
      <c r="U953" s="507"/>
      <c r="V953" s="507"/>
      <c r="W953" s="507"/>
      <c r="X953" s="507"/>
      <c r="Y953" s="507"/>
      <c r="Z953" s="507"/>
      <c r="AA953" s="507"/>
      <c r="AB953" s="507"/>
      <c r="AC953" s="507"/>
    </row>
    <row r="954">
      <c r="A954" s="507"/>
      <c r="B954" s="507"/>
      <c r="C954" s="507"/>
      <c r="D954" s="507"/>
      <c r="E954" s="507"/>
      <c r="F954" s="507"/>
      <c r="G954" s="507"/>
      <c r="H954" s="507"/>
      <c r="I954" s="507"/>
      <c r="J954" s="507"/>
      <c r="K954" s="507"/>
      <c r="L954" s="507"/>
      <c r="M954" s="507"/>
      <c r="N954" s="507"/>
      <c r="O954" s="507"/>
      <c r="P954" s="507"/>
      <c r="Q954" s="507"/>
      <c r="R954" s="507"/>
      <c r="S954" s="507"/>
      <c r="T954" s="507"/>
      <c r="U954" s="507"/>
      <c r="V954" s="507"/>
      <c r="W954" s="507"/>
      <c r="X954" s="507"/>
      <c r="Y954" s="507"/>
      <c r="Z954" s="507"/>
      <c r="AA954" s="507"/>
      <c r="AB954" s="507"/>
      <c r="AC954" s="507"/>
    </row>
    <row r="955">
      <c r="A955" s="507"/>
      <c r="B955" s="507"/>
      <c r="C955" s="507"/>
      <c r="D955" s="507"/>
      <c r="E955" s="507"/>
      <c r="F955" s="507"/>
      <c r="G955" s="507"/>
      <c r="H955" s="507"/>
      <c r="I955" s="507"/>
      <c r="J955" s="507"/>
      <c r="K955" s="507"/>
      <c r="L955" s="507"/>
      <c r="M955" s="507"/>
      <c r="N955" s="507"/>
      <c r="O955" s="507"/>
      <c r="P955" s="507"/>
      <c r="Q955" s="507"/>
      <c r="R955" s="507"/>
      <c r="S955" s="507"/>
      <c r="T955" s="507"/>
      <c r="U955" s="507"/>
      <c r="V955" s="507"/>
      <c r="W955" s="507"/>
      <c r="X955" s="507"/>
      <c r="Y955" s="507"/>
      <c r="Z955" s="507"/>
      <c r="AA955" s="507"/>
      <c r="AB955" s="507"/>
      <c r="AC955" s="507"/>
    </row>
    <row r="956">
      <c r="A956" s="507"/>
      <c r="B956" s="507"/>
      <c r="C956" s="507"/>
      <c r="D956" s="507"/>
      <c r="E956" s="507"/>
      <c r="F956" s="507"/>
      <c r="G956" s="507"/>
      <c r="H956" s="507"/>
      <c r="I956" s="507"/>
      <c r="J956" s="507"/>
      <c r="K956" s="507"/>
      <c r="L956" s="507"/>
      <c r="M956" s="507"/>
      <c r="N956" s="507"/>
      <c r="O956" s="507"/>
      <c r="P956" s="507"/>
      <c r="Q956" s="507"/>
      <c r="R956" s="507"/>
      <c r="S956" s="507"/>
      <c r="T956" s="507"/>
      <c r="U956" s="507"/>
      <c r="V956" s="507"/>
      <c r="W956" s="507"/>
      <c r="X956" s="507"/>
      <c r="Y956" s="507"/>
      <c r="Z956" s="507"/>
      <c r="AA956" s="507"/>
      <c r="AB956" s="507"/>
      <c r="AC956" s="507"/>
    </row>
    <row r="957">
      <c r="A957" s="507"/>
      <c r="B957" s="507"/>
      <c r="C957" s="507"/>
      <c r="D957" s="507"/>
      <c r="E957" s="507"/>
      <c r="F957" s="507"/>
      <c r="G957" s="507"/>
      <c r="H957" s="507"/>
      <c r="I957" s="507"/>
      <c r="J957" s="507"/>
      <c r="K957" s="507"/>
      <c r="L957" s="507"/>
      <c r="M957" s="507"/>
      <c r="N957" s="507"/>
      <c r="O957" s="507"/>
      <c r="P957" s="507"/>
      <c r="Q957" s="507"/>
      <c r="R957" s="507"/>
      <c r="S957" s="507"/>
      <c r="T957" s="507"/>
      <c r="U957" s="507"/>
      <c r="V957" s="507"/>
      <c r="W957" s="507"/>
      <c r="X957" s="507"/>
      <c r="Y957" s="507"/>
      <c r="Z957" s="507"/>
      <c r="AA957" s="507"/>
      <c r="AB957" s="507"/>
      <c r="AC957" s="507"/>
    </row>
    <row r="958">
      <c r="A958" s="507"/>
      <c r="B958" s="507"/>
      <c r="C958" s="507"/>
      <c r="D958" s="507"/>
      <c r="E958" s="507"/>
      <c r="F958" s="507"/>
      <c r="G958" s="507"/>
      <c r="H958" s="507"/>
      <c r="I958" s="507"/>
      <c r="J958" s="507"/>
      <c r="K958" s="507"/>
      <c r="L958" s="507"/>
      <c r="M958" s="507"/>
      <c r="N958" s="507"/>
      <c r="O958" s="507"/>
      <c r="P958" s="507"/>
      <c r="Q958" s="507"/>
      <c r="R958" s="507"/>
      <c r="S958" s="507"/>
      <c r="T958" s="507"/>
      <c r="U958" s="507"/>
      <c r="V958" s="507"/>
      <c r="W958" s="507"/>
      <c r="X958" s="507"/>
      <c r="Y958" s="507"/>
      <c r="Z958" s="507"/>
      <c r="AA958" s="507"/>
      <c r="AB958" s="507"/>
      <c r="AC958" s="507"/>
    </row>
    <row r="959">
      <c r="A959" s="507"/>
      <c r="B959" s="507"/>
      <c r="C959" s="507"/>
      <c r="D959" s="507"/>
      <c r="E959" s="507"/>
      <c r="F959" s="507"/>
      <c r="G959" s="507"/>
      <c r="H959" s="507"/>
      <c r="I959" s="507"/>
      <c r="J959" s="507"/>
      <c r="K959" s="507"/>
      <c r="L959" s="507"/>
      <c r="M959" s="507"/>
      <c r="N959" s="507"/>
      <c r="O959" s="507"/>
      <c r="P959" s="507"/>
      <c r="Q959" s="507"/>
      <c r="R959" s="507"/>
      <c r="S959" s="507"/>
      <c r="T959" s="507"/>
      <c r="U959" s="507"/>
      <c r="V959" s="507"/>
      <c r="W959" s="507"/>
      <c r="X959" s="507"/>
      <c r="Y959" s="507"/>
      <c r="Z959" s="507"/>
      <c r="AA959" s="507"/>
      <c r="AB959" s="507"/>
      <c r="AC959" s="507"/>
    </row>
    <row r="960">
      <c r="A960" s="507"/>
      <c r="B960" s="507"/>
      <c r="C960" s="507"/>
      <c r="D960" s="507"/>
      <c r="E960" s="507"/>
      <c r="F960" s="507"/>
      <c r="G960" s="507"/>
      <c r="H960" s="507"/>
      <c r="I960" s="507"/>
      <c r="J960" s="507"/>
      <c r="K960" s="507"/>
      <c r="L960" s="507"/>
      <c r="M960" s="507"/>
      <c r="N960" s="507"/>
      <c r="O960" s="507"/>
      <c r="P960" s="507"/>
      <c r="Q960" s="507"/>
      <c r="R960" s="507"/>
      <c r="S960" s="507"/>
      <c r="T960" s="507"/>
      <c r="U960" s="507"/>
      <c r="V960" s="507"/>
      <c r="W960" s="507"/>
      <c r="X960" s="507"/>
      <c r="Y960" s="507"/>
      <c r="Z960" s="507"/>
      <c r="AA960" s="507"/>
      <c r="AB960" s="507"/>
      <c r="AC960" s="507"/>
    </row>
    <row r="961">
      <c r="A961" s="507"/>
      <c r="B961" s="507"/>
      <c r="C961" s="507"/>
      <c r="D961" s="507"/>
      <c r="E961" s="507"/>
      <c r="F961" s="507"/>
      <c r="G961" s="507"/>
      <c r="H961" s="507"/>
      <c r="I961" s="507"/>
      <c r="J961" s="507"/>
      <c r="K961" s="507"/>
      <c r="L961" s="507"/>
      <c r="M961" s="507"/>
      <c r="N961" s="507"/>
      <c r="O961" s="507"/>
      <c r="P961" s="507"/>
      <c r="Q961" s="507"/>
      <c r="R961" s="507"/>
      <c r="S961" s="507"/>
      <c r="T961" s="507"/>
      <c r="U961" s="507"/>
      <c r="V961" s="507"/>
      <c r="W961" s="507"/>
      <c r="X961" s="507"/>
      <c r="Y961" s="507"/>
      <c r="Z961" s="507"/>
      <c r="AA961" s="507"/>
      <c r="AB961" s="507"/>
      <c r="AC961" s="507"/>
    </row>
    <row r="962">
      <c r="A962" s="507"/>
      <c r="B962" s="507"/>
      <c r="C962" s="507"/>
      <c r="D962" s="507"/>
      <c r="E962" s="507"/>
      <c r="F962" s="507"/>
      <c r="G962" s="507"/>
      <c r="H962" s="507"/>
      <c r="I962" s="507"/>
      <c r="J962" s="507"/>
      <c r="K962" s="507"/>
      <c r="L962" s="507"/>
      <c r="M962" s="507"/>
      <c r="N962" s="507"/>
      <c r="O962" s="507"/>
      <c r="P962" s="507"/>
      <c r="Q962" s="507"/>
      <c r="R962" s="507"/>
      <c r="S962" s="507"/>
      <c r="T962" s="507"/>
      <c r="U962" s="507"/>
      <c r="V962" s="507"/>
      <c r="W962" s="507"/>
      <c r="X962" s="507"/>
      <c r="Y962" s="507"/>
      <c r="Z962" s="507"/>
      <c r="AA962" s="507"/>
      <c r="AB962" s="507"/>
      <c r="AC962" s="507"/>
    </row>
    <row r="963">
      <c r="A963" s="507"/>
      <c r="B963" s="507"/>
      <c r="C963" s="507"/>
      <c r="D963" s="507"/>
      <c r="E963" s="507"/>
      <c r="F963" s="507"/>
      <c r="G963" s="507"/>
      <c r="H963" s="507"/>
      <c r="I963" s="507"/>
      <c r="J963" s="507"/>
      <c r="K963" s="507"/>
      <c r="L963" s="507"/>
      <c r="M963" s="507"/>
      <c r="N963" s="507"/>
      <c r="O963" s="507"/>
      <c r="P963" s="507"/>
      <c r="Q963" s="507"/>
      <c r="R963" s="507"/>
      <c r="S963" s="507"/>
      <c r="T963" s="507"/>
      <c r="U963" s="507"/>
      <c r="V963" s="507"/>
      <c r="W963" s="507"/>
      <c r="X963" s="507"/>
      <c r="Y963" s="507"/>
      <c r="Z963" s="507"/>
      <c r="AA963" s="507"/>
      <c r="AB963" s="507"/>
      <c r="AC963" s="507"/>
    </row>
    <row r="964">
      <c r="A964" s="507"/>
      <c r="B964" s="507"/>
      <c r="C964" s="507"/>
      <c r="D964" s="507"/>
      <c r="E964" s="507"/>
      <c r="F964" s="507"/>
      <c r="G964" s="507"/>
      <c r="H964" s="507"/>
      <c r="I964" s="507"/>
      <c r="J964" s="507"/>
      <c r="K964" s="507"/>
      <c r="L964" s="507"/>
      <c r="M964" s="507"/>
      <c r="N964" s="507"/>
      <c r="O964" s="507"/>
      <c r="P964" s="507"/>
      <c r="Q964" s="507"/>
      <c r="R964" s="507"/>
      <c r="S964" s="507"/>
      <c r="T964" s="507"/>
      <c r="U964" s="507"/>
      <c r="V964" s="507"/>
      <c r="W964" s="507"/>
      <c r="X964" s="507"/>
      <c r="Y964" s="507"/>
      <c r="Z964" s="507"/>
      <c r="AA964" s="507"/>
      <c r="AB964" s="507"/>
      <c r="AC964" s="507"/>
    </row>
    <row r="965">
      <c r="A965" s="507"/>
      <c r="B965" s="507"/>
      <c r="C965" s="507"/>
      <c r="D965" s="507"/>
      <c r="E965" s="507"/>
      <c r="F965" s="507"/>
      <c r="G965" s="507"/>
      <c r="H965" s="507"/>
      <c r="I965" s="507"/>
      <c r="J965" s="507"/>
      <c r="K965" s="507"/>
      <c r="L965" s="507"/>
      <c r="M965" s="507"/>
      <c r="N965" s="507"/>
      <c r="O965" s="507"/>
      <c r="P965" s="507"/>
      <c r="Q965" s="507"/>
      <c r="R965" s="507"/>
      <c r="S965" s="507"/>
      <c r="T965" s="507"/>
      <c r="U965" s="507"/>
      <c r="V965" s="507"/>
      <c r="W965" s="507"/>
      <c r="X965" s="507"/>
      <c r="Y965" s="507"/>
      <c r="Z965" s="507"/>
      <c r="AA965" s="507"/>
      <c r="AB965" s="507"/>
      <c r="AC965" s="507"/>
    </row>
    <row r="966">
      <c r="A966" s="507"/>
      <c r="B966" s="507"/>
      <c r="C966" s="507"/>
      <c r="D966" s="507"/>
      <c r="E966" s="507"/>
      <c r="F966" s="507"/>
      <c r="G966" s="507"/>
      <c r="H966" s="507"/>
      <c r="I966" s="507"/>
      <c r="J966" s="507"/>
      <c r="K966" s="507"/>
      <c r="L966" s="507"/>
      <c r="M966" s="507"/>
      <c r="N966" s="507"/>
      <c r="O966" s="507"/>
      <c r="P966" s="507"/>
      <c r="Q966" s="507"/>
      <c r="R966" s="507"/>
      <c r="S966" s="507"/>
      <c r="T966" s="507"/>
      <c r="U966" s="507"/>
      <c r="V966" s="507"/>
      <c r="W966" s="507"/>
      <c r="X966" s="507"/>
      <c r="Y966" s="507"/>
      <c r="Z966" s="507"/>
      <c r="AA966" s="507"/>
      <c r="AB966" s="507"/>
      <c r="AC966" s="507"/>
    </row>
    <row r="967">
      <c r="A967" s="507"/>
      <c r="B967" s="507"/>
      <c r="C967" s="507"/>
      <c r="D967" s="507"/>
      <c r="E967" s="507"/>
      <c r="F967" s="507"/>
      <c r="G967" s="507"/>
      <c r="H967" s="507"/>
      <c r="I967" s="507"/>
      <c r="J967" s="507"/>
      <c r="K967" s="507"/>
      <c r="L967" s="507"/>
      <c r="M967" s="507"/>
      <c r="N967" s="507"/>
      <c r="O967" s="507"/>
      <c r="P967" s="507"/>
      <c r="Q967" s="507"/>
      <c r="R967" s="507"/>
      <c r="S967" s="507"/>
      <c r="T967" s="507"/>
      <c r="U967" s="507"/>
      <c r="V967" s="507"/>
      <c r="W967" s="507"/>
      <c r="X967" s="507"/>
      <c r="Y967" s="507"/>
      <c r="Z967" s="507"/>
      <c r="AA967" s="507"/>
      <c r="AB967" s="507"/>
      <c r="AC967" s="507"/>
    </row>
    <row r="968">
      <c r="A968" s="507"/>
      <c r="B968" s="507"/>
      <c r="C968" s="507"/>
      <c r="D968" s="507"/>
      <c r="E968" s="507"/>
      <c r="F968" s="507"/>
      <c r="G968" s="507"/>
      <c r="H968" s="507"/>
      <c r="I968" s="507"/>
      <c r="J968" s="507"/>
      <c r="K968" s="507"/>
      <c r="L968" s="507"/>
      <c r="M968" s="507"/>
      <c r="N968" s="507"/>
      <c r="O968" s="507"/>
      <c r="P968" s="507"/>
      <c r="Q968" s="507"/>
      <c r="R968" s="507"/>
      <c r="S968" s="507"/>
      <c r="T968" s="507"/>
      <c r="U968" s="507"/>
      <c r="V968" s="507"/>
      <c r="W968" s="507"/>
      <c r="X968" s="507"/>
      <c r="Y968" s="507"/>
      <c r="Z968" s="507"/>
      <c r="AA968" s="507"/>
      <c r="AB968" s="507"/>
      <c r="AC968" s="507"/>
    </row>
    <row r="969">
      <c r="A969" s="507"/>
      <c r="B969" s="507"/>
      <c r="C969" s="507"/>
      <c r="D969" s="507"/>
      <c r="E969" s="507"/>
      <c r="F969" s="507"/>
      <c r="G969" s="507"/>
      <c r="H969" s="507"/>
      <c r="I969" s="507"/>
      <c r="J969" s="507"/>
      <c r="K969" s="507"/>
      <c r="L969" s="507"/>
      <c r="M969" s="507"/>
      <c r="N969" s="507"/>
      <c r="O969" s="507"/>
      <c r="P969" s="507"/>
      <c r="Q969" s="507"/>
      <c r="R969" s="507"/>
      <c r="S969" s="507"/>
      <c r="T969" s="507"/>
      <c r="U969" s="507"/>
      <c r="V969" s="507"/>
      <c r="W969" s="507"/>
      <c r="X969" s="507"/>
      <c r="Y969" s="507"/>
      <c r="Z969" s="507"/>
      <c r="AA969" s="507"/>
      <c r="AB969" s="507"/>
      <c r="AC969" s="507"/>
    </row>
    <row r="970">
      <c r="A970" s="507"/>
      <c r="B970" s="507"/>
      <c r="C970" s="507"/>
      <c r="D970" s="507"/>
      <c r="E970" s="507"/>
      <c r="F970" s="507"/>
      <c r="G970" s="507"/>
      <c r="H970" s="507"/>
      <c r="I970" s="507"/>
      <c r="J970" s="507"/>
      <c r="K970" s="507"/>
      <c r="L970" s="507"/>
      <c r="M970" s="507"/>
      <c r="N970" s="507"/>
      <c r="O970" s="507"/>
      <c r="P970" s="507"/>
      <c r="Q970" s="507"/>
      <c r="R970" s="507"/>
      <c r="S970" s="507"/>
      <c r="T970" s="507"/>
      <c r="U970" s="507"/>
      <c r="V970" s="507"/>
      <c r="W970" s="507"/>
      <c r="X970" s="507"/>
      <c r="Y970" s="507"/>
      <c r="Z970" s="507"/>
      <c r="AA970" s="507"/>
      <c r="AB970" s="507"/>
      <c r="AC970" s="507"/>
    </row>
    <row r="971">
      <c r="A971" s="507"/>
      <c r="B971" s="507"/>
      <c r="C971" s="507"/>
      <c r="D971" s="507"/>
      <c r="E971" s="507"/>
      <c r="F971" s="507"/>
      <c r="G971" s="507"/>
      <c r="H971" s="507"/>
      <c r="I971" s="507"/>
      <c r="J971" s="507"/>
      <c r="K971" s="507"/>
      <c r="L971" s="507"/>
      <c r="M971" s="507"/>
      <c r="N971" s="507"/>
      <c r="O971" s="507"/>
      <c r="P971" s="507"/>
      <c r="Q971" s="507"/>
      <c r="R971" s="507"/>
      <c r="S971" s="507"/>
      <c r="T971" s="507"/>
      <c r="U971" s="507"/>
      <c r="V971" s="507"/>
      <c r="W971" s="507"/>
      <c r="X971" s="507"/>
      <c r="Y971" s="507"/>
      <c r="Z971" s="507"/>
      <c r="AA971" s="507"/>
      <c r="AB971" s="507"/>
      <c r="AC971" s="507"/>
    </row>
    <row r="972">
      <c r="A972" s="507"/>
      <c r="B972" s="507"/>
      <c r="C972" s="507"/>
      <c r="D972" s="507"/>
      <c r="E972" s="507"/>
      <c r="F972" s="507"/>
      <c r="G972" s="507"/>
      <c r="H972" s="507"/>
      <c r="I972" s="507"/>
      <c r="J972" s="507"/>
      <c r="K972" s="507"/>
      <c r="L972" s="507"/>
      <c r="M972" s="507"/>
      <c r="N972" s="507"/>
      <c r="O972" s="507"/>
      <c r="P972" s="507"/>
      <c r="Q972" s="507"/>
      <c r="R972" s="507"/>
      <c r="S972" s="507"/>
      <c r="T972" s="507"/>
      <c r="U972" s="507"/>
      <c r="V972" s="507"/>
      <c r="W972" s="507"/>
      <c r="X972" s="507"/>
      <c r="Y972" s="507"/>
      <c r="Z972" s="507"/>
      <c r="AA972" s="507"/>
      <c r="AB972" s="507"/>
      <c r="AC972" s="507"/>
    </row>
    <row r="973">
      <c r="A973" s="507"/>
      <c r="B973" s="507"/>
      <c r="C973" s="507"/>
      <c r="D973" s="507"/>
      <c r="E973" s="507"/>
      <c r="F973" s="507"/>
      <c r="G973" s="507"/>
      <c r="H973" s="507"/>
      <c r="I973" s="507"/>
      <c r="J973" s="507"/>
      <c r="K973" s="507"/>
      <c r="L973" s="507"/>
      <c r="M973" s="507"/>
      <c r="N973" s="507"/>
      <c r="O973" s="507"/>
      <c r="P973" s="507"/>
      <c r="Q973" s="507"/>
      <c r="R973" s="507"/>
      <c r="S973" s="507"/>
      <c r="T973" s="507"/>
      <c r="U973" s="507"/>
      <c r="V973" s="507"/>
      <c r="W973" s="507"/>
      <c r="X973" s="507"/>
      <c r="Y973" s="507"/>
      <c r="Z973" s="507"/>
      <c r="AA973" s="507"/>
      <c r="AB973" s="507"/>
      <c r="AC973" s="507"/>
    </row>
    <row r="974">
      <c r="A974" s="507"/>
      <c r="B974" s="507"/>
      <c r="C974" s="507"/>
      <c r="D974" s="507"/>
      <c r="E974" s="507"/>
      <c r="F974" s="507"/>
      <c r="G974" s="507"/>
      <c r="H974" s="507"/>
      <c r="I974" s="507"/>
      <c r="J974" s="507"/>
      <c r="K974" s="507"/>
      <c r="L974" s="507"/>
      <c r="M974" s="507"/>
      <c r="N974" s="507"/>
      <c r="O974" s="507"/>
      <c r="P974" s="507"/>
      <c r="Q974" s="507"/>
      <c r="R974" s="507"/>
      <c r="S974" s="507"/>
      <c r="T974" s="507"/>
      <c r="U974" s="507"/>
      <c r="V974" s="507"/>
      <c r="W974" s="507"/>
      <c r="X974" s="507"/>
      <c r="Y974" s="507"/>
      <c r="Z974" s="507"/>
      <c r="AA974" s="507"/>
      <c r="AB974" s="507"/>
      <c r="AC974" s="507"/>
    </row>
    <row r="975">
      <c r="A975" s="507"/>
      <c r="B975" s="507"/>
      <c r="C975" s="507"/>
      <c r="D975" s="507"/>
      <c r="E975" s="507"/>
      <c r="F975" s="507"/>
      <c r="G975" s="507"/>
      <c r="H975" s="507"/>
      <c r="I975" s="507"/>
      <c r="J975" s="507"/>
      <c r="K975" s="507"/>
      <c r="L975" s="507"/>
      <c r="M975" s="507"/>
      <c r="N975" s="507"/>
      <c r="O975" s="507"/>
      <c r="P975" s="507"/>
      <c r="Q975" s="507"/>
      <c r="R975" s="507"/>
      <c r="S975" s="507"/>
      <c r="T975" s="507"/>
      <c r="U975" s="507"/>
      <c r="V975" s="507"/>
      <c r="W975" s="507"/>
      <c r="X975" s="507"/>
      <c r="Y975" s="507"/>
      <c r="Z975" s="507"/>
      <c r="AA975" s="507"/>
      <c r="AB975" s="507"/>
      <c r="AC975" s="507"/>
    </row>
    <row r="976">
      <c r="A976" s="507"/>
      <c r="B976" s="507"/>
      <c r="C976" s="507"/>
      <c r="D976" s="507"/>
      <c r="E976" s="507"/>
      <c r="F976" s="507"/>
      <c r="G976" s="507"/>
      <c r="H976" s="507"/>
      <c r="I976" s="507"/>
      <c r="J976" s="507"/>
      <c r="K976" s="507"/>
      <c r="L976" s="507"/>
      <c r="M976" s="507"/>
      <c r="N976" s="507"/>
      <c r="O976" s="507"/>
      <c r="P976" s="507"/>
      <c r="Q976" s="507"/>
      <c r="R976" s="507"/>
      <c r="S976" s="507"/>
      <c r="T976" s="507"/>
      <c r="U976" s="507"/>
      <c r="V976" s="507"/>
      <c r="W976" s="507"/>
      <c r="X976" s="507"/>
      <c r="Y976" s="507"/>
      <c r="Z976" s="507"/>
      <c r="AA976" s="507"/>
      <c r="AB976" s="507"/>
      <c r="AC976" s="507"/>
    </row>
    <row r="977">
      <c r="A977" s="507"/>
      <c r="B977" s="507"/>
      <c r="C977" s="507"/>
      <c r="D977" s="507"/>
      <c r="E977" s="507"/>
      <c r="F977" s="507"/>
      <c r="G977" s="507"/>
      <c r="H977" s="507"/>
      <c r="I977" s="507"/>
      <c r="J977" s="507"/>
      <c r="K977" s="507"/>
      <c r="L977" s="507"/>
      <c r="M977" s="507"/>
      <c r="N977" s="507"/>
      <c r="O977" s="507"/>
      <c r="P977" s="507"/>
      <c r="Q977" s="507"/>
      <c r="R977" s="507"/>
      <c r="S977" s="507"/>
      <c r="T977" s="507"/>
      <c r="U977" s="507"/>
      <c r="V977" s="507"/>
      <c r="W977" s="507"/>
      <c r="X977" s="507"/>
      <c r="Y977" s="507"/>
      <c r="Z977" s="507"/>
      <c r="AA977" s="507"/>
      <c r="AB977" s="507"/>
      <c r="AC977" s="507"/>
    </row>
    <row r="978">
      <c r="A978" s="507"/>
      <c r="B978" s="507"/>
      <c r="C978" s="507"/>
      <c r="D978" s="507"/>
      <c r="E978" s="507"/>
      <c r="F978" s="507"/>
      <c r="G978" s="507"/>
      <c r="H978" s="507"/>
      <c r="I978" s="507"/>
      <c r="J978" s="507"/>
      <c r="K978" s="507"/>
      <c r="L978" s="507"/>
      <c r="M978" s="507"/>
      <c r="N978" s="507"/>
      <c r="O978" s="507"/>
      <c r="P978" s="507"/>
      <c r="Q978" s="507"/>
      <c r="R978" s="507"/>
      <c r="S978" s="507"/>
      <c r="T978" s="507"/>
      <c r="U978" s="507"/>
      <c r="V978" s="507"/>
      <c r="W978" s="507"/>
      <c r="X978" s="507"/>
      <c r="Y978" s="507"/>
      <c r="Z978" s="507"/>
      <c r="AA978" s="507"/>
      <c r="AB978" s="507"/>
      <c r="AC978" s="507"/>
    </row>
    <row r="979">
      <c r="A979" s="507"/>
      <c r="B979" s="507"/>
      <c r="C979" s="507"/>
      <c r="D979" s="507"/>
      <c r="E979" s="507"/>
      <c r="F979" s="507"/>
      <c r="G979" s="507"/>
      <c r="H979" s="507"/>
      <c r="I979" s="507"/>
      <c r="J979" s="507"/>
      <c r="K979" s="507"/>
      <c r="L979" s="507"/>
      <c r="M979" s="507"/>
      <c r="N979" s="507"/>
      <c r="O979" s="507"/>
      <c r="P979" s="507"/>
      <c r="Q979" s="507"/>
      <c r="R979" s="507"/>
      <c r="S979" s="507"/>
      <c r="T979" s="507"/>
      <c r="U979" s="507"/>
      <c r="V979" s="507"/>
      <c r="W979" s="507"/>
      <c r="X979" s="507"/>
      <c r="Y979" s="507"/>
      <c r="Z979" s="507"/>
      <c r="AA979" s="507"/>
      <c r="AB979" s="507"/>
      <c r="AC979" s="507"/>
    </row>
    <row r="980">
      <c r="A980" s="507"/>
      <c r="B980" s="507"/>
      <c r="C980" s="507"/>
      <c r="D980" s="507"/>
      <c r="E980" s="507"/>
      <c r="F980" s="507"/>
      <c r="G980" s="507"/>
      <c r="H980" s="507"/>
      <c r="I980" s="507"/>
      <c r="J980" s="507"/>
      <c r="K980" s="507"/>
      <c r="L980" s="507"/>
      <c r="M980" s="507"/>
      <c r="N980" s="507"/>
      <c r="O980" s="507"/>
      <c r="P980" s="507"/>
      <c r="Q980" s="507"/>
      <c r="R980" s="507"/>
      <c r="S980" s="507"/>
      <c r="T980" s="507"/>
      <c r="U980" s="507"/>
      <c r="V980" s="507"/>
      <c r="W980" s="507"/>
      <c r="X980" s="507"/>
      <c r="Y980" s="507"/>
      <c r="Z980" s="507"/>
      <c r="AA980" s="507"/>
      <c r="AB980" s="507"/>
      <c r="AC980" s="507"/>
    </row>
    <row r="981">
      <c r="A981" s="507"/>
      <c r="B981" s="507"/>
      <c r="C981" s="507"/>
      <c r="D981" s="507"/>
      <c r="E981" s="507"/>
      <c r="F981" s="507"/>
      <c r="G981" s="507"/>
      <c r="H981" s="507"/>
      <c r="I981" s="507"/>
      <c r="J981" s="507"/>
      <c r="K981" s="507"/>
      <c r="L981" s="507"/>
      <c r="M981" s="507"/>
      <c r="N981" s="507"/>
      <c r="O981" s="507"/>
      <c r="P981" s="507"/>
      <c r="Q981" s="507"/>
      <c r="R981" s="507"/>
      <c r="S981" s="507"/>
      <c r="T981" s="507"/>
      <c r="U981" s="507"/>
      <c r="V981" s="507"/>
      <c r="W981" s="507"/>
      <c r="X981" s="507"/>
      <c r="Y981" s="507"/>
      <c r="Z981" s="507"/>
      <c r="AA981" s="507"/>
      <c r="AB981" s="507"/>
      <c r="AC981" s="507"/>
    </row>
  </sheetData>
  <mergeCells count="4">
    <mergeCell ref="B1:E1"/>
    <mergeCell ref="B2:E2"/>
    <mergeCell ref="B3:E3"/>
    <mergeCell ref="B4:E4"/>
  </mergeCells>
  <hyperlinks>
    <hyperlink r:id="rId4" location="gid=0" ref="E32"/>
  </hyperlinks>
  <drawing r:id="rId5"/>
  <legacy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9.25"/>
    <col customWidth="1" min="3" max="3" width="29.13"/>
    <col customWidth="1" min="4" max="4" width="21.75"/>
    <col customWidth="1" min="5" max="5" width="39.75"/>
    <col customWidth="1" min="6" max="6" width="37.25"/>
    <col customWidth="1" min="7" max="7" width="25.38"/>
  </cols>
  <sheetData>
    <row r="1">
      <c r="A1" s="413" t="s">
        <v>831</v>
      </c>
      <c r="B1" s="414" t="s">
        <v>908</v>
      </c>
      <c r="C1" s="8"/>
      <c r="D1" s="8"/>
      <c r="E1" s="9"/>
    </row>
    <row r="2">
      <c r="A2" s="413" t="s">
        <v>1245</v>
      </c>
      <c r="B2" s="510" t="s">
        <v>1389</v>
      </c>
      <c r="C2" s="8"/>
      <c r="D2" s="8"/>
      <c r="E2" s="9"/>
    </row>
    <row r="3">
      <c r="A3" s="413" t="s">
        <v>1247</v>
      </c>
      <c r="B3" s="510" t="s">
        <v>1390</v>
      </c>
      <c r="C3" s="8"/>
      <c r="D3" s="8"/>
      <c r="E3" s="9"/>
      <c r="F3" s="222"/>
    </row>
    <row r="4">
      <c r="A4" s="413" t="s">
        <v>909</v>
      </c>
      <c r="B4" s="495" t="s">
        <v>1391</v>
      </c>
      <c r="C4" s="8"/>
      <c r="D4" s="8"/>
      <c r="E4" s="9"/>
    </row>
    <row r="7">
      <c r="A7" s="49" t="s">
        <v>814</v>
      </c>
    </row>
    <row r="9">
      <c r="A9" s="49" t="s">
        <v>815</v>
      </c>
    </row>
    <row r="10">
      <c r="A10" s="416" t="s">
        <v>816</v>
      </c>
      <c r="B10" s="416" t="s">
        <v>817</v>
      </c>
      <c r="C10" s="416" t="s">
        <v>411</v>
      </c>
      <c r="D10" s="416" t="s">
        <v>818</v>
      </c>
      <c r="E10" s="429" t="s">
        <v>988</v>
      </c>
    </row>
    <row r="11">
      <c r="A11" s="417" t="s">
        <v>1250</v>
      </c>
      <c r="B11" s="417" t="s">
        <v>443</v>
      </c>
      <c r="C11" s="417" t="s">
        <v>1251</v>
      </c>
      <c r="D11" s="417" t="s">
        <v>822</v>
      </c>
      <c r="E11" s="417" t="s">
        <v>1252</v>
      </c>
      <c r="F11" s="538" t="s">
        <v>1392</v>
      </c>
    </row>
    <row r="12">
      <c r="A12" s="417" t="s">
        <v>1253</v>
      </c>
      <c r="B12" s="417" t="s">
        <v>443</v>
      </c>
      <c r="C12" s="417" t="s">
        <v>1254</v>
      </c>
      <c r="D12" s="417" t="s">
        <v>822</v>
      </c>
      <c r="E12" s="418"/>
    </row>
    <row r="13">
      <c r="A13" s="417" t="s">
        <v>820</v>
      </c>
      <c r="B13" s="417" t="s">
        <v>443</v>
      </c>
      <c r="C13" s="418"/>
      <c r="D13" s="417" t="s">
        <v>822</v>
      </c>
      <c r="E13" s="417" t="s">
        <v>1255</v>
      </c>
    </row>
    <row r="15">
      <c r="A15" s="49" t="s">
        <v>824</v>
      </c>
    </row>
    <row r="16">
      <c r="A16" s="504" t="s">
        <v>965</v>
      </c>
      <c r="B16" s="504" t="s">
        <v>966</v>
      </c>
      <c r="C16" s="504" t="s">
        <v>818</v>
      </c>
      <c r="D16" s="504" t="s">
        <v>411</v>
      </c>
      <c r="E16" s="429" t="s">
        <v>988</v>
      </c>
    </row>
    <row r="17">
      <c r="A17" s="433">
        <v>1.0</v>
      </c>
      <c r="B17" s="433" t="s">
        <v>961</v>
      </c>
      <c r="C17" s="433" t="s">
        <v>822</v>
      </c>
      <c r="D17" s="433" t="s">
        <v>1163</v>
      </c>
      <c r="E17" s="54"/>
    </row>
    <row r="18">
      <c r="A18" s="49" t="s">
        <v>988</v>
      </c>
    </row>
    <row r="19">
      <c r="A19" s="49" t="s">
        <v>1393</v>
      </c>
    </row>
    <row r="21">
      <c r="A21" s="49" t="s">
        <v>829</v>
      </c>
    </row>
    <row r="22">
      <c r="A22" s="529" t="s">
        <v>965</v>
      </c>
      <c r="B22" s="529" t="s">
        <v>966</v>
      </c>
      <c r="C22" s="529" t="s">
        <v>818</v>
      </c>
      <c r="D22" s="529" t="s">
        <v>1382</v>
      </c>
      <c r="E22" s="530" t="s">
        <v>1383</v>
      </c>
      <c r="F22" s="539" t="s">
        <v>1394</v>
      </c>
    </row>
    <row r="23">
      <c r="A23" s="531">
        <v>1.0</v>
      </c>
      <c r="B23" s="532" t="s">
        <v>134</v>
      </c>
      <c r="C23" s="533" t="s">
        <v>1384</v>
      </c>
      <c r="D23" s="1" t="s">
        <v>1385</v>
      </c>
      <c r="E23" s="534" t="s">
        <v>1395</v>
      </c>
      <c r="F23" s="401"/>
      <c r="G23" s="172"/>
    </row>
    <row r="24">
      <c r="A24" s="531">
        <v>2.0</v>
      </c>
      <c r="B24" s="536" t="s">
        <v>1321</v>
      </c>
      <c r="C24" s="533" t="s">
        <v>1384</v>
      </c>
      <c r="D24" s="1" t="s">
        <v>1385</v>
      </c>
      <c r="E24" s="534" t="s">
        <v>1396</v>
      </c>
      <c r="F24" s="401"/>
      <c r="G24" s="172"/>
    </row>
    <row r="25">
      <c r="A25" s="533">
        <v>3.0</v>
      </c>
      <c r="B25" s="536" t="s">
        <v>1397</v>
      </c>
      <c r="C25" s="533" t="s">
        <v>1384</v>
      </c>
      <c r="D25" s="1" t="s">
        <v>1385</v>
      </c>
      <c r="E25" s="534" t="s">
        <v>1398</v>
      </c>
      <c r="F25" s="401" t="s">
        <v>1399</v>
      </c>
    </row>
    <row r="26">
      <c r="A26" s="533">
        <v>4.0</v>
      </c>
      <c r="B26" s="536" t="s">
        <v>1400</v>
      </c>
      <c r="C26" s="533" t="s">
        <v>1384</v>
      </c>
      <c r="D26" s="1" t="s">
        <v>1385</v>
      </c>
      <c r="E26" s="534" t="s">
        <v>1401</v>
      </c>
      <c r="F26" s="401" t="s">
        <v>1402</v>
      </c>
    </row>
    <row r="27">
      <c r="A27" s="533">
        <v>5.0</v>
      </c>
      <c r="B27" s="536" t="s">
        <v>1403</v>
      </c>
      <c r="C27" s="533" t="s">
        <v>1384</v>
      </c>
      <c r="D27" s="1" t="s">
        <v>1385</v>
      </c>
      <c r="E27" s="534" t="s">
        <v>1404</v>
      </c>
      <c r="F27" s="401" t="s">
        <v>1405</v>
      </c>
    </row>
    <row r="28">
      <c r="A28" s="49" t="s">
        <v>988</v>
      </c>
    </row>
    <row r="29">
      <c r="A29" s="5" t="s">
        <v>1406</v>
      </c>
    </row>
    <row r="30">
      <c r="A30" s="49" t="s">
        <v>1407</v>
      </c>
    </row>
    <row r="31">
      <c r="A31" s="49"/>
    </row>
    <row r="32">
      <c r="A32" s="5" t="s">
        <v>1408</v>
      </c>
    </row>
    <row r="33">
      <c r="A33" s="49" t="s">
        <v>1409</v>
      </c>
    </row>
    <row r="35">
      <c r="A35" s="5" t="s">
        <v>1410</v>
      </c>
    </row>
    <row r="36">
      <c r="A36" s="49" t="s">
        <v>1411</v>
      </c>
    </row>
    <row r="38">
      <c r="A38" s="5" t="s">
        <v>1412</v>
      </c>
    </row>
    <row r="39">
      <c r="A39" s="49" t="s">
        <v>1413</v>
      </c>
    </row>
    <row r="43">
      <c r="A43" s="172"/>
    </row>
  </sheetData>
  <mergeCells count="4">
    <mergeCell ref="B1:E1"/>
    <mergeCell ref="B2:E2"/>
    <mergeCell ref="B3:E3"/>
    <mergeCell ref="B4:E4"/>
  </mergeCells>
  <hyperlinks>
    <hyperlink r:id="rId4" ref="B2"/>
    <hyperlink r:id="rId5" ref="B3"/>
    <hyperlink r:id="rId6" ref="F11"/>
  </hyperlinks>
  <drawing r:id="rId7"/>
  <legacyDrawing r:id="rId8"/>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3" max="3" width="35.63"/>
    <col customWidth="1" min="5" max="5" width="43.13"/>
    <col customWidth="1" min="6" max="6" width="21.0"/>
  </cols>
  <sheetData>
    <row r="1">
      <c r="A1" s="413" t="s">
        <v>831</v>
      </c>
      <c r="B1" s="414" t="s">
        <v>908</v>
      </c>
      <c r="C1" s="8"/>
      <c r="D1" s="8"/>
      <c r="E1" s="8"/>
      <c r="F1" s="9"/>
    </row>
    <row r="2">
      <c r="A2" s="413" t="s">
        <v>909</v>
      </c>
      <c r="B2" s="414" t="s">
        <v>1414</v>
      </c>
      <c r="C2" s="8"/>
      <c r="D2" s="8"/>
      <c r="E2" s="8"/>
      <c r="F2" s="9"/>
    </row>
    <row r="5">
      <c r="A5" s="49" t="s">
        <v>814</v>
      </c>
    </row>
    <row r="7">
      <c r="A7" s="49"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916</v>
      </c>
      <c r="D10" s="417" t="s">
        <v>822</v>
      </c>
      <c r="E10" s="418"/>
    </row>
    <row r="11">
      <c r="A11" s="417" t="s">
        <v>820</v>
      </c>
      <c r="B11" s="417" t="s">
        <v>443</v>
      </c>
      <c r="C11" s="418"/>
      <c r="D11" s="417" t="s">
        <v>822</v>
      </c>
      <c r="E11" s="417" t="s">
        <v>914</v>
      </c>
    </row>
    <row r="12">
      <c r="A12" s="417" t="s">
        <v>918</v>
      </c>
      <c r="B12" s="417" t="s">
        <v>443</v>
      </c>
      <c r="C12" s="417" t="s">
        <v>919</v>
      </c>
      <c r="D12" s="417" t="s">
        <v>822</v>
      </c>
      <c r="E12" s="418"/>
    </row>
    <row r="13">
      <c r="A13" s="417" t="s">
        <v>920</v>
      </c>
      <c r="B13" s="417" t="s">
        <v>407</v>
      </c>
      <c r="C13" s="417" t="s">
        <v>921</v>
      </c>
      <c r="D13" s="417" t="s">
        <v>822</v>
      </c>
      <c r="E13" s="418"/>
    </row>
    <row r="14">
      <c r="A14" s="417" t="s">
        <v>922</v>
      </c>
      <c r="B14" s="417" t="s">
        <v>443</v>
      </c>
      <c r="C14" s="418"/>
      <c r="D14" s="417" t="s">
        <v>923</v>
      </c>
      <c r="E14" s="418"/>
    </row>
    <row r="16">
      <c r="A16" s="49" t="s">
        <v>824</v>
      </c>
    </row>
    <row r="17">
      <c r="A17" s="416" t="s">
        <v>816</v>
      </c>
      <c r="B17" s="416" t="s">
        <v>817</v>
      </c>
      <c r="C17" s="416" t="s">
        <v>411</v>
      </c>
      <c r="D17" s="416" t="s">
        <v>818</v>
      </c>
      <c r="E17" s="416" t="s">
        <v>819</v>
      </c>
    </row>
    <row r="18">
      <c r="A18" s="417" t="s">
        <v>927</v>
      </c>
      <c r="B18" s="417" t="s">
        <v>443</v>
      </c>
      <c r="C18" s="417" t="s">
        <v>928</v>
      </c>
      <c r="D18" s="417" t="s">
        <v>822</v>
      </c>
      <c r="E18" s="417" t="s">
        <v>929</v>
      </c>
    </row>
    <row r="19">
      <c r="A19" s="417" t="s">
        <v>932</v>
      </c>
      <c r="B19" s="417" t="s">
        <v>443</v>
      </c>
      <c r="C19" s="417" t="s">
        <v>1157</v>
      </c>
      <c r="D19" s="417" t="s">
        <v>822</v>
      </c>
      <c r="E19" s="417" t="s">
        <v>934</v>
      </c>
    </row>
    <row r="20">
      <c r="A20" s="417" t="s">
        <v>935</v>
      </c>
      <c r="B20" s="417" t="s">
        <v>443</v>
      </c>
      <c r="C20" s="417" t="s">
        <v>1159</v>
      </c>
      <c r="D20" s="417" t="s">
        <v>822</v>
      </c>
      <c r="E20" s="417" t="s">
        <v>937</v>
      </c>
    </row>
    <row r="21">
      <c r="A21" s="540" t="s">
        <v>938</v>
      </c>
      <c r="B21" s="540" t="s">
        <v>443</v>
      </c>
      <c r="C21" s="540" t="s">
        <v>1415</v>
      </c>
      <c r="D21" s="540" t="s">
        <v>822</v>
      </c>
      <c r="E21" s="540" t="s">
        <v>1416</v>
      </c>
      <c r="F21" s="49" t="s">
        <v>1417</v>
      </c>
    </row>
    <row r="22">
      <c r="A22" s="417" t="s">
        <v>1418</v>
      </c>
      <c r="B22" s="417" t="s">
        <v>443</v>
      </c>
      <c r="C22" s="417" t="s">
        <v>1419</v>
      </c>
      <c r="D22" s="417" t="s">
        <v>822</v>
      </c>
      <c r="E22" s="418"/>
    </row>
    <row r="23">
      <c r="A23" s="540" t="s">
        <v>1420</v>
      </c>
      <c r="B23" s="540" t="s">
        <v>407</v>
      </c>
      <c r="C23" s="540" t="s">
        <v>1421</v>
      </c>
      <c r="D23" s="540" t="s">
        <v>822</v>
      </c>
      <c r="E23" s="541" t="s">
        <v>1422</v>
      </c>
      <c r="F23" s="49" t="s">
        <v>1423</v>
      </c>
    </row>
    <row r="24">
      <c r="A24" s="540" t="s">
        <v>1424</v>
      </c>
      <c r="B24" s="540" t="s">
        <v>407</v>
      </c>
      <c r="C24" s="540" t="s">
        <v>1425</v>
      </c>
      <c r="D24" s="540" t="s">
        <v>822</v>
      </c>
      <c r="E24" s="541" t="s">
        <v>1426</v>
      </c>
      <c r="F24" s="49" t="s">
        <v>1423</v>
      </c>
    </row>
    <row r="25">
      <c r="A25" s="417" t="s">
        <v>1427</v>
      </c>
      <c r="B25" s="417" t="s">
        <v>443</v>
      </c>
      <c r="C25" s="417" t="s">
        <v>1428</v>
      </c>
      <c r="D25" s="418"/>
      <c r="E25" s="418"/>
    </row>
    <row r="26">
      <c r="A26" s="417" t="s">
        <v>1429</v>
      </c>
      <c r="B26" s="417" t="s">
        <v>443</v>
      </c>
      <c r="C26" s="417" t="s">
        <v>1430</v>
      </c>
      <c r="D26" s="417" t="s">
        <v>822</v>
      </c>
      <c r="E26" s="418"/>
    </row>
    <row r="27">
      <c r="A27" s="417" t="s">
        <v>1431</v>
      </c>
      <c r="B27" s="417" t="s">
        <v>443</v>
      </c>
      <c r="C27" s="417" t="s">
        <v>1432</v>
      </c>
      <c r="D27" s="417" t="s">
        <v>822</v>
      </c>
      <c r="E27" s="418"/>
    </row>
    <row r="28">
      <c r="A28" s="417" t="s">
        <v>1433</v>
      </c>
      <c r="B28" s="417" t="s">
        <v>443</v>
      </c>
      <c r="C28" s="417" t="s">
        <v>987</v>
      </c>
      <c r="D28" s="417" t="s">
        <v>822</v>
      </c>
      <c r="E28" s="418"/>
    </row>
    <row r="29">
      <c r="A29" s="417" t="s">
        <v>1434</v>
      </c>
      <c r="B29" s="417" t="s">
        <v>443</v>
      </c>
      <c r="C29" s="417" t="s">
        <v>1435</v>
      </c>
      <c r="D29" s="417" t="s">
        <v>822</v>
      </c>
      <c r="E29" s="417" t="s">
        <v>1436</v>
      </c>
    </row>
    <row r="30">
      <c r="A30" s="417" t="s">
        <v>1437</v>
      </c>
      <c r="B30" s="417" t="s">
        <v>443</v>
      </c>
      <c r="C30" s="417" t="s">
        <v>1438</v>
      </c>
      <c r="D30" s="417" t="s">
        <v>822</v>
      </c>
      <c r="E30" s="417" t="s">
        <v>1439</v>
      </c>
    </row>
    <row r="31">
      <c r="A31" s="417" t="s">
        <v>1440</v>
      </c>
      <c r="B31" s="417" t="s">
        <v>443</v>
      </c>
      <c r="C31" s="417" t="s">
        <v>1441</v>
      </c>
      <c r="D31" s="417" t="s">
        <v>822</v>
      </c>
      <c r="E31" s="418"/>
      <c r="F31" s="49" t="s">
        <v>1442</v>
      </c>
    </row>
    <row r="32">
      <c r="A32" s="417" t="s">
        <v>1443</v>
      </c>
      <c r="B32" s="417" t="s">
        <v>443</v>
      </c>
      <c r="C32" s="417" t="s">
        <v>1444</v>
      </c>
      <c r="D32" s="417" t="s">
        <v>822</v>
      </c>
      <c r="E32" s="417" t="s">
        <v>1445</v>
      </c>
    </row>
    <row r="33">
      <c r="A33" s="417" t="s">
        <v>1446</v>
      </c>
      <c r="B33" s="417" t="s">
        <v>407</v>
      </c>
      <c r="C33" s="417" t="s">
        <v>1447</v>
      </c>
      <c r="D33" s="417" t="s">
        <v>822</v>
      </c>
      <c r="E33" s="417" t="s">
        <v>1448</v>
      </c>
    </row>
    <row r="34">
      <c r="A34" s="417" t="s">
        <v>1449</v>
      </c>
      <c r="B34" s="417" t="s">
        <v>1450</v>
      </c>
      <c r="C34" s="417" t="s">
        <v>1451</v>
      </c>
      <c r="D34" s="417" t="s">
        <v>822</v>
      </c>
      <c r="E34" s="417" t="s">
        <v>1452</v>
      </c>
      <c r="F34" s="443" t="s">
        <v>1453</v>
      </c>
      <c r="G34" s="449"/>
      <c r="H34" s="449"/>
      <c r="I34" s="449"/>
      <c r="J34" s="449"/>
      <c r="K34" s="449"/>
      <c r="L34" s="449"/>
      <c r="M34" s="449"/>
      <c r="N34" s="449"/>
      <c r="O34" s="449"/>
      <c r="P34" s="449"/>
      <c r="Q34" s="449"/>
      <c r="R34" s="449"/>
      <c r="S34" s="449"/>
      <c r="T34" s="449"/>
      <c r="U34" s="449"/>
      <c r="V34" s="449"/>
      <c r="W34" s="449"/>
      <c r="X34" s="449"/>
      <c r="Y34" s="449"/>
      <c r="Z34" s="449"/>
    </row>
    <row r="35">
      <c r="A35" s="417" t="s">
        <v>1454</v>
      </c>
      <c r="B35" s="417" t="s">
        <v>407</v>
      </c>
      <c r="C35" s="417" t="s">
        <v>1455</v>
      </c>
      <c r="D35" s="417" t="s">
        <v>822</v>
      </c>
      <c r="E35" s="417" t="s">
        <v>1456</v>
      </c>
      <c r="F35" s="441"/>
    </row>
    <row r="36">
      <c r="A36" s="417" t="s">
        <v>1457</v>
      </c>
      <c r="B36" s="417" t="s">
        <v>407</v>
      </c>
      <c r="C36" s="417" t="s">
        <v>1458</v>
      </c>
      <c r="D36" s="417" t="s">
        <v>822</v>
      </c>
      <c r="E36" s="465" t="s">
        <v>1459</v>
      </c>
      <c r="F36" s="542" t="s">
        <v>1460</v>
      </c>
      <c r="G36" s="287"/>
      <c r="H36" s="287"/>
    </row>
    <row r="37">
      <c r="A37" s="49" t="s">
        <v>988</v>
      </c>
    </row>
    <row r="38">
      <c r="A38" s="49" t="s">
        <v>1461</v>
      </c>
    </row>
    <row r="41">
      <c r="A41" s="49" t="s">
        <v>829</v>
      </c>
    </row>
    <row r="42">
      <c r="A42" s="416" t="s">
        <v>965</v>
      </c>
      <c r="B42" s="416" t="s">
        <v>966</v>
      </c>
      <c r="C42" s="416" t="s">
        <v>818</v>
      </c>
      <c r="D42" s="416" t="s">
        <v>411</v>
      </c>
    </row>
    <row r="43">
      <c r="A43" s="417">
        <v>1.0</v>
      </c>
      <c r="B43" s="417" t="s">
        <v>1462</v>
      </c>
      <c r="C43" s="417" t="s">
        <v>822</v>
      </c>
      <c r="D43" s="417" t="s">
        <v>1463</v>
      </c>
    </row>
    <row r="44">
      <c r="A44" s="417">
        <v>2.0</v>
      </c>
      <c r="B44" s="417" t="s">
        <v>971</v>
      </c>
      <c r="C44" s="417" t="s">
        <v>822</v>
      </c>
      <c r="D44" s="417" t="s">
        <v>1464</v>
      </c>
      <c r="E44" s="435" t="s">
        <v>986</v>
      </c>
    </row>
    <row r="45">
      <c r="A45" s="417">
        <v>3.0</v>
      </c>
      <c r="B45" s="417" t="s">
        <v>973</v>
      </c>
      <c r="C45" s="417" t="s">
        <v>822</v>
      </c>
      <c r="D45" s="417" t="s">
        <v>1465</v>
      </c>
      <c r="E45" s="435" t="s">
        <v>986</v>
      </c>
    </row>
  </sheetData>
  <mergeCells count="2">
    <mergeCell ref="B1:F1"/>
    <mergeCell ref="B2:F2"/>
  </mergeCells>
  <hyperlinks>
    <hyperlink r:id="rId4" ref="F36"/>
    <hyperlink display="Check Error Code sheet" location="'0. Error code (old)'!A1" ref="E44"/>
    <hyperlink display="Check Error Code sheet" location="'0. Error code (old)'!A1" ref="E45"/>
  </hyperlinks>
  <drawing r:id="rId5"/>
  <legacyDrawing r:id="rId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4.88"/>
    <col customWidth="1" min="4" max="4" width="44.75"/>
    <col customWidth="1" min="5" max="5" width="29.38"/>
  </cols>
  <sheetData>
    <row r="1">
      <c r="A1" s="413" t="s">
        <v>831</v>
      </c>
      <c r="B1" s="414" t="s">
        <v>908</v>
      </c>
      <c r="C1" s="8"/>
      <c r="D1" s="8"/>
      <c r="E1" s="9"/>
    </row>
    <row r="2">
      <c r="A2" s="413" t="s">
        <v>1245</v>
      </c>
      <c r="B2" s="414" t="s">
        <v>1246</v>
      </c>
      <c r="C2" s="8"/>
      <c r="D2" s="8"/>
      <c r="E2" s="9"/>
    </row>
    <row r="3">
      <c r="A3" s="413" t="s">
        <v>1247</v>
      </c>
      <c r="B3" s="414" t="s">
        <v>1246</v>
      </c>
      <c r="C3" s="8"/>
      <c r="D3" s="8"/>
      <c r="E3" s="9"/>
    </row>
    <row r="4">
      <c r="A4" s="413" t="s">
        <v>909</v>
      </c>
      <c r="B4" s="414" t="s">
        <v>1466</v>
      </c>
      <c r="C4" s="8"/>
      <c r="D4" s="8"/>
      <c r="E4" s="9"/>
    </row>
    <row r="7">
      <c r="A7" s="49" t="s">
        <v>814</v>
      </c>
    </row>
    <row r="9">
      <c r="A9" s="49" t="s">
        <v>815</v>
      </c>
    </row>
    <row r="10">
      <c r="A10" s="416" t="s">
        <v>816</v>
      </c>
      <c r="B10" s="416" t="s">
        <v>817</v>
      </c>
      <c r="C10" s="416" t="s">
        <v>411</v>
      </c>
      <c r="D10" s="416" t="s">
        <v>818</v>
      </c>
      <c r="E10" s="416" t="s">
        <v>819</v>
      </c>
    </row>
    <row r="11">
      <c r="A11" s="417" t="s">
        <v>1250</v>
      </c>
      <c r="B11" s="417" t="s">
        <v>443</v>
      </c>
      <c r="C11" s="417" t="s">
        <v>1251</v>
      </c>
      <c r="D11" s="417" t="s">
        <v>822</v>
      </c>
      <c r="E11" s="417" t="s">
        <v>1252</v>
      </c>
    </row>
    <row r="12">
      <c r="A12" s="417" t="s">
        <v>1253</v>
      </c>
      <c r="B12" s="417" t="s">
        <v>443</v>
      </c>
      <c r="C12" s="417" t="s">
        <v>1254</v>
      </c>
      <c r="D12" s="417" t="s">
        <v>822</v>
      </c>
      <c r="E12" s="418"/>
    </row>
    <row r="13">
      <c r="A13" s="417" t="s">
        <v>820</v>
      </c>
      <c r="B13" s="417" t="s">
        <v>443</v>
      </c>
      <c r="C13" s="418"/>
      <c r="D13" s="417" t="s">
        <v>822</v>
      </c>
      <c r="E13" s="417" t="s">
        <v>914</v>
      </c>
    </row>
    <row r="15">
      <c r="A15" s="49" t="s">
        <v>824</v>
      </c>
    </row>
    <row r="16">
      <c r="A16" s="416" t="s">
        <v>965</v>
      </c>
      <c r="B16" s="416" t="s">
        <v>966</v>
      </c>
      <c r="C16" s="416" t="s">
        <v>818</v>
      </c>
      <c r="D16" s="416" t="s">
        <v>411</v>
      </c>
    </row>
    <row r="17">
      <c r="A17" s="417">
        <v>1.0</v>
      </c>
      <c r="B17" s="417" t="s">
        <v>1256</v>
      </c>
      <c r="C17" s="417" t="s">
        <v>822</v>
      </c>
      <c r="D17" s="417" t="s">
        <v>969</v>
      </c>
    </row>
    <row r="18">
      <c r="A18" s="417">
        <v>2.0</v>
      </c>
      <c r="B18" s="417" t="s">
        <v>1257</v>
      </c>
      <c r="C18" s="417" t="s">
        <v>1258</v>
      </c>
      <c r="D18" s="417" t="s">
        <v>1467</v>
      </c>
    </row>
    <row r="19">
      <c r="A19" s="417">
        <v>3.0</v>
      </c>
      <c r="B19" s="417" t="s">
        <v>1146</v>
      </c>
      <c r="C19" s="417" t="s">
        <v>822</v>
      </c>
      <c r="D19" s="417" t="s">
        <v>1468</v>
      </c>
    </row>
    <row r="20">
      <c r="A20" s="417">
        <v>4.0</v>
      </c>
      <c r="B20" s="417" t="s">
        <v>134</v>
      </c>
      <c r="C20" s="417" t="s">
        <v>822</v>
      </c>
      <c r="D20" s="417" t="s">
        <v>987</v>
      </c>
    </row>
    <row r="21">
      <c r="A21" s="417">
        <v>5.0</v>
      </c>
      <c r="B21" s="417" t="s">
        <v>1205</v>
      </c>
      <c r="C21" s="417" t="s">
        <v>822</v>
      </c>
      <c r="D21" s="417" t="s">
        <v>1469</v>
      </c>
    </row>
    <row r="22">
      <c r="A22" s="417">
        <v>6.0</v>
      </c>
      <c r="B22" s="417" t="s">
        <v>1203</v>
      </c>
      <c r="C22" s="417" t="s">
        <v>822</v>
      </c>
      <c r="D22" s="417" t="s">
        <v>1470</v>
      </c>
    </row>
    <row r="23">
      <c r="A23" s="417">
        <v>7.0</v>
      </c>
      <c r="B23" s="417" t="s">
        <v>1259</v>
      </c>
      <c r="C23" s="417" t="s">
        <v>822</v>
      </c>
      <c r="D23" s="417" t="s">
        <v>411</v>
      </c>
    </row>
    <row r="26">
      <c r="A26" s="49" t="s">
        <v>829</v>
      </c>
    </row>
    <row r="28">
      <c r="A28" s="49" t="s">
        <v>824</v>
      </c>
    </row>
    <row r="29">
      <c r="A29" s="416" t="s">
        <v>965</v>
      </c>
      <c r="B29" s="416" t="s">
        <v>966</v>
      </c>
      <c r="C29" s="416" t="s">
        <v>818</v>
      </c>
      <c r="D29" s="416" t="s">
        <v>411</v>
      </c>
    </row>
    <row r="30">
      <c r="A30" s="417">
        <v>1.0</v>
      </c>
      <c r="B30" s="417" t="s">
        <v>971</v>
      </c>
      <c r="C30" s="417" t="s">
        <v>822</v>
      </c>
      <c r="D30" s="417" t="s">
        <v>1189</v>
      </c>
    </row>
    <row r="31">
      <c r="A31" s="417">
        <v>2.0</v>
      </c>
      <c r="B31" s="417" t="s">
        <v>973</v>
      </c>
      <c r="C31" s="417" t="s">
        <v>822</v>
      </c>
      <c r="D31" s="417" t="s">
        <v>1471</v>
      </c>
      <c r="E31" s="430"/>
    </row>
    <row r="33">
      <c r="A33" s="49" t="s">
        <v>1472</v>
      </c>
    </row>
    <row r="34">
      <c r="A34" s="49" t="s">
        <v>1473</v>
      </c>
    </row>
  </sheetData>
  <mergeCells count="4">
    <mergeCell ref="B1:E1"/>
    <mergeCell ref="B2:E2"/>
    <mergeCell ref="B3:E3"/>
    <mergeCell ref="B4:E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1.5"/>
    <col customWidth="1" min="3" max="3" width="32.75"/>
    <col customWidth="1" min="4" max="4" width="46.75"/>
    <col customWidth="1" min="5" max="5" width="35.63"/>
    <col customWidth="1" min="6" max="6" width="48.63"/>
  </cols>
  <sheetData>
    <row r="1">
      <c r="A1" s="413" t="s">
        <v>831</v>
      </c>
      <c r="B1" s="414" t="s">
        <v>908</v>
      </c>
      <c r="C1" s="8"/>
      <c r="D1" s="8"/>
      <c r="E1" s="9"/>
    </row>
    <row r="2">
      <c r="A2" s="413" t="s">
        <v>909</v>
      </c>
      <c r="B2" s="414" t="s">
        <v>1474</v>
      </c>
      <c r="C2" s="8"/>
      <c r="D2" s="8"/>
      <c r="E2" s="9"/>
    </row>
    <row r="5">
      <c r="A5" s="543" t="s">
        <v>814</v>
      </c>
    </row>
    <row r="7">
      <c r="A7" s="49"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916</v>
      </c>
      <c r="D10" s="417" t="s">
        <v>822</v>
      </c>
      <c r="E10" s="418"/>
    </row>
    <row r="11">
      <c r="A11" s="417" t="s">
        <v>820</v>
      </c>
      <c r="B11" s="417" t="s">
        <v>443</v>
      </c>
      <c r="C11" s="418"/>
      <c r="D11" s="417" t="s">
        <v>822</v>
      </c>
      <c r="E11" s="417" t="s">
        <v>914</v>
      </c>
    </row>
    <row r="12">
      <c r="A12" s="417" t="s">
        <v>918</v>
      </c>
      <c r="B12" s="417" t="s">
        <v>443</v>
      </c>
      <c r="C12" s="417" t="s">
        <v>919</v>
      </c>
      <c r="D12" s="417" t="s">
        <v>822</v>
      </c>
      <c r="E12" s="418"/>
    </row>
    <row r="13">
      <c r="A13" s="417" t="s">
        <v>920</v>
      </c>
      <c r="B13" s="417" t="s">
        <v>407</v>
      </c>
      <c r="C13" s="417" t="s">
        <v>921</v>
      </c>
      <c r="D13" s="417" t="s">
        <v>822</v>
      </c>
      <c r="E13" s="418"/>
    </row>
    <row r="14">
      <c r="A14" s="417" t="s">
        <v>922</v>
      </c>
      <c r="B14" s="417" t="s">
        <v>443</v>
      </c>
      <c r="C14" s="418"/>
      <c r="D14" s="417" t="s">
        <v>923</v>
      </c>
      <c r="E14" s="418"/>
    </row>
    <row r="16">
      <c r="A16" s="49" t="s">
        <v>824</v>
      </c>
    </row>
    <row r="17">
      <c r="A17" s="416" t="s">
        <v>816</v>
      </c>
      <c r="B17" s="416" t="s">
        <v>817</v>
      </c>
      <c r="C17" s="416" t="s">
        <v>411</v>
      </c>
      <c r="D17" s="416" t="s">
        <v>818</v>
      </c>
      <c r="E17" s="416" t="s">
        <v>819</v>
      </c>
    </row>
    <row r="18">
      <c r="A18" s="417" t="s">
        <v>927</v>
      </c>
      <c r="B18" s="417" t="s">
        <v>443</v>
      </c>
      <c r="C18" s="417" t="s">
        <v>928</v>
      </c>
      <c r="D18" s="417" t="s">
        <v>822</v>
      </c>
      <c r="E18" s="417" t="s">
        <v>929</v>
      </c>
    </row>
    <row r="19">
      <c r="A19" s="417" t="s">
        <v>932</v>
      </c>
      <c r="B19" s="417" t="s">
        <v>443</v>
      </c>
      <c r="C19" s="417" t="s">
        <v>1157</v>
      </c>
      <c r="D19" s="417" t="s">
        <v>822</v>
      </c>
      <c r="E19" s="417" t="s">
        <v>1180</v>
      </c>
    </row>
    <row r="20">
      <c r="A20" s="417" t="s">
        <v>935</v>
      </c>
      <c r="B20" s="417" t="s">
        <v>443</v>
      </c>
      <c r="C20" s="417" t="s">
        <v>1159</v>
      </c>
      <c r="D20" s="417" t="s">
        <v>822</v>
      </c>
      <c r="E20" s="417" t="s">
        <v>937</v>
      </c>
    </row>
    <row r="21">
      <c r="A21" s="417" t="s">
        <v>938</v>
      </c>
      <c r="B21" s="417" t="s">
        <v>443</v>
      </c>
      <c r="C21" s="417" t="s">
        <v>1415</v>
      </c>
      <c r="D21" s="417" t="s">
        <v>822</v>
      </c>
      <c r="E21" s="417" t="s">
        <v>1475</v>
      </c>
    </row>
    <row r="22">
      <c r="A22" s="417" t="s">
        <v>961</v>
      </c>
      <c r="B22" s="417" t="s">
        <v>443</v>
      </c>
      <c r="C22" s="417" t="s">
        <v>1476</v>
      </c>
      <c r="D22" s="417" t="s">
        <v>822</v>
      </c>
      <c r="E22" s="418"/>
    </row>
    <row r="23">
      <c r="A23" s="417" t="s">
        <v>1477</v>
      </c>
      <c r="B23" s="417" t="s">
        <v>443</v>
      </c>
      <c r="C23" s="417" t="s">
        <v>1478</v>
      </c>
      <c r="D23" s="417" t="s">
        <v>822</v>
      </c>
      <c r="E23" s="418"/>
    </row>
    <row r="24">
      <c r="A24" s="417" t="s">
        <v>1479</v>
      </c>
      <c r="B24" s="417" t="s">
        <v>443</v>
      </c>
      <c r="C24" s="417" t="s">
        <v>1480</v>
      </c>
      <c r="D24" s="417" t="s">
        <v>822</v>
      </c>
      <c r="E24" s="417" t="s">
        <v>959</v>
      </c>
    </row>
    <row r="25">
      <c r="A25" s="417" t="s">
        <v>1481</v>
      </c>
      <c r="B25" s="417" t="s">
        <v>443</v>
      </c>
      <c r="C25" s="417" t="s">
        <v>1482</v>
      </c>
      <c r="D25" s="417" t="s">
        <v>822</v>
      </c>
      <c r="E25" s="417" t="s">
        <v>959</v>
      </c>
    </row>
    <row r="27">
      <c r="F27" s="544" t="s">
        <v>1483</v>
      </c>
    </row>
    <row r="28">
      <c r="A28" s="483" t="s">
        <v>829</v>
      </c>
    </row>
    <row r="29">
      <c r="A29" s="416" t="s">
        <v>965</v>
      </c>
      <c r="B29" s="416" t="s">
        <v>966</v>
      </c>
      <c r="C29" s="416" t="s">
        <v>818</v>
      </c>
      <c r="D29" s="416" t="s">
        <v>411</v>
      </c>
    </row>
    <row r="30">
      <c r="A30" s="417">
        <v>1.0</v>
      </c>
      <c r="B30" s="417" t="s">
        <v>1484</v>
      </c>
      <c r="C30" s="417" t="s">
        <v>822</v>
      </c>
      <c r="D30" s="417" t="s">
        <v>1478</v>
      </c>
    </row>
    <row r="31">
      <c r="A31" s="417">
        <v>2.0</v>
      </c>
      <c r="B31" s="417" t="s">
        <v>1485</v>
      </c>
      <c r="C31" s="417" t="s">
        <v>822</v>
      </c>
      <c r="D31" s="417" t="s">
        <v>1432</v>
      </c>
    </row>
    <row r="32">
      <c r="A32" s="417">
        <v>3.0</v>
      </c>
      <c r="B32" s="417" t="s">
        <v>1486</v>
      </c>
      <c r="C32" s="417" t="s">
        <v>822</v>
      </c>
      <c r="D32" s="417" t="s">
        <v>1476</v>
      </c>
    </row>
    <row r="33">
      <c r="A33" s="417">
        <v>4.0</v>
      </c>
      <c r="B33" s="417" t="s">
        <v>1487</v>
      </c>
      <c r="C33" s="417" t="s">
        <v>822</v>
      </c>
      <c r="D33" s="417" t="s">
        <v>1488</v>
      </c>
    </row>
    <row r="34">
      <c r="A34" s="417">
        <v>5.0</v>
      </c>
      <c r="B34" s="417" t="s">
        <v>1489</v>
      </c>
      <c r="C34" s="417" t="s">
        <v>822</v>
      </c>
      <c r="D34" s="417" t="s">
        <v>1490</v>
      </c>
    </row>
  </sheetData>
  <mergeCells count="3">
    <mergeCell ref="B1:E1"/>
    <mergeCell ref="B2:E2"/>
    <mergeCell ref="F27:F34"/>
  </mergeCell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17.88"/>
    <col customWidth="1" min="3" max="3" width="32.13"/>
    <col customWidth="1" min="4" max="4" width="28.63"/>
    <col customWidth="1" min="5" max="5" width="45.13"/>
  </cols>
  <sheetData>
    <row r="1">
      <c r="A1" s="466">
        <v>1.0</v>
      </c>
      <c r="B1" s="466" t="s">
        <v>1491</v>
      </c>
      <c r="C1" s="49" t="s">
        <v>1149</v>
      </c>
    </row>
    <row r="2">
      <c r="A2" s="413" t="s">
        <v>831</v>
      </c>
      <c r="B2" s="468" t="s">
        <v>1492</v>
      </c>
      <c r="C2" s="8"/>
      <c r="D2" s="8"/>
      <c r="E2" s="9"/>
    </row>
    <row r="3">
      <c r="A3" s="413" t="s">
        <v>909</v>
      </c>
      <c r="B3" s="414" t="s">
        <v>1493</v>
      </c>
      <c r="C3" s="8"/>
      <c r="D3" s="8"/>
      <c r="E3" s="9"/>
    </row>
    <row r="5">
      <c r="A5" s="49"/>
    </row>
    <row r="6">
      <c r="A6" s="437" t="s">
        <v>814</v>
      </c>
    </row>
    <row r="7">
      <c r="A7" s="545"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1494</v>
      </c>
      <c r="D10" s="417" t="s">
        <v>822</v>
      </c>
      <c r="E10" s="546" t="s">
        <v>1495</v>
      </c>
    </row>
    <row r="11">
      <c r="A11" s="417" t="s">
        <v>820</v>
      </c>
      <c r="B11" s="417" t="s">
        <v>443</v>
      </c>
      <c r="C11" s="465" t="s">
        <v>1154</v>
      </c>
      <c r="D11" s="417" t="s">
        <v>822</v>
      </c>
      <c r="E11" s="472" t="s">
        <v>914</v>
      </c>
    </row>
    <row r="13">
      <c r="A13" s="545" t="s">
        <v>824</v>
      </c>
    </row>
    <row r="14">
      <c r="A14" s="416" t="s">
        <v>816</v>
      </c>
      <c r="B14" s="416" t="s">
        <v>817</v>
      </c>
      <c r="C14" s="416" t="s">
        <v>411</v>
      </c>
      <c r="D14" s="416" t="s">
        <v>818</v>
      </c>
      <c r="E14" s="416" t="s">
        <v>1155</v>
      </c>
    </row>
    <row r="15">
      <c r="A15" s="417" t="s">
        <v>927</v>
      </c>
      <c r="B15" s="417" t="s">
        <v>443</v>
      </c>
      <c r="C15" s="417" t="s">
        <v>928</v>
      </c>
      <c r="D15" s="417" t="s">
        <v>822</v>
      </c>
      <c r="E15" s="417" t="s">
        <v>1496</v>
      </c>
    </row>
    <row r="16">
      <c r="A16" s="417" t="s">
        <v>932</v>
      </c>
      <c r="B16" s="417" t="s">
        <v>443</v>
      </c>
      <c r="C16" s="417" t="s">
        <v>1157</v>
      </c>
      <c r="D16" s="417" t="s">
        <v>822</v>
      </c>
      <c r="E16" s="417" t="s">
        <v>1158</v>
      </c>
    </row>
    <row r="17">
      <c r="A17" s="417" t="s">
        <v>935</v>
      </c>
      <c r="B17" s="417" t="s">
        <v>443</v>
      </c>
      <c r="C17" s="417" t="s">
        <v>1159</v>
      </c>
      <c r="D17" s="417" t="s">
        <v>822</v>
      </c>
      <c r="E17" s="417" t="s">
        <v>1160</v>
      </c>
    </row>
    <row r="18">
      <c r="A18" s="417" t="s">
        <v>938</v>
      </c>
      <c r="B18" s="417" t="s">
        <v>443</v>
      </c>
      <c r="C18" s="417" t="s">
        <v>1161</v>
      </c>
      <c r="D18" s="417" t="s">
        <v>822</v>
      </c>
      <c r="E18" s="416" t="s">
        <v>1497</v>
      </c>
    </row>
    <row r="19">
      <c r="A19" s="417" t="s">
        <v>961</v>
      </c>
      <c r="B19" s="417" t="s">
        <v>443</v>
      </c>
      <c r="C19" s="472" t="s">
        <v>1201</v>
      </c>
      <c r="D19" s="417" t="s">
        <v>1164</v>
      </c>
      <c r="E19" s="417"/>
    </row>
    <row r="20">
      <c r="A20" s="417" t="s">
        <v>1009</v>
      </c>
      <c r="B20" s="417" t="s">
        <v>443</v>
      </c>
      <c r="C20" s="417" t="s">
        <v>1166</v>
      </c>
      <c r="D20" s="417" t="s">
        <v>1167</v>
      </c>
      <c r="E20" s="417" t="s">
        <v>1498</v>
      </c>
    </row>
    <row r="21">
      <c r="A21" s="417" t="s">
        <v>1477</v>
      </c>
      <c r="B21" s="417" t="s">
        <v>443</v>
      </c>
      <c r="C21" s="417" t="s">
        <v>1430</v>
      </c>
      <c r="D21" s="417" t="s">
        <v>1023</v>
      </c>
      <c r="E21" s="418"/>
    </row>
    <row r="22">
      <c r="A22" s="417" t="s">
        <v>1499</v>
      </c>
      <c r="B22" s="417" t="s">
        <v>443</v>
      </c>
      <c r="C22" s="417" t="s">
        <v>1500</v>
      </c>
      <c r="D22" s="417" t="s">
        <v>1164</v>
      </c>
      <c r="E22" s="418"/>
    </row>
    <row r="23">
      <c r="A23" s="417" t="s">
        <v>1501</v>
      </c>
      <c r="B23" s="417" t="s">
        <v>443</v>
      </c>
      <c r="C23" s="417" t="s">
        <v>1502</v>
      </c>
      <c r="D23" s="417" t="s">
        <v>1164</v>
      </c>
      <c r="E23" s="418"/>
    </row>
    <row r="24">
      <c r="A24" s="417" t="s">
        <v>1503</v>
      </c>
      <c r="B24" s="417" t="s">
        <v>443</v>
      </c>
      <c r="C24" s="417" t="s">
        <v>1504</v>
      </c>
      <c r="D24" s="417" t="s">
        <v>1164</v>
      </c>
      <c r="E24" s="418"/>
    </row>
    <row r="25">
      <c r="A25" s="417" t="s">
        <v>1505</v>
      </c>
      <c r="B25" s="417" t="s">
        <v>443</v>
      </c>
      <c r="C25" s="417" t="s">
        <v>1506</v>
      </c>
      <c r="D25" s="417" t="s">
        <v>1167</v>
      </c>
      <c r="E25" s="547" t="s">
        <v>1507</v>
      </c>
    </row>
    <row r="26">
      <c r="A26" s="417" t="s">
        <v>1508</v>
      </c>
      <c r="B26" s="417" t="s">
        <v>443</v>
      </c>
      <c r="C26" s="417" t="s">
        <v>1509</v>
      </c>
      <c r="D26" s="417" t="s">
        <v>1164</v>
      </c>
      <c r="E26" s="418"/>
    </row>
    <row r="27">
      <c r="A27" s="417" t="s">
        <v>1510</v>
      </c>
      <c r="B27" s="417" t="s">
        <v>443</v>
      </c>
      <c r="C27" s="417" t="s">
        <v>1511</v>
      </c>
      <c r="D27" s="417" t="s">
        <v>1167</v>
      </c>
      <c r="E27" s="418"/>
    </row>
    <row r="28">
      <c r="A28" s="417" t="s">
        <v>1512</v>
      </c>
      <c r="B28" s="417" t="s">
        <v>443</v>
      </c>
      <c r="C28" s="417" t="s">
        <v>1513</v>
      </c>
      <c r="D28" s="417" t="s">
        <v>1167</v>
      </c>
      <c r="E28" s="465" t="s">
        <v>1514</v>
      </c>
    </row>
    <row r="29">
      <c r="A29" s="417" t="s">
        <v>1515</v>
      </c>
      <c r="B29" s="417" t="s">
        <v>443</v>
      </c>
      <c r="C29" s="417" t="s">
        <v>1516</v>
      </c>
      <c r="D29" s="417" t="s">
        <v>1167</v>
      </c>
      <c r="E29" s="418"/>
    </row>
    <row r="30">
      <c r="A30" s="548" t="s">
        <v>1517</v>
      </c>
      <c r="B30" s="549"/>
      <c r="C30" s="549"/>
      <c r="D30" s="549"/>
      <c r="E30" s="550"/>
    </row>
    <row r="31">
      <c r="A31" s="548" t="s">
        <v>1518</v>
      </c>
      <c r="D31" s="549"/>
      <c r="E31" s="550"/>
    </row>
    <row r="33">
      <c r="A33" s="437" t="s">
        <v>829</v>
      </c>
    </row>
    <row r="34">
      <c r="A34" s="551" t="s">
        <v>824</v>
      </c>
    </row>
    <row r="35">
      <c r="A35" s="416" t="s">
        <v>965</v>
      </c>
      <c r="B35" s="416" t="s">
        <v>966</v>
      </c>
      <c r="C35" s="416" t="s">
        <v>818</v>
      </c>
      <c r="D35" s="416" t="s">
        <v>411</v>
      </c>
    </row>
    <row r="36">
      <c r="A36" s="417">
        <v>1.0</v>
      </c>
      <c r="B36" s="417" t="s">
        <v>971</v>
      </c>
      <c r="C36" s="417" t="s">
        <v>822</v>
      </c>
      <c r="D36" s="471" t="s">
        <v>409</v>
      </c>
      <c r="E36" s="166" t="s">
        <v>1169</v>
      </c>
    </row>
    <row r="37">
      <c r="A37" s="417">
        <v>2.0</v>
      </c>
      <c r="B37" s="417" t="s">
        <v>973</v>
      </c>
      <c r="C37" s="417" t="s">
        <v>822</v>
      </c>
      <c r="D37" s="471" t="s">
        <v>409</v>
      </c>
      <c r="E37" s="166" t="s">
        <v>1169</v>
      </c>
    </row>
    <row r="38">
      <c r="A38" s="472">
        <v>3.0</v>
      </c>
      <c r="B38" s="472" t="s">
        <v>134</v>
      </c>
      <c r="C38" s="472" t="s">
        <v>822</v>
      </c>
      <c r="D38" s="471"/>
    </row>
    <row r="39">
      <c r="A39" s="548" t="s">
        <v>1517</v>
      </c>
      <c r="B39" s="549"/>
      <c r="C39" s="549"/>
    </row>
    <row r="40">
      <c r="A40" s="548" t="s">
        <v>1519</v>
      </c>
    </row>
  </sheetData>
  <mergeCells count="9">
    <mergeCell ref="A31:C31"/>
    <mergeCell ref="A40:C40"/>
    <mergeCell ref="B2:E2"/>
    <mergeCell ref="B3:E3"/>
    <mergeCell ref="A6:E6"/>
    <mergeCell ref="A7:E7"/>
    <mergeCell ref="A13:E13"/>
    <mergeCell ref="A33:E33"/>
    <mergeCell ref="A34:E34"/>
  </mergeCells>
  <hyperlinks>
    <hyperlink r:id="rId1" ref="B2"/>
    <hyperlink r:id="rId2" location="gid=0&amp;range=153:153" ref="E36"/>
    <hyperlink r:id="rId3" location="gid=0&amp;range=153:153" ref="E37"/>
  </hyperlinks>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7.88"/>
    <col customWidth="1" min="3" max="3" width="32.13"/>
    <col customWidth="1" min="4" max="4" width="28.63"/>
    <col customWidth="1" min="5" max="5" width="45.13"/>
  </cols>
  <sheetData>
    <row r="1">
      <c r="A1" s="466"/>
      <c r="B1" s="466" t="s">
        <v>1520</v>
      </c>
      <c r="C1" s="49" t="s">
        <v>1521</v>
      </c>
    </row>
    <row r="2">
      <c r="A2" s="413" t="s">
        <v>831</v>
      </c>
      <c r="B2" s="468" t="s">
        <v>1522</v>
      </c>
      <c r="C2" s="8"/>
      <c r="D2" s="8"/>
      <c r="E2" s="9"/>
    </row>
    <row r="3">
      <c r="A3" s="413" t="s">
        <v>909</v>
      </c>
      <c r="B3" s="414" t="s">
        <v>1523</v>
      </c>
      <c r="C3" s="8"/>
      <c r="D3" s="8"/>
      <c r="E3" s="9"/>
    </row>
    <row r="4">
      <c r="A4" s="49" t="s">
        <v>64</v>
      </c>
      <c r="B4" s="552" t="s">
        <v>1524</v>
      </c>
      <c r="C4" s="553" t="s">
        <v>1525</v>
      </c>
    </row>
    <row r="5">
      <c r="A5" s="49"/>
    </row>
    <row r="6">
      <c r="A6" s="437" t="s">
        <v>814</v>
      </c>
    </row>
    <row r="7">
      <c r="A7" s="545" t="s">
        <v>815</v>
      </c>
    </row>
    <row r="8">
      <c r="A8" s="416" t="s">
        <v>816</v>
      </c>
      <c r="B8" s="416" t="s">
        <v>817</v>
      </c>
      <c r="C8" s="416" t="s">
        <v>411</v>
      </c>
      <c r="D8" s="416" t="s">
        <v>818</v>
      </c>
      <c r="E8" s="429" t="s">
        <v>988</v>
      </c>
    </row>
    <row r="9">
      <c r="A9" s="554" t="s">
        <v>1250</v>
      </c>
      <c r="B9" s="554" t="s">
        <v>443</v>
      </c>
      <c r="C9" s="555" t="s">
        <v>1526</v>
      </c>
      <c r="D9" s="554" t="s">
        <v>822</v>
      </c>
      <c r="E9" s="554" t="s">
        <v>1252</v>
      </c>
    </row>
    <row r="10">
      <c r="A10" s="554" t="s">
        <v>1253</v>
      </c>
      <c r="B10" s="554" t="s">
        <v>443</v>
      </c>
      <c r="C10" s="554" t="s">
        <v>1254</v>
      </c>
      <c r="D10" s="554" t="s">
        <v>822</v>
      </c>
      <c r="E10" s="556"/>
    </row>
    <row r="11">
      <c r="A11" s="554" t="s">
        <v>820</v>
      </c>
      <c r="B11" s="554" t="s">
        <v>443</v>
      </c>
      <c r="C11" s="556"/>
      <c r="D11" s="554" t="s">
        <v>822</v>
      </c>
      <c r="E11" s="554" t="s">
        <v>1255</v>
      </c>
    </row>
    <row r="13">
      <c r="A13" s="545" t="s">
        <v>824</v>
      </c>
    </row>
    <row r="14">
      <c r="A14" s="416" t="s">
        <v>816</v>
      </c>
      <c r="B14" s="416" t="s">
        <v>817</v>
      </c>
      <c r="C14" s="416" t="s">
        <v>411</v>
      </c>
      <c r="D14" s="416" t="s">
        <v>818</v>
      </c>
      <c r="E14" s="429" t="s">
        <v>988</v>
      </c>
    </row>
    <row r="15">
      <c r="A15" s="472" t="s">
        <v>134</v>
      </c>
      <c r="B15" s="472" t="s">
        <v>443</v>
      </c>
      <c r="C15" s="472" t="s">
        <v>1201</v>
      </c>
      <c r="D15" s="472" t="s">
        <v>822</v>
      </c>
      <c r="E15" s="417"/>
    </row>
    <row r="16">
      <c r="A16" s="472" t="s">
        <v>1527</v>
      </c>
      <c r="B16" s="472" t="s">
        <v>407</v>
      </c>
      <c r="C16" s="471" t="s">
        <v>1528</v>
      </c>
      <c r="D16" s="472" t="s">
        <v>822</v>
      </c>
      <c r="E16" s="417"/>
    </row>
    <row r="17">
      <c r="A17" s="557" t="s">
        <v>1203</v>
      </c>
      <c r="B17" s="557"/>
      <c r="C17" s="558"/>
      <c r="D17" s="557" t="s">
        <v>822</v>
      </c>
      <c r="E17" s="558" t="s">
        <v>1529</v>
      </c>
    </row>
    <row r="18">
      <c r="A18" s="472" t="s">
        <v>1146</v>
      </c>
      <c r="B18" s="472"/>
      <c r="C18" s="471"/>
      <c r="D18" s="472" t="s">
        <v>822</v>
      </c>
      <c r="E18" s="471" t="s">
        <v>1530</v>
      </c>
    </row>
    <row r="19">
      <c r="A19" s="417" t="s">
        <v>1531</v>
      </c>
      <c r="B19" s="417" t="s">
        <v>1532</v>
      </c>
      <c r="C19" s="472" t="s">
        <v>1533</v>
      </c>
      <c r="D19" s="417" t="s">
        <v>923</v>
      </c>
      <c r="E19" s="417" t="s">
        <v>1534</v>
      </c>
    </row>
    <row r="20">
      <c r="A20" s="417" t="s">
        <v>1535</v>
      </c>
      <c r="B20" s="417" t="s">
        <v>1532</v>
      </c>
      <c r="C20" s="417" t="s">
        <v>1536</v>
      </c>
      <c r="D20" s="417" t="s">
        <v>923</v>
      </c>
      <c r="E20" s="417" t="s">
        <v>1534</v>
      </c>
    </row>
    <row r="21">
      <c r="A21" s="417"/>
      <c r="B21" s="417"/>
      <c r="C21" s="472"/>
      <c r="D21" s="417"/>
      <c r="E21" s="417"/>
    </row>
    <row r="22">
      <c r="A22" s="417"/>
      <c r="B22" s="417"/>
      <c r="C22" s="417"/>
      <c r="D22" s="417"/>
      <c r="E22" s="418"/>
    </row>
    <row r="23">
      <c r="A23" s="417"/>
      <c r="B23" s="417"/>
      <c r="C23" s="417"/>
      <c r="D23" s="417"/>
      <c r="E23" s="418"/>
    </row>
    <row r="24">
      <c r="A24" s="417"/>
      <c r="B24" s="417"/>
      <c r="C24" s="417"/>
      <c r="D24" s="417"/>
      <c r="E24" s="418"/>
    </row>
    <row r="25">
      <c r="A25" s="417"/>
      <c r="B25" s="417"/>
      <c r="C25" s="417"/>
      <c r="D25" s="417"/>
      <c r="E25" s="418"/>
    </row>
    <row r="26">
      <c r="A26" s="417"/>
      <c r="B26" s="417"/>
      <c r="C26" s="417"/>
      <c r="D26" s="417"/>
      <c r="E26" s="547"/>
    </row>
    <row r="27">
      <c r="A27" s="417"/>
      <c r="B27" s="417"/>
      <c r="C27" s="417"/>
      <c r="D27" s="417"/>
      <c r="E27" s="418"/>
    </row>
    <row r="28">
      <c r="A28" s="417"/>
      <c r="B28" s="417"/>
      <c r="C28" s="417"/>
      <c r="D28" s="417"/>
      <c r="E28" s="418"/>
    </row>
    <row r="29">
      <c r="A29" s="417"/>
      <c r="B29" s="417"/>
      <c r="C29" s="417"/>
      <c r="D29" s="417"/>
      <c r="E29" s="465"/>
    </row>
    <row r="30">
      <c r="A30" s="417"/>
      <c r="B30" s="417"/>
      <c r="C30" s="417"/>
      <c r="D30" s="417"/>
      <c r="E30" s="418"/>
    </row>
    <row r="31">
      <c r="A31" s="548" t="s">
        <v>1517</v>
      </c>
      <c r="B31" s="549"/>
      <c r="C31" s="549"/>
      <c r="D31" s="549"/>
      <c r="E31" s="550"/>
    </row>
    <row r="32">
      <c r="A32" s="548"/>
      <c r="D32" s="549"/>
      <c r="E32" s="550"/>
    </row>
    <row r="34">
      <c r="A34" s="437" t="s">
        <v>829</v>
      </c>
    </row>
    <row r="35">
      <c r="A35" s="551" t="s">
        <v>824</v>
      </c>
    </row>
    <row r="36">
      <c r="A36" s="416" t="s">
        <v>816</v>
      </c>
      <c r="B36" s="416" t="s">
        <v>817</v>
      </c>
      <c r="C36" s="420" t="s">
        <v>411</v>
      </c>
      <c r="D36" s="519" t="s">
        <v>818</v>
      </c>
      <c r="E36" s="519" t="s">
        <v>988</v>
      </c>
      <c r="F36" s="539" t="s">
        <v>1394</v>
      </c>
    </row>
    <row r="37">
      <c r="A37" s="417" t="s">
        <v>971</v>
      </c>
      <c r="B37" s="417" t="s">
        <v>822</v>
      </c>
      <c r="C37" s="417" t="s">
        <v>1189</v>
      </c>
      <c r="D37" s="559"/>
      <c r="E37" s="54"/>
    </row>
    <row r="38">
      <c r="A38" s="417" t="s">
        <v>973</v>
      </c>
      <c r="B38" s="417" t="s">
        <v>822</v>
      </c>
      <c r="C38" s="417"/>
      <c r="D38" s="559"/>
      <c r="E38" s="54"/>
    </row>
    <row r="39">
      <c r="A39" s="472"/>
      <c r="B39" s="472"/>
      <c r="C39" s="560"/>
      <c r="D39" s="54"/>
      <c r="E39" s="54"/>
    </row>
    <row r="40">
      <c r="A40" s="548" t="s">
        <v>1517</v>
      </c>
      <c r="B40" s="549"/>
      <c r="C40" s="549"/>
    </row>
  </sheetData>
  <mergeCells count="8">
    <mergeCell ref="B2:E2"/>
    <mergeCell ref="B3:E3"/>
    <mergeCell ref="A6:E6"/>
    <mergeCell ref="A7:E7"/>
    <mergeCell ref="A13:E13"/>
    <mergeCell ref="A32:C32"/>
    <mergeCell ref="A34:E34"/>
    <mergeCell ref="A35:E35"/>
  </mergeCells>
  <hyperlinks>
    <hyperlink r:id="rId1" ref="B2"/>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17.88"/>
    <col customWidth="1" min="3" max="3" width="32.13"/>
    <col customWidth="1" min="4" max="4" width="28.63"/>
    <col customWidth="1" min="5" max="5" width="45.13"/>
  </cols>
  <sheetData>
    <row r="1">
      <c r="A1" s="466"/>
      <c r="B1" s="466" t="s">
        <v>1537</v>
      </c>
      <c r="C1" s="49" t="s">
        <v>1149</v>
      </c>
    </row>
    <row r="2">
      <c r="A2" s="413" t="s">
        <v>831</v>
      </c>
      <c r="B2" s="468" t="s">
        <v>1538</v>
      </c>
      <c r="C2" s="8"/>
      <c r="D2" s="8"/>
      <c r="E2" s="9"/>
    </row>
    <row r="3">
      <c r="A3" s="413" t="s">
        <v>909</v>
      </c>
      <c r="B3" s="414" t="s">
        <v>1539</v>
      </c>
      <c r="C3" s="8"/>
      <c r="D3" s="8"/>
      <c r="E3" s="9"/>
    </row>
    <row r="4">
      <c r="A4" s="49" t="s">
        <v>64</v>
      </c>
      <c r="B4" s="552" t="s">
        <v>1524</v>
      </c>
      <c r="C4" s="49" t="s">
        <v>1540</v>
      </c>
    </row>
    <row r="6">
      <c r="A6" s="437" t="s">
        <v>814</v>
      </c>
    </row>
    <row r="7">
      <c r="A7" s="545"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72" t="s">
        <v>1541</v>
      </c>
      <c r="D10" s="472" t="s">
        <v>822</v>
      </c>
      <c r="E10" s="546" t="s">
        <v>1542</v>
      </c>
    </row>
    <row r="11">
      <c r="A11" s="417" t="s">
        <v>820</v>
      </c>
      <c r="B11" s="417" t="s">
        <v>443</v>
      </c>
      <c r="C11" s="546" t="s">
        <v>1154</v>
      </c>
      <c r="D11" s="472" t="s">
        <v>822</v>
      </c>
      <c r="E11" s="472" t="s">
        <v>914</v>
      </c>
    </row>
    <row r="13">
      <c r="A13" s="545" t="s">
        <v>824</v>
      </c>
    </row>
    <row r="14">
      <c r="A14" s="417" t="s">
        <v>927</v>
      </c>
      <c r="B14" s="417" t="s">
        <v>443</v>
      </c>
      <c r="C14" s="417" t="s">
        <v>928</v>
      </c>
      <c r="D14" s="417" t="s">
        <v>822</v>
      </c>
      <c r="E14" s="417" t="s">
        <v>1543</v>
      </c>
    </row>
    <row r="15">
      <c r="A15" s="417" t="s">
        <v>932</v>
      </c>
      <c r="B15" s="417" t="s">
        <v>443</v>
      </c>
      <c r="C15" s="417" t="s">
        <v>1157</v>
      </c>
      <c r="D15" s="417" t="s">
        <v>822</v>
      </c>
      <c r="E15" s="417" t="s">
        <v>1180</v>
      </c>
    </row>
    <row r="16">
      <c r="A16" s="417" t="s">
        <v>935</v>
      </c>
      <c r="B16" s="417" t="s">
        <v>443</v>
      </c>
      <c r="C16" s="417" t="s">
        <v>1159</v>
      </c>
      <c r="D16" s="417" t="s">
        <v>822</v>
      </c>
      <c r="E16" s="417" t="s">
        <v>1181</v>
      </c>
    </row>
    <row r="17">
      <c r="A17" s="417" t="s">
        <v>938</v>
      </c>
      <c r="B17" s="417" t="s">
        <v>443</v>
      </c>
      <c r="C17" s="417" t="s">
        <v>1161</v>
      </c>
      <c r="D17" s="417" t="s">
        <v>822</v>
      </c>
      <c r="E17" s="416" t="s">
        <v>1544</v>
      </c>
    </row>
    <row r="18">
      <c r="A18" s="417" t="s">
        <v>961</v>
      </c>
      <c r="B18" s="417" t="s">
        <v>443</v>
      </c>
      <c r="C18" s="470" t="s">
        <v>1545</v>
      </c>
      <c r="D18" s="417" t="s">
        <v>1183</v>
      </c>
      <c r="E18" s="417"/>
    </row>
    <row r="19">
      <c r="A19" s="417" t="s">
        <v>1009</v>
      </c>
      <c r="B19" s="417" t="s">
        <v>443</v>
      </c>
      <c r="C19" s="417" t="s">
        <v>1166</v>
      </c>
      <c r="D19" s="417" t="s">
        <v>1167</v>
      </c>
      <c r="E19" s="417" t="s">
        <v>1546</v>
      </c>
    </row>
    <row r="20">
      <c r="A20" s="417" t="s">
        <v>1477</v>
      </c>
      <c r="B20" s="417" t="s">
        <v>443</v>
      </c>
      <c r="C20" s="417" t="s">
        <v>1430</v>
      </c>
      <c r="D20" s="417" t="s">
        <v>1023</v>
      </c>
      <c r="E20" s="418"/>
    </row>
    <row r="21">
      <c r="A21" s="548" t="s">
        <v>1517</v>
      </c>
      <c r="B21" s="549"/>
      <c r="C21" s="549"/>
    </row>
    <row r="22">
      <c r="A22" s="548" t="s">
        <v>1547</v>
      </c>
    </row>
    <row r="23">
      <c r="A23" s="473"/>
      <c r="B23" s="474"/>
      <c r="C23" s="474"/>
      <c r="D23" s="474"/>
    </row>
    <row r="24">
      <c r="A24" s="437" t="s">
        <v>829</v>
      </c>
    </row>
    <row r="25">
      <c r="A25" s="545" t="s">
        <v>824</v>
      </c>
    </row>
    <row r="26">
      <c r="A26" s="416" t="s">
        <v>965</v>
      </c>
      <c r="B26" s="416" t="s">
        <v>966</v>
      </c>
      <c r="C26" s="416" t="s">
        <v>818</v>
      </c>
      <c r="D26" s="416" t="s">
        <v>411</v>
      </c>
    </row>
    <row r="27">
      <c r="A27" s="417">
        <v>1.0</v>
      </c>
      <c r="B27" s="417" t="s">
        <v>971</v>
      </c>
      <c r="C27" s="417" t="s">
        <v>822</v>
      </c>
      <c r="D27" s="471" t="s">
        <v>409</v>
      </c>
      <c r="E27" s="166" t="s">
        <v>1169</v>
      </c>
    </row>
    <row r="28">
      <c r="A28" s="417">
        <v>2.0</v>
      </c>
      <c r="B28" s="417" t="s">
        <v>973</v>
      </c>
      <c r="C28" s="417" t="s">
        <v>822</v>
      </c>
      <c r="D28" s="471" t="s">
        <v>409</v>
      </c>
      <c r="E28" s="166" t="s">
        <v>1169</v>
      </c>
    </row>
    <row r="29">
      <c r="A29" s="472">
        <v>3.0</v>
      </c>
      <c r="B29" s="472" t="s">
        <v>134</v>
      </c>
      <c r="C29" s="472" t="s">
        <v>822</v>
      </c>
      <c r="D29" s="471"/>
    </row>
    <row r="30">
      <c r="A30" s="472">
        <v>4.0</v>
      </c>
      <c r="B30" s="472" t="s">
        <v>1527</v>
      </c>
      <c r="C30" s="472" t="s">
        <v>822</v>
      </c>
      <c r="D30" s="471"/>
    </row>
    <row r="31">
      <c r="A31" s="472">
        <v>5.0</v>
      </c>
      <c r="B31" s="472" t="s">
        <v>1146</v>
      </c>
      <c r="C31" s="472" t="s">
        <v>822</v>
      </c>
      <c r="D31" s="471" t="s">
        <v>1548</v>
      </c>
    </row>
    <row r="32">
      <c r="A32" s="561">
        <v>6.0</v>
      </c>
      <c r="B32" s="417" t="s">
        <v>1531</v>
      </c>
      <c r="C32" s="417" t="s">
        <v>822</v>
      </c>
      <c r="D32" s="471" t="s">
        <v>1534</v>
      </c>
    </row>
    <row r="33">
      <c r="A33" s="561">
        <v>7.0</v>
      </c>
      <c r="B33" s="417" t="s">
        <v>1535</v>
      </c>
      <c r="C33" s="417" t="s">
        <v>822</v>
      </c>
      <c r="D33" s="471" t="s">
        <v>1534</v>
      </c>
    </row>
    <row r="34">
      <c r="A34" s="561"/>
      <c r="B34" s="561"/>
      <c r="C34" s="561"/>
      <c r="D34" s="562"/>
    </row>
    <row r="35">
      <c r="A35" s="548" t="s">
        <v>1517</v>
      </c>
      <c r="B35" s="549"/>
      <c r="C35" s="549"/>
    </row>
    <row r="36">
      <c r="A36" s="548" t="s">
        <v>1549</v>
      </c>
    </row>
  </sheetData>
  <mergeCells count="9">
    <mergeCell ref="A22:C22"/>
    <mergeCell ref="A36:C36"/>
    <mergeCell ref="B2:E2"/>
    <mergeCell ref="B3:E3"/>
    <mergeCell ref="A6:E6"/>
    <mergeCell ref="A7:E7"/>
    <mergeCell ref="A13:E13"/>
    <mergeCell ref="A24:E24"/>
    <mergeCell ref="A25:E25"/>
  </mergeCells>
  <hyperlinks>
    <hyperlink r:id="rId1" ref="B2"/>
    <hyperlink r:id="rId2" location="gid=0&amp;range=153:153" ref="E27"/>
    <hyperlink r:id="rId3" location="gid=0&amp;range=153:153" ref="E28"/>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38"/>
    <col customWidth="1" min="4" max="4" width="23.25"/>
    <col customWidth="1" min="5" max="5" width="23.13"/>
  </cols>
  <sheetData>
    <row r="1">
      <c r="A1" s="413" t="s">
        <v>831</v>
      </c>
      <c r="B1" s="414" t="s">
        <v>908</v>
      </c>
      <c r="C1" s="8"/>
      <c r="D1" s="8"/>
      <c r="E1" s="9"/>
    </row>
    <row r="2">
      <c r="A2" s="413" t="s">
        <v>1245</v>
      </c>
      <c r="B2" s="414" t="s">
        <v>1246</v>
      </c>
      <c r="C2" s="8"/>
      <c r="D2" s="8"/>
      <c r="E2" s="9"/>
    </row>
    <row r="3">
      <c r="A3" s="413" t="s">
        <v>1247</v>
      </c>
      <c r="B3" s="414" t="s">
        <v>1246</v>
      </c>
      <c r="C3" s="8"/>
      <c r="D3" s="8"/>
      <c r="E3" s="9"/>
    </row>
    <row r="4">
      <c r="A4" s="413" t="s">
        <v>909</v>
      </c>
      <c r="B4" s="414" t="s">
        <v>1550</v>
      </c>
      <c r="C4" s="8"/>
      <c r="D4" s="8"/>
      <c r="E4" s="9"/>
    </row>
    <row r="7">
      <c r="A7" s="49" t="s">
        <v>814</v>
      </c>
    </row>
    <row r="9">
      <c r="A9" s="49" t="s">
        <v>815</v>
      </c>
    </row>
    <row r="10">
      <c r="A10" s="416" t="s">
        <v>816</v>
      </c>
      <c r="B10" s="416" t="s">
        <v>817</v>
      </c>
      <c r="C10" s="416" t="s">
        <v>411</v>
      </c>
      <c r="D10" s="416" t="s">
        <v>818</v>
      </c>
      <c r="E10" s="416" t="s">
        <v>819</v>
      </c>
    </row>
    <row r="11">
      <c r="A11" s="417" t="s">
        <v>1250</v>
      </c>
      <c r="B11" s="417" t="s">
        <v>443</v>
      </c>
      <c r="C11" s="417" t="s">
        <v>1251</v>
      </c>
      <c r="D11" s="417" t="s">
        <v>822</v>
      </c>
      <c r="E11" s="417" t="s">
        <v>1252</v>
      </c>
    </row>
    <row r="12">
      <c r="A12" s="417" t="s">
        <v>1253</v>
      </c>
      <c r="B12" s="417" t="s">
        <v>443</v>
      </c>
      <c r="C12" s="417" t="s">
        <v>1254</v>
      </c>
      <c r="D12" s="417" t="s">
        <v>822</v>
      </c>
      <c r="E12" s="418"/>
    </row>
    <row r="13">
      <c r="A13" s="417" t="s">
        <v>820</v>
      </c>
      <c r="B13" s="417" t="s">
        <v>443</v>
      </c>
      <c r="C13" s="418"/>
      <c r="D13" s="417" t="s">
        <v>822</v>
      </c>
      <c r="E13" s="417" t="s">
        <v>1255</v>
      </c>
    </row>
    <row r="15">
      <c r="A15" s="49" t="s">
        <v>824</v>
      </c>
    </row>
    <row r="16">
      <c r="A16" s="416" t="s">
        <v>965</v>
      </c>
      <c r="B16" s="416" t="s">
        <v>966</v>
      </c>
      <c r="C16" s="416" t="s">
        <v>818</v>
      </c>
      <c r="D16" s="416" t="s">
        <v>411</v>
      </c>
    </row>
    <row r="17">
      <c r="A17" s="417">
        <v>1.0</v>
      </c>
      <c r="B17" s="417" t="s">
        <v>1256</v>
      </c>
      <c r="C17" s="417" t="s">
        <v>822</v>
      </c>
      <c r="D17" s="417" t="s">
        <v>969</v>
      </c>
    </row>
    <row r="18">
      <c r="A18" s="417">
        <v>2.0</v>
      </c>
      <c r="B18" s="417" t="s">
        <v>1257</v>
      </c>
      <c r="C18" s="417" t="s">
        <v>1258</v>
      </c>
      <c r="D18" s="417" t="s">
        <v>1467</v>
      </c>
    </row>
    <row r="19">
      <c r="A19" s="417">
        <v>3.0</v>
      </c>
      <c r="B19" s="417" t="s">
        <v>1551</v>
      </c>
      <c r="C19" s="417" t="s">
        <v>822</v>
      </c>
      <c r="D19" s="417" t="s">
        <v>1552</v>
      </c>
    </row>
    <row r="20">
      <c r="A20" s="417">
        <v>4.0</v>
      </c>
      <c r="B20" s="417" t="s">
        <v>134</v>
      </c>
      <c r="C20" s="417" t="s">
        <v>822</v>
      </c>
      <c r="D20" s="418"/>
    </row>
    <row r="21">
      <c r="A21" s="417">
        <v>5.0</v>
      </c>
      <c r="B21" s="417" t="s">
        <v>1205</v>
      </c>
      <c r="C21" s="417" t="s">
        <v>822</v>
      </c>
      <c r="D21" s="417" t="s">
        <v>1469</v>
      </c>
    </row>
    <row r="22">
      <c r="A22" s="417">
        <v>6.0</v>
      </c>
      <c r="B22" s="417" t="s">
        <v>1259</v>
      </c>
      <c r="C22" s="417" t="s">
        <v>822</v>
      </c>
      <c r="D22" s="417" t="s">
        <v>411</v>
      </c>
    </row>
    <row r="25">
      <c r="A25" s="49" t="s">
        <v>829</v>
      </c>
    </row>
    <row r="27">
      <c r="A27" s="49" t="s">
        <v>824</v>
      </c>
    </row>
    <row r="28">
      <c r="A28" s="416" t="s">
        <v>965</v>
      </c>
      <c r="B28" s="416" t="s">
        <v>966</v>
      </c>
      <c r="C28" s="416" t="s">
        <v>818</v>
      </c>
      <c r="D28" s="416" t="s">
        <v>411</v>
      </c>
    </row>
    <row r="29">
      <c r="A29" s="417">
        <v>1.0</v>
      </c>
      <c r="B29" s="417" t="s">
        <v>971</v>
      </c>
      <c r="C29" s="417" t="s">
        <v>822</v>
      </c>
      <c r="D29" s="417" t="s">
        <v>1189</v>
      </c>
    </row>
    <row r="30">
      <c r="A30" s="417">
        <v>2.0</v>
      </c>
      <c r="B30" s="417" t="s">
        <v>973</v>
      </c>
      <c r="C30" s="417" t="s">
        <v>822</v>
      </c>
      <c r="D30" s="417" t="s">
        <v>1471</v>
      </c>
    </row>
  </sheetData>
  <mergeCells count="4">
    <mergeCell ref="B1:E1"/>
    <mergeCell ref="B2:E2"/>
    <mergeCell ref="B3:E3"/>
    <mergeCell ref="B4:E4"/>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5.0"/>
    <col customWidth="1" min="3" max="3" width="32.13"/>
    <col customWidth="1" min="4" max="4" width="47.75"/>
    <col customWidth="1" min="5" max="5" width="45.13"/>
  </cols>
  <sheetData>
    <row r="1">
      <c r="A1" s="563" t="s">
        <v>831</v>
      </c>
      <c r="B1" s="414" t="s">
        <v>908</v>
      </c>
      <c r="C1" s="8"/>
      <c r="D1" s="8"/>
      <c r="E1" s="8"/>
      <c r="F1" s="9"/>
    </row>
    <row r="2" ht="57.0" customHeight="1">
      <c r="A2" s="413" t="s">
        <v>909</v>
      </c>
      <c r="B2" s="414" t="s">
        <v>1553</v>
      </c>
      <c r="C2" s="8"/>
      <c r="D2" s="8"/>
      <c r="E2" s="8"/>
      <c r="F2" s="9"/>
    </row>
    <row r="3">
      <c r="B3" s="49" t="s">
        <v>1554</v>
      </c>
    </row>
    <row r="5">
      <c r="A5" s="49" t="s">
        <v>814</v>
      </c>
    </row>
    <row r="7">
      <c r="A7" s="49"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1555</v>
      </c>
      <c r="D10" s="417" t="s">
        <v>822</v>
      </c>
      <c r="E10" s="418"/>
    </row>
    <row r="11">
      <c r="A11" s="417" t="s">
        <v>820</v>
      </c>
      <c r="B11" s="417" t="s">
        <v>443</v>
      </c>
      <c r="C11" s="418"/>
      <c r="D11" s="417" t="s">
        <v>822</v>
      </c>
      <c r="E11" s="417" t="s">
        <v>914</v>
      </c>
    </row>
    <row r="12">
      <c r="A12" s="417" t="s">
        <v>918</v>
      </c>
      <c r="B12" s="417" t="s">
        <v>443</v>
      </c>
      <c r="C12" s="417" t="s">
        <v>919</v>
      </c>
      <c r="D12" s="417" t="s">
        <v>822</v>
      </c>
      <c r="E12" s="418"/>
    </row>
    <row r="13">
      <c r="A13" s="417" t="s">
        <v>920</v>
      </c>
      <c r="B13" s="417" t="s">
        <v>407</v>
      </c>
      <c r="C13" s="417" t="s">
        <v>921</v>
      </c>
      <c r="D13" s="417" t="s">
        <v>822</v>
      </c>
      <c r="E13" s="418"/>
    </row>
    <row r="14">
      <c r="A14" s="417" t="s">
        <v>922</v>
      </c>
      <c r="B14" s="417" t="s">
        <v>443</v>
      </c>
      <c r="C14" s="418"/>
      <c r="D14" s="417" t="s">
        <v>923</v>
      </c>
      <c r="E14" s="418"/>
    </row>
    <row r="16">
      <c r="A16" s="49" t="s">
        <v>824</v>
      </c>
    </row>
    <row r="17">
      <c r="A17" s="416" t="s">
        <v>816</v>
      </c>
      <c r="B17" s="416" t="s">
        <v>817</v>
      </c>
      <c r="C17" s="416" t="s">
        <v>411</v>
      </c>
      <c r="D17" s="416" t="s">
        <v>818</v>
      </c>
      <c r="E17" s="416" t="s">
        <v>819</v>
      </c>
    </row>
    <row r="18">
      <c r="A18" s="417" t="s">
        <v>927</v>
      </c>
      <c r="B18" s="417" t="s">
        <v>443</v>
      </c>
      <c r="C18" s="417" t="s">
        <v>928</v>
      </c>
      <c r="D18" s="417" t="s">
        <v>822</v>
      </c>
      <c r="E18" s="417" t="s">
        <v>929</v>
      </c>
    </row>
    <row r="19">
      <c r="A19" s="417" t="s">
        <v>932</v>
      </c>
      <c r="B19" s="417" t="s">
        <v>443</v>
      </c>
      <c r="C19" s="417" t="s">
        <v>1157</v>
      </c>
      <c r="D19" s="417" t="s">
        <v>822</v>
      </c>
      <c r="E19" s="417" t="s">
        <v>1180</v>
      </c>
    </row>
    <row r="20">
      <c r="A20" s="417" t="s">
        <v>935</v>
      </c>
      <c r="B20" s="417" t="s">
        <v>443</v>
      </c>
      <c r="C20" s="417" t="s">
        <v>1159</v>
      </c>
      <c r="D20" s="417" t="s">
        <v>822</v>
      </c>
      <c r="E20" s="417" t="s">
        <v>937</v>
      </c>
    </row>
    <row r="21">
      <c r="A21" s="417" t="s">
        <v>938</v>
      </c>
      <c r="B21" s="417" t="s">
        <v>443</v>
      </c>
      <c r="C21" s="417" t="s">
        <v>1415</v>
      </c>
      <c r="D21" s="417" t="s">
        <v>822</v>
      </c>
      <c r="E21" s="417" t="s">
        <v>1556</v>
      </c>
    </row>
    <row r="22">
      <c r="A22" s="417" t="s">
        <v>1477</v>
      </c>
      <c r="B22" s="417" t="s">
        <v>443</v>
      </c>
      <c r="C22" s="417" t="s">
        <v>1430</v>
      </c>
      <c r="D22" s="417" t="s">
        <v>822</v>
      </c>
      <c r="E22" s="418"/>
    </row>
    <row r="23">
      <c r="A23" s="417" t="s">
        <v>1557</v>
      </c>
      <c r="B23" s="417" t="s">
        <v>443</v>
      </c>
      <c r="C23" s="417" t="s">
        <v>1432</v>
      </c>
      <c r="D23" s="417" t="s">
        <v>822</v>
      </c>
      <c r="E23" s="417"/>
    </row>
    <row r="24">
      <c r="A24" s="417" t="s">
        <v>961</v>
      </c>
      <c r="B24" s="417" t="s">
        <v>443</v>
      </c>
      <c r="C24" s="417" t="s">
        <v>987</v>
      </c>
      <c r="D24" s="417" t="s">
        <v>822</v>
      </c>
      <c r="E24" s="418"/>
    </row>
    <row r="25">
      <c r="A25" s="417" t="s">
        <v>1558</v>
      </c>
      <c r="B25" s="417" t="s">
        <v>443</v>
      </c>
      <c r="C25" s="417" t="s">
        <v>1435</v>
      </c>
      <c r="D25" s="417" t="s">
        <v>822</v>
      </c>
      <c r="E25" s="417" t="s">
        <v>1436</v>
      </c>
    </row>
    <row r="26">
      <c r="A26" s="417" t="s">
        <v>1559</v>
      </c>
      <c r="B26" s="417" t="s">
        <v>443</v>
      </c>
      <c r="C26" s="417" t="s">
        <v>1438</v>
      </c>
      <c r="D26" s="417" t="s">
        <v>822</v>
      </c>
      <c r="E26" s="417" t="s">
        <v>1439</v>
      </c>
      <c r="F26" s="49" t="s">
        <v>1560</v>
      </c>
    </row>
    <row r="27">
      <c r="A27" s="425" t="s">
        <v>1561</v>
      </c>
      <c r="B27" s="425" t="s">
        <v>443</v>
      </c>
      <c r="C27" s="425" t="s">
        <v>1562</v>
      </c>
      <c r="D27" s="425" t="s">
        <v>822</v>
      </c>
      <c r="E27" s="489" t="s">
        <v>1563</v>
      </c>
      <c r="F27" s="49" t="s">
        <v>1564</v>
      </c>
    </row>
    <row r="28">
      <c r="A28" s="484" t="s">
        <v>1565</v>
      </c>
      <c r="B28" s="484" t="s">
        <v>407</v>
      </c>
      <c r="C28" s="484" t="s">
        <v>1566</v>
      </c>
      <c r="D28" s="484" t="s">
        <v>822</v>
      </c>
      <c r="E28" s="433" t="s">
        <v>1567</v>
      </c>
      <c r="F28" s="166" t="s">
        <v>1568</v>
      </c>
    </row>
    <row r="31">
      <c r="A31" s="49" t="s">
        <v>829</v>
      </c>
    </row>
    <row r="33">
      <c r="A33" s="49" t="s">
        <v>824</v>
      </c>
    </row>
    <row r="34">
      <c r="A34" s="416" t="s">
        <v>965</v>
      </c>
      <c r="B34" s="416" t="s">
        <v>966</v>
      </c>
      <c r="C34" s="416" t="s">
        <v>818</v>
      </c>
      <c r="D34" s="416" t="s">
        <v>411</v>
      </c>
    </row>
    <row r="35">
      <c r="A35" s="417">
        <v>1.0</v>
      </c>
      <c r="B35" s="417" t="s">
        <v>134</v>
      </c>
      <c r="C35" s="417" t="s">
        <v>822</v>
      </c>
      <c r="D35" s="417" t="s">
        <v>987</v>
      </c>
    </row>
    <row r="36">
      <c r="A36" s="472">
        <v>2.0</v>
      </c>
      <c r="B36" s="472" t="s">
        <v>1569</v>
      </c>
      <c r="C36" s="472" t="s">
        <v>822</v>
      </c>
      <c r="D36" s="471" t="s">
        <v>1570</v>
      </c>
      <c r="E36" s="49" t="s">
        <v>1571</v>
      </c>
    </row>
    <row r="37">
      <c r="A37" s="417">
        <v>3.0</v>
      </c>
      <c r="B37" s="417" t="s">
        <v>971</v>
      </c>
      <c r="C37" s="417" t="s">
        <v>822</v>
      </c>
      <c r="D37" s="564" t="s">
        <v>1464</v>
      </c>
    </row>
    <row r="38">
      <c r="A38" s="417">
        <v>4.0</v>
      </c>
      <c r="B38" s="417" t="s">
        <v>973</v>
      </c>
      <c r="C38" s="417" t="s">
        <v>822</v>
      </c>
      <c r="D38" s="417" t="s">
        <v>1465</v>
      </c>
      <c r="E38" s="565"/>
    </row>
    <row r="50">
      <c r="A50" s="49" t="s">
        <v>1572</v>
      </c>
    </row>
    <row r="52">
      <c r="A52" s="49" t="s">
        <v>1573</v>
      </c>
    </row>
    <row r="54">
      <c r="A54" s="49" t="s">
        <v>1574</v>
      </c>
    </row>
    <row r="56">
      <c r="A56" s="49" t="s">
        <v>1575</v>
      </c>
    </row>
    <row r="58">
      <c r="A58" s="49" t="s">
        <v>1576</v>
      </c>
    </row>
    <row r="60">
      <c r="A60" s="49" t="s">
        <v>1577</v>
      </c>
    </row>
    <row r="62">
      <c r="A62" s="49" t="s">
        <v>1578</v>
      </c>
    </row>
    <row r="64">
      <c r="A64" s="49" t="s">
        <v>1579</v>
      </c>
    </row>
  </sheetData>
  <mergeCells count="2">
    <mergeCell ref="B1:F1"/>
    <mergeCell ref="B2:F2"/>
  </mergeCells>
  <hyperlinks>
    <hyperlink r:id="rId4" ref="F28"/>
    <hyperlink display="Error code" location="'0. Error code (old)'!A1" ref="D37"/>
  </hyperlinks>
  <drawing r:id="rId5"/>
  <legacyDrawing r:id="rId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25"/>
    <col customWidth="1" min="2" max="2" width="5.25"/>
    <col customWidth="1" min="3" max="3" width="26.25"/>
    <col customWidth="1" min="4" max="4" width="13.25"/>
    <col customWidth="1" min="5" max="5" width="40.5"/>
    <col customWidth="1" min="6" max="6" width="20.5"/>
    <col customWidth="1" min="7" max="7" width="40.38"/>
    <col customWidth="1" min="8" max="8" width="40.75"/>
  </cols>
  <sheetData>
    <row r="1">
      <c r="A1" s="566"/>
      <c r="B1" s="567" t="s">
        <v>831</v>
      </c>
      <c r="C1" s="9"/>
      <c r="D1" s="568" t="s">
        <v>908</v>
      </c>
      <c r="E1" s="8"/>
      <c r="F1" s="8"/>
      <c r="G1" s="8"/>
      <c r="H1" s="9"/>
      <c r="I1" s="569"/>
      <c r="J1" s="569"/>
      <c r="K1" s="569"/>
      <c r="L1" s="569"/>
      <c r="M1" s="569"/>
      <c r="N1" s="569"/>
      <c r="O1" s="569"/>
      <c r="P1" s="569"/>
      <c r="Q1" s="569"/>
      <c r="R1" s="569"/>
      <c r="S1" s="569"/>
      <c r="T1" s="569"/>
      <c r="U1" s="569"/>
      <c r="V1" s="569"/>
      <c r="W1" s="569"/>
      <c r="X1" s="569"/>
      <c r="Y1" s="569"/>
      <c r="Z1" s="569"/>
      <c r="AA1" s="569"/>
      <c r="AB1" s="569"/>
    </row>
    <row r="2" ht="93.75" customHeight="1">
      <c r="A2" s="566"/>
      <c r="B2" s="570" t="s">
        <v>1245</v>
      </c>
      <c r="C2" s="9"/>
      <c r="D2" s="571" t="s">
        <v>1580</v>
      </c>
      <c r="E2" s="8"/>
      <c r="F2" s="8"/>
      <c r="G2" s="8"/>
      <c r="H2" s="9"/>
      <c r="I2" s="569"/>
      <c r="J2" s="569"/>
      <c r="K2" s="569"/>
      <c r="L2" s="569"/>
      <c r="M2" s="569"/>
      <c r="N2" s="569"/>
      <c r="O2" s="569"/>
      <c r="P2" s="569"/>
      <c r="Q2" s="569"/>
      <c r="R2" s="569"/>
      <c r="S2" s="569"/>
      <c r="T2" s="569"/>
      <c r="U2" s="569"/>
      <c r="V2" s="569"/>
      <c r="W2" s="569"/>
      <c r="X2" s="569"/>
      <c r="Y2" s="569"/>
      <c r="Z2" s="569"/>
      <c r="AA2" s="569"/>
      <c r="AB2" s="569"/>
    </row>
    <row r="3" ht="69.0" customHeight="1">
      <c r="A3" s="572"/>
      <c r="B3" s="570" t="s">
        <v>909</v>
      </c>
      <c r="C3" s="9"/>
      <c r="D3" s="573" t="s">
        <v>1581</v>
      </c>
      <c r="E3" s="8"/>
      <c r="F3" s="8"/>
      <c r="G3" s="8"/>
      <c r="H3" s="9"/>
      <c r="I3" s="569"/>
      <c r="J3" s="569"/>
      <c r="K3" s="569"/>
      <c r="L3" s="569"/>
      <c r="M3" s="569"/>
      <c r="N3" s="569"/>
      <c r="O3" s="569"/>
      <c r="P3" s="569"/>
      <c r="Q3" s="569"/>
      <c r="R3" s="569"/>
      <c r="S3" s="569"/>
      <c r="T3" s="569"/>
      <c r="U3" s="569"/>
      <c r="V3" s="569"/>
      <c r="W3" s="569"/>
      <c r="X3" s="569"/>
      <c r="Y3" s="569"/>
      <c r="Z3" s="569"/>
      <c r="AA3" s="569"/>
      <c r="AB3" s="569"/>
    </row>
    <row r="4">
      <c r="A4" s="574"/>
      <c r="B4" s="574"/>
      <c r="C4" s="569"/>
      <c r="D4" s="575" t="s">
        <v>1554</v>
      </c>
      <c r="I4" s="569"/>
      <c r="J4" s="569"/>
      <c r="K4" s="569"/>
      <c r="L4" s="569"/>
      <c r="M4" s="569"/>
      <c r="N4" s="569"/>
      <c r="O4" s="569"/>
      <c r="P4" s="569"/>
      <c r="Q4" s="569"/>
      <c r="R4" s="569"/>
      <c r="S4" s="569"/>
      <c r="T4" s="569"/>
      <c r="U4" s="569"/>
      <c r="V4" s="569"/>
      <c r="W4" s="569"/>
      <c r="X4" s="569"/>
      <c r="Y4" s="569"/>
      <c r="Z4" s="569"/>
      <c r="AA4" s="569"/>
      <c r="AB4" s="569"/>
    </row>
    <row r="5">
      <c r="A5" s="574"/>
      <c r="B5" s="574"/>
      <c r="C5" s="569"/>
      <c r="D5" s="569"/>
      <c r="E5" s="569"/>
      <c r="F5" s="569"/>
      <c r="G5" s="569"/>
      <c r="H5" s="569"/>
      <c r="I5" s="569"/>
      <c r="J5" s="569"/>
      <c r="K5" s="569"/>
      <c r="L5" s="569"/>
      <c r="M5" s="569"/>
      <c r="N5" s="569"/>
      <c r="O5" s="569"/>
      <c r="P5" s="569"/>
      <c r="Q5" s="569"/>
      <c r="R5" s="569"/>
      <c r="S5" s="569"/>
      <c r="T5" s="569"/>
      <c r="U5" s="569"/>
      <c r="V5" s="569"/>
      <c r="W5" s="569"/>
      <c r="X5" s="569"/>
      <c r="Y5" s="569"/>
      <c r="Z5" s="569"/>
      <c r="AA5" s="569"/>
      <c r="AB5" s="569"/>
    </row>
    <row r="6" ht="23.25" customHeight="1">
      <c r="A6" s="574"/>
      <c r="B6" s="576" t="s">
        <v>1582</v>
      </c>
      <c r="H6" s="569"/>
      <c r="I6" s="569"/>
      <c r="J6" s="569"/>
      <c r="K6" s="569"/>
      <c r="L6" s="569"/>
      <c r="M6" s="569"/>
      <c r="N6" s="569"/>
      <c r="O6" s="569"/>
      <c r="P6" s="569"/>
      <c r="Q6" s="569"/>
      <c r="R6" s="569"/>
      <c r="S6" s="569"/>
      <c r="T6" s="569"/>
      <c r="U6" s="569"/>
      <c r="V6" s="569"/>
      <c r="W6" s="569"/>
      <c r="X6" s="569"/>
      <c r="Y6" s="569"/>
      <c r="Z6" s="569"/>
      <c r="AA6" s="569"/>
      <c r="AB6" s="569"/>
    </row>
    <row r="7" ht="21.75" customHeight="1">
      <c r="A7" s="577"/>
      <c r="B7" s="578" t="s">
        <v>1583</v>
      </c>
      <c r="H7" s="569"/>
      <c r="I7" s="569"/>
      <c r="J7" s="569"/>
      <c r="K7" s="569"/>
      <c r="L7" s="569"/>
      <c r="M7" s="569"/>
      <c r="N7" s="569"/>
      <c r="O7" s="569"/>
      <c r="P7" s="569"/>
      <c r="Q7" s="569"/>
      <c r="R7" s="569"/>
      <c r="S7" s="569"/>
      <c r="T7" s="569"/>
      <c r="U7" s="569"/>
      <c r="V7" s="569"/>
      <c r="W7" s="569"/>
      <c r="X7" s="569"/>
      <c r="Y7" s="569"/>
      <c r="Z7" s="569"/>
      <c r="AA7" s="569"/>
      <c r="AB7" s="569"/>
    </row>
    <row r="8" ht="21.75" customHeight="1">
      <c r="A8" s="577"/>
      <c r="B8" s="579" t="s">
        <v>815</v>
      </c>
      <c r="H8" s="569"/>
      <c r="I8" s="569"/>
      <c r="J8" s="569"/>
      <c r="K8" s="569"/>
      <c r="L8" s="569"/>
      <c r="M8" s="569"/>
      <c r="N8" s="569"/>
      <c r="O8" s="569"/>
      <c r="P8" s="569"/>
      <c r="Q8" s="569"/>
      <c r="R8" s="569"/>
      <c r="S8" s="569"/>
      <c r="T8" s="569"/>
      <c r="U8" s="569"/>
      <c r="V8" s="569"/>
      <c r="W8" s="569"/>
      <c r="X8" s="569"/>
      <c r="Y8" s="569"/>
      <c r="Z8" s="569"/>
      <c r="AA8" s="569"/>
      <c r="AB8" s="569"/>
    </row>
    <row r="9" ht="29.25" customHeight="1">
      <c r="A9" s="566"/>
      <c r="B9" s="580" t="s">
        <v>965</v>
      </c>
      <c r="C9" s="581" t="s">
        <v>816</v>
      </c>
      <c r="D9" s="581" t="s">
        <v>817</v>
      </c>
      <c r="E9" s="581" t="s">
        <v>411</v>
      </c>
      <c r="F9" s="581" t="s">
        <v>818</v>
      </c>
      <c r="G9" s="581" t="s">
        <v>819</v>
      </c>
      <c r="H9" s="569"/>
      <c r="I9" s="569"/>
      <c r="J9" s="569"/>
      <c r="K9" s="569"/>
      <c r="L9" s="569"/>
      <c r="M9" s="569"/>
      <c r="N9" s="569"/>
      <c r="O9" s="569"/>
      <c r="P9" s="569"/>
      <c r="Q9" s="569"/>
      <c r="R9" s="569"/>
      <c r="S9" s="569"/>
      <c r="T9" s="569"/>
      <c r="U9" s="569"/>
      <c r="V9" s="569"/>
      <c r="W9" s="569"/>
      <c r="X9" s="569"/>
      <c r="Y9" s="569"/>
      <c r="Z9" s="569"/>
      <c r="AA9" s="569"/>
      <c r="AB9" s="569"/>
    </row>
    <row r="10">
      <c r="A10" s="582"/>
      <c r="B10" s="583">
        <v>1.0</v>
      </c>
      <c r="C10" s="584" t="s">
        <v>913</v>
      </c>
      <c r="D10" s="584" t="s">
        <v>443</v>
      </c>
      <c r="E10" s="585"/>
      <c r="F10" s="584" t="s">
        <v>822</v>
      </c>
      <c r="G10" s="584" t="s">
        <v>914</v>
      </c>
      <c r="H10" s="569"/>
      <c r="I10" s="569"/>
      <c r="J10" s="569"/>
      <c r="K10" s="569"/>
      <c r="L10" s="569"/>
      <c r="M10" s="569"/>
      <c r="N10" s="569"/>
      <c r="O10" s="569"/>
      <c r="P10" s="569"/>
      <c r="Q10" s="569"/>
      <c r="R10" s="569"/>
      <c r="S10" s="569"/>
      <c r="T10" s="569"/>
      <c r="U10" s="569"/>
      <c r="V10" s="569"/>
      <c r="W10" s="569"/>
      <c r="X10" s="569"/>
      <c r="Y10" s="569"/>
      <c r="Z10" s="569"/>
      <c r="AA10" s="569"/>
      <c r="AB10" s="569"/>
    </row>
    <row r="11">
      <c r="A11" s="582"/>
      <c r="B11" s="583">
        <v>2.0</v>
      </c>
      <c r="C11" s="584" t="s">
        <v>915</v>
      </c>
      <c r="D11" s="584" t="s">
        <v>443</v>
      </c>
      <c r="E11" s="584" t="s">
        <v>1555</v>
      </c>
      <c r="F11" s="584" t="s">
        <v>822</v>
      </c>
      <c r="G11" s="585"/>
      <c r="H11" s="569"/>
      <c r="I11" s="569"/>
      <c r="J11" s="569"/>
      <c r="K11" s="569"/>
      <c r="L11" s="569"/>
      <c r="M11" s="569"/>
      <c r="N11" s="569"/>
      <c r="O11" s="569"/>
      <c r="P11" s="569"/>
      <c r="Q11" s="569"/>
      <c r="R11" s="569"/>
      <c r="S11" s="569"/>
      <c r="T11" s="569"/>
      <c r="U11" s="569"/>
      <c r="V11" s="569"/>
      <c r="W11" s="569"/>
      <c r="X11" s="569"/>
      <c r="Y11" s="569"/>
      <c r="Z11" s="569"/>
      <c r="AA11" s="569"/>
      <c r="AB11" s="569"/>
    </row>
    <row r="12">
      <c r="A12" s="582"/>
      <c r="B12" s="583">
        <v>3.0</v>
      </c>
      <c r="C12" s="584" t="s">
        <v>820</v>
      </c>
      <c r="D12" s="584" t="s">
        <v>443</v>
      </c>
      <c r="E12" s="585"/>
      <c r="F12" s="584" t="s">
        <v>822</v>
      </c>
      <c r="G12" s="584" t="s">
        <v>914</v>
      </c>
      <c r="H12" s="569"/>
      <c r="I12" s="569"/>
      <c r="J12" s="569"/>
      <c r="K12" s="569"/>
      <c r="L12" s="569"/>
      <c r="M12" s="569"/>
      <c r="N12" s="569"/>
      <c r="O12" s="569"/>
      <c r="P12" s="569"/>
      <c r="Q12" s="569"/>
      <c r="R12" s="569"/>
      <c r="S12" s="569"/>
      <c r="T12" s="569"/>
      <c r="U12" s="569"/>
      <c r="V12" s="569"/>
      <c r="W12" s="569"/>
      <c r="X12" s="569"/>
      <c r="Y12" s="569"/>
      <c r="Z12" s="569"/>
      <c r="AA12" s="569"/>
      <c r="AB12" s="569"/>
    </row>
    <row r="13">
      <c r="A13" s="586"/>
      <c r="B13" s="587">
        <v>4.0</v>
      </c>
      <c r="C13" s="588" t="s">
        <v>918</v>
      </c>
      <c r="D13" s="588" t="s">
        <v>443</v>
      </c>
      <c r="E13" s="588" t="s">
        <v>919</v>
      </c>
      <c r="F13" s="588" t="s">
        <v>822</v>
      </c>
      <c r="G13" s="589"/>
      <c r="H13" s="590"/>
      <c r="I13" s="590"/>
      <c r="J13" s="590"/>
      <c r="K13" s="590"/>
      <c r="L13" s="590"/>
      <c r="M13" s="590"/>
      <c r="N13" s="590"/>
      <c r="O13" s="590"/>
      <c r="P13" s="590"/>
      <c r="Q13" s="590"/>
      <c r="R13" s="590"/>
      <c r="S13" s="590"/>
      <c r="T13" s="590"/>
      <c r="U13" s="590"/>
      <c r="V13" s="590"/>
      <c r="W13" s="590"/>
      <c r="X13" s="590"/>
      <c r="Y13" s="590"/>
      <c r="Z13" s="590"/>
      <c r="AA13" s="590"/>
      <c r="AB13" s="590"/>
    </row>
    <row r="14">
      <c r="A14" s="586"/>
      <c r="B14" s="587">
        <v>5.0</v>
      </c>
      <c r="C14" s="588" t="s">
        <v>920</v>
      </c>
      <c r="D14" s="588" t="s">
        <v>407</v>
      </c>
      <c r="E14" s="588" t="s">
        <v>921</v>
      </c>
      <c r="F14" s="588" t="s">
        <v>822</v>
      </c>
      <c r="G14" s="589"/>
      <c r="H14" s="590"/>
      <c r="I14" s="590"/>
      <c r="J14" s="590"/>
      <c r="K14" s="590"/>
      <c r="L14" s="590"/>
      <c r="M14" s="590"/>
      <c r="N14" s="590"/>
      <c r="O14" s="590"/>
      <c r="P14" s="590"/>
      <c r="Q14" s="590"/>
      <c r="R14" s="590"/>
      <c r="S14" s="590"/>
      <c r="T14" s="590"/>
      <c r="U14" s="590"/>
      <c r="V14" s="590"/>
      <c r="W14" s="590"/>
      <c r="X14" s="590"/>
      <c r="Y14" s="590"/>
      <c r="Z14" s="590"/>
      <c r="AA14" s="590"/>
      <c r="AB14" s="590"/>
    </row>
    <row r="15">
      <c r="A15" s="586"/>
      <c r="B15" s="587">
        <v>6.0</v>
      </c>
      <c r="C15" s="588" t="s">
        <v>922</v>
      </c>
      <c r="D15" s="588" t="s">
        <v>443</v>
      </c>
      <c r="E15" s="589"/>
      <c r="F15" s="588" t="s">
        <v>923</v>
      </c>
      <c r="G15" s="589"/>
      <c r="H15" s="590"/>
      <c r="I15" s="590"/>
      <c r="J15" s="590"/>
      <c r="K15" s="590"/>
      <c r="L15" s="590"/>
      <c r="M15" s="590"/>
      <c r="N15" s="590"/>
      <c r="O15" s="590"/>
      <c r="P15" s="590"/>
      <c r="Q15" s="590"/>
      <c r="R15" s="590"/>
      <c r="S15" s="590"/>
      <c r="T15" s="590"/>
      <c r="U15" s="590"/>
      <c r="V15" s="590"/>
      <c r="W15" s="590"/>
      <c r="X15" s="590"/>
      <c r="Y15" s="590"/>
      <c r="Z15" s="590"/>
      <c r="AA15" s="590"/>
      <c r="AB15" s="590"/>
    </row>
    <row r="16" ht="24.75" customHeight="1">
      <c r="A16" s="591"/>
      <c r="B16" s="579" t="s">
        <v>824</v>
      </c>
      <c r="H16" s="569"/>
      <c r="I16" s="569"/>
      <c r="J16" s="569"/>
      <c r="K16" s="569"/>
      <c r="L16" s="569"/>
      <c r="M16" s="569"/>
      <c r="N16" s="569"/>
      <c r="O16" s="569"/>
      <c r="P16" s="569"/>
      <c r="Q16" s="569"/>
      <c r="R16" s="569"/>
      <c r="S16" s="569"/>
      <c r="T16" s="569"/>
      <c r="U16" s="569"/>
      <c r="V16" s="569"/>
      <c r="W16" s="569"/>
      <c r="X16" s="569"/>
      <c r="Y16" s="569"/>
      <c r="Z16" s="569"/>
      <c r="AA16" s="569"/>
      <c r="AB16" s="569"/>
    </row>
    <row r="17" ht="24.75" customHeight="1">
      <c r="A17" s="566"/>
      <c r="B17" s="580" t="s">
        <v>965</v>
      </c>
      <c r="C17" s="581" t="s">
        <v>816</v>
      </c>
      <c r="D17" s="581" t="s">
        <v>817</v>
      </c>
      <c r="E17" s="581" t="s">
        <v>411</v>
      </c>
      <c r="F17" s="581" t="s">
        <v>818</v>
      </c>
      <c r="G17" s="581" t="s">
        <v>819</v>
      </c>
      <c r="H17" s="569"/>
      <c r="I17" s="569"/>
      <c r="J17" s="569"/>
      <c r="K17" s="569"/>
      <c r="L17" s="569"/>
      <c r="M17" s="569"/>
      <c r="N17" s="569"/>
      <c r="O17" s="569"/>
      <c r="P17" s="569"/>
      <c r="Q17" s="569"/>
      <c r="R17" s="569"/>
      <c r="S17" s="569"/>
      <c r="T17" s="569"/>
      <c r="U17" s="569"/>
      <c r="V17" s="569"/>
      <c r="W17" s="569"/>
      <c r="X17" s="569"/>
      <c r="Y17" s="569"/>
      <c r="Z17" s="569"/>
      <c r="AA17" s="569"/>
      <c r="AB17" s="569"/>
    </row>
    <row r="18">
      <c r="A18" s="582"/>
      <c r="B18" s="583">
        <v>1.0</v>
      </c>
      <c r="C18" s="584" t="s">
        <v>927</v>
      </c>
      <c r="D18" s="584" t="s">
        <v>443</v>
      </c>
      <c r="E18" s="584" t="s">
        <v>928</v>
      </c>
      <c r="F18" s="584" t="s">
        <v>822</v>
      </c>
      <c r="G18" s="584" t="s">
        <v>929</v>
      </c>
      <c r="H18" s="569"/>
      <c r="I18" s="569"/>
      <c r="J18" s="569"/>
      <c r="K18" s="569"/>
      <c r="L18" s="569"/>
      <c r="M18" s="569"/>
      <c r="N18" s="569"/>
      <c r="O18" s="569"/>
      <c r="P18" s="569"/>
      <c r="Q18" s="569"/>
      <c r="R18" s="569"/>
      <c r="S18" s="569"/>
      <c r="T18" s="569"/>
      <c r="U18" s="569"/>
      <c r="V18" s="569"/>
      <c r="W18" s="569"/>
      <c r="X18" s="569"/>
      <c r="Y18" s="569"/>
      <c r="Z18" s="569"/>
      <c r="AA18" s="569"/>
      <c r="AB18" s="569"/>
    </row>
    <row r="19">
      <c r="A19" s="582"/>
      <c r="B19" s="583">
        <v>2.0</v>
      </c>
      <c r="C19" s="584" t="s">
        <v>932</v>
      </c>
      <c r="D19" s="584" t="s">
        <v>443</v>
      </c>
      <c r="E19" s="584" t="s">
        <v>1157</v>
      </c>
      <c r="F19" s="584" t="s">
        <v>822</v>
      </c>
      <c r="G19" s="584" t="s">
        <v>1180</v>
      </c>
      <c r="H19" s="569"/>
      <c r="I19" s="569"/>
      <c r="J19" s="569"/>
      <c r="K19" s="569"/>
      <c r="L19" s="569"/>
      <c r="M19" s="569"/>
      <c r="N19" s="569"/>
      <c r="O19" s="569"/>
      <c r="P19" s="569"/>
      <c r="Q19" s="569"/>
      <c r="R19" s="569"/>
      <c r="S19" s="569"/>
      <c r="T19" s="569"/>
      <c r="U19" s="569"/>
      <c r="V19" s="569"/>
      <c r="W19" s="569"/>
      <c r="X19" s="569"/>
      <c r="Y19" s="569"/>
      <c r="Z19" s="569"/>
      <c r="AA19" s="569"/>
      <c r="AB19" s="569"/>
    </row>
    <row r="20">
      <c r="A20" s="582"/>
      <c r="B20" s="583">
        <v>3.0</v>
      </c>
      <c r="C20" s="584" t="s">
        <v>935</v>
      </c>
      <c r="D20" s="584" t="s">
        <v>443</v>
      </c>
      <c r="E20" s="584" t="s">
        <v>1159</v>
      </c>
      <c r="F20" s="584" t="s">
        <v>822</v>
      </c>
      <c r="G20" s="584" t="s">
        <v>937</v>
      </c>
      <c r="H20" s="569"/>
      <c r="I20" s="569"/>
      <c r="J20" s="569"/>
      <c r="K20" s="569"/>
      <c r="L20" s="569"/>
      <c r="M20" s="569"/>
      <c r="N20" s="569"/>
      <c r="O20" s="569"/>
      <c r="P20" s="569"/>
      <c r="Q20" s="569"/>
      <c r="R20" s="569"/>
      <c r="S20" s="569"/>
      <c r="T20" s="569"/>
      <c r="U20" s="569"/>
      <c r="V20" s="569"/>
      <c r="W20" s="569"/>
      <c r="X20" s="569"/>
      <c r="Y20" s="569"/>
      <c r="Z20" s="569"/>
      <c r="AA20" s="569"/>
      <c r="AB20" s="569"/>
    </row>
    <row r="21">
      <c r="A21" s="582"/>
      <c r="B21" s="583">
        <v>4.0</v>
      </c>
      <c r="C21" s="584" t="s">
        <v>938</v>
      </c>
      <c r="D21" s="584" t="s">
        <v>443</v>
      </c>
      <c r="E21" s="584" t="s">
        <v>1415</v>
      </c>
      <c r="F21" s="584" t="s">
        <v>822</v>
      </c>
      <c r="G21" s="592" t="s">
        <v>1584</v>
      </c>
      <c r="H21" s="569"/>
      <c r="I21" s="569"/>
      <c r="J21" s="569"/>
      <c r="K21" s="569"/>
      <c r="L21" s="569"/>
      <c r="M21" s="569"/>
      <c r="N21" s="569"/>
      <c r="O21" s="569"/>
      <c r="P21" s="569"/>
      <c r="Q21" s="569"/>
      <c r="R21" s="569"/>
      <c r="S21" s="569"/>
      <c r="T21" s="569"/>
      <c r="U21" s="569"/>
      <c r="V21" s="569"/>
      <c r="W21" s="569"/>
      <c r="X21" s="569"/>
      <c r="Y21" s="569"/>
      <c r="Z21" s="569"/>
      <c r="AA21" s="569"/>
      <c r="AB21" s="569"/>
    </row>
    <row r="22">
      <c r="A22" s="582"/>
      <c r="B22" s="583">
        <v>5.0</v>
      </c>
      <c r="C22" s="584" t="s">
        <v>1477</v>
      </c>
      <c r="D22" s="584" t="s">
        <v>443</v>
      </c>
      <c r="E22" s="584" t="s">
        <v>1430</v>
      </c>
      <c r="F22" s="584" t="s">
        <v>822</v>
      </c>
      <c r="G22" s="585"/>
      <c r="H22" s="569"/>
      <c r="I22" s="569"/>
      <c r="J22" s="569"/>
      <c r="K22" s="569"/>
      <c r="L22" s="569"/>
      <c r="M22" s="569"/>
      <c r="N22" s="569"/>
      <c r="O22" s="569"/>
      <c r="P22" s="569"/>
      <c r="Q22" s="569"/>
      <c r="R22" s="569"/>
      <c r="S22" s="569"/>
      <c r="T22" s="569"/>
      <c r="U22" s="569"/>
      <c r="V22" s="569"/>
      <c r="W22" s="569"/>
      <c r="X22" s="569"/>
      <c r="Y22" s="569"/>
      <c r="Z22" s="569"/>
      <c r="AA22" s="569"/>
      <c r="AB22" s="569"/>
    </row>
    <row r="23">
      <c r="A23" s="582"/>
      <c r="B23" s="583">
        <v>6.0</v>
      </c>
      <c r="C23" s="584" t="s">
        <v>1557</v>
      </c>
      <c r="D23" s="584" t="s">
        <v>443</v>
      </c>
      <c r="E23" s="584" t="s">
        <v>1432</v>
      </c>
      <c r="F23" s="584" t="s">
        <v>822</v>
      </c>
      <c r="G23" s="584"/>
      <c r="H23" s="569"/>
      <c r="I23" s="569"/>
      <c r="J23" s="569"/>
      <c r="K23" s="569"/>
      <c r="L23" s="569"/>
      <c r="M23" s="569"/>
      <c r="N23" s="569"/>
      <c r="O23" s="569"/>
      <c r="P23" s="569"/>
      <c r="Q23" s="569"/>
      <c r="R23" s="569"/>
      <c r="S23" s="569"/>
      <c r="T23" s="569"/>
      <c r="U23" s="569"/>
      <c r="V23" s="569"/>
      <c r="W23" s="569"/>
      <c r="X23" s="569"/>
      <c r="Y23" s="569"/>
      <c r="Z23" s="569"/>
      <c r="AA23" s="569"/>
      <c r="AB23" s="569"/>
    </row>
    <row r="24">
      <c r="A24" s="582"/>
      <c r="B24" s="583">
        <v>7.0</v>
      </c>
      <c r="C24" s="584" t="s">
        <v>961</v>
      </c>
      <c r="D24" s="584" t="s">
        <v>443</v>
      </c>
      <c r="E24" s="584" t="s">
        <v>987</v>
      </c>
      <c r="F24" s="584" t="s">
        <v>822</v>
      </c>
      <c r="G24" s="584" t="s">
        <v>1585</v>
      </c>
      <c r="H24" s="569"/>
      <c r="I24" s="569"/>
      <c r="J24" s="569"/>
      <c r="K24" s="569"/>
      <c r="L24" s="569"/>
      <c r="M24" s="569"/>
      <c r="N24" s="569"/>
      <c r="O24" s="569"/>
      <c r="P24" s="569"/>
      <c r="Q24" s="569"/>
      <c r="R24" s="569"/>
      <c r="S24" s="569"/>
      <c r="T24" s="569"/>
      <c r="U24" s="569"/>
      <c r="V24" s="569"/>
      <c r="W24" s="569"/>
      <c r="X24" s="569"/>
      <c r="Y24" s="569"/>
      <c r="Z24" s="569"/>
      <c r="AA24" s="569"/>
      <c r="AB24" s="569"/>
    </row>
    <row r="25">
      <c r="A25" s="586"/>
      <c r="B25" s="587">
        <v>8.0</v>
      </c>
      <c r="C25" s="588" t="s">
        <v>1558</v>
      </c>
      <c r="D25" s="588" t="s">
        <v>443</v>
      </c>
      <c r="E25" s="588" t="s">
        <v>1435</v>
      </c>
      <c r="F25" s="588" t="s">
        <v>822</v>
      </c>
      <c r="G25" s="588" t="s">
        <v>1436</v>
      </c>
      <c r="H25" s="590"/>
      <c r="I25" s="590"/>
      <c r="J25" s="590"/>
      <c r="K25" s="590"/>
      <c r="L25" s="590"/>
      <c r="M25" s="590"/>
      <c r="N25" s="590"/>
      <c r="O25" s="590"/>
      <c r="P25" s="590"/>
      <c r="Q25" s="590"/>
      <c r="R25" s="590"/>
      <c r="S25" s="590"/>
      <c r="T25" s="590"/>
      <c r="U25" s="590"/>
      <c r="V25" s="590"/>
      <c r="W25" s="590"/>
      <c r="X25" s="590"/>
      <c r="Y25" s="590"/>
      <c r="Z25" s="590"/>
      <c r="AA25" s="590"/>
      <c r="AB25" s="590"/>
    </row>
    <row r="26">
      <c r="A26" s="586"/>
      <c r="B26" s="587">
        <v>9.0</v>
      </c>
      <c r="C26" s="588" t="s">
        <v>1559</v>
      </c>
      <c r="D26" s="588" t="s">
        <v>443</v>
      </c>
      <c r="E26" s="588" t="s">
        <v>1438</v>
      </c>
      <c r="F26" s="588" t="s">
        <v>822</v>
      </c>
      <c r="G26" s="588" t="s">
        <v>1439</v>
      </c>
      <c r="H26" s="590"/>
      <c r="I26" s="590"/>
      <c r="J26" s="590"/>
      <c r="K26" s="590"/>
      <c r="L26" s="590"/>
      <c r="M26" s="590"/>
      <c r="N26" s="590"/>
      <c r="O26" s="590"/>
      <c r="P26" s="590"/>
      <c r="Q26" s="590"/>
      <c r="R26" s="590"/>
      <c r="S26" s="590"/>
      <c r="T26" s="590"/>
      <c r="U26" s="590"/>
      <c r="V26" s="590"/>
      <c r="W26" s="590"/>
      <c r="X26" s="590"/>
      <c r="Y26" s="590"/>
      <c r="Z26" s="590"/>
      <c r="AA26" s="590"/>
      <c r="AB26" s="590"/>
    </row>
    <row r="27">
      <c r="A27" s="586"/>
      <c r="B27" s="587">
        <v>10.0</v>
      </c>
      <c r="C27" s="588" t="s">
        <v>1561</v>
      </c>
      <c r="D27" s="588" t="s">
        <v>443</v>
      </c>
      <c r="E27" s="588" t="s">
        <v>1562</v>
      </c>
      <c r="F27" s="588" t="s">
        <v>822</v>
      </c>
      <c r="G27" s="593">
        <v>1.0</v>
      </c>
      <c r="H27" s="594" t="s">
        <v>1586</v>
      </c>
      <c r="I27" s="590"/>
      <c r="J27" s="590"/>
      <c r="K27" s="590"/>
      <c r="L27" s="590"/>
      <c r="M27" s="590"/>
      <c r="N27" s="590"/>
      <c r="O27" s="590"/>
      <c r="P27" s="590"/>
      <c r="Q27" s="590"/>
      <c r="R27" s="590"/>
      <c r="S27" s="590"/>
      <c r="T27" s="590"/>
      <c r="U27" s="590"/>
      <c r="V27" s="590"/>
      <c r="W27" s="590"/>
      <c r="X27" s="590"/>
      <c r="Y27" s="590"/>
      <c r="Z27" s="590"/>
      <c r="AA27" s="590"/>
      <c r="AB27" s="590"/>
    </row>
    <row r="28">
      <c r="A28" s="582"/>
      <c r="B28" s="583">
        <v>11.0</v>
      </c>
      <c r="C28" s="595" t="s">
        <v>1565</v>
      </c>
      <c r="D28" s="595" t="s">
        <v>407</v>
      </c>
      <c r="E28" s="595" t="s">
        <v>1566</v>
      </c>
      <c r="F28" s="595" t="s">
        <v>822</v>
      </c>
      <c r="G28" s="595" t="s">
        <v>1587</v>
      </c>
      <c r="H28" s="596"/>
      <c r="I28" s="569"/>
      <c r="J28" s="569"/>
      <c r="K28" s="569"/>
      <c r="L28" s="569"/>
      <c r="M28" s="569"/>
      <c r="N28" s="569"/>
      <c r="O28" s="569"/>
      <c r="P28" s="569"/>
      <c r="Q28" s="569"/>
      <c r="R28" s="569"/>
      <c r="S28" s="569"/>
      <c r="T28" s="569"/>
      <c r="U28" s="569"/>
      <c r="V28" s="569"/>
      <c r="W28" s="569"/>
      <c r="X28" s="569"/>
      <c r="Y28" s="569"/>
      <c r="Z28" s="569"/>
      <c r="AA28" s="569"/>
      <c r="AB28" s="569"/>
    </row>
    <row r="29">
      <c r="A29" s="597"/>
      <c r="B29" s="598">
        <v>12.0</v>
      </c>
      <c r="C29" s="595" t="s">
        <v>1009</v>
      </c>
      <c r="D29" s="595" t="s">
        <v>443</v>
      </c>
      <c r="E29" s="595"/>
      <c r="F29" s="595" t="s">
        <v>1588</v>
      </c>
      <c r="G29" s="599" t="s">
        <v>1589</v>
      </c>
      <c r="H29" s="596" t="s">
        <v>1590</v>
      </c>
      <c r="I29" s="600"/>
      <c r="J29" s="600"/>
      <c r="K29" s="600"/>
      <c r="L29" s="600"/>
      <c r="M29" s="600"/>
      <c r="N29" s="600"/>
      <c r="O29" s="600"/>
      <c r="P29" s="600"/>
      <c r="Q29" s="600"/>
      <c r="R29" s="600"/>
      <c r="S29" s="600"/>
      <c r="T29" s="600"/>
      <c r="U29" s="600"/>
      <c r="V29" s="600"/>
      <c r="W29" s="600"/>
      <c r="X29" s="600"/>
      <c r="Y29" s="600"/>
      <c r="Z29" s="600"/>
      <c r="AA29" s="600"/>
      <c r="AB29" s="600"/>
    </row>
    <row r="30">
      <c r="A30" s="574"/>
      <c r="B30" s="574"/>
      <c r="C30" s="601" t="s">
        <v>1591</v>
      </c>
      <c r="D30" s="569"/>
      <c r="E30" s="569"/>
      <c r="F30" s="569"/>
      <c r="G30" s="569"/>
      <c r="H30" s="569"/>
      <c r="I30" s="569"/>
      <c r="J30" s="569"/>
      <c r="K30" s="569"/>
      <c r="L30" s="569"/>
      <c r="M30" s="569"/>
      <c r="N30" s="569"/>
      <c r="O30" s="569"/>
      <c r="P30" s="569"/>
      <c r="Q30" s="569"/>
      <c r="R30" s="569"/>
      <c r="S30" s="569"/>
      <c r="T30" s="569"/>
      <c r="U30" s="569"/>
      <c r="V30" s="569"/>
      <c r="W30" s="569"/>
      <c r="X30" s="569"/>
      <c r="Y30" s="569"/>
      <c r="Z30" s="569"/>
      <c r="AA30" s="569"/>
      <c r="AB30" s="569"/>
    </row>
    <row r="31">
      <c r="A31" s="574"/>
      <c r="B31" s="574"/>
      <c r="C31" s="569"/>
      <c r="D31" s="569"/>
      <c r="E31" s="569"/>
      <c r="F31" s="569"/>
      <c r="G31" s="569"/>
      <c r="H31" s="569"/>
      <c r="I31" s="569"/>
      <c r="J31" s="569"/>
      <c r="K31" s="569"/>
      <c r="L31" s="569"/>
      <c r="M31" s="569"/>
      <c r="N31" s="569"/>
      <c r="O31" s="569"/>
      <c r="P31" s="569"/>
      <c r="Q31" s="569"/>
      <c r="R31" s="569"/>
      <c r="S31" s="569"/>
      <c r="T31" s="569"/>
      <c r="U31" s="569"/>
      <c r="V31" s="569"/>
      <c r="W31" s="569"/>
      <c r="X31" s="569"/>
      <c r="Y31" s="569"/>
      <c r="Z31" s="569"/>
      <c r="AA31" s="569"/>
      <c r="AB31" s="569"/>
    </row>
    <row r="32" ht="21.0" customHeight="1">
      <c r="A32" s="591"/>
      <c r="B32" s="578" t="s">
        <v>1592</v>
      </c>
      <c r="F32" s="602"/>
      <c r="G32" s="602"/>
      <c r="H32" s="569"/>
      <c r="I32" s="569"/>
      <c r="J32" s="569"/>
      <c r="K32" s="569"/>
      <c r="L32" s="569"/>
      <c r="M32" s="569"/>
      <c r="N32" s="569"/>
      <c r="O32" s="569"/>
      <c r="P32" s="569"/>
      <c r="Q32" s="569"/>
      <c r="R32" s="569"/>
      <c r="S32" s="569"/>
      <c r="T32" s="569"/>
      <c r="U32" s="569"/>
      <c r="V32" s="569"/>
      <c r="W32" s="569"/>
      <c r="X32" s="569"/>
      <c r="Y32" s="569"/>
      <c r="Z32" s="569"/>
      <c r="AA32" s="569"/>
      <c r="AB32" s="569"/>
    </row>
    <row r="33" ht="21.0" customHeight="1">
      <c r="A33" s="591"/>
      <c r="B33" s="579" t="s">
        <v>824</v>
      </c>
      <c r="F33" s="602"/>
      <c r="G33" s="602"/>
      <c r="H33" s="569"/>
      <c r="I33" s="569"/>
      <c r="J33" s="569"/>
      <c r="K33" s="569"/>
      <c r="L33" s="569"/>
      <c r="M33" s="569"/>
      <c r="N33" s="569"/>
      <c r="O33" s="569"/>
      <c r="P33" s="569"/>
      <c r="Q33" s="569"/>
      <c r="R33" s="569"/>
      <c r="S33" s="569"/>
      <c r="T33" s="569"/>
      <c r="U33" s="569"/>
      <c r="V33" s="569"/>
      <c r="W33" s="569"/>
      <c r="X33" s="569"/>
      <c r="Y33" s="569"/>
      <c r="Z33" s="569"/>
      <c r="AA33" s="569"/>
      <c r="AB33" s="569"/>
    </row>
    <row r="34" ht="27.0" customHeight="1">
      <c r="A34" s="566"/>
      <c r="B34" s="580" t="s">
        <v>965</v>
      </c>
      <c r="C34" s="581" t="s">
        <v>816</v>
      </c>
      <c r="D34" s="581" t="s">
        <v>818</v>
      </c>
      <c r="E34" s="581" t="s">
        <v>411</v>
      </c>
      <c r="G34" s="569"/>
      <c r="H34" s="569"/>
      <c r="I34" s="569"/>
      <c r="J34" s="569"/>
      <c r="K34" s="569"/>
      <c r="L34" s="569"/>
      <c r="M34" s="569"/>
      <c r="N34" s="569"/>
      <c r="O34" s="569"/>
      <c r="P34" s="569"/>
      <c r="Q34" s="569"/>
      <c r="R34" s="569"/>
      <c r="S34" s="569"/>
      <c r="T34" s="569"/>
      <c r="U34" s="569"/>
      <c r="V34" s="569"/>
      <c r="W34" s="569"/>
      <c r="X34" s="569"/>
      <c r="Y34" s="569"/>
      <c r="Z34" s="569"/>
      <c r="AA34" s="569"/>
      <c r="AB34" s="569"/>
    </row>
    <row r="35">
      <c r="A35" s="582"/>
      <c r="B35" s="603">
        <v>1.0</v>
      </c>
      <c r="C35" s="604" t="s">
        <v>134</v>
      </c>
      <c r="D35" s="604" t="s">
        <v>822</v>
      </c>
      <c r="E35" s="604" t="s">
        <v>987</v>
      </c>
      <c r="G35" s="569"/>
      <c r="H35" s="569"/>
      <c r="I35" s="569"/>
      <c r="J35" s="569"/>
      <c r="K35" s="569"/>
      <c r="L35" s="569"/>
      <c r="M35" s="569"/>
      <c r="N35" s="569"/>
      <c r="O35" s="569"/>
      <c r="P35" s="569"/>
      <c r="Q35" s="569"/>
      <c r="R35" s="569"/>
      <c r="S35" s="569"/>
      <c r="T35" s="569"/>
      <c r="U35" s="569"/>
      <c r="V35" s="569"/>
      <c r="W35" s="569"/>
      <c r="X35" s="569"/>
      <c r="Y35" s="569"/>
      <c r="Z35" s="569"/>
      <c r="AA35" s="569"/>
      <c r="AB35" s="569"/>
    </row>
    <row r="36">
      <c r="A36" s="597"/>
      <c r="B36" s="605">
        <v>2.0</v>
      </c>
      <c r="C36" s="606" t="s">
        <v>1593</v>
      </c>
      <c r="D36" s="606" t="s">
        <v>822</v>
      </c>
      <c r="E36" s="607" t="s">
        <v>1594</v>
      </c>
      <c r="F36" s="168" t="s">
        <v>1595</v>
      </c>
      <c r="G36" s="569"/>
      <c r="H36" s="569"/>
      <c r="I36" s="569"/>
      <c r="J36" s="569"/>
      <c r="K36" s="569"/>
      <c r="L36" s="569"/>
      <c r="M36" s="569"/>
      <c r="N36" s="569"/>
      <c r="O36" s="569"/>
      <c r="P36" s="569"/>
      <c r="Q36" s="569"/>
      <c r="R36" s="569"/>
      <c r="S36" s="569"/>
      <c r="T36" s="569"/>
      <c r="U36" s="569"/>
      <c r="V36" s="569"/>
      <c r="W36" s="569"/>
      <c r="X36" s="569"/>
      <c r="Y36" s="569"/>
      <c r="Z36" s="569"/>
      <c r="AA36" s="569"/>
      <c r="AB36" s="569"/>
    </row>
    <row r="37">
      <c r="A37" s="582"/>
      <c r="B37" s="603">
        <v>3.0</v>
      </c>
      <c r="C37" s="604" t="s">
        <v>971</v>
      </c>
      <c r="D37" s="604" t="s">
        <v>822</v>
      </c>
      <c r="E37" s="608" t="s">
        <v>1464</v>
      </c>
      <c r="G37" s="569"/>
      <c r="H37" s="569"/>
      <c r="I37" s="569"/>
      <c r="J37" s="569"/>
      <c r="K37" s="569"/>
      <c r="L37" s="569"/>
      <c r="M37" s="569"/>
      <c r="N37" s="569"/>
      <c r="O37" s="569"/>
      <c r="P37" s="569"/>
      <c r="Q37" s="569"/>
      <c r="R37" s="569"/>
      <c r="S37" s="569"/>
      <c r="T37" s="569"/>
      <c r="U37" s="569"/>
      <c r="V37" s="569"/>
      <c r="W37" s="569"/>
      <c r="X37" s="569"/>
      <c r="Y37" s="569"/>
      <c r="Z37" s="569"/>
      <c r="AA37" s="569"/>
      <c r="AB37" s="569"/>
    </row>
    <row r="38">
      <c r="A38" s="582"/>
      <c r="B38" s="603">
        <v>4.0</v>
      </c>
      <c r="C38" s="604" t="s">
        <v>973</v>
      </c>
      <c r="D38" s="604" t="s">
        <v>822</v>
      </c>
      <c r="E38" s="604" t="s">
        <v>1465</v>
      </c>
      <c r="G38" s="609"/>
      <c r="H38" s="569"/>
      <c r="I38" s="569"/>
      <c r="J38" s="569"/>
      <c r="K38" s="569"/>
      <c r="L38" s="569"/>
      <c r="M38" s="569"/>
      <c r="N38" s="569"/>
      <c r="O38" s="569"/>
      <c r="P38" s="569"/>
      <c r="Q38" s="569"/>
      <c r="R38" s="569"/>
      <c r="S38" s="569"/>
      <c r="T38" s="569"/>
      <c r="U38" s="569"/>
      <c r="V38" s="569"/>
      <c r="W38" s="569"/>
      <c r="X38" s="569"/>
      <c r="Y38" s="569"/>
      <c r="Z38" s="569"/>
      <c r="AA38" s="569"/>
      <c r="AB38" s="569"/>
    </row>
    <row r="39">
      <c r="A39" s="574"/>
      <c r="B39" s="574"/>
      <c r="C39" s="601" t="s">
        <v>1596</v>
      </c>
      <c r="D39" s="569"/>
      <c r="E39" s="569"/>
      <c r="F39" s="569"/>
      <c r="G39" s="569"/>
      <c r="H39" s="569"/>
      <c r="I39" s="569"/>
      <c r="J39" s="569"/>
      <c r="K39" s="569"/>
      <c r="L39" s="569"/>
      <c r="M39" s="569"/>
      <c r="N39" s="569"/>
      <c r="O39" s="569"/>
      <c r="P39" s="569"/>
      <c r="Q39" s="569"/>
      <c r="R39" s="569"/>
      <c r="S39" s="569"/>
      <c r="T39" s="569"/>
      <c r="U39" s="569"/>
      <c r="V39" s="569"/>
      <c r="W39" s="569"/>
      <c r="X39" s="569"/>
      <c r="Y39" s="569"/>
      <c r="Z39" s="569"/>
      <c r="AA39" s="569"/>
      <c r="AB39" s="569"/>
    </row>
    <row r="40">
      <c r="A40" s="574"/>
      <c r="B40" s="574"/>
      <c r="C40" s="569"/>
      <c r="D40" s="569"/>
      <c r="E40" s="569"/>
      <c r="F40" s="569"/>
      <c r="G40" s="569"/>
      <c r="H40" s="569"/>
      <c r="I40" s="569"/>
      <c r="J40" s="569"/>
      <c r="K40" s="569"/>
      <c r="L40" s="569"/>
      <c r="M40" s="569"/>
      <c r="N40" s="569"/>
      <c r="O40" s="569"/>
      <c r="P40" s="569"/>
      <c r="Q40" s="569"/>
      <c r="R40" s="569"/>
      <c r="S40" s="569"/>
      <c r="T40" s="569"/>
      <c r="U40" s="569"/>
      <c r="V40" s="569"/>
      <c r="W40" s="569"/>
      <c r="X40" s="569"/>
      <c r="Y40" s="569"/>
      <c r="Z40" s="569"/>
      <c r="AA40" s="569"/>
      <c r="AB40" s="569"/>
    </row>
    <row r="41" ht="24.75" customHeight="1">
      <c r="A41" s="577"/>
      <c r="B41" s="576" t="s">
        <v>1597</v>
      </c>
      <c r="H41" s="569"/>
      <c r="I41" s="569"/>
      <c r="J41" s="569"/>
      <c r="K41" s="569"/>
      <c r="L41" s="569"/>
      <c r="M41" s="569"/>
      <c r="N41" s="569"/>
      <c r="O41" s="569"/>
      <c r="P41" s="569"/>
      <c r="Q41" s="569"/>
      <c r="R41" s="569"/>
      <c r="S41" s="569"/>
      <c r="T41" s="569"/>
      <c r="U41" s="569"/>
      <c r="V41" s="569"/>
      <c r="W41" s="569"/>
      <c r="X41" s="569"/>
      <c r="Y41" s="569"/>
      <c r="Z41" s="569"/>
      <c r="AA41" s="569"/>
      <c r="AB41" s="569"/>
    </row>
    <row r="42" ht="24.0" customHeight="1">
      <c r="A42" s="591"/>
      <c r="B42" s="578" t="s">
        <v>1583</v>
      </c>
      <c r="H42" s="569"/>
      <c r="I42" s="569"/>
      <c r="J42" s="569"/>
      <c r="K42" s="569"/>
      <c r="L42" s="569"/>
      <c r="M42" s="569"/>
      <c r="N42" s="569"/>
      <c r="O42" s="569"/>
      <c r="P42" s="569"/>
      <c r="Q42" s="569"/>
      <c r="R42" s="569"/>
      <c r="S42" s="569"/>
      <c r="T42" s="569"/>
      <c r="U42" s="569"/>
      <c r="V42" s="569"/>
      <c r="W42" s="569"/>
      <c r="X42" s="569"/>
      <c r="Y42" s="569"/>
      <c r="Z42" s="569"/>
      <c r="AA42" s="569"/>
      <c r="AB42" s="569"/>
    </row>
    <row r="43" ht="24.75" customHeight="1">
      <c r="A43" s="591"/>
      <c r="B43" s="579" t="s">
        <v>815</v>
      </c>
      <c r="H43" s="569"/>
      <c r="I43" s="569"/>
      <c r="J43" s="569"/>
      <c r="K43" s="569"/>
      <c r="L43" s="569"/>
      <c r="M43" s="569"/>
      <c r="N43" s="569"/>
      <c r="O43" s="569"/>
      <c r="P43" s="569"/>
      <c r="Q43" s="569"/>
      <c r="R43" s="569"/>
      <c r="S43" s="569"/>
      <c r="T43" s="569"/>
      <c r="U43" s="569"/>
      <c r="V43" s="569"/>
      <c r="W43" s="569"/>
      <c r="X43" s="569"/>
      <c r="Y43" s="569"/>
      <c r="Z43" s="569"/>
      <c r="AA43" s="569"/>
      <c r="AB43" s="569"/>
    </row>
    <row r="44" ht="26.25" customHeight="1">
      <c r="A44" s="566"/>
      <c r="B44" s="580" t="s">
        <v>965</v>
      </c>
      <c r="C44" s="581" t="s">
        <v>816</v>
      </c>
      <c r="D44" s="581" t="s">
        <v>817</v>
      </c>
      <c r="E44" s="581" t="s">
        <v>411</v>
      </c>
      <c r="F44" s="581" t="s">
        <v>818</v>
      </c>
      <c r="G44" s="581" t="s">
        <v>819</v>
      </c>
      <c r="H44" s="569"/>
      <c r="I44" s="569"/>
      <c r="J44" s="569"/>
      <c r="K44" s="569"/>
      <c r="L44" s="569"/>
      <c r="M44" s="569"/>
      <c r="N44" s="569"/>
      <c r="O44" s="569"/>
      <c r="P44" s="569"/>
      <c r="Q44" s="569"/>
      <c r="R44" s="569"/>
      <c r="S44" s="569"/>
      <c r="T44" s="569"/>
      <c r="U44" s="569"/>
      <c r="V44" s="569"/>
      <c r="W44" s="569"/>
      <c r="X44" s="569"/>
      <c r="Y44" s="569"/>
      <c r="Z44" s="569"/>
      <c r="AA44" s="569"/>
      <c r="AB44" s="569"/>
    </row>
    <row r="45">
      <c r="A45" s="582"/>
      <c r="B45" s="583">
        <v>1.0</v>
      </c>
      <c r="C45" s="584" t="s">
        <v>1250</v>
      </c>
      <c r="D45" s="584" t="s">
        <v>443</v>
      </c>
      <c r="E45" s="584" t="s">
        <v>1251</v>
      </c>
      <c r="F45" s="584" t="s">
        <v>822</v>
      </c>
      <c r="G45" s="584" t="s">
        <v>1252</v>
      </c>
      <c r="H45" s="569"/>
      <c r="I45" s="569"/>
      <c r="J45" s="569"/>
      <c r="K45" s="569"/>
      <c r="L45" s="569"/>
      <c r="M45" s="569"/>
      <c r="N45" s="569"/>
      <c r="O45" s="569"/>
      <c r="P45" s="569"/>
      <c r="Q45" s="569"/>
      <c r="R45" s="569"/>
      <c r="S45" s="569"/>
      <c r="T45" s="569"/>
      <c r="U45" s="569"/>
      <c r="V45" s="569"/>
      <c r="W45" s="569"/>
      <c r="X45" s="569"/>
      <c r="Y45" s="569"/>
      <c r="Z45" s="569"/>
      <c r="AA45" s="569"/>
      <c r="AB45" s="569"/>
    </row>
    <row r="46">
      <c r="A46" s="582"/>
      <c r="B46" s="583">
        <v>2.0</v>
      </c>
      <c r="C46" s="584" t="s">
        <v>1253</v>
      </c>
      <c r="D46" s="584" t="s">
        <v>443</v>
      </c>
      <c r="E46" s="584" t="s">
        <v>1254</v>
      </c>
      <c r="F46" s="584" t="s">
        <v>822</v>
      </c>
      <c r="G46" s="585"/>
      <c r="H46" s="569"/>
      <c r="I46" s="569"/>
      <c r="J46" s="569"/>
      <c r="K46" s="569"/>
      <c r="L46" s="569"/>
      <c r="M46" s="569"/>
      <c r="N46" s="569"/>
      <c r="O46" s="569"/>
      <c r="P46" s="569"/>
      <c r="Q46" s="569"/>
      <c r="R46" s="569"/>
      <c r="S46" s="569"/>
      <c r="T46" s="569"/>
      <c r="U46" s="569"/>
      <c r="V46" s="569"/>
      <c r="W46" s="569"/>
      <c r="X46" s="569"/>
      <c r="Y46" s="569"/>
      <c r="Z46" s="569"/>
      <c r="AA46" s="569"/>
      <c r="AB46" s="569"/>
    </row>
    <row r="47">
      <c r="A47" s="582"/>
      <c r="B47" s="583">
        <v>3.0</v>
      </c>
      <c r="C47" s="584" t="s">
        <v>820</v>
      </c>
      <c r="D47" s="584" t="s">
        <v>443</v>
      </c>
      <c r="E47" s="585"/>
      <c r="F47" s="584" t="s">
        <v>822</v>
      </c>
      <c r="G47" s="584" t="s">
        <v>914</v>
      </c>
      <c r="H47" s="569"/>
      <c r="I47" s="569"/>
      <c r="J47" s="569"/>
      <c r="K47" s="569"/>
      <c r="L47" s="569"/>
      <c r="M47" s="569"/>
      <c r="N47" s="569"/>
      <c r="O47" s="569"/>
      <c r="P47" s="569"/>
      <c r="Q47" s="569"/>
      <c r="R47" s="569"/>
      <c r="S47" s="569"/>
      <c r="T47" s="569"/>
      <c r="U47" s="569"/>
      <c r="V47" s="569"/>
      <c r="W47" s="569"/>
      <c r="X47" s="569"/>
      <c r="Y47" s="569"/>
      <c r="Z47" s="569"/>
      <c r="AA47" s="569"/>
      <c r="AB47" s="569"/>
    </row>
    <row r="48" ht="22.5" customHeight="1">
      <c r="A48" s="591"/>
      <c r="B48" s="579" t="s">
        <v>824</v>
      </c>
      <c r="F48" s="569"/>
      <c r="G48" s="569"/>
      <c r="H48" s="569"/>
      <c r="I48" s="569"/>
      <c r="J48" s="569"/>
      <c r="K48" s="569"/>
      <c r="L48" s="569"/>
      <c r="M48" s="569"/>
      <c r="N48" s="569"/>
      <c r="O48" s="569"/>
      <c r="P48" s="569"/>
      <c r="Q48" s="569"/>
      <c r="R48" s="569"/>
      <c r="S48" s="569"/>
      <c r="T48" s="569"/>
      <c r="U48" s="569"/>
      <c r="V48" s="569"/>
      <c r="W48" s="569"/>
      <c r="X48" s="569"/>
      <c r="Y48" s="569"/>
      <c r="Z48" s="569"/>
      <c r="AA48" s="569"/>
      <c r="AB48" s="569"/>
    </row>
    <row r="49" ht="24.75" customHeight="1">
      <c r="A49" s="566"/>
      <c r="B49" s="580" t="s">
        <v>965</v>
      </c>
      <c r="C49" s="581" t="s">
        <v>966</v>
      </c>
      <c r="D49" s="581" t="s">
        <v>818</v>
      </c>
      <c r="E49" s="581" t="s">
        <v>411</v>
      </c>
      <c r="G49" s="569"/>
      <c r="H49" s="569"/>
      <c r="I49" s="569"/>
      <c r="J49" s="569"/>
      <c r="K49" s="569"/>
      <c r="L49" s="569"/>
      <c r="M49" s="569"/>
      <c r="N49" s="569"/>
      <c r="O49" s="569"/>
      <c r="P49" s="569"/>
      <c r="Q49" s="569"/>
      <c r="R49" s="569"/>
      <c r="S49" s="569"/>
      <c r="T49" s="569"/>
      <c r="U49" s="569"/>
      <c r="V49" s="569"/>
      <c r="W49" s="569"/>
      <c r="X49" s="569"/>
      <c r="Y49" s="569"/>
      <c r="Z49" s="569"/>
      <c r="AA49" s="569"/>
      <c r="AB49" s="569"/>
    </row>
    <row r="50">
      <c r="A50" s="582"/>
      <c r="B50" s="610">
        <v>1.0</v>
      </c>
      <c r="C50" s="611" t="s">
        <v>134</v>
      </c>
      <c r="D50" s="611" t="s">
        <v>822</v>
      </c>
      <c r="E50" s="611" t="s">
        <v>987</v>
      </c>
      <c r="G50" s="569"/>
      <c r="H50" s="569"/>
      <c r="I50" s="569"/>
      <c r="J50" s="569"/>
      <c r="K50" s="569"/>
      <c r="L50" s="569"/>
      <c r="M50" s="569"/>
      <c r="N50" s="569"/>
      <c r="O50" s="569"/>
      <c r="P50" s="569"/>
      <c r="Q50" s="569"/>
      <c r="R50" s="569"/>
      <c r="S50" s="569"/>
      <c r="T50" s="569"/>
      <c r="U50" s="569"/>
      <c r="V50" s="569"/>
      <c r="W50" s="569"/>
      <c r="X50" s="569"/>
      <c r="Y50" s="569"/>
      <c r="Z50" s="569"/>
      <c r="AA50" s="569"/>
      <c r="AB50" s="569"/>
    </row>
    <row r="51">
      <c r="A51" s="582"/>
      <c r="B51" s="583">
        <v>2.0</v>
      </c>
      <c r="C51" s="433" t="s">
        <v>1146</v>
      </c>
      <c r="D51" s="433" t="s">
        <v>822</v>
      </c>
      <c r="E51" s="433" t="s">
        <v>1598</v>
      </c>
      <c r="F51" s="596" t="s">
        <v>1590</v>
      </c>
      <c r="G51" s="569"/>
      <c r="H51" s="569"/>
      <c r="I51" s="569"/>
      <c r="J51" s="569"/>
      <c r="K51" s="569"/>
      <c r="L51" s="569"/>
      <c r="M51" s="569"/>
      <c r="N51" s="569"/>
      <c r="O51" s="569"/>
      <c r="P51" s="569"/>
      <c r="Q51" s="569"/>
      <c r="R51" s="569"/>
      <c r="S51" s="569"/>
      <c r="T51" s="569"/>
      <c r="U51" s="569"/>
      <c r="V51" s="569"/>
      <c r="W51" s="569"/>
      <c r="X51" s="569"/>
      <c r="Y51" s="569"/>
      <c r="Z51" s="569"/>
      <c r="AA51" s="569"/>
      <c r="AB51" s="569"/>
    </row>
    <row r="52">
      <c r="A52" s="582"/>
      <c r="B52" s="598">
        <v>3.0</v>
      </c>
      <c r="C52" s="433" t="s">
        <v>971</v>
      </c>
      <c r="D52" s="584" t="s">
        <v>822</v>
      </c>
      <c r="E52" s="612" t="s">
        <v>1464</v>
      </c>
      <c r="F52" s="613"/>
      <c r="G52" s="569"/>
      <c r="H52" s="569"/>
      <c r="I52" s="569"/>
      <c r="J52" s="569"/>
      <c r="K52" s="569"/>
      <c r="L52" s="569"/>
      <c r="M52" s="569"/>
      <c r="N52" s="569"/>
      <c r="O52" s="569"/>
      <c r="P52" s="569"/>
      <c r="Q52" s="569"/>
      <c r="R52" s="569"/>
      <c r="S52" s="569"/>
      <c r="T52" s="569"/>
      <c r="U52" s="569"/>
      <c r="V52" s="569"/>
      <c r="W52" s="569"/>
      <c r="X52" s="569"/>
      <c r="Y52" s="569"/>
      <c r="Z52" s="569"/>
      <c r="AA52" s="569"/>
      <c r="AB52" s="569"/>
    </row>
    <row r="53">
      <c r="A53" s="574"/>
      <c r="B53" s="598">
        <v>4.0</v>
      </c>
      <c r="C53" s="433" t="s">
        <v>973</v>
      </c>
      <c r="D53" s="584" t="s">
        <v>822</v>
      </c>
      <c r="E53" s="612" t="s">
        <v>1599</v>
      </c>
      <c r="F53" s="569"/>
      <c r="G53" s="569"/>
      <c r="H53" s="569"/>
      <c r="I53" s="569"/>
      <c r="J53" s="569"/>
      <c r="K53" s="569"/>
      <c r="L53" s="569"/>
      <c r="M53" s="569"/>
      <c r="N53" s="569"/>
      <c r="O53" s="569"/>
      <c r="P53" s="569"/>
      <c r="Q53" s="569"/>
      <c r="R53" s="569"/>
      <c r="S53" s="569"/>
      <c r="T53" s="569"/>
      <c r="U53" s="569"/>
      <c r="V53" s="569"/>
      <c r="W53" s="569"/>
      <c r="X53" s="569"/>
      <c r="Y53" s="569"/>
      <c r="Z53" s="569"/>
      <c r="AA53" s="569"/>
      <c r="AB53" s="569"/>
    </row>
    <row r="54">
      <c r="A54" s="574"/>
      <c r="B54" s="614">
        <v>5.0</v>
      </c>
      <c r="C54" s="615" t="s">
        <v>1569</v>
      </c>
      <c r="D54" s="615" t="s">
        <v>822</v>
      </c>
      <c r="E54" s="616" t="s">
        <v>1600</v>
      </c>
      <c r="F54" s="617" t="s">
        <v>1601</v>
      </c>
      <c r="G54" s="569"/>
      <c r="H54" s="569"/>
      <c r="I54" s="569"/>
      <c r="J54" s="569"/>
      <c r="K54" s="569"/>
      <c r="L54" s="569"/>
      <c r="M54" s="569"/>
      <c r="N54" s="569"/>
      <c r="O54" s="569"/>
      <c r="P54" s="569"/>
      <c r="Q54" s="569"/>
      <c r="R54" s="569"/>
      <c r="S54" s="569"/>
      <c r="T54" s="569"/>
      <c r="U54" s="569"/>
      <c r="V54" s="569"/>
      <c r="W54" s="569"/>
      <c r="X54" s="569"/>
      <c r="Y54" s="569"/>
      <c r="Z54" s="569"/>
      <c r="AA54" s="569"/>
      <c r="AB54" s="569"/>
    </row>
    <row r="55">
      <c r="A55" s="574"/>
      <c r="B55" s="618"/>
      <c r="C55" s="561"/>
      <c r="D55" s="575"/>
      <c r="E55" s="561"/>
      <c r="F55" s="569"/>
      <c r="G55" s="569"/>
      <c r="H55" s="569"/>
      <c r="I55" s="569"/>
      <c r="J55" s="569"/>
      <c r="K55" s="569"/>
      <c r="L55" s="569"/>
      <c r="M55" s="569"/>
      <c r="N55" s="569"/>
      <c r="O55" s="569"/>
      <c r="P55" s="569"/>
      <c r="Q55" s="569"/>
      <c r="R55" s="569"/>
      <c r="S55" s="569"/>
      <c r="T55" s="569"/>
      <c r="U55" s="569"/>
      <c r="V55" s="569"/>
      <c r="W55" s="569"/>
      <c r="X55" s="569"/>
      <c r="Y55" s="569"/>
      <c r="Z55" s="569"/>
      <c r="AA55" s="569"/>
      <c r="AB55" s="569"/>
    </row>
    <row r="56" ht="20.25" customHeight="1">
      <c r="A56" s="591"/>
      <c r="B56" s="578" t="s">
        <v>1592</v>
      </c>
      <c r="F56" s="569"/>
      <c r="G56" s="569"/>
      <c r="H56" s="569"/>
      <c r="I56" s="569"/>
      <c r="J56" s="569"/>
      <c r="K56" s="569"/>
      <c r="L56" s="569"/>
      <c r="M56" s="569"/>
      <c r="N56" s="569"/>
      <c r="O56" s="569"/>
      <c r="P56" s="569"/>
      <c r="Q56" s="569"/>
      <c r="R56" s="569"/>
      <c r="S56" s="569"/>
      <c r="T56" s="569"/>
      <c r="U56" s="569"/>
      <c r="V56" s="569"/>
      <c r="W56" s="569"/>
      <c r="X56" s="569"/>
      <c r="Y56" s="569"/>
      <c r="Z56" s="569"/>
      <c r="AA56" s="569"/>
      <c r="AB56" s="569"/>
    </row>
    <row r="57" ht="20.25" customHeight="1">
      <c r="A57" s="591"/>
      <c r="B57" s="579" t="s">
        <v>824</v>
      </c>
      <c r="F57" s="569"/>
      <c r="G57" s="569"/>
      <c r="H57" s="569"/>
      <c r="I57" s="569"/>
      <c r="J57" s="569"/>
      <c r="K57" s="569"/>
      <c r="L57" s="569"/>
      <c r="M57" s="569"/>
      <c r="N57" s="569"/>
      <c r="O57" s="569"/>
      <c r="P57" s="569"/>
      <c r="Q57" s="569"/>
      <c r="R57" s="569"/>
      <c r="S57" s="569"/>
      <c r="T57" s="569"/>
      <c r="U57" s="569"/>
      <c r="V57" s="569"/>
      <c r="W57" s="569"/>
      <c r="X57" s="569"/>
      <c r="Y57" s="569"/>
      <c r="Z57" s="569"/>
      <c r="AA57" s="569"/>
      <c r="AB57" s="569"/>
    </row>
    <row r="58" ht="27.0" customHeight="1">
      <c r="A58" s="566"/>
      <c r="B58" s="580" t="s">
        <v>965</v>
      </c>
      <c r="C58" s="581" t="s">
        <v>966</v>
      </c>
      <c r="D58" s="581" t="s">
        <v>818</v>
      </c>
      <c r="E58" s="581" t="s">
        <v>411</v>
      </c>
      <c r="G58" s="569"/>
      <c r="H58" s="569"/>
      <c r="I58" s="569"/>
      <c r="J58" s="569"/>
      <c r="K58" s="569"/>
      <c r="L58" s="569"/>
      <c r="M58" s="569"/>
      <c r="N58" s="569"/>
      <c r="O58" s="569"/>
      <c r="P58" s="569"/>
      <c r="Q58" s="569"/>
      <c r="R58" s="569"/>
      <c r="S58" s="569"/>
      <c r="T58" s="569"/>
      <c r="U58" s="569"/>
      <c r="V58" s="569"/>
      <c r="W58" s="569"/>
      <c r="X58" s="569"/>
      <c r="Y58" s="569"/>
      <c r="Z58" s="569"/>
      <c r="AA58" s="569"/>
      <c r="AB58" s="569"/>
    </row>
    <row r="59">
      <c r="A59" s="582"/>
      <c r="B59" s="603">
        <v>1.0</v>
      </c>
      <c r="C59" s="604" t="s">
        <v>971</v>
      </c>
      <c r="D59" s="619" t="s">
        <v>822</v>
      </c>
      <c r="E59" s="584" t="s">
        <v>1189</v>
      </c>
      <c r="G59" s="569"/>
      <c r="H59" s="569"/>
      <c r="I59" s="569"/>
      <c r="J59" s="569"/>
      <c r="K59" s="569"/>
      <c r="L59" s="569"/>
      <c r="M59" s="569"/>
      <c r="N59" s="569"/>
      <c r="O59" s="569"/>
      <c r="P59" s="569"/>
      <c r="Q59" s="569"/>
      <c r="R59" s="569"/>
      <c r="S59" s="569"/>
      <c r="T59" s="569"/>
      <c r="U59" s="569"/>
      <c r="V59" s="569"/>
      <c r="W59" s="569"/>
      <c r="X59" s="569"/>
      <c r="Y59" s="569"/>
      <c r="Z59" s="569"/>
      <c r="AA59" s="569"/>
      <c r="AB59" s="569"/>
    </row>
    <row r="60">
      <c r="A60" s="582"/>
      <c r="B60" s="603">
        <v>2.0</v>
      </c>
      <c r="C60" s="604" t="s">
        <v>973</v>
      </c>
      <c r="D60" s="619" t="s">
        <v>822</v>
      </c>
      <c r="E60" s="584" t="s">
        <v>411</v>
      </c>
      <c r="G60" s="620"/>
      <c r="H60" s="569"/>
      <c r="I60" s="569"/>
      <c r="J60" s="569"/>
      <c r="K60" s="569"/>
      <c r="L60" s="569"/>
      <c r="M60" s="569"/>
      <c r="N60" s="569"/>
      <c r="O60" s="569"/>
      <c r="P60" s="569"/>
      <c r="Q60" s="569"/>
      <c r="R60" s="569"/>
      <c r="S60" s="569"/>
      <c r="T60" s="569"/>
      <c r="U60" s="569"/>
      <c r="V60" s="569"/>
      <c r="W60" s="569"/>
      <c r="X60" s="569"/>
      <c r="Y60" s="569"/>
      <c r="Z60" s="569"/>
      <c r="AA60" s="569"/>
      <c r="AB60" s="569"/>
    </row>
    <row r="61">
      <c r="A61" s="574"/>
      <c r="B61" s="574"/>
      <c r="C61" s="569"/>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569"/>
      <c r="AB61" s="569"/>
    </row>
    <row r="62">
      <c r="A62" s="574"/>
      <c r="B62" s="574"/>
      <c r="C62" s="569"/>
      <c r="D62" s="569"/>
      <c r="E62" s="569"/>
      <c r="F62" s="569"/>
      <c r="G62" s="569"/>
      <c r="H62" s="569"/>
      <c r="I62" s="569"/>
      <c r="J62" s="569"/>
      <c r="K62" s="569"/>
      <c r="L62" s="569"/>
      <c r="M62" s="569"/>
      <c r="N62" s="569"/>
      <c r="O62" s="569"/>
      <c r="P62" s="569"/>
      <c r="Q62" s="569"/>
      <c r="R62" s="569"/>
      <c r="S62" s="569"/>
      <c r="T62" s="569"/>
      <c r="U62" s="569"/>
      <c r="V62" s="569"/>
      <c r="W62" s="569"/>
      <c r="X62" s="569"/>
      <c r="Y62" s="569"/>
      <c r="Z62" s="569"/>
      <c r="AA62" s="569"/>
      <c r="AB62" s="569"/>
    </row>
    <row r="63">
      <c r="A63" s="574"/>
      <c r="B63" s="574"/>
      <c r="C63" s="569"/>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569"/>
      <c r="AB63" s="569"/>
    </row>
    <row r="64">
      <c r="A64" s="574"/>
      <c r="B64" s="574"/>
      <c r="C64" s="569"/>
      <c r="D64" s="569"/>
      <c r="E64" s="569"/>
      <c r="F64" s="569"/>
      <c r="G64" s="569"/>
      <c r="H64" s="569"/>
      <c r="I64" s="569"/>
      <c r="J64" s="569"/>
      <c r="K64" s="569"/>
      <c r="L64" s="569"/>
      <c r="M64" s="569"/>
      <c r="N64" s="569"/>
      <c r="O64" s="569"/>
      <c r="P64" s="569"/>
      <c r="Q64" s="569"/>
      <c r="R64" s="569"/>
      <c r="S64" s="569"/>
      <c r="T64" s="569"/>
      <c r="U64" s="569"/>
      <c r="V64" s="569"/>
      <c r="W64" s="569"/>
      <c r="X64" s="569"/>
      <c r="Y64" s="569"/>
      <c r="Z64" s="569"/>
      <c r="AA64" s="569"/>
      <c r="AB64" s="569"/>
    </row>
    <row r="65">
      <c r="A65" s="574"/>
      <c r="B65" s="574"/>
      <c r="C65" s="569"/>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569"/>
      <c r="AB65" s="569"/>
    </row>
    <row r="66">
      <c r="A66" s="574"/>
      <c r="B66" s="574"/>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row>
    <row r="67">
      <c r="A67" s="574"/>
      <c r="B67" s="574"/>
      <c r="C67" s="569"/>
      <c r="D67" s="569"/>
      <c r="E67" s="569"/>
      <c r="F67" s="569"/>
      <c r="G67" s="569"/>
      <c r="H67" s="569"/>
      <c r="I67" s="569"/>
      <c r="J67" s="569"/>
      <c r="K67" s="569"/>
      <c r="L67" s="569"/>
      <c r="M67" s="569"/>
      <c r="N67" s="569"/>
      <c r="O67" s="569"/>
      <c r="P67" s="569"/>
      <c r="Q67" s="569"/>
      <c r="R67" s="569"/>
      <c r="S67" s="569"/>
      <c r="T67" s="569"/>
      <c r="U67" s="569"/>
      <c r="V67" s="569"/>
      <c r="W67" s="569"/>
      <c r="X67" s="569"/>
      <c r="Y67" s="569"/>
      <c r="Z67" s="569"/>
      <c r="AA67" s="569"/>
      <c r="AB67" s="569"/>
    </row>
    <row r="68">
      <c r="A68" s="574"/>
      <c r="B68" s="574"/>
      <c r="C68" s="569"/>
      <c r="D68" s="569"/>
      <c r="E68" s="569"/>
      <c r="F68" s="569"/>
      <c r="G68" s="569"/>
      <c r="H68" s="569"/>
      <c r="I68" s="569"/>
      <c r="J68" s="569"/>
      <c r="K68" s="569"/>
      <c r="L68" s="569"/>
      <c r="M68" s="569"/>
      <c r="N68" s="569"/>
      <c r="O68" s="569"/>
      <c r="P68" s="569"/>
      <c r="Q68" s="569"/>
      <c r="R68" s="569"/>
      <c r="S68" s="569"/>
      <c r="T68" s="569"/>
      <c r="U68" s="569"/>
      <c r="V68" s="569"/>
      <c r="W68" s="569"/>
      <c r="X68" s="569"/>
      <c r="Y68" s="569"/>
      <c r="Z68" s="569"/>
      <c r="AA68" s="569"/>
      <c r="AB68" s="569"/>
    </row>
    <row r="69">
      <c r="A69" s="574"/>
      <c r="B69" s="574"/>
      <c r="C69" s="569"/>
      <c r="D69" s="569"/>
      <c r="E69" s="569"/>
      <c r="F69" s="569"/>
      <c r="G69" s="569"/>
      <c r="H69" s="569"/>
      <c r="I69" s="569"/>
      <c r="J69" s="569"/>
      <c r="K69" s="569"/>
      <c r="L69" s="569"/>
      <c r="M69" s="569"/>
      <c r="N69" s="569"/>
      <c r="O69" s="569"/>
      <c r="P69" s="569"/>
      <c r="Q69" s="569"/>
      <c r="R69" s="569"/>
      <c r="S69" s="569"/>
      <c r="T69" s="569"/>
      <c r="U69" s="569"/>
      <c r="V69" s="569"/>
      <c r="W69" s="569"/>
      <c r="X69" s="569"/>
      <c r="Y69" s="569"/>
      <c r="Z69" s="569"/>
      <c r="AA69" s="569"/>
      <c r="AB69" s="569"/>
    </row>
    <row r="70">
      <c r="A70" s="574"/>
      <c r="B70" s="574"/>
      <c r="C70" s="569"/>
      <c r="D70" s="569"/>
      <c r="E70" s="569"/>
      <c r="F70" s="569"/>
      <c r="G70" s="569"/>
      <c r="H70" s="569"/>
      <c r="I70" s="569"/>
      <c r="J70" s="569"/>
      <c r="K70" s="569"/>
      <c r="L70" s="569"/>
      <c r="M70" s="569"/>
      <c r="N70" s="569"/>
      <c r="O70" s="569"/>
      <c r="P70" s="569"/>
      <c r="Q70" s="569"/>
      <c r="R70" s="569"/>
      <c r="S70" s="569"/>
      <c r="T70" s="569"/>
      <c r="U70" s="569"/>
      <c r="V70" s="569"/>
      <c r="W70" s="569"/>
      <c r="X70" s="569"/>
      <c r="Y70" s="569"/>
      <c r="Z70" s="569"/>
      <c r="AA70" s="569"/>
      <c r="AB70" s="569"/>
    </row>
    <row r="71">
      <c r="A71" s="574"/>
      <c r="B71" s="574"/>
      <c r="C71" s="569"/>
      <c r="D71" s="569"/>
      <c r="E71" s="569"/>
      <c r="F71" s="569"/>
      <c r="G71" s="569"/>
      <c r="H71" s="569"/>
      <c r="I71" s="569"/>
      <c r="J71" s="569"/>
      <c r="K71" s="569"/>
      <c r="L71" s="569"/>
      <c r="M71" s="569"/>
      <c r="N71" s="569"/>
      <c r="O71" s="569"/>
      <c r="P71" s="569"/>
      <c r="Q71" s="569"/>
      <c r="R71" s="569"/>
      <c r="S71" s="569"/>
      <c r="T71" s="569"/>
      <c r="U71" s="569"/>
      <c r="V71" s="569"/>
      <c r="W71" s="569"/>
      <c r="X71" s="569"/>
      <c r="Y71" s="569"/>
      <c r="Z71" s="569"/>
      <c r="AA71" s="569"/>
      <c r="AB71" s="569"/>
    </row>
    <row r="72">
      <c r="A72" s="574"/>
      <c r="B72" s="574"/>
      <c r="C72" s="569"/>
      <c r="D72" s="569"/>
      <c r="E72" s="569"/>
      <c r="F72" s="569"/>
      <c r="G72" s="569"/>
      <c r="H72" s="569"/>
      <c r="I72" s="569"/>
      <c r="J72" s="569"/>
      <c r="K72" s="569"/>
      <c r="L72" s="569"/>
      <c r="M72" s="569"/>
      <c r="N72" s="569"/>
      <c r="O72" s="569"/>
      <c r="P72" s="569"/>
      <c r="Q72" s="569"/>
      <c r="R72" s="569"/>
      <c r="S72" s="569"/>
      <c r="T72" s="569"/>
      <c r="U72" s="569"/>
      <c r="V72" s="569"/>
      <c r="W72" s="569"/>
      <c r="X72" s="569"/>
      <c r="Y72" s="569"/>
      <c r="Z72" s="569"/>
      <c r="AA72" s="569"/>
      <c r="AB72" s="569"/>
    </row>
    <row r="73">
      <c r="A73" s="574"/>
      <c r="B73" s="574"/>
      <c r="C73" s="569"/>
      <c r="D73" s="569"/>
      <c r="E73" s="569"/>
      <c r="F73" s="569"/>
      <c r="G73" s="569"/>
      <c r="H73" s="569"/>
      <c r="I73" s="569"/>
      <c r="J73" s="569"/>
      <c r="K73" s="569"/>
      <c r="L73" s="569"/>
      <c r="M73" s="569"/>
      <c r="N73" s="569"/>
      <c r="O73" s="569"/>
      <c r="P73" s="569"/>
      <c r="Q73" s="569"/>
      <c r="R73" s="569"/>
      <c r="S73" s="569"/>
      <c r="T73" s="569"/>
      <c r="U73" s="569"/>
      <c r="V73" s="569"/>
      <c r="W73" s="569"/>
      <c r="X73" s="569"/>
      <c r="Y73" s="569"/>
      <c r="Z73" s="569"/>
      <c r="AA73" s="569"/>
      <c r="AB73" s="569"/>
    </row>
    <row r="74">
      <c r="A74" s="574"/>
      <c r="B74" s="574"/>
      <c r="C74" s="569"/>
      <c r="D74" s="569"/>
      <c r="E74" s="569"/>
      <c r="F74" s="569"/>
      <c r="G74" s="569"/>
      <c r="H74" s="569"/>
      <c r="I74" s="569"/>
      <c r="J74" s="569"/>
      <c r="K74" s="569"/>
      <c r="L74" s="569"/>
      <c r="M74" s="569"/>
      <c r="N74" s="569"/>
      <c r="O74" s="569"/>
      <c r="P74" s="569"/>
      <c r="Q74" s="569"/>
      <c r="R74" s="569"/>
      <c r="S74" s="569"/>
      <c r="T74" s="569"/>
      <c r="U74" s="569"/>
      <c r="V74" s="569"/>
      <c r="W74" s="569"/>
      <c r="X74" s="569"/>
      <c r="Y74" s="569"/>
      <c r="Z74" s="569"/>
      <c r="AA74" s="569"/>
      <c r="AB74" s="569"/>
    </row>
    <row r="75">
      <c r="A75" s="574"/>
      <c r="B75" s="574"/>
      <c r="C75" s="569"/>
      <c r="D75" s="569"/>
      <c r="E75" s="569"/>
      <c r="F75" s="569"/>
      <c r="G75" s="569"/>
      <c r="H75" s="569"/>
      <c r="I75" s="569"/>
      <c r="J75" s="569"/>
      <c r="K75" s="569"/>
      <c r="L75" s="569"/>
      <c r="M75" s="569"/>
      <c r="N75" s="569"/>
      <c r="O75" s="569"/>
      <c r="P75" s="569"/>
      <c r="Q75" s="569"/>
      <c r="R75" s="569"/>
      <c r="S75" s="569"/>
      <c r="T75" s="569"/>
      <c r="U75" s="569"/>
      <c r="V75" s="569"/>
      <c r="W75" s="569"/>
      <c r="X75" s="569"/>
      <c r="Y75" s="569"/>
      <c r="Z75" s="569"/>
      <c r="AA75" s="569"/>
      <c r="AB75" s="569"/>
    </row>
    <row r="76">
      <c r="A76" s="574"/>
      <c r="B76" s="574"/>
      <c r="C76" s="569"/>
      <c r="D76" s="569"/>
      <c r="E76" s="569"/>
      <c r="F76" s="569"/>
      <c r="G76" s="569"/>
      <c r="H76" s="569"/>
      <c r="I76" s="569"/>
      <c r="J76" s="569"/>
      <c r="K76" s="569"/>
      <c r="L76" s="569"/>
      <c r="M76" s="569"/>
      <c r="N76" s="569"/>
      <c r="O76" s="569"/>
      <c r="P76" s="569"/>
      <c r="Q76" s="569"/>
      <c r="R76" s="569"/>
      <c r="S76" s="569"/>
      <c r="T76" s="569"/>
      <c r="U76" s="569"/>
      <c r="V76" s="569"/>
      <c r="W76" s="569"/>
      <c r="X76" s="569"/>
      <c r="Y76" s="569"/>
      <c r="Z76" s="569"/>
      <c r="AA76" s="569"/>
      <c r="AB76" s="569"/>
    </row>
    <row r="77">
      <c r="A77" s="574"/>
      <c r="B77" s="574"/>
      <c r="C77" s="569"/>
      <c r="D77" s="569"/>
      <c r="E77" s="569"/>
      <c r="F77" s="569"/>
      <c r="G77" s="569"/>
      <c r="H77" s="569"/>
      <c r="I77" s="569"/>
      <c r="J77" s="569"/>
      <c r="K77" s="569"/>
      <c r="L77" s="569"/>
      <c r="M77" s="569"/>
      <c r="N77" s="569"/>
      <c r="O77" s="569"/>
      <c r="P77" s="569"/>
      <c r="Q77" s="569"/>
      <c r="R77" s="569"/>
      <c r="S77" s="569"/>
      <c r="T77" s="569"/>
      <c r="U77" s="569"/>
      <c r="V77" s="569"/>
      <c r="W77" s="569"/>
      <c r="X77" s="569"/>
      <c r="Y77" s="569"/>
      <c r="Z77" s="569"/>
      <c r="AA77" s="569"/>
      <c r="AB77" s="569"/>
    </row>
    <row r="78">
      <c r="A78" s="574"/>
      <c r="B78" s="574"/>
      <c r="C78" s="569"/>
      <c r="D78" s="569"/>
      <c r="E78" s="569"/>
      <c r="F78" s="569"/>
      <c r="G78" s="569"/>
      <c r="H78" s="569"/>
      <c r="I78" s="569"/>
      <c r="J78" s="569"/>
      <c r="K78" s="569"/>
      <c r="L78" s="569"/>
      <c r="M78" s="569"/>
      <c r="N78" s="569"/>
      <c r="O78" s="569"/>
      <c r="P78" s="569"/>
      <c r="Q78" s="569"/>
      <c r="R78" s="569"/>
      <c r="S78" s="569"/>
      <c r="T78" s="569"/>
      <c r="U78" s="569"/>
      <c r="V78" s="569"/>
      <c r="W78" s="569"/>
      <c r="X78" s="569"/>
      <c r="Y78" s="569"/>
      <c r="Z78" s="569"/>
      <c r="AA78" s="569"/>
      <c r="AB78" s="569"/>
    </row>
    <row r="79">
      <c r="A79" s="574"/>
      <c r="B79" s="574"/>
      <c r="C79" s="569"/>
      <c r="D79" s="569"/>
      <c r="E79" s="569"/>
      <c r="F79" s="569"/>
      <c r="G79" s="569"/>
      <c r="H79" s="569"/>
      <c r="I79" s="569"/>
      <c r="J79" s="569"/>
      <c r="K79" s="569"/>
      <c r="L79" s="569"/>
      <c r="M79" s="569"/>
      <c r="N79" s="569"/>
      <c r="O79" s="569"/>
      <c r="P79" s="569"/>
      <c r="Q79" s="569"/>
      <c r="R79" s="569"/>
      <c r="S79" s="569"/>
      <c r="T79" s="569"/>
      <c r="U79" s="569"/>
      <c r="V79" s="569"/>
      <c r="W79" s="569"/>
      <c r="X79" s="569"/>
      <c r="Y79" s="569"/>
      <c r="Z79" s="569"/>
      <c r="AA79" s="569"/>
      <c r="AB79" s="569"/>
    </row>
    <row r="80">
      <c r="A80" s="574"/>
      <c r="B80" s="574"/>
      <c r="C80" s="569"/>
      <c r="D80" s="569"/>
      <c r="E80" s="569"/>
      <c r="F80" s="569"/>
      <c r="G80" s="569"/>
      <c r="H80" s="569"/>
      <c r="I80" s="569"/>
      <c r="J80" s="569"/>
      <c r="K80" s="569"/>
      <c r="L80" s="569"/>
      <c r="M80" s="569"/>
      <c r="N80" s="569"/>
      <c r="O80" s="569"/>
      <c r="P80" s="569"/>
      <c r="Q80" s="569"/>
      <c r="R80" s="569"/>
      <c r="S80" s="569"/>
      <c r="T80" s="569"/>
      <c r="U80" s="569"/>
      <c r="V80" s="569"/>
      <c r="W80" s="569"/>
      <c r="X80" s="569"/>
      <c r="Y80" s="569"/>
      <c r="Z80" s="569"/>
      <c r="AA80" s="569"/>
      <c r="AB80" s="569"/>
    </row>
    <row r="81">
      <c r="A81" s="574"/>
      <c r="B81" s="574"/>
      <c r="C81" s="569"/>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569"/>
      <c r="AB81" s="569"/>
    </row>
    <row r="82">
      <c r="A82" s="574"/>
      <c r="B82" s="574"/>
      <c r="C82" s="569"/>
      <c r="D82" s="569"/>
      <c r="E82" s="569"/>
      <c r="F82" s="569"/>
      <c r="G82" s="569"/>
      <c r="H82" s="569"/>
      <c r="I82" s="569"/>
      <c r="J82" s="569"/>
      <c r="K82" s="569"/>
      <c r="L82" s="569"/>
      <c r="M82" s="569"/>
      <c r="N82" s="569"/>
      <c r="O82" s="569"/>
      <c r="P82" s="569"/>
      <c r="Q82" s="569"/>
      <c r="R82" s="569"/>
      <c r="S82" s="569"/>
      <c r="T82" s="569"/>
      <c r="U82" s="569"/>
      <c r="V82" s="569"/>
      <c r="W82" s="569"/>
      <c r="X82" s="569"/>
      <c r="Y82" s="569"/>
      <c r="Z82" s="569"/>
      <c r="AA82" s="569"/>
      <c r="AB82" s="569"/>
    </row>
    <row r="83">
      <c r="A83" s="574"/>
      <c r="B83" s="574"/>
      <c r="C83" s="569"/>
      <c r="D83" s="569"/>
      <c r="E83" s="569"/>
      <c r="F83" s="569"/>
      <c r="G83" s="569"/>
      <c r="H83" s="569"/>
      <c r="I83" s="569"/>
      <c r="J83" s="569"/>
      <c r="K83" s="569"/>
      <c r="L83" s="569"/>
      <c r="M83" s="569"/>
      <c r="N83" s="569"/>
      <c r="O83" s="569"/>
      <c r="P83" s="569"/>
      <c r="Q83" s="569"/>
      <c r="R83" s="569"/>
      <c r="S83" s="569"/>
      <c r="T83" s="569"/>
      <c r="U83" s="569"/>
      <c r="V83" s="569"/>
      <c r="W83" s="569"/>
      <c r="X83" s="569"/>
      <c r="Y83" s="569"/>
      <c r="Z83" s="569"/>
      <c r="AA83" s="569"/>
      <c r="AB83" s="569"/>
    </row>
    <row r="84">
      <c r="A84" s="574"/>
      <c r="B84" s="574"/>
      <c r="C84" s="569"/>
      <c r="D84" s="569"/>
      <c r="E84" s="569"/>
      <c r="F84" s="569"/>
      <c r="G84" s="569"/>
      <c r="H84" s="569"/>
      <c r="I84" s="569"/>
      <c r="J84" s="569"/>
      <c r="K84" s="569"/>
      <c r="L84" s="569"/>
      <c r="M84" s="569"/>
      <c r="N84" s="569"/>
      <c r="O84" s="569"/>
      <c r="P84" s="569"/>
      <c r="Q84" s="569"/>
      <c r="R84" s="569"/>
      <c r="S84" s="569"/>
      <c r="T84" s="569"/>
      <c r="U84" s="569"/>
      <c r="V84" s="569"/>
      <c r="W84" s="569"/>
      <c r="X84" s="569"/>
      <c r="Y84" s="569"/>
      <c r="Z84" s="569"/>
      <c r="AA84" s="569"/>
      <c r="AB84" s="569"/>
    </row>
    <row r="85">
      <c r="A85" s="574"/>
      <c r="B85" s="574"/>
      <c r="C85" s="569"/>
      <c r="D85" s="569"/>
      <c r="E85" s="569"/>
      <c r="F85" s="569"/>
      <c r="G85" s="569"/>
      <c r="H85" s="569"/>
      <c r="I85" s="569"/>
      <c r="J85" s="569"/>
      <c r="K85" s="569"/>
      <c r="L85" s="569"/>
      <c r="M85" s="569"/>
      <c r="N85" s="569"/>
      <c r="O85" s="569"/>
      <c r="P85" s="569"/>
      <c r="Q85" s="569"/>
      <c r="R85" s="569"/>
      <c r="S85" s="569"/>
      <c r="T85" s="569"/>
      <c r="U85" s="569"/>
      <c r="V85" s="569"/>
      <c r="W85" s="569"/>
      <c r="X85" s="569"/>
      <c r="Y85" s="569"/>
      <c r="Z85" s="569"/>
      <c r="AA85" s="569"/>
      <c r="AB85" s="569"/>
    </row>
    <row r="86">
      <c r="A86" s="574"/>
      <c r="B86" s="574"/>
      <c r="C86" s="569"/>
      <c r="D86" s="569"/>
      <c r="E86" s="569"/>
      <c r="F86" s="569"/>
      <c r="G86" s="569"/>
      <c r="H86" s="569"/>
      <c r="I86" s="569"/>
      <c r="J86" s="569"/>
      <c r="K86" s="569"/>
      <c r="L86" s="569"/>
      <c r="M86" s="569"/>
      <c r="N86" s="569"/>
      <c r="O86" s="569"/>
      <c r="P86" s="569"/>
      <c r="Q86" s="569"/>
      <c r="R86" s="569"/>
      <c r="S86" s="569"/>
      <c r="T86" s="569"/>
      <c r="U86" s="569"/>
      <c r="V86" s="569"/>
      <c r="W86" s="569"/>
      <c r="X86" s="569"/>
      <c r="Y86" s="569"/>
      <c r="Z86" s="569"/>
      <c r="AA86" s="569"/>
      <c r="AB86" s="569"/>
    </row>
    <row r="87">
      <c r="A87" s="574"/>
      <c r="B87" s="574"/>
      <c r="C87" s="569"/>
      <c r="D87" s="569"/>
      <c r="E87" s="569"/>
      <c r="F87" s="569"/>
      <c r="G87" s="569"/>
      <c r="H87" s="569"/>
      <c r="I87" s="569"/>
      <c r="J87" s="569"/>
      <c r="K87" s="569"/>
      <c r="L87" s="569"/>
      <c r="M87" s="569"/>
      <c r="N87" s="569"/>
      <c r="O87" s="569"/>
      <c r="P87" s="569"/>
      <c r="Q87" s="569"/>
      <c r="R87" s="569"/>
      <c r="S87" s="569"/>
      <c r="T87" s="569"/>
      <c r="U87" s="569"/>
      <c r="V87" s="569"/>
      <c r="W87" s="569"/>
      <c r="X87" s="569"/>
      <c r="Y87" s="569"/>
      <c r="Z87" s="569"/>
      <c r="AA87" s="569"/>
      <c r="AB87" s="569"/>
    </row>
    <row r="88">
      <c r="A88" s="574"/>
      <c r="B88" s="574"/>
      <c r="C88" s="569"/>
      <c r="D88" s="569"/>
      <c r="E88" s="569"/>
      <c r="F88" s="569"/>
      <c r="G88" s="569"/>
      <c r="H88" s="569"/>
      <c r="I88" s="569"/>
      <c r="J88" s="569"/>
      <c r="K88" s="569"/>
      <c r="L88" s="569"/>
      <c r="M88" s="569"/>
      <c r="N88" s="569"/>
      <c r="O88" s="569"/>
      <c r="P88" s="569"/>
      <c r="Q88" s="569"/>
      <c r="R88" s="569"/>
      <c r="S88" s="569"/>
      <c r="T88" s="569"/>
      <c r="U88" s="569"/>
      <c r="V88" s="569"/>
      <c r="W88" s="569"/>
      <c r="X88" s="569"/>
      <c r="Y88" s="569"/>
      <c r="Z88" s="569"/>
      <c r="AA88" s="569"/>
      <c r="AB88" s="569"/>
    </row>
    <row r="89">
      <c r="A89" s="574"/>
      <c r="B89" s="574"/>
      <c r="C89" s="569"/>
      <c r="D89" s="569"/>
      <c r="E89" s="569"/>
      <c r="F89" s="569"/>
      <c r="G89" s="569"/>
      <c r="H89" s="569"/>
      <c r="I89" s="569"/>
      <c r="J89" s="569"/>
      <c r="K89" s="569"/>
      <c r="L89" s="569"/>
      <c r="M89" s="569"/>
      <c r="N89" s="569"/>
      <c r="O89" s="569"/>
      <c r="P89" s="569"/>
      <c r="Q89" s="569"/>
      <c r="R89" s="569"/>
      <c r="S89" s="569"/>
      <c r="T89" s="569"/>
      <c r="U89" s="569"/>
      <c r="V89" s="569"/>
      <c r="W89" s="569"/>
      <c r="X89" s="569"/>
      <c r="Y89" s="569"/>
      <c r="Z89" s="569"/>
      <c r="AA89" s="569"/>
      <c r="AB89" s="569"/>
    </row>
    <row r="90">
      <c r="A90" s="574"/>
      <c r="B90" s="574"/>
      <c r="C90" s="569"/>
      <c r="D90" s="569"/>
      <c r="E90" s="569"/>
      <c r="F90" s="569"/>
      <c r="G90" s="569"/>
      <c r="H90" s="569"/>
      <c r="I90" s="569"/>
      <c r="J90" s="569"/>
      <c r="K90" s="569"/>
      <c r="L90" s="569"/>
      <c r="M90" s="569"/>
      <c r="N90" s="569"/>
      <c r="O90" s="569"/>
      <c r="P90" s="569"/>
      <c r="Q90" s="569"/>
      <c r="R90" s="569"/>
      <c r="S90" s="569"/>
      <c r="T90" s="569"/>
      <c r="U90" s="569"/>
      <c r="V90" s="569"/>
      <c r="W90" s="569"/>
      <c r="X90" s="569"/>
      <c r="Y90" s="569"/>
      <c r="Z90" s="569"/>
      <c r="AA90" s="569"/>
      <c r="AB90" s="569"/>
    </row>
    <row r="91">
      <c r="A91" s="574"/>
      <c r="B91" s="574"/>
      <c r="C91" s="569"/>
      <c r="D91" s="569"/>
      <c r="E91" s="569"/>
      <c r="F91" s="569"/>
      <c r="G91" s="569"/>
      <c r="H91" s="569"/>
      <c r="I91" s="569"/>
      <c r="J91" s="569"/>
      <c r="K91" s="569"/>
      <c r="L91" s="569"/>
      <c r="M91" s="569"/>
      <c r="N91" s="569"/>
      <c r="O91" s="569"/>
      <c r="P91" s="569"/>
      <c r="Q91" s="569"/>
      <c r="R91" s="569"/>
      <c r="S91" s="569"/>
      <c r="T91" s="569"/>
      <c r="U91" s="569"/>
      <c r="V91" s="569"/>
      <c r="W91" s="569"/>
      <c r="X91" s="569"/>
      <c r="Y91" s="569"/>
      <c r="Z91" s="569"/>
      <c r="AA91" s="569"/>
      <c r="AB91" s="569"/>
    </row>
    <row r="92">
      <c r="A92" s="574"/>
      <c r="B92" s="574"/>
      <c r="C92" s="569"/>
      <c r="D92" s="569"/>
      <c r="E92" s="569"/>
      <c r="F92" s="569"/>
      <c r="G92" s="569"/>
      <c r="H92" s="569"/>
      <c r="I92" s="569"/>
      <c r="J92" s="569"/>
      <c r="K92" s="569"/>
      <c r="L92" s="569"/>
      <c r="M92" s="569"/>
      <c r="N92" s="569"/>
      <c r="O92" s="569"/>
      <c r="P92" s="569"/>
      <c r="Q92" s="569"/>
      <c r="R92" s="569"/>
      <c r="S92" s="569"/>
      <c r="T92" s="569"/>
      <c r="U92" s="569"/>
      <c r="V92" s="569"/>
      <c r="W92" s="569"/>
      <c r="X92" s="569"/>
      <c r="Y92" s="569"/>
      <c r="Z92" s="569"/>
      <c r="AA92" s="569"/>
      <c r="AB92" s="569"/>
    </row>
    <row r="93">
      <c r="A93" s="574"/>
      <c r="B93" s="574"/>
      <c r="C93" s="569"/>
      <c r="D93" s="569"/>
      <c r="E93" s="569"/>
      <c r="F93" s="569"/>
      <c r="G93" s="569"/>
      <c r="H93" s="569"/>
      <c r="I93" s="569"/>
      <c r="J93" s="569"/>
      <c r="K93" s="569"/>
      <c r="L93" s="569"/>
      <c r="M93" s="569"/>
      <c r="N93" s="569"/>
      <c r="O93" s="569"/>
      <c r="P93" s="569"/>
      <c r="Q93" s="569"/>
      <c r="R93" s="569"/>
      <c r="S93" s="569"/>
      <c r="T93" s="569"/>
      <c r="U93" s="569"/>
      <c r="V93" s="569"/>
      <c r="W93" s="569"/>
      <c r="X93" s="569"/>
      <c r="Y93" s="569"/>
      <c r="Z93" s="569"/>
      <c r="AA93" s="569"/>
      <c r="AB93" s="569"/>
    </row>
    <row r="94">
      <c r="A94" s="574"/>
      <c r="B94" s="574"/>
      <c r="C94" s="569"/>
      <c r="D94" s="569"/>
      <c r="E94" s="569"/>
      <c r="F94" s="569"/>
      <c r="G94" s="569"/>
      <c r="H94" s="569"/>
      <c r="I94" s="569"/>
      <c r="J94" s="569"/>
      <c r="K94" s="569"/>
      <c r="L94" s="569"/>
      <c r="M94" s="569"/>
      <c r="N94" s="569"/>
      <c r="O94" s="569"/>
      <c r="P94" s="569"/>
      <c r="Q94" s="569"/>
      <c r="R94" s="569"/>
      <c r="S94" s="569"/>
      <c r="T94" s="569"/>
      <c r="U94" s="569"/>
      <c r="V94" s="569"/>
      <c r="W94" s="569"/>
      <c r="X94" s="569"/>
      <c r="Y94" s="569"/>
      <c r="Z94" s="569"/>
      <c r="AA94" s="569"/>
      <c r="AB94" s="569"/>
    </row>
    <row r="95">
      <c r="A95" s="574"/>
      <c r="B95" s="574"/>
      <c r="C95" s="569"/>
      <c r="D95" s="569"/>
      <c r="E95" s="569"/>
      <c r="F95" s="569"/>
      <c r="G95" s="569"/>
      <c r="H95" s="569"/>
      <c r="I95" s="569"/>
      <c r="J95" s="569"/>
      <c r="K95" s="569"/>
      <c r="L95" s="569"/>
      <c r="M95" s="569"/>
      <c r="N95" s="569"/>
      <c r="O95" s="569"/>
      <c r="P95" s="569"/>
      <c r="Q95" s="569"/>
      <c r="R95" s="569"/>
      <c r="S95" s="569"/>
      <c r="T95" s="569"/>
      <c r="U95" s="569"/>
      <c r="V95" s="569"/>
      <c r="W95" s="569"/>
      <c r="X95" s="569"/>
      <c r="Y95" s="569"/>
      <c r="Z95" s="569"/>
      <c r="AA95" s="569"/>
      <c r="AB95" s="569"/>
    </row>
    <row r="96">
      <c r="A96" s="574"/>
      <c r="B96" s="574"/>
      <c r="C96" s="569"/>
      <c r="D96" s="569"/>
      <c r="E96" s="569"/>
      <c r="F96" s="569"/>
      <c r="G96" s="569"/>
      <c r="H96" s="569"/>
      <c r="I96" s="569"/>
      <c r="J96" s="569"/>
      <c r="K96" s="569"/>
      <c r="L96" s="569"/>
      <c r="M96" s="569"/>
      <c r="N96" s="569"/>
      <c r="O96" s="569"/>
      <c r="P96" s="569"/>
      <c r="Q96" s="569"/>
      <c r="R96" s="569"/>
      <c r="S96" s="569"/>
      <c r="T96" s="569"/>
      <c r="U96" s="569"/>
      <c r="V96" s="569"/>
      <c r="W96" s="569"/>
      <c r="X96" s="569"/>
      <c r="Y96" s="569"/>
      <c r="Z96" s="569"/>
      <c r="AA96" s="569"/>
      <c r="AB96" s="569"/>
    </row>
    <row r="97">
      <c r="A97" s="574"/>
      <c r="B97" s="574"/>
      <c r="C97" s="569"/>
      <c r="D97" s="569"/>
      <c r="E97" s="569"/>
      <c r="F97" s="569"/>
      <c r="G97" s="569"/>
      <c r="H97" s="569"/>
      <c r="I97" s="569"/>
      <c r="J97" s="569"/>
      <c r="K97" s="569"/>
      <c r="L97" s="569"/>
      <c r="M97" s="569"/>
      <c r="N97" s="569"/>
      <c r="O97" s="569"/>
      <c r="P97" s="569"/>
      <c r="Q97" s="569"/>
      <c r="R97" s="569"/>
      <c r="S97" s="569"/>
      <c r="T97" s="569"/>
      <c r="U97" s="569"/>
      <c r="V97" s="569"/>
      <c r="W97" s="569"/>
      <c r="X97" s="569"/>
      <c r="Y97" s="569"/>
      <c r="Z97" s="569"/>
      <c r="AA97" s="569"/>
      <c r="AB97" s="569"/>
    </row>
    <row r="98">
      <c r="A98" s="574"/>
      <c r="B98" s="574"/>
      <c r="C98" s="569"/>
      <c r="D98" s="569"/>
      <c r="E98" s="569"/>
      <c r="F98" s="569"/>
      <c r="G98" s="569"/>
      <c r="H98" s="569"/>
      <c r="I98" s="569"/>
      <c r="J98" s="569"/>
      <c r="K98" s="569"/>
      <c r="L98" s="569"/>
      <c r="M98" s="569"/>
      <c r="N98" s="569"/>
      <c r="O98" s="569"/>
      <c r="P98" s="569"/>
      <c r="Q98" s="569"/>
      <c r="R98" s="569"/>
      <c r="S98" s="569"/>
      <c r="T98" s="569"/>
      <c r="U98" s="569"/>
      <c r="V98" s="569"/>
      <c r="W98" s="569"/>
      <c r="X98" s="569"/>
      <c r="Y98" s="569"/>
      <c r="Z98" s="569"/>
      <c r="AA98" s="569"/>
      <c r="AB98" s="569"/>
    </row>
    <row r="99">
      <c r="A99" s="574"/>
      <c r="B99" s="574"/>
      <c r="C99" s="569"/>
      <c r="D99" s="569"/>
      <c r="E99" s="569"/>
      <c r="F99" s="569"/>
      <c r="G99" s="569"/>
      <c r="H99" s="569"/>
      <c r="I99" s="569"/>
      <c r="J99" s="569"/>
      <c r="K99" s="569"/>
      <c r="L99" s="569"/>
      <c r="M99" s="569"/>
      <c r="N99" s="569"/>
      <c r="O99" s="569"/>
      <c r="P99" s="569"/>
      <c r="Q99" s="569"/>
      <c r="R99" s="569"/>
      <c r="S99" s="569"/>
      <c r="T99" s="569"/>
      <c r="U99" s="569"/>
      <c r="V99" s="569"/>
      <c r="W99" s="569"/>
      <c r="X99" s="569"/>
      <c r="Y99" s="569"/>
      <c r="Z99" s="569"/>
      <c r="AA99" s="569"/>
      <c r="AB99" s="569"/>
    </row>
    <row r="100">
      <c r="A100" s="574"/>
      <c r="B100" s="574"/>
      <c r="C100" s="569"/>
      <c r="D100" s="569"/>
      <c r="E100" s="569"/>
      <c r="F100" s="569"/>
      <c r="G100" s="569"/>
      <c r="H100" s="569"/>
      <c r="I100" s="569"/>
      <c r="J100" s="569"/>
      <c r="K100" s="569"/>
      <c r="L100" s="569"/>
      <c r="M100" s="569"/>
      <c r="N100" s="569"/>
      <c r="O100" s="569"/>
      <c r="P100" s="569"/>
      <c r="Q100" s="569"/>
      <c r="R100" s="569"/>
      <c r="S100" s="569"/>
      <c r="T100" s="569"/>
      <c r="U100" s="569"/>
      <c r="V100" s="569"/>
      <c r="W100" s="569"/>
      <c r="X100" s="569"/>
      <c r="Y100" s="569"/>
      <c r="Z100" s="569"/>
      <c r="AA100" s="569"/>
      <c r="AB100" s="569"/>
    </row>
    <row r="101">
      <c r="A101" s="574"/>
      <c r="B101" s="574"/>
      <c r="C101" s="569"/>
      <c r="D101" s="569"/>
      <c r="E101" s="569"/>
      <c r="F101" s="569"/>
      <c r="G101" s="569"/>
      <c r="H101" s="569"/>
      <c r="I101" s="569"/>
      <c r="J101" s="569"/>
      <c r="K101" s="569"/>
      <c r="L101" s="569"/>
      <c r="M101" s="569"/>
      <c r="N101" s="569"/>
      <c r="O101" s="569"/>
      <c r="P101" s="569"/>
      <c r="Q101" s="569"/>
      <c r="R101" s="569"/>
      <c r="S101" s="569"/>
      <c r="T101" s="569"/>
      <c r="U101" s="569"/>
      <c r="V101" s="569"/>
      <c r="W101" s="569"/>
      <c r="X101" s="569"/>
      <c r="Y101" s="569"/>
      <c r="Z101" s="569"/>
      <c r="AA101" s="569"/>
      <c r="AB101" s="569"/>
    </row>
    <row r="102">
      <c r="A102" s="574"/>
      <c r="B102" s="574"/>
      <c r="C102" s="569"/>
      <c r="D102" s="569"/>
      <c r="E102" s="569"/>
      <c r="F102" s="569"/>
      <c r="G102" s="569"/>
      <c r="H102" s="569"/>
      <c r="I102" s="569"/>
      <c r="J102" s="569"/>
      <c r="K102" s="569"/>
      <c r="L102" s="569"/>
      <c r="M102" s="569"/>
      <c r="N102" s="569"/>
      <c r="O102" s="569"/>
      <c r="P102" s="569"/>
      <c r="Q102" s="569"/>
      <c r="R102" s="569"/>
      <c r="S102" s="569"/>
      <c r="T102" s="569"/>
      <c r="U102" s="569"/>
      <c r="V102" s="569"/>
      <c r="W102" s="569"/>
      <c r="X102" s="569"/>
      <c r="Y102" s="569"/>
      <c r="Z102" s="569"/>
      <c r="AA102" s="569"/>
      <c r="AB102" s="569"/>
    </row>
    <row r="103">
      <c r="A103" s="574"/>
      <c r="B103" s="574"/>
      <c r="C103" s="569"/>
      <c r="D103" s="569"/>
      <c r="E103" s="569"/>
      <c r="F103" s="569"/>
      <c r="G103" s="569"/>
      <c r="H103" s="569"/>
      <c r="I103" s="569"/>
      <c r="J103" s="569"/>
      <c r="K103" s="569"/>
      <c r="L103" s="569"/>
      <c r="M103" s="569"/>
      <c r="N103" s="569"/>
      <c r="O103" s="569"/>
      <c r="P103" s="569"/>
      <c r="Q103" s="569"/>
      <c r="R103" s="569"/>
      <c r="S103" s="569"/>
      <c r="T103" s="569"/>
      <c r="U103" s="569"/>
      <c r="V103" s="569"/>
      <c r="W103" s="569"/>
      <c r="X103" s="569"/>
      <c r="Y103" s="569"/>
      <c r="Z103" s="569"/>
      <c r="AA103" s="569"/>
      <c r="AB103" s="569"/>
    </row>
    <row r="104">
      <c r="A104" s="574"/>
      <c r="B104" s="574"/>
      <c r="C104" s="569"/>
      <c r="D104" s="569"/>
      <c r="E104" s="569"/>
      <c r="F104" s="569"/>
      <c r="G104" s="569"/>
      <c r="H104" s="569"/>
      <c r="I104" s="569"/>
      <c r="J104" s="569"/>
      <c r="K104" s="569"/>
      <c r="L104" s="569"/>
      <c r="M104" s="569"/>
      <c r="N104" s="569"/>
      <c r="O104" s="569"/>
      <c r="P104" s="569"/>
      <c r="Q104" s="569"/>
      <c r="R104" s="569"/>
      <c r="S104" s="569"/>
      <c r="T104" s="569"/>
      <c r="U104" s="569"/>
      <c r="V104" s="569"/>
      <c r="W104" s="569"/>
      <c r="X104" s="569"/>
      <c r="Y104" s="569"/>
      <c r="Z104" s="569"/>
      <c r="AA104" s="569"/>
      <c r="AB104" s="569"/>
    </row>
    <row r="105">
      <c r="A105" s="574"/>
      <c r="B105" s="574"/>
      <c r="C105" s="569"/>
      <c r="D105" s="569"/>
      <c r="E105" s="569"/>
      <c r="F105" s="569"/>
      <c r="G105" s="569"/>
      <c r="H105" s="569"/>
      <c r="I105" s="569"/>
      <c r="J105" s="569"/>
      <c r="K105" s="569"/>
      <c r="L105" s="569"/>
      <c r="M105" s="569"/>
      <c r="N105" s="569"/>
      <c r="O105" s="569"/>
      <c r="P105" s="569"/>
      <c r="Q105" s="569"/>
      <c r="R105" s="569"/>
      <c r="S105" s="569"/>
      <c r="T105" s="569"/>
      <c r="U105" s="569"/>
      <c r="V105" s="569"/>
      <c r="W105" s="569"/>
      <c r="X105" s="569"/>
      <c r="Y105" s="569"/>
      <c r="Z105" s="569"/>
      <c r="AA105" s="569"/>
      <c r="AB105" s="569"/>
    </row>
    <row r="106">
      <c r="A106" s="574"/>
      <c r="B106" s="574"/>
      <c r="C106" s="569"/>
      <c r="D106" s="569"/>
      <c r="E106" s="569"/>
      <c r="F106" s="569"/>
      <c r="G106" s="569"/>
      <c r="H106" s="569"/>
      <c r="I106" s="569"/>
      <c r="J106" s="569"/>
      <c r="K106" s="569"/>
      <c r="L106" s="569"/>
      <c r="M106" s="569"/>
      <c r="N106" s="569"/>
      <c r="O106" s="569"/>
      <c r="P106" s="569"/>
      <c r="Q106" s="569"/>
      <c r="R106" s="569"/>
      <c r="S106" s="569"/>
      <c r="T106" s="569"/>
      <c r="U106" s="569"/>
      <c r="V106" s="569"/>
      <c r="W106" s="569"/>
      <c r="X106" s="569"/>
      <c r="Y106" s="569"/>
      <c r="Z106" s="569"/>
      <c r="AA106" s="569"/>
      <c r="AB106" s="569"/>
    </row>
    <row r="107">
      <c r="A107" s="574"/>
      <c r="B107" s="574"/>
      <c r="C107" s="569"/>
      <c r="D107" s="569"/>
      <c r="E107" s="569"/>
      <c r="F107" s="569"/>
      <c r="G107" s="569"/>
      <c r="H107" s="569"/>
      <c r="I107" s="569"/>
      <c r="J107" s="569"/>
      <c r="K107" s="569"/>
      <c r="L107" s="569"/>
      <c r="M107" s="569"/>
      <c r="N107" s="569"/>
      <c r="O107" s="569"/>
      <c r="P107" s="569"/>
      <c r="Q107" s="569"/>
      <c r="R107" s="569"/>
      <c r="S107" s="569"/>
      <c r="T107" s="569"/>
      <c r="U107" s="569"/>
      <c r="V107" s="569"/>
      <c r="W107" s="569"/>
      <c r="X107" s="569"/>
      <c r="Y107" s="569"/>
      <c r="Z107" s="569"/>
      <c r="AA107" s="569"/>
      <c r="AB107" s="569"/>
    </row>
    <row r="108">
      <c r="A108" s="574"/>
      <c r="B108" s="574"/>
      <c r="C108" s="569"/>
      <c r="D108" s="569"/>
      <c r="E108" s="569"/>
      <c r="F108" s="569"/>
      <c r="G108" s="569"/>
      <c r="H108" s="569"/>
      <c r="I108" s="569"/>
      <c r="J108" s="569"/>
      <c r="K108" s="569"/>
      <c r="L108" s="569"/>
      <c r="M108" s="569"/>
      <c r="N108" s="569"/>
      <c r="O108" s="569"/>
      <c r="P108" s="569"/>
      <c r="Q108" s="569"/>
      <c r="R108" s="569"/>
      <c r="S108" s="569"/>
      <c r="T108" s="569"/>
      <c r="U108" s="569"/>
      <c r="V108" s="569"/>
      <c r="W108" s="569"/>
      <c r="X108" s="569"/>
      <c r="Y108" s="569"/>
      <c r="Z108" s="569"/>
      <c r="AA108" s="569"/>
      <c r="AB108" s="569"/>
    </row>
    <row r="109">
      <c r="A109" s="574"/>
      <c r="B109" s="574"/>
      <c r="C109" s="569"/>
      <c r="D109" s="569"/>
      <c r="E109" s="569"/>
      <c r="F109" s="569"/>
      <c r="G109" s="569"/>
      <c r="H109" s="569"/>
      <c r="I109" s="569"/>
      <c r="J109" s="569"/>
      <c r="K109" s="569"/>
      <c r="L109" s="569"/>
      <c r="M109" s="569"/>
      <c r="N109" s="569"/>
      <c r="O109" s="569"/>
      <c r="P109" s="569"/>
      <c r="Q109" s="569"/>
      <c r="R109" s="569"/>
      <c r="S109" s="569"/>
      <c r="T109" s="569"/>
      <c r="U109" s="569"/>
      <c r="V109" s="569"/>
      <c r="W109" s="569"/>
      <c r="X109" s="569"/>
      <c r="Y109" s="569"/>
      <c r="Z109" s="569"/>
      <c r="AA109" s="569"/>
      <c r="AB109" s="569"/>
    </row>
    <row r="110">
      <c r="A110" s="574"/>
      <c r="B110" s="574"/>
      <c r="C110" s="569"/>
      <c r="D110" s="569"/>
      <c r="E110" s="569"/>
      <c r="F110" s="569"/>
      <c r="G110" s="569"/>
      <c r="H110" s="569"/>
      <c r="I110" s="569"/>
      <c r="J110" s="569"/>
      <c r="K110" s="569"/>
      <c r="L110" s="569"/>
      <c r="M110" s="569"/>
      <c r="N110" s="569"/>
      <c r="O110" s="569"/>
      <c r="P110" s="569"/>
      <c r="Q110" s="569"/>
      <c r="R110" s="569"/>
      <c r="S110" s="569"/>
      <c r="T110" s="569"/>
      <c r="U110" s="569"/>
      <c r="V110" s="569"/>
      <c r="W110" s="569"/>
      <c r="X110" s="569"/>
      <c r="Y110" s="569"/>
      <c r="Z110" s="569"/>
      <c r="AA110" s="569"/>
      <c r="AB110" s="569"/>
    </row>
    <row r="111">
      <c r="A111" s="574"/>
      <c r="B111" s="574"/>
      <c r="C111" s="569"/>
      <c r="D111" s="569"/>
      <c r="E111" s="569"/>
      <c r="F111" s="569"/>
      <c r="G111" s="569"/>
      <c r="H111" s="569"/>
      <c r="I111" s="569"/>
      <c r="J111" s="569"/>
      <c r="K111" s="569"/>
      <c r="L111" s="569"/>
      <c r="M111" s="569"/>
      <c r="N111" s="569"/>
      <c r="O111" s="569"/>
      <c r="P111" s="569"/>
      <c r="Q111" s="569"/>
      <c r="R111" s="569"/>
      <c r="S111" s="569"/>
      <c r="T111" s="569"/>
      <c r="U111" s="569"/>
      <c r="V111" s="569"/>
      <c r="W111" s="569"/>
      <c r="X111" s="569"/>
      <c r="Y111" s="569"/>
      <c r="Z111" s="569"/>
      <c r="AA111" s="569"/>
      <c r="AB111" s="569"/>
    </row>
    <row r="112">
      <c r="A112" s="574"/>
      <c r="B112" s="574"/>
      <c r="C112" s="569"/>
      <c r="D112" s="569"/>
      <c r="E112" s="569"/>
      <c r="F112" s="569"/>
      <c r="G112" s="569"/>
      <c r="H112" s="569"/>
      <c r="I112" s="569"/>
      <c r="J112" s="569"/>
      <c r="K112" s="569"/>
      <c r="L112" s="569"/>
      <c r="M112" s="569"/>
      <c r="N112" s="569"/>
      <c r="O112" s="569"/>
      <c r="P112" s="569"/>
      <c r="Q112" s="569"/>
      <c r="R112" s="569"/>
      <c r="S112" s="569"/>
      <c r="T112" s="569"/>
      <c r="U112" s="569"/>
      <c r="V112" s="569"/>
      <c r="W112" s="569"/>
      <c r="X112" s="569"/>
      <c r="Y112" s="569"/>
      <c r="Z112" s="569"/>
      <c r="AA112" s="569"/>
      <c r="AB112" s="569"/>
    </row>
    <row r="113">
      <c r="A113" s="574"/>
      <c r="B113" s="574"/>
      <c r="C113" s="569"/>
      <c r="D113" s="569"/>
      <c r="E113" s="569"/>
      <c r="F113" s="569"/>
      <c r="G113" s="569"/>
      <c r="H113" s="569"/>
      <c r="I113" s="569"/>
      <c r="J113" s="569"/>
      <c r="K113" s="569"/>
      <c r="L113" s="569"/>
      <c r="M113" s="569"/>
      <c r="N113" s="569"/>
      <c r="O113" s="569"/>
      <c r="P113" s="569"/>
      <c r="Q113" s="569"/>
      <c r="R113" s="569"/>
      <c r="S113" s="569"/>
      <c r="T113" s="569"/>
      <c r="U113" s="569"/>
      <c r="V113" s="569"/>
      <c r="W113" s="569"/>
      <c r="X113" s="569"/>
      <c r="Y113" s="569"/>
      <c r="Z113" s="569"/>
      <c r="AA113" s="569"/>
      <c r="AB113" s="569"/>
    </row>
    <row r="114">
      <c r="A114" s="574"/>
      <c r="B114" s="574"/>
      <c r="C114" s="569"/>
      <c r="D114" s="569"/>
      <c r="E114" s="569"/>
      <c r="F114" s="569"/>
      <c r="G114" s="569"/>
      <c r="H114" s="569"/>
      <c r="I114" s="569"/>
      <c r="J114" s="569"/>
      <c r="K114" s="569"/>
      <c r="L114" s="569"/>
      <c r="M114" s="569"/>
      <c r="N114" s="569"/>
      <c r="O114" s="569"/>
      <c r="P114" s="569"/>
      <c r="Q114" s="569"/>
      <c r="R114" s="569"/>
      <c r="S114" s="569"/>
      <c r="T114" s="569"/>
      <c r="U114" s="569"/>
      <c r="V114" s="569"/>
      <c r="W114" s="569"/>
      <c r="X114" s="569"/>
      <c r="Y114" s="569"/>
      <c r="Z114" s="569"/>
      <c r="AA114" s="569"/>
      <c r="AB114" s="569"/>
    </row>
    <row r="115">
      <c r="A115" s="574"/>
      <c r="B115" s="574"/>
      <c r="C115" s="569"/>
      <c r="D115" s="569"/>
      <c r="E115" s="569"/>
      <c r="F115" s="569"/>
      <c r="G115" s="569"/>
      <c r="H115" s="569"/>
      <c r="I115" s="569"/>
      <c r="J115" s="569"/>
      <c r="K115" s="569"/>
      <c r="L115" s="569"/>
      <c r="M115" s="569"/>
      <c r="N115" s="569"/>
      <c r="O115" s="569"/>
      <c r="P115" s="569"/>
      <c r="Q115" s="569"/>
      <c r="R115" s="569"/>
      <c r="S115" s="569"/>
      <c r="T115" s="569"/>
      <c r="U115" s="569"/>
      <c r="V115" s="569"/>
      <c r="W115" s="569"/>
      <c r="X115" s="569"/>
      <c r="Y115" s="569"/>
      <c r="Z115" s="569"/>
      <c r="AA115" s="569"/>
      <c r="AB115" s="569"/>
    </row>
    <row r="116">
      <c r="A116" s="574"/>
      <c r="B116" s="574"/>
      <c r="C116" s="569"/>
      <c r="D116" s="569"/>
      <c r="E116" s="569"/>
      <c r="F116" s="569"/>
      <c r="G116" s="569"/>
      <c r="H116" s="569"/>
      <c r="I116" s="569"/>
      <c r="J116" s="569"/>
      <c r="K116" s="569"/>
      <c r="L116" s="569"/>
      <c r="M116" s="569"/>
      <c r="N116" s="569"/>
      <c r="O116" s="569"/>
      <c r="P116" s="569"/>
      <c r="Q116" s="569"/>
      <c r="R116" s="569"/>
      <c r="S116" s="569"/>
      <c r="T116" s="569"/>
      <c r="U116" s="569"/>
      <c r="V116" s="569"/>
      <c r="W116" s="569"/>
      <c r="X116" s="569"/>
      <c r="Y116" s="569"/>
      <c r="Z116" s="569"/>
      <c r="AA116" s="569"/>
      <c r="AB116" s="569"/>
    </row>
    <row r="117">
      <c r="A117" s="574"/>
      <c r="B117" s="574"/>
      <c r="C117" s="569"/>
      <c r="D117" s="569"/>
      <c r="E117" s="569"/>
      <c r="F117" s="569"/>
      <c r="G117" s="569"/>
      <c r="H117" s="569"/>
      <c r="I117" s="569"/>
      <c r="J117" s="569"/>
      <c r="K117" s="569"/>
      <c r="L117" s="569"/>
      <c r="M117" s="569"/>
      <c r="N117" s="569"/>
      <c r="O117" s="569"/>
      <c r="P117" s="569"/>
      <c r="Q117" s="569"/>
      <c r="R117" s="569"/>
      <c r="S117" s="569"/>
      <c r="T117" s="569"/>
      <c r="U117" s="569"/>
      <c r="V117" s="569"/>
      <c r="W117" s="569"/>
      <c r="X117" s="569"/>
      <c r="Y117" s="569"/>
      <c r="Z117" s="569"/>
      <c r="AA117" s="569"/>
      <c r="AB117" s="569"/>
    </row>
    <row r="118">
      <c r="A118" s="574"/>
      <c r="B118" s="574"/>
      <c r="C118" s="569"/>
      <c r="D118" s="569"/>
      <c r="E118" s="569"/>
      <c r="F118" s="569"/>
      <c r="G118" s="569"/>
      <c r="H118" s="569"/>
      <c r="I118" s="569"/>
      <c r="J118" s="569"/>
      <c r="K118" s="569"/>
      <c r="L118" s="569"/>
      <c r="M118" s="569"/>
      <c r="N118" s="569"/>
      <c r="O118" s="569"/>
      <c r="P118" s="569"/>
      <c r="Q118" s="569"/>
      <c r="R118" s="569"/>
      <c r="S118" s="569"/>
      <c r="T118" s="569"/>
      <c r="U118" s="569"/>
      <c r="V118" s="569"/>
      <c r="W118" s="569"/>
      <c r="X118" s="569"/>
      <c r="Y118" s="569"/>
      <c r="Z118" s="569"/>
      <c r="AA118" s="569"/>
      <c r="AB118" s="569"/>
    </row>
    <row r="119">
      <c r="A119" s="574"/>
      <c r="B119" s="574"/>
      <c r="C119" s="569"/>
      <c r="D119" s="569"/>
      <c r="E119" s="569"/>
      <c r="F119" s="569"/>
      <c r="G119" s="569"/>
      <c r="H119" s="569"/>
      <c r="I119" s="569"/>
      <c r="J119" s="569"/>
      <c r="K119" s="569"/>
      <c r="L119" s="569"/>
      <c r="M119" s="569"/>
      <c r="N119" s="569"/>
      <c r="O119" s="569"/>
      <c r="P119" s="569"/>
      <c r="Q119" s="569"/>
      <c r="R119" s="569"/>
      <c r="S119" s="569"/>
      <c r="T119" s="569"/>
      <c r="U119" s="569"/>
      <c r="V119" s="569"/>
      <c r="W119" s="569"/>
      <c r="X119" s="569"/>
      <c r="Y119" s="569"/>
      <c r="Z119" s="569"/>
      <c r="AA119" s="569"/>
      <c r="AB119" s="569"/>
    </row>
    <row r="120">
      <c r="A120" s="574"/>
      <c r="B120" s="574"/>
      <c r="C120" s="569"/>
      <c r="D120" s="569"/>
      <c r="E120" s="569"/>
      <c r="F120" s="569"/>
      <c r="G120" s="569"/>
      <c r="H120" s="569"/>
      <c r="I120" s="569"/>
      <c r="J120" s="569"/>
      <c r="K120" s="569"/>
      <c r="L120" s="569"/>
      <c r="M120" s="569"/>
      <c r="N120" s="569"/>
      <c r="O120" s="569"/>
      <c r="P120" s="569"/>
      <c r="Q120" s="569"/>
      <c r="R120" s="569"/>
      <c r="S120" s="569"/>
      <c r="T120" s="569"/>
      <c r="U120" s="569"/>
      <c r="V120" s="569"/>
      <c r="W120" s="569"/>
      <c r="X120" s="569"/>
      <c r="Y120" s="569"/>
      <c r="Z120" s="569"/>
      <c r="AA120" s="569"/>
      <c r="AB120" s="569"/>
    </row>
    <row r="121">
      <c r="A121" s="574"/>
      <c r="B121" s="574"/>
      <c r="C121" s="569"/>
      <c r="D121" s="569"/>
      <c r="E121" s="569"/>
      <c r="F121" s="569"/>
      <c r="G121" s="569"/>
      <c r="H121" s="569"/>
      <c r="I121" s="569"/>
      <c r="J121" s="569"/>
      <c r="K121" s="569"/>
      <c r="L121" s="569"/>
      <c r="M121" s="569"/>
      <c r="N121" s="569"/>
      <c r="O121" s="569"/>
      <c r="P121" s="569"/>
      <c r="Q121" s="569"/>
      <c r="R121" s="569"/>
      <c r="S121" s="569"/>
      <c r="T121" s="569"/>
      <c r="U121" s="569"/>
      <c r="V121" s="569"/>
      <c r="W121" s="569"/>
      <c r="X121" s="569"/>
      <c r="Y121" s="569"/>
      <c r="Z121" s="569"/>
      <c r="AA121" s="569"/>
      <c r="AB121" s="569"/>
    </row>
    <row r="122">
      <c r="A122" s="574"/>
      <c r="B122" s="574"/>
      <c r="C122" s="569"/>
      <c r="D122" s="569"/>
      <c r="E122" s="569"/>
      <c r="F122" s="569"/>
      <c r="G122" s="569"/>
      <c r="H122" s="569"/>
      <c r="I122" s="569"/>
      <c r="J122" s="569"/>
      <c r="K122" s="569"/>
      <c r="L122" s="569"/>
      <c r="M122" s="569"/>
      <c r="N122" s="569"/>
      <c r="O122" s="569"/>
      <c r="P122" s="569"/>
      <c r="Q122" s="569"/>
      <c r="R122" s="569"/>
      <c r="S122" s="569"/>
      <c r="T122" s="569"/>
      <c r="U122" s="569"/>
      <c r="V122" s="569"/>
      <c r="W122" s="569"/>
      <c r="X122" s="569"/>
      <c r="Y122" s="569"/>
      <c r="Z122" s="569"/>
      <c r="AA122" s="569"/>
      <c r="AB122" s="569"/>
    </row>
    <row r="123">
      <c r="A123" s="574"/>
      <c r="B123" s="574"/>
      <c r="C123" s="569"/>
      <c r="D123" s="569"/>
      <c r="E123" s="569"/>
      <c r="F123" s="569"/>
      <c r="G123" s="569"/>
      <c r="H123" s="569"/>
      <c r="I123" s="569"/>
      <c r="J123" s="569"/>
      <c r="K123" s="569"/>
      <c r="L123" s="569"/>
      <c r="M123" s="569"/>
      <c r="N123" s="569"/>
      <c r="O123" s="569"/>
      <c r="P123" s="569"/>
      <c r="Q123" s="569"/>
      <c r="R123" s="569"/>
      <c r="S123" s="569"/>
      <c r="T123" s="569"/>
      <c r="U123" s="569"/>
      <c r="V123" s="569"/>
      <c r="W123" s="569"/>
      <c r="X123" s="569"/>
      <c r="Y123" s="569"/>
      <c r="Z123" s="569"/>
      <c r="AA123" s="569"/>
      <c r="AB123" s="569"/>
    </row>
    <row r="124">
      <c r="A124" s="574"/>
      <c r="B124" s="574"/>
      <c r="C124" s="569"/>
      <c r="D124" s="569"/>
      <c r="E124" s="569"/>
      <c r="F124" s="569"/>
      <c r="G124" s="569"/>
      <c r="H124" s="569"/>
      <c r="I124" s="569"/>
      <c r="J124" s="569"/>
      <c r="K124" s="569"/>
      <c r="L124" s="569"/>
      <c r="M124" s="569"/>
      <c r="N124" s="569"/>
      <c r="O124" s="569"/>
      <c r="P124" s="569"/>
      <c r="Q124" s="569"/>
      <c r="R124" s="569"/>
      <c r="S124" s="569"/>
      <c r="T124" s="569"/>
      <c r="U124" s="569"/>
      <c r="V124" s="569"/>
      <c r="W124" s="569"/>
      <c r="X124" s="569"/>
      <c r="Y124" s="569"/>
      <c r="Z124" s="569"/>
      <c r="AA124" s="569"/>
      <c r="AB124" s="569"/>
    </row>
    <row r="125">
      <c r="A125" s="574"/>
      <c r="B125" s="574"/>
      <c r="C125" s="569"/>
      <c r="D125" s="569"/>
      <c r="E125" s="569"/>
      <c r="F125" s="569"/>
      <c r="G125" s="569"/>
      <c r="H125" s="569"/>
      <c r="I125" s="569"/>
      <c r="J125" s="569"/>
      <c r="K125" s="569"/>
      <c r="L125" s="569"/>
      <c r="M125" s="569"/>
      <c r="N125" s="569"/>
      <c r="O125" s="569"/>
      <c r="P125" s="569"/>
      <c r="Q125" s="569"/>
      <c r="R125" s="569"/>
      <c r="S125" s="569"/>
      <c r="T125" s="569"/>
      <c r="U125" s="569"/>
      <c r="V125" s="569"/>
      <c r="W125" s="569"/>
      <c r="X125" s="569"/>
      <c r="Y125" s="569"/>
      <c r="Z125" s="569"/>
      <c r="AA125" s="569"/>
      <c r="AB125" s="569"/>
    </row>
    <row r="126">
      <c r="A126" s="574"/>
      <c r="B126" s="574"/>
      <c r="C126" s="569"/>
      <c r="D126" s="569"/>
      <c r="E126" s="569"/>
      <c r="F126" s="569"/>
      <c r="G126" s="569"/>
      <c r="H126" s="569"/>
      <c r="I126" s="569"/>
      <c r="J126" s="569"/>
      <c r="K126" s="569"/>
      <c r="L126" s="569"/>
      <c r="M126" s="569"/>
      <c r="N126" s="569"/>
      <c r="O126" s="569"/>
      <c r="P126" s="569"/>
      <c r="Q126" s="569"/>
      <c r="R126" s="569"/>
      <c r="S126" s="569"/>
      <c r="T126" s="569"/>
      <c r="U126" s="569"/>
      <c r="V126" s="569"/>
      <c r="W126" s="569"/>
      <c r="X126" s="569"/>
      <c r="Y126" s="569"/>
      <c r="Z126" s="569"/>
      <c r="AA126" s="569"/>
      <c r="AB126" s="569"/>
    </row>
    <row r="127">
      <c r="A127" s="574"/>
      <c r="B127" s="574"/>
      <c r="C127" s="569"/>
      <c r="D127" s="569"/>
      <c r="E127" s="569"/>
      <c r="F127" s="569"/>
      <c r="G127" s="569"/>
      <c r="H127" s="569"/>
      <c r="I127" s="569"/>
      <c r="J127" s="569"/>
      <c r="K127" s="569"/>
      <c r="L127" s="569"/>
      <c r="M127" s="569"/>
      <c r="N127" s="569"/>
      <c r="O127" s="569"/>
      <c r="P127" s="569"/>
      <c r="Q127" s="569"/>
      <c r="R127" s="569"/>
      <c r="S127" s="569"/>
      <c r="T127" s="569"/>
      <c r="U127" s="569"/>
      <c r="V127" s="569"/>
      <c r="W127" s="569"/>
      <c r="X127" s="569"/>
      <c r="Y127" s="569"/>
      <c r="Z127" s="569"/>
      <c r="AA127" s="569"/>
      <c r="AB127" s="569"/>
    </row>
    <row r="128">
      <c r="A128" s="574"/>
      <c r="B128" s="574"/>
      <c r="C128" s="569"/>
      <c r="D128" s="569"/>
      <c r="E128" s="569"/>
      <c r="F128" s="569"/>
      <c r="G128" s="569"/>
      <c r="H128" s="569"/>
      <c r="I128" s="569"/>
      <c r="J128" s="569"/>
      <c r="K128" s="569"/>
      <c r="L128" s="569"/>
      <c r="M128" s="569"/>
      <c r="N128" s="569"/>
      <c r="O128" s="569"/>
      <c r="P128" s="569"/>
      <c r="Q128" s="569"/>
      <c r="R128" s="569"/>
      <c r="S128" s="569"/>
      <c r="T128" s="569"/>
      <c r="U128" s="569"/>
      <c r="V128" s="569"/>
      <c r="W128" s="569"/>
      <c r="X128" s="569"/>
      <c r="Y128" s="569"/>
      <c r="Z128" s="569"/>
      <c r="AA128" s="569"/>
      <c r="AB128" s="569"/>
    </row>
    <row r="129">
      <c r="A129" s="574"/>
      <c r="B129" s="574"/>
      <c r="C129" s="569"/>
      <c r="D129" s="569"/>
      <c r="E129" s="569"/>
      <c r="F129" s="569"/>
      <c r="G129" s="569"/>
      <c r="H129" s="569"/>
      <c r="I129" s="569"/>
      <c r="J129" s="569"/>
      <c r="K129" s="569"/>
      <c r="L129" s="569"/>
      <c r="M129" s="569"/>
      <c r="N129" s="569"/>
      <c r="O129" s="569"/>
      <c r="P129" s="569"/>
      <c r="Q129" s="569"/>
      <c r="R129" s="569"/>
      <c r="S129" s="569"/>
      <c r="T129" s="569"/>
      <c r="U129" s="569"/>
      <c r="V129" s="569"/>
      <c r="W129" s="569"/>
      <c r="X129" s="569"/>
      <c r="Y129" s="569"/>
      <c r="Z129" s="569"/>
      <c r="AA129" s="569"/>
      <c r="AB129" s="569"/>
    </row>
    <row r="130">
      <c r="A130" s="574"/>
      <c r="B130" s="574"/>
      <c r="C130" s="569"/>
      <c r="D130" s="569"/>
      <c r="E130" s="569"/>
      <c r="F130" s="569"/>
      <c r="G130" s="569"/>
      <c r="H130" s="569"/>
      <c r="I130" s="569"/>
      <c r="J130" s="569"/>
      <c r="K130" s="569"/>
      <c r="L130" s="569"/>
      <c r="M130" s="569"/>
      <c r="N130" s="569"/>
      <c r="O130" s="569"/>
      <c r="P130" s="569"/>
      <c r="Q130" s="569"/>
      <c r="R130" s="569"/>
      <c r="S130" s="569"/>
      <c r="T130" s="569"/>
      <c r="U130" s="569"/>
      <c r="V130" s="569"/>
      <c r="W130" s="569"/>
      <c r="X130" s="569"/>
      <c r="Y130" s="569"/>
      <c r="Z130" s="569"/>
      <c r="AA130" s="569"/>
      <c r="AB130" s="569"/>
    </row>
    <row r="131">
      <c r="A131" s="574"/>
      <c r="B131" s="574"/>
      <c r="C131" s="569"/>
      <c r="D131" s="569"/>
      <c r="E131" s="569"/>
      <c r="F131" s="569"/>
      <c r="G131" s="569"/>
      <c r="H131" s="569"/>
      <c r="I131" s="569"/>
      <c r="J131" s="569"/>
      <c r="K131" s="569"/>
      <c r="L131" s="569"/>
      <c r="M131" s="569"/>
      <c r="N131" s="569"/>
      <c r="O131" s="569"/>
      <c r="P131" s="569"/>
      <c r="Q131" s="569"/>
      <c r="R131" s="569"/>
      <c r="S131" s="569"/>
      <c r="T131" s="569"/>
      <c r="U131" s="569"/>
      <c r="V131" s="569"/>
      <c r="W131" s="569"/>
      <c r="X131" s="569"/>
      <c r="Y131" s="569"/>
      <c r="Z131" s="569"/>
      <c r="AA131" s="569"/>
      <c r="AB131" s="569"/>
    </row>
    <row r="132">
      <c r="A132" s="574"/>
      <c r="B132" s="574"/>
      <c r="C132" s="569"/>
      <c r="D132" s="569"/>
      <c r="E132" s="569"/>
      <c r="F132" s="569"/>
      <c r="G132" s="569"/>
      <c r="H132" s="569"/>
      <c r="I132" s="569"/>
      <c r="J132" s="569"/>
      <c r="K132" s="569"/>
      <c r="L132" s="569"/>
      <c r="M132" s="569"/>
      <c r="N132" s="569"/>
      <c r="O132" s="569"/>
      <c r="P132" s="569"/>
      <c r="Q132" s="569"/>
      <c r="R132" s="569"/>
      <c r="S132" s="569"/>
      <c r="T132" s="569"/>
      <c r="U132" s="569"/>
      <c r="V132" s="569"/>
      <c r="W132" s="569"/>
      <c r="X132" s="569"/>
      <c r="Y132" s="569"/>
      <c r="Z132" s="569"/>
      <c r="AA132" s="569"/>
      <c r="AB132" s="569"/>
    </row>
    <row r="133">
      <c r="A133" s="574"/>
      <c r="B133" s="574"/>
      <c r="C133" s="569"/>
      <c r="D133" s="569"/>
      <c r="E133" s="569"/>
      <c r="F133" s="569"/>
      <c r="G133" s="569"/>
      <c r="H133" s="569"/>
      <c r="I133" s="569"/>
      <c r="J133" s="569"/>
      <c r="K133" s="569"/>
      <c r="L133" s="569"/>
      <c r="M133" s="569"/>
      <c r="N133" s="569"/>
      <c r="O133" s="569"/>
      <c r="P133" s="569"/>
      <c r="Q133" s="569"/>
      <c r="R133" s="569"/>
      <c r="S133" s="569"/>
      <c r="T133" s="569"/>
      <c r="U133" s="569"/>
      <c r="V133" s="569"/>
      <c r="W133" s="569"/>
      <c r="X133" s="569"/>
      <c r="Y133" s="569"/>
      <c r="Z133" s="569"/>
      <c r="AA133" s="569"/>
      <c r="AB133" s="569"/>
    </row>
    <row r="134">
      <c r="A134" s="574"/>
      <c r="B134" s="574"/>
      <c r="C134" s="569"/>
      <c r="D134" s="569"/>
      <c r="E134" s="569"/>
      <c r="F134" s="569"/>
      <c r="G134" s="569"/>
      <c r="H134" s="569"/>
      <c r="I134" s="569"/>
      <c r="J134" s="569"/>
      <c r="K134" s="569"/>
      <c r="L134" s="569"/>
      <c r="M134" s="569"/>
      <c r="N134" s="569"/>
      <c r="O134" s="569"/>
      <c r="P134" s="569"/>
      <c r="Q134" s="569"/>
      <c r="R134" s="569"/>
      <c r="S134" s="569"/>
      <c r="T134" s="569"/>
      <c r="U134" s="569"/>
      <c r="V134" s="569"/>
      <c r="W134" s="569"/>
      <c r="X134" s="569"/>
      <c r="Y134" s="569"/>
      <c r="Z134" s="569"/>
      <c r="AA134" s="569"/>
      <c r="AB134" s="569"/>
    </row>
    <row r="135">
      <c r="A135" s="574"/>
      <c r="B135" s="574"/>
      <c r="C135" s="569"/>
      <c r="D135" s="569"/>
      <c r="E135" s="569"/>
      <c r="F135" s="569"/>
      <c r="G135" s="569"/>
      <c r="H135" s="569"/>
      <c r="I135" s="569"/>
      <c r="J135" s="569"/>
      <c r="K135" s="569"/>
      <c r="L135" s="569"/>
      <c r="M135" s="569"/>
      <c r="N135" s="569"/>
      <c r="O135" s="569"/>
      <c r="P135" s="569"/>
      <c r="Q135" s="569"/>
      <c r="R135" s="569"/>
      <c r="S135" s="569"/>
      <c r="T135" s="569"/>
      <c r="U135" s="569"/>
      <c r="V135" s="569"/>
      <c r="W135" s="569"/>
      <c r="X135" s="569"/>
      <c r="Y135" s="569"/>
      <c r="Z135" s="569"/>
      <c r="AA135" s="569"/>
      <c r="AB135" s="569"/>
    </row>
    <row r="136">
      <c r="A136" s="574"/>
      <c r="B136" s="574"/>
      <c r="C136" s="569"/>
      <c r="D136" s="569"/>
      <c r="E136" s="569"/>
      <c r="F136" s="569"/>
      <c r="G136" s="569"/>
      <c r="H136" s="569"/>
      <c r="I136" s="569"/>
      <c r="J136" s="569"/>
      <c r="K136" s="569"/>
      <c r="L136" s="569"/>
      <c r="M136" s="569"/>
      <c r="N136" s="569"/>
      <c r="O136" s="569"/>
      <c r="P136" s="569"/>
      <c r="Q136" s="569"/>
      <c r="R136" s="569"/>
      <c r="S136" s="569"/>
      <c r="T136" s="569"/>
      <c r="U136" s="569"/>
      <c r="V136" s="569"/>
      <c r="W136" s="569"/>
      <c r="X136" s="569"/>
      <c r="Y136" s="569"/>
      <c r="Z136" s="569"/>
      <c r="AA136" s="569"/>
      <c r="AB136" s="569"/>
    </row>
    <row r="137">
      <c r="A137" s="574"/>
      <c r="B137" s="574"/>
      <c r="C137" s="569"/>
      <c r="D137" s="569"/>
      <c r="E137" s="569"/>
      <c r="F137" s="569"/>
      <c r="G137" s="569"/>
      <c r="H137" s="569"/>
      <c r="I137" s="569"/>
      <c r="J137" s="569"/>
      <c r="K137" s="569"/>
      <c r="L137" s="569"/>
      <c r="M137" s="569"/>
      <c r="N137" s="569"/>
      <c r="O137" s="569"/>
      <c r="P137" s="569"/>
      <c r="Q137" s="569"/>
      <c r="R137" s="569"/>
      <c r="S137" s="569"/>
      <c r="T137" s="569"/>
      <c r="U137" s="569"/>
      <c r="V137" s="569"/>
      <c r="W137" s="569"/>
      <c r="X137" s="569"/>
      <c r="Y137" s="569"/>
      <c r="Z137" s="569"/>
      <c r="AA137" s="569"/>
      <c r="AB137" s="569"/>
    </row>
    <row r="138">
      <c r="A138" s="574"/>
      <c r="B138" s="574"/>
      <c r="C138" s="569"/>
      <c r="D138" s="569"/>
      <c r="E138" s="569"/>
      <c r="F138" s="569"/>
      <c r="G138" s="569"/>
      <c r="H138" s="569"/>
      <c r="I138" s="569"/>
      <c r="J138" s="569"/>
      <c r="K138" s="569"/>
      <c r="L138" s="569"/>
      <c r="M138" s="569"/>
      <c r="N138" s="569"/>
      <c r="O138" s="569"/>
      <c r="P138" s="569"/>
      <c r="Q138" s="569"/>
      <c r="R138" s="569"/>
      <c r="S138" s="569"/>
      <c r="T138" s="569"/>
      <c r="U138" s="569"/>
      <c r="V138" s="569"/>
      <c r="W138" s="569"/>
      <c r="X138" s="569"/>
      <c r="Y138" s="569"/>
      <c r="Z138" s="569"/>
      <c r="AA138" s="569"/>
      <c r="AB138" s="569"/>
    </row>
    <row r="139">
      <c r="A139" s="574"/>
      <c r="B139" s="574"/>
      <c r="C139" s="569"/>
      <c r="D139" s="569"/>
      <c r="E139" s="569"/>
      <c r="F139" s="569"/>
      <c r="G139" s="569"/>
      <c r="H139" s="569"/>
      <c r="I139" s="569"/>
      <c r="J139" s="569"/>
      <c r="K139" s="569"/>
      <c r="L139" s="569"/>
      <c r="M139" s="569"/>
      <c r="N139" s="569"/>
      <c r="O139" s="569"/>
      <c r="P139" s="569"/>
      <c r="Q139" s="569"/>
      <c r="R139" s="569"/>
      <c r="S139" s="569"/>
      <c r="T139" s="569"/>
      <c r="U139" s="569"/>
      <c r="V139" s="569"/>
      <c r="W139" s="569"/>
      <c r="X139" s="569"/>
      <c r="Y139" s="569"/>
      <c r="Z139" s="569"/>
      <c r="AA139" s="569"/>
      <c r="AB139" s="569"/>
    </row>
    <row r="140">
      <c r="A140" s="574"/>
      <c r="B140" s="574"/>
      <c r="C140" s="569"/>
      <c r="D140" s="569"/>
      <c r="E140" s="569"/>
      <c r="F140" s="569"/>
      <c r="G140" s="569"/>
      <c r="H140" s="569"/>
      <c r="I140" s="569"/>
      <c r="J140" s="569"/>
      <c r="K140" s="569"/>
      <c r="L140" s="569"/>
      <c r="M140" s="569"/>
      <c r="N140" s="569"/>
      <c r="O140" s="569"/>
      <c r="P140" s="569"/>
      <c r="Q140" s="569"/>
      <c r="R140" s="569"/>
      <c r="S140" s="569"/>
      <c r="T140" s="569"/>
      <c r="U140" s="569"/>
      <c r="V140" s="569"/>
      <c r="W140" s="569"/>
      <c r="X140" s="569"/>
      <c r="Y140" s="569"/>
      <c r="Z140" s="569"/>
      <c r="AA140" s="569"/>
      <c r="AB140" s="569"/>
    </row>
    <row r="141">
      <c r="A141" s="574"/>
      <c r="B141" s="574"/>
      <c r="C141" s="569"/>
      <c r="D141" s="569"/>
      <c r="E141" s="569"/>
      <c r="F141" s="569"/>
      <c r="G141" s="569"/>
      <c r="H141" s="569"/>
      <c r="I141" s="569"/>
      <c r="J141" s="569"/>
      <c r="K141" s="569"/>
      <c r="L141" s="569"/>
      <c r="M141" s="569"/>
      <c r="N141" s="569"/>
      <c r="O141" s="569"/>
      <c r="P141" s="569"/>
      <c r="Q141" s="569"/>
      <c r="R141" s="569"/>
      <c r="S141" s="569"/>
      <c r="T141" s="569"/>
      <c r="U141" s="569"/>
      <c r="V141" s="569"/>
      <c r="W141" s="569"/>
      <c r="X141" s="569"/>
      <c r="Y141" s="569"/>
      <c r="Z141" s="569"/>
      <c r="AA141" s="569"/>
      <c r="AB141" s="569"/>
    </row>
    <row r="142">
      <c r="A142" s="574"/>
      <c r="B142" s="574"/>
      <c r="C142" s="569"/>
      <c r="D142" s="569"/>
      <c r="E142" s="569"/>
      <c r="F142" s="569"/>
      <c r="G142" s="569"/>
      <c r="H142" s="569"/>
      <c r="I142" s="569"/>
      <c r="J142" s="569"/>
      <c r="K142" s="569"/>
      <c r="L142" s="569"/>
      <c r="M142" s="569"/>
      <c r="N142" s="569"/>
      <c r="O142" s="569"/>
      <c r="P142" s="569"/>
      <c r="Q142" s="569"/>
      <c r="R142" s="569"/>
      <c r="S142" s="569"/>
      <c r="T142" s="569"/>
      <c r="U142" s="569"/>
      <c r="V142" s="569"/>
      <c r="W142" s="569"/>
      <c r="X142" s="569"/>
      <c r="Y142" s="569"/>
      <c r="Z142" s="569"/>
      <c r="AA142" s="569"/>
      <c r="AB142" s="569"/>
    </row>
    <row r="143">
      <c r="A143" s="574"/>
      <c r="B143" s="574"/>
      <c r="C143" s="569"/>
      <c r="D143" s="569"/>
      <c r="E143" s="569"/>
      <c r="F143" s="569"/>
      <c r="G143" s="569"/>
      <c r="H143" s="569"/>
      <c r="I143" s="569"/>
      <c r="J143" s="569"/>
      <c r="K143" s="569"/>
      <c r="L143" s="569"/>
      <c r="M143" s="569"/>
      <c r="N143" s="569"/>
      <c r="O143" s="569"/>
      <c r="P143" s="569"/>
      <c r="Q143" s="569"/>
      <c r="R143" s="569"/>
      <c r="S143" s="569"/>
      <c r="T143" s="569"/>
      <c r="U143" s="569"/>
      <c r="V143" s="569"/>
      <c r="W143" s="569"/>
      <c r="X143" s="569"/>
      <c r="Y143" s="569"/>
      <c r="Z143" s="569"/>
      <c r="AA143" s="569"/>
      <c r="AB143" s="569"/>
    </row>
    <row r="144">
      <c r="A144" s="574"/>
      <c r="B144" s="574"/>
      <c r="C144" s="569"/>
      <c r="D144" s="569"/>
      <c r="E144" s="569"/>
      <c r="F144" s="569"/>
      <c r="G144" s="569"/>
      <c r="H144" s="569"/>
      <c r="I144" s="569"/>
      <c r="J144" s="569"/>
      <c r="K144" s="569"/>
      <c r="L144" s="569"/>
      <c r="M144" s="569"/>
      <c r="N144" s="569"/>
      <c r="O144" s="569"/>
      <c r="P144" s="569"/>
      <c r="Q144" s="569"/>
      <c r="R144" s="569"/>
      <c r="S144" s="569"/>
      <c r="T144" s="569"/>
      <c r="U144" s="569"/>
      <c r="V144" s="569"/>
      <c r="W144" s="569"/>
      <c r="X144" s="569"/>
      <c r="Y144" s="569"/>
      <c r="Z144" s="569"/>
      <c r="AA144" s="569"/>
      <c r="AB144" s="569"/>
    </row>
    <row r="145">
      <c r="A145" s="574"/>
      <c r="B145" s="574"/>
      <c r="C145" s="569"/>
      <c r="D145" s="569"/>
      <c r="E145" s="569"/>
      <c r="F145" s="569"/>
      <c r="G145" s="569"/>
      <c r="H145" s="569"/>
      <c r="I145" s="569"/>
      <c r="J145" s="569"/>
      <c r="K145" s="569"/>
      <c r="L145" s="569"/>
      <c r="M145" s="569"/>
      <c r="N145" s="569"/>
      <c r="O145" s="569"/>
      <c r="P145" s="569"/>
      <c r="Q145" s="569"/>
      <c r="R145" s="569"/>
      <c r="S145" s="569"/>
      <c r="T145" s="569"/>
      <c r="U145" s="569"/>
      <c r="V145" s="569"/>
      <c r="W145" s="569"/>
      <c r="X145" s="569"/>
      <c r="Y145" s="569"/>
      <c r="Z145" s="569"/>
      <c r="AA145" s="569"/>
      <c r="AB145" s="569"/>
    </row>
    <row r="146">
      <c r="A146" s="574"/>
      <c r="B146" s="574"/>
      <c r="C146" s="569"/>
      <c r="D146" s="569"/>
      <c r="E146" s="569"/>
      <c r="F146" s="569"/>
      <c r="G146" s="569"/>
      <c r="H146" s="569"/>
      <c r="I146" s="569"/>
      <c r="J146" s="569"/>
      <c r="K146" s="569"/>
      <c r="L146" s="569"/>
      <c r="M146" s="569"/>
      <c r="N146" s="569"/>
      <c r="O146" s="569"/>
      <c r="P146" s="569"/>
      <c r="Q146" s="569"/>
      <c r="R146" s="569"/>
      <c r="S146" s="569"/>
      <c r="T146" s="569"/>
      <c r="U146" s="569"/>
      <c r="V146" s="569"/>
      <c r="W146" s="569"/>
      <c r="X146" s="569"/>
      <c r="Y146" s="569"/>
      <c r="Z146" s="569"/>
      <c r="AA146" s="569"/>
      <c r="AB146" s="569"/>
    </row>
    <row r="147">
      <c r="A147" s="574"/>
      <c r="B147" s="574"/>
      <c r="C147" s="569"/>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569"/>
      <c r="AB147" s="569"/>
    </row>
    <row r="148">
      <c r="A148" s="574"/>
      <c r="B148" s="574"/>
      <c r="C148" s="569"/>
      <c r="D148" s="569"/>
      <c r="E148" s="569"/>
      <c r="F148" s="569"/>
      <c r="G148" s="569"/>
      <c r="H148" s="569"/>
      <c r="I148" s="569"/>
      <c r="J148" s="569"/>
      <c r="K148" s="569"/>
      <c r="L148" s="569"/>
      <c r="M148" s="569"/>
      <c r="N148" s="569"/>
      <c r="O148" s="569"/>
      <c r="P148" s="569"/>
      <c r="Q148" s="569"/>
      <c r="R148" s="569"/>
      <c r="S148" s="569"/>
      <c r="T148" s="569"/>
      <c r="U148" s="569"/>
      <c r="V148" s="569"/>
      <c r="W148" s="569"/>
      <c r="X148" s="569"/>
      <c r="Y148" s="569"/>
      <c r="Z148" s="569"/>
      <c r="AA148" s="569"/>
      <c r="AB148" s="569"/>
    </row>
    <row r="149">
      <c r="A149" s="574"/>
      <c r="B149" s="574"/>
      <c r="C149" s="569"/>
      <c r="D149" s="569"/>
      <c r="E149" s="569"/>
      <c r="F149" s="569"/>
      <c r="G149" s="569"/>
      <c r="H149" s="569"/>
      <c r="I149" s="569"/>
      <c r="J149" s="569"/>
      <c r="K149" s="569"/>
      <c r="L149" s="569"/>
      <c r="M149" s="569"/>
      <c r="N149" s="569"/>
      <c r="O149" s="569"/>
      <c r="P149" s="569"/>
      <c r="Q149" s="569"/>
      <c r="R149" s="569"/>
      <c r="S149" s="569"/>
      <c r="T149" s="569"/>
      <c r="U149" s="569"/>
      <c r="V149" s="569"/>
      <c r="W149" s="569"/>
      <c r="X149" s="569"/>
      <c r="Y149" s="569"/>
      <c r="Z149" s="569"/>
      <c r="AA149" s="569"/>
      <c r="AB149" s="569"/>
    </row>
    <row r="150">
      <c r="A150" s="574"/>
      <c r="B150" s="574"/>
      <c r="C150" s="569"/>
      <c r="D150" s="569"/>
      <c r="E150" s="569"/>
      <c r="F150" s="569"/>
      <c r="G150" s="569"/>
      <c r="H150" s="569"/>
      <c r="I150" s="569"/>
      <c r="J150" s="569"/>
      <c r="K150" s="569"/>
      <c r="L150" s="569"/>
      <c r="M150" s="569"/>
      <c r="N150" s="569"/>
      <c r="O150" s="569"/>
      <c r="P150" s="569"/>
      <c r="Q150" s="569"/>
      <c r="R150" s="569"/>
      <c r="S150" s="569"/>
      <c r="T150" s="569"/>
      <c r="U150" s="569"/>
      <c r="V150" s="569"/>
      <c r="W150" s="569"/>
      <c r="X150" s="569"/>
      <c r="Y150" s="569"/>
      <c r="Z150" s="569"/>
      <c r="AA150" s="569"/>
      <c r="AB150" s="569"/>
    </row>
    <row r="151">
      <c r="A151" s="574"/>
      <c r="B151" s="574"/>
      <c r="C151" s="569"/>
      <c r="D151" s="569"/>
      <c r="E151" s="569"/>
      <c r="F151" s="569"/>
      <c r="G151" s="569"/>
      <c r="H151" s="569"/>
      <c r="I151" s="569"/>
      <c r="J151" s="569"/>
      <c r="K151" s="569"/>
      <c r="L151" s="569"/>
      <c r="M151" s="569"/>
      <c r="N151" s="569"/>
      <c r="O151" s="569"/>
      <c r="P151" s="569"/>
      <c r="Q151" s="569"/>
      <c r="R151" s="569"/>
      <c r="S151" s="569"/>
      <c r="T151" s="569"/>
      <c r="U151" s="569"/>
      <c r="V151" s="569"/>
      <c r="W151" s="569"/>
      <c r="X151" s="569"/>
      <c r="Y151" s="569"/>
      <c r="Z151" s="569"/>
      <c r="AA151" s="569"/>
      <c r="AB151" s="569"/>
    </row>
    <row r="152">
      <c r="A152" s="574"/>
      <c r="B152" s="574"/>
      <c r="C152" s="569"/>
      <c r="D152" s="569"/>
      <c r="E152" s="569"/>
      <c r="F152" s="569"/>
      <c r="G152" s="569"/>
      <c r="H152" s="569"/>
      <c r="I152" s="569"/>
      <c r="J152" s="569"/>
      <c r="K152" s="569"/>
      <c r="L152" s="569"/>
      <c r="M152" s="569"/>
      <c r="N152" s="569"/>
      <c r="O152" s="569"/>
      <c r="P152" s="569"/>
      <c r="Q152" s="569"/>
      <c r="R152" s="569"/>
      <c r="S152" s="569"/>
      <c r="T152" s="569"/>
      <c r="U152" s="569"/>
      <c r="V152" s="569"/>
      <c r="W152" s="569"/>
      <c r="X152" s="569"/>
      <c r="Y152" s="569"/>
      <c r="Z152" s="569"/>
      <c r="AA152" s="569"/>
      <c r="AB152" s="569"/>
    </row>
    <row r="153">
      <c r="A153" s="574"/>
      <c r="B153" s="574"/>
      <c r="C153" s="569"/>
      <c r="D153" s="569"/>
      <c r="E153" s="569"/>
      <c r="F153" s="569"/>
      <c r="G153" s="569"/>
      <c r="H153" s="569"/>
      <c r="I153" s="569"/>
      <c r="J153" s="569"/>
      <c r="K153" s="569"/>
      <c r="L153" s="569"/>
      <c r="M153" s="569"/>
      <c r="N153" s="569"/>
      <c r="O153" s="569"/>
      <c r="P153" s="569"/>
      <c r="Q153" s="569"/>
      <c r="R153" s="569"/>
      <c r="S153" s="569"/>
      <c r="T153" s="569"/>
      <c r="U153" s="569"/>
      <c r="V153" s="569"/>
      <c r="W153" s="569"/>
      <c r="X153" s="569"/>
      <c r="Y153" s="569"/>
      <c r="Z153" s="569"/>
      <c r="AA153" s="569"/>
      <c r="AB153" s="569"/>
    </row>
    <row r="154">
      <c r="A154" s="574"/>
      <c r="B154" s="574"/>
      <c r="C154" s="569"/>
      <c r="D154" s="569"/>
      <c r="E154" s="569"/>
      <c r="F154" s="569"/>
      <c r="G154" s="569"/>
      <c r="H154" s="569"/>
      <c r="I154" s="569"/>
      <c r="J154" s="569"/>
      <c r="K154" s="569"/>
      <c r="L154" s="569"/>
      <c r="M154" s="569"/>
      <c r="N154" s="569"/>
      <c r="O154" s="569"/>
      <c r="P154" s="569"/>
      <c r="Q154" s="569"/>
      <c r="R154" s="569"/>
      <c r="S154" s="569"/>
      <c r="T154" s="569"/>
      <c r="U154" s="569"/>
      <c r="V154" s="569"/>
      <c r="W154" s="569"/>
      <c r="X154" s="569"/>
      <c r="Y154" s="569"/>
      <c r="Z154" s="569"/>
      <c r="AA154" s="569"/>
      <c r="AB154" s="569"/>
    </row>
    <row r="155">
      <c r="A155" s="574"/>
      <c r="B155" s="574"/>
      <c r="C155" s="569"/>
      <c r="D155" s="569"/>
      <c r="E155" s="569"/>
      <c r="F155" s="569"/>
      <c r="G155" s="569"/>
      <c r="H155" s="569"/>
      <c r="I155" s="569"/>
      <c r="J155" s="569"/>
      <c r="K155" s="569"/>
      <c r="L155" s="569"/>
      <c r="M155" s="569"/>
      <c r="N155" s="569"/>
      <c r="O155" s="569"/>
      <c r="P155" s="569"/>
      <c r="Q155" s="569"/>
      <c r="R155" s="569"/>
      <c r="S155" s="569"/>
      <c r="T155" s="569"/>
      <c r="U155" s="569"/>
      <c r="V155" s="569"/>
      <c r="W155" s="569"/>
      <c r="X155" s="569"/>
      <c r="Y155" s="569"/>
      <c r="Z155" s="569"/>
      <c r="AA155" s="569"/>
      <c r="AB155" s="569"/>
    </row>
    <row r="156">
      <c r="A156" s="574"/>
      <c r="B156" s="574"/>
      <c r="C156" s="569"/>
      <c r="D156" s="569"/>
      <c r="E156" s="569"/>
      <c r="F156" s="569"/>
      <c r="G156" s="569"/>
      <c r="H156" s="569"/>
      <c r="I156" s="569"/>
      <c r="J156" s="569"/>
      <c r="K156" s="569"/>
      <c r="L156" s="569"/>
      <c r="M156" s="569"/>
      <c r="N156" s="569"/>
      <c r="O156" s="569"/>
      <c r="P156" s="569"/>
      <c r="Q156" s="569"/>
      <c r="R156" s="569"/>
      <c r="S156" s="569"/>
      <c r="T156" s="569"/>
      <c r="U156" s="569"/>
      <c r="V156" s="569"/>
      <c r="W156" s="569"/>
      <c r="X156" s="569"/>
      <c r="Y156" s="569"/>
      <c r="Z156" s="569"/>
      <c r="AA156" s="569"/>
      <c r="AB156" s="569"/>
    </row>
    <row r="157">
      <c r="A157" s="574"/>
      <c r="B157" s="574"/>
      <c r="C157" s="569"/>
      <c r="D157" s="569"/>
      <c r="E157" s="569"/>
      <c r="F157" s="569"/>
      <c r="G157" s="569"/>
      <c r="H157" s="569"/>
      <c r="I157" s="569"/>
      <c r="J157" s="569"/>
      <c r="K157" s="569"/>
      <c r="L157" s="569"/>
      <c r="M157" s="569"/>
      <c r="N157" s="569"/>
      <c r="O157" s="569"/>
      <c r="P157" s="569"/>
      <c r="Q157" s="569"/>
      <c r="R157" s="569"/>
      <c r="S157" s="569"/>
      <c r="T157" s="569"/>
      <c r="U157" s="569"/>
      <c r="V157" s="569"/>
      <c r="W157" s="569"/>
      <c r="X157" s="569"/>
      <c r="Y157" s="569"/>
      <c r="Z157" s="569"/>
      <c r="AA157" s="569"/>
      <c r="AB157" s="569"/>
    </row>
    <row r="158">
      <c r="A158" s="574"/>
      <c r="B158" s="574"/>
      <c r="C158" s="569"/>
      <c r="D158" s="569"/>
      <c r="E158" s="569"/>
      <c r="F158" s="569"/>
      <c r="G158" s="569"/>
      <c r="H158" s="569"/>
      <c r="I158" s="569"/>
      <c r="J158" s="569"/>
      <c r="K158" s="569"/>
      <c r="L158" s="569"/>
      <c r="M158" s="569"/>
      <c r="N158" s="569"/>
      <c r="O158" s="569"/>
      <c r="P158" s="569"/>
      <c r="Q158" s="569"/>
      <c r="R158" s="569"/>
      <c r="S158" s="569"/>
      <c r="T158" s="569"/>
      <c r="U158" s="569"/>
      <c r="V158" s="569"/>
      <c r="W158" s="569"/>
      <c r="X158" s="569"/>
      <c r="Y158" s="569"/>
      <c r="Z158" s="569"/>
      <c r="AA158" s="569"/>
      <c r="AB158" s="569"/>
    </row>
    <row r="159">
      <c r="A159" s="574"/>
      <c r="B159" s="574"/>
      <c r="C159" s="569"/>
      <c r="D159" s="569"/>
      <c r="E159" s="569"/>
      <c r="F159" s="569"/>
      <c r="G159" s="569"/>
      <c r="H159" s="569"/>
      <c r="I159" s="569"/>
      <c r="J159" s="569"/>
      <c r="K159" s="569"/>
      <c r="L159" s="569"/>
      <c r="M159" s="569"/>
      <c r="N159" s="569"/>
      <c r="O159" s="569"/>
      <c r="P159" s="569"/>
      <c r="Q159" s="569"/>
      <c r="R159" s="569"/>
      <c r="S159" s="569"/>
      <c r="T159" s="569"/>
      <c r="U159" s="569"/>
      <c r="V159" s="569"/>
      <c r="W159" s="569"/>
      <c r="X159" s="569"/>
      <c r="Y159" s="569"/>
      <c r="Z159" s="569"/>
      <c r="AA159" s="569"/>
      <c r="AB159" s="569"/>
    </row>
    <row r="160">
      <c r="A160" s="574"/>
      <c r="B160" s="574"/>
      <c r="C160" s="569"/>
      <c r="D160" s="569"/>
      <c r="E160" s="569"/>
      <c r="F160" s="569"/>
      <c r="G160" s="569"/>
      <c r="H160" s="569"/>
      <c r="I160" s="569"/>
      <c r="J160" s="569"/>
      <c r="K160" s="569"/>
      <c r="L160" s="569"/>
      <c r="M160" s="569"/>
      <c r="N160" s="569"/>
      <c r="O160" s="569"/>
      <c r="P160" s="569"/>
      <c r="Q160" s="569"/>
      <c r="R160" s="569"/>
      <c r="S160" s="569"/>
      <c r="T160" s="569"/>
      <c r="U160" s="569"/>
      <c r="V160" s="569"/>
      <c r="W160" s="569"/>
      <c r="X160" s="569"/>
      <c r="Y160" s="569"/>
      <c r="Z160" s="569"/>
      <c r="AA160" s="569"/>
      <c r="AB160" s="569"/>
    </row>
    <row r="161">
      <c r="A161" s="574"/>
      <c r="B161" s="574"/>
      <c r="C161" s="569"/>
      <c r="D161" s="569"/>
      <c r="E161" s="569"/>
      <c r="F161" s="569"/>
      <c r="G161" s="569"/>
      <c r="H161" s="569"/>
      <c r="I161" s="569"/>
      <c r="J161" s="569"/>
      <c r="K161" s="569"/>
      <c r="L161" s="569"/>
      <c r="M161" s="569"/>
      <c r="N161" s="569"/>
      <c r="O161" s="569"/>
      <c r="P161" s="569"/>
      <c r="Q161" s="569"/>
      <c r="R161" s="569"/>
      <c r="S161" s="569"/>
      <c r="T161" s="569"/>
      <c r="U161" s="569"/>
      <c r="V161" s="569"/>
      <c r="W161" s="569"/>
      <c r="X161" s="569"/>
      <c r="Y161" s="569"/>
      <c r="Z161" s="569"/>
      <c r="AA161" s="569"/>
      <c r="AB161" s="569"/>
    </row>
    <row r="162">
      <c r="A162" s="574"/>
      <c r="B162" s="574"/>
      <c r="C162" s="569"/>
      <c r="D162" s="569"/>
      <c r="E162" s="569"/>
      <c r="F162" s="569"/>
      <c r="G162" s="569"/>
      <c r="H162" s="569"/>
      <c r="I162" s="569"/>
      <c r="J162" s="569"/>
      <c r="K162" s="569"/>
      <c r="L162" s="569"/>
      <c r="M162" s="569"/>
      <c r="N162" s="569"/>
      <c r="O162" s="569"/>
      <c r="P162" s="569"/>
      <c r="Q162" s="569"/>
      <c r="R162" s="569"/>
      <c r="S162" s="569"/>
      <c r="T162" s="569"/>
      <c r="U162" s="569"/>
      <c r="V162" s="569"/>
      <c r="W162" s="569"/>
      <c r="X162" s="569"/>
      <c r="Y162" s="569"/>
      <c r="Z162" s="569"/>
      <c r="AA162" s="569"/>
      <c r="AB162" s="569"/>
    </row>
    <row r="163">
      <c r="A163" s="574"/>
      <c r="B163" s="574"/>
      <c r="C163" s="569"/>
      <c r="D163" s="569"/>
      <c r="E163" s="569"/>
      <c r="F163" s="569"/>
      <c r="G163" s="569"/>
      <c r="H163" s="569"/>
      <c r="I163" s="569"/>
      <c r="J163" s="569"/>
      <c r="K163" s="569"/>
      <c r="L163" s="569"/>
      <c r="M163" s="569"/>
      <c r="N163" s="569"/>
      <c r="O163" s="569"/>
      <c r="P163" s="569"/>
      <c r="Q163" s="569"/>
      <c r="R163" s="569"/>
      <c r="S163" s="569"/>
      <c r="T163" s="569"/>
      <c r="U163" s="569"/>
      <c r="V163" s="569"/>
      <c r="W163" s="569"/>
      <c r="X163" s="569"/>
      <c r="Y163" s="569"/>
      <c r="Z163" s="569"/>
      <c r="AA163" s="569"/>
      <c r="AB163" s="569"/>
    </row>
    <row r="164">
      <c r="A164" s="574"/>
      <c r="B164" s="574"/>
      <c r="C164" s="569"/>
      <c r="D164" s="569"/>
      <c r="E164" s="569"/>
      <c r="F164" s="569"/>
      <c r="G164" s="569"/>
      <c r="H164" s="569"/>
      <c r="I164" s="569"/>
      <c r="J164" s="569"/>
      <c r="K164" s="569"/>
      <c r="L164" s="569"/>
      <c r="M164" s="569"/>
      <c r="N164" s="569"/>
      <c r="O164" s="569"/>
      <c r="P164" s="569"/>
      <c r="Q164" s="569"/>
      <c r="R164" s="569"/>
      <c r="S164" s="569"/>
      <c r="T164" s="569"/>
      <c r="U164" s="569"/>
      <c r="V164" s="569"/>
      <c r="W164" s="569"/>
      <c r="X164" s="569"/>
      <c r="Y164" s="569"/>
      <c r="Z164" s="569"/>
      <c r="AA164" s="569"/>
      <c r="AB164" s="569"/>
    </row>
    <row r="165">
      <c r="A165" s="574"/>
      <c r="B165" s="574"/>
      <c r="C165" s="569"/>
      <c r="D165" s="569"/>
      <c r="E165" s="569"/>
      <c r="F165" s="569"/>
      <c r="G165" s="569"/>
      <c r="H165" s="569"/>
      <c r="I165" s="569"/>
      <c r="J165" s="569"/>
      <c r="K165" s="569"/>
      <c r="L165" s="569"/>
      <c r="M165" s="569"/>
      <c r="N165" s="569"/>
      <c r="O165" s="569"/>
      <c r="P165" s="569"/>
      <c r="Q165" s="569"/>
      <c r="R165" s="569"/>
      <c r="S165" s="569"/>
      <c r="T165" s="569"/>
      <c r="U165" s="569"/>
      <c r="V165" s="569"/>
      <c r="W165" s="569"/>
      <c r="X165" s="569"/>
      <c r="Y165" s="569"/>
      <c r="Z165" s="569"/>
      <c r="AA165" s="569"/>
      <c r="AB165" s="569"/>
    </row>
    <row r="166">
      <c r="A166" s="574"/>
      <c r="B166" s="574"/>
      <c r="C166" s="569"/>
      <c r="D166" s="569"/>
      <c r="E166" s="569"/>
      <c r="F166" s="569"/>
      <c r="G166" s="569"/>
      <c r="H166" s="569"/>
      <c r="I166" s="569"/>
      <c r="J166" s="569"/>
      <c r="K166" s="569"/>
      <c r="L166" s="569"/>
      <c r="M166" s="569"/>
      <c r="N166" s="569"/>
      <c r="O166" s="569"/>
      <c r="P166" s="569"/>
      <c r="Q166" s="569"/>
      <c r="R166" s="569"/>
      <c r="S166" s="569"/>
      <c r="T166" s="569"/>
      <c r="U166" s="569"/>
      <c r="V166" s="569"/>
      <c r="W166" s="569"/>
      <c r="X166" s="569"/>
      <c r="Y166" s="569"/>
      <c r="Z166" s="569"/>
      <c r="AA166" s="569"/>
      <c r="AB166" s="569"/>
    </row>
    <row r="167">
      <c r="A167" s="574"/>
      <c r="B167" s="574"/>
      <c r="C167" s="569"/>
      <c r="D167" s="569"/>
      <c r="E167" s="569"/>
      <c r="F167" s="569"/>
      <c r="G167" s="569"/>
      <c r="H167" s="569"/>
      <c r="I167" s="569"/>
      <c r="J167" s="569"/>
      <c r="K167" s="569"/>
      <c r="L167" s="569"/>
      <c r="M167" s="569"/>
      <c r="N167" s="569"/>
      <c r="O167" s="569"/>
      <c r="P167" s="569"/>
      <c r="Q167" s="569"/>
      <c r="R167" s="569"/>
      <c r="S167" s="569"/>
      <c r="T167" s="569"/>
      <c r="U167" s="569"/>
      <c r="V167" s="569"/>
      <c r="W167" s="569"/>
      <c r="X167" s="569"/>
      <c r="Y167" s="569"/>
      <c r="Z167" s="569"/>
      <c r="AA167" s="569"/>
      <c r="AB167" s="569"/>
    </row>
    <row r="168">
      <c r="A168" s="574"/>
      <c r="B168" s="574"/>
      <c r="C168" s="569"/>
      <c r="D168" s="569"/>
      <c r="E168" s="569"/>
      <c r="F168" s="569"/>
      <c r="G168" s="569"/>
      <c r="H168" s="569"/>
      <c r="I168" s="569"/>
      <c r="J168" s="569"/>
      <c r="K168" s="569"/>
      <c r="L168" s="569"/>
      <c r="M168" s="569"/>
      <c r="N168" s="569"/>
      <c r="O168" s="569"/>
      <c r="P168" s="569"/>
      <c r="Q168" s="569"/>
      <c r="R168" s="569"/>
      <c r="S168" s="569"/>
      <c r="T168" s="569"/>
      <c r="U168" s="569"/>
      <c r="V168" s="569"/>
      <c r="W168" s="569"/>
      <c r="X168" s="569"/>
      <c r="Y168" s="569"/>
      <c r="Z168" s="569"/>
      <c r="AA168" s="569"/>
      <c r="AB168" s="569"/>
    </row>
    <row r="169">
      <c r="A169" s="574"/>
      <c r="B169" s="574"/>
      <c r="C169" s="569"/>
      <c r="D169" s="569"/>
      <c r="E169" s="569"/>
      <c r="F169" s="569"/>
      <c r="G169" s="569"/>
      <c r="H169" s="569"/>
      <c r="I169" s="569"/>
      <c r="J169" s="569"/>
      <c r="K169" s="569"/>
      <c r="L169" s="569"/>
      <c r="M169" s="569"/>
      <c r="N169" s="569"/>
      <c r="O169" s="569"/>
      <c r="P169" s="569"/>
      <c r="Q169" s="569"/>
      <c r="R169" s="569"/>
      <c r="S169" s="569"/>
      <c r="T169" s="569"/>
      <c r="U169" s="569"/>
      <c r="V169" s="569"/>
      <c r="W169" s="569"/>
      <c r="X169" s="569"/>
      <c r="Y169" s="569"/>
      <c r="Z169" s="569"/>
      <c r="AA169" s="569"/>
      <c r="AB169" s="569"/>
    </row>
    <row r="170">
      <c r="A170" s="574"/>
      <c r="B170" s="574"/>
      <c r="C170" s="569"/>
      <c r="D170" s="569"/>
      <c r="E170" s="569"/>
      <c r="F170" s="569"/>
      <c r="G170" s="569"/>
      <c r="H170" s="569"/>
      <c r="I170" s="569"/>
      <c r="J170" s="569"/>
      <c r="K170" s="569"/>
      <c r="L170" s="569"/>
      <c r="M170" s="569"/>
      <c r="N170" s="569"/>
      <c r="O170" s="569"/>
      <c r="P170" s="569"/>
      <c r="Q170" s="569"/>
      <c r="R170" s="569"/>
      <c r="S170" s="569"/>
      <c r="T170" s="569"/>
      <c r="U170" s="569"/>
      <c r="V170" s="569"/>
      <c r="W170" s="569"/>
      <c r="X170" s="569"/>
      <c r="Y170" s="569"/>
      <c r="Z170" s="569"/>
      <c r="AA170" s="569"/>
      <c r="AB170" s="569"/>
    </row>
    <row r="171">
      <c r="A171" s="574"/>
      <c r="B171" s="574"/>
      <c r="C171" s="569"/>
      <c r="D171" s="569"/>
      <c r="E171" s="569"/>
      <c r="F171" s="569"/>
      <c r="G171" s="569"/>
      <c r="H171" s="569"/>
      <c r="I171" s="569"/>
      <c r="J171" s="569"/>
      <c r="K171" s="569"/>
      <c r="L171" s="569"/>
      <c r="M171" s="569"/>
      <c r="N171" s="569"/>
      <c r="O171" s="569"/>
      <c r="P171" s="569"/>
      <c r="Q171" s="569"/>
      <c r="R171" s="569"/>
      <c r="S171" s="569"/>
      <c r="T171" s="569"/>
      <c r="U171" s="569"/>
      <c r="V171" s="569"/>
      <c r="W171" s="569"/>
      <c r="X171" s="569"/>
      <c r="Y171" s="569"/>
      <c r="Z171" s="569"/>
      <c r="AA171" s="569"/>
      <c r="AB171" s="569"/>
    </row>
    <row r="172">
      <c r="A172" s="574"/>
      <c r="B172" s="574"/>
      <c r="C172" s="569"/>
      <c r="D172" s="569"/>
      <c r="E172" s="569"/>
      <c r="F172" s="569"/>
      <c r="G172" s="569"/>
      <c r="H172" s="569"/>
      <c r="I172" s="569"/>
      <c r="J172" s="569"/>
      <c r="K172" s="569"/>
      <c r="L172" s="569"/>
      <c r="M172" s="569"/>
      <c r="N172" s="569"/>
      <c r="O172" s="569"/>
      <c r="P172" s="569"/>
      <c r="Q172" s="569"/>
      <c r="R172" s="569"/>
      <c r="S172" s="569"/>
      <c r="T172" s="569"/>
      <c r="U172" s="569"/>
      <c r="V172" s="569"/>
      <c r="W172" s="569"/>
      <c r="X172" s="569"/>
      <c r="Y172" s="569"/>
      <c r="Z172" s="569"/>
      <c r="AA172" s="569"/>
      <c r="AB172" s="569"/>
    </row>
    <row r="173">
      <c r="A173" s="574"/>
      <c r="B173" s="574"/>
      <c r="C173" s="569"/>
      <c r="D173" s="569"/>
      <c r="E173" s="569"/>
      <c r="F173" s="569"/>
      <c r="G173" s="569"/>
      <c r="H173" s="569"/>
      <c r="I173" s="569"/>
      <c r="J173" s="569"/>
      <c r="K173" s="569"/>
      <c r="L173" s="569"/>
      <c r="M173" s="569"/>
      <c r="N173" s="569"/>
      <c r="O173" s="569"/>
      <c r="P173" s="569"/>
      <c r="Q173" s="569"/>
      <c r="R173" s="569"/>
      <c r="S173" s="569"/>
      <c r="T173" s="569"/>
      <c r="U173" s="569"/>
      <c r="V173" s="569"/>
      <c r="W173" s="569"/>
      <c r="X173" s="569"/>
      <c r="Y173" s="569"/>
      <c r="Z173" s="569"/>
      <c r="AA173" s="569"/>
      <c r="AB173" s="569"/>
    </row>
    <row r="174">
      <c r="A174" s="574"/>
      <c r="B174" s="574"/>
      <c r="C174" s="569"/>
      <c r="D174" s="569"/>
      <c r="E174" s="569"/>
      <c r="F174" s="569"/>
      <c r="G174" s="569"/>
      <c r="H174" s="569"/>
      <c r="I174" s="569"/>
      <c r="J174" s="569"/>
      <c r="K174" s="569"/>
      <c r="L174" s="569"/>
      <c r="M174" s="569"/>
      <c r="N174" s="569"/>
      <c r="O174" s="569"/>
      <c r="P174" s="569"/>
      <c r="Q174" s="569"/>
      <c r="R174" s="569"/>
      <c r="S174" s="569"/>
      <c r="T174" s="569"/>
      <c r="U174" s="569"/>
      <c r="V174" s="569"/>
      <c r="W174" s="569"/>
      <c r="X174" s="569"/>
      <c r="Y174" s="569"/>
      <c r="Z174" s="569"/>
      <c r="AA174" s="569"/>
      <c r="AB174" s="569"/>
    </row>
    <row r="175">
      <c r="A175" s="574"/>
      <c r="B175" s="574"/>
      <c r="C175" s="569"/>
      <c r="D175" s="569"/>
      <c r="E175" s="569"/>
      <c r="F175" s="569"/>
      <c r="G175" s="569"/>
      <c r="H175" s="569"/>
      <c r="I175" s="569"/>
      <c r="J175" s="569"/>
      <c r="K175" s="569"/>
      <c r="L175" s="569"/>
      <c r="M175" s="569"/>
      <c r="N175" s="569"/>
      <c r="O175" s="569"/>
      <c r="P175" s="569"/>
      <c r="Q175" s="569"/>
      <c r="R175" s="569"/>
      <c r="S175" s="569"/>
      <c r="T175" s="569"/>
      <c r="U175" s="569"/>
      <c r="V175" s="569"/>
      <c r="W175" s="569"/>
      <c r="X175" s="569"/>
      <c r="Y175" s="569"/>
      <c r="Z175" s="569"/>
      <c r="AA175" s="569"/>
      <c r="AB175" s="569"/>
    </row>
    <row r="176">
      <c r="A176" s="574"/>
      <c r="B176" s="574"/>
      <c r="C176" s="569"/>
      <c r="D176" s="569"/>
      <c r="E176" s="569"/>
      <c r="F176" s="569"/>
      <c r="G176" s="569"/>
      <c r="H176" s="569"/>
      <c r="I176" s="569"/>
      <c r="J176" s="569"/>
      <c r="K176" s="569"/>
      <c r="L176" s="569"/>
      <c r="M176" s="569"/>
      <c r="N176" s="569"/>
      <c r="O176" s="569"/>
      <c r="P176" s="569"/>
      <c r="Q176" s="569"/>
      <c r="R176" s="569"/>
      <c r="S176" s="569"/>
      <c r="T176" s="569"/>
      <c r="U176" s="569"/>
      <c r="V176" s="569"/>
      <c r="W176" s="569"/>
      <c r="X176" s="569"/>
      <c r="Y176" s="569"/>
      <c r="Z176" s="569"/>
      <c r="AA176" s="569"/>
      <c r="AB176" s="569"/>
    </row>
    <row r="177">
      <c r="A177" s="574"/>
      <c r="B177" s="574"/>
      <c r="C177" s="569"/>
      <c r="D177" s="569"/>
      <c r="E177" s="569"/>
      <c r="F177" s="569"/>
      <c r="G177" s="569"/>
      <c r="H177" s="569"/>
      <c r="I177" s="569"/>
      <c r="J177" s="569"/>
      <c r="K177" s="569"/>
      <c r="L177" s="569"/>
      <c r="M177" s="569"/>
      <c r="N177" s="569"/>
      <c r="O177" s="569"/>
      <c r="P177" s="569"/>
      <c r="Q177" s="569"/>
      <c r="R177" s="569"/>
      <c r="S177" s="569"/>
      <c r="T177" s="569"/>
      <c r="U177" s="569"/>
      <c r="V177" s="569"/>
      <c r="W177" s="569"/>
      <c r="X177" s="569"/>
      <c r="Y177" s="569"/>
      <c r="Z177" s="569"/>
      <c r="AA177" s="569"/>
      <c r="AB177" s="569"/>
    </row>
    <row r="178">
      <c r="A178" s="574"/>
      <c r="B178" s="574"/>
      <c r="C178" s="569"/>
      <c r="D178" s="569"/>
      <c r="E178" s="569"/>
      <c r="F178" s="569"/>
      <c r="G178" s="569"/>
      <c r="H178" s="569"/>
      <c r="I178" s="569"/>
      <c r="J178" s="569"/>
      <c r="K178" s="569"/>
      <c r="L178" s="569"/>
      <c r="M178" s="569"/>
      <c r="N178" s="569"/>
      <c r="O178" s="569"/>
      <c r="P178" s="569"/>
      <c r="Q178" s="569"/>
      <c r="R178" s="569"/>
      <c r="S178" s="569"/>
      <c r="T178" s="569"/>
      <c r="U178" s="569"/>
      <c r="V178" s="569"/>
      <c r="W178" s="569"/>
      <c r="X178" s="569"/>
      <c r="Y178" s="569"/>
      <c r="Z178" s="569"/>
      <c r="AA178" s="569"/>
      <c r="AB178" s="569"/>
    </row>
    <row r="179">
      <c r="A179" s="574"/>
      <c r="B179" s="574"/>
      <c r="C179" s="569"/>
      <c r="D179" s="569"/>
      <c r="E179" s="569"/>
      <c r="F179" s="569"/>
      <c r="G179" s="569"/>
      <c r="H179" s="569"/>
      <c r="I179" s="569"/>
      <c r="J179" s="569"/>
      <c r="K179" s="569"/>
      <c r="L179" s="569"/>
      <c r="M179" s="569"/>
      <c r="N179" s="569"/>
      <c r="O179" s="569"/>
      <c r="P179" s="569"/>
      <c r="Q179" s="569"/>
      <c r="R179" s="569"/>
      <c r="S179" s="569"/>
      <c r="T179" s="569"/>
      <c r="U179" s="569"/>
      <c r="V179" s="569"/>
      <c r="W179" s="569"/>
      <c r="X179" s="569"/>
      <c r="Y179" s="569"/>
      <c r="Z179" s="569"/>
      <c r="AA179" s="569"/>
      <c r="AB179" s="569"/>
    </row>
    <row r="180">
      <c r="A180" s="574"/>
      <c r="B180" s="574"/>
      <c r="C180" s="569"/>
      <c r="D180" s="569"/>
      <c r="E180" s="569"/>
      <c r="F180" s="569"/>
      <c r="G180" s="569"/>
      <c r="H180" s="569"/>
      <c r="I180" s="569"/>
      <c r="J180" s="569"/>
      <c r="K180" s="569"/>
      <c r="L180" s="569"/>
      <c r="M180" s="569"/>
      <c r="N180" s="569"/>
      <c r="O180" s="569"/>
      <c r="P180" s="569"/>
      <c r="Q180" s="569"/>
      <c r="R180" s="569"/>
      <c r="S180" s="569"/>
      <c r="T180" s="569"/>
      <c r="U180" s="569"/>
      <c r="V180" s="569"/>
      <c r="W180" s="569"/>
      <c r="X180" s="569"/>
      <c r="Y180" s="569"/>
      <c r="Z180" s="569"/>
      <c r="AA180" s="569"/>
      <c r="AB180" s="569"/>
    </row>
    <row r="181">
      <c r="A181" s="574"/>
      <c r="B181" s="574"/>
      <c r="C181" s="569"/>
      <c r="D181" s="569"/>
      <c r="E181" s="569"/>
      <c r="F181" s="569"/>
      <c r="G181" s="569"/>
      <c r="H181" s="569"/>
      <c r="I181" s="569"/>
      <c r="J181" s="569"/>
      <c r="K181" s="569"/>
      <c r="L181" s="569"/>
      <c r="M181" s="569"/>
      <c r="N181" s="569"/>
      <c r="O181" s="569"/>
      <c r="P181" s="569"/>
      <c r="Q181" s="569"/>
      <c r="R181" s="569"/>
      <c r="S181" s="569"/>
      <c r="T181" s="569"/>
      <c r="U181" s="569"/>
      <c r="V181" s="569"/>
      <c r="W181" s="569"/>
      <c r="X181" s="569"/>
      <c r="Y181" s="569"/>
      <c r="Z181" s="569"/>
      <c r="AA181" s="569"/>
      <c r="AB181" s="569"/>
    </row>
    <row r="182">
      <c r="A182" s="574"/>
      <c r="B182" s="574"/>
      <c r="C182" s="569"/>
      <c r="D182" s="569"/>
      <c r="E182" s="569"/>
      <c r="F182" s="569"/>
      <c r="G182" s="569"/>
      <c r="H182" s="569"/>
      <c r="I182" s="569"/>
      <c r="J182" s="569"/>
      <c r="K182" s="569"/>
      <c r="L182" s="569"/>
      <c r="M182" s="569"/>
      <c r="N182" s="569"/>
      <c r="O182" s="569"/>
      <c r="P182" s="569"/>
      <c r="Q182" s="569"/>
      <c r="R182" s="569"/>
      <c r="S182" s="569"/>
      <c r="T182" s="569"/>
      <c r="U182" s="569"/>
      <c r="V182" s="569"/>
      <c r="W182" s="569"/>
      <c r="X182" s="569"/>
      <c r="Y182" s="569"/>
      <c r="Z182" s="569"/>
      <c r="AA182" s="569"/>
      <c r="AB182" s="569"/>
    </row>
    <row r="183">
      <c r="A183" s="574"/>
      <c r="B183" s="574"/>
      <c r="C183" s="569"/>
      <c r="D183" s="569"/>
      <c r="E183" s="569"/>
      <c r="F183" s="569"/>
      <c r="G183" s="569"/>
      <c r="H183" s="569"/>
      <c r="I183" s="569"/>
      <c r="J183" s="569"/>
      <c r="K183" s="569"/>
      <c r="L183" s="569"/>
      <c r="M183" s="569"/>
      <c r="N183" s="569"/>
      <c r="O183" s="569"/>
      <c r="P183" s="569"/>
      <c r="Q183" s="569"/>
      <c r="R183" s="569"/>
      <c r="S183" s="569"/>
      <c r="T183" s="569"/>
      <c r="U183" s="569"/>
      <c r="V183" s="569"/>
      <c r="W183" s="569"/>
      <c r="X183" s="569"/>
      <c r="Y183" s="569"/>
      <c r="Z183" s="569"/>
      <c r="AA183" s="569"/>
      <c r="AB183" s="569"/>
    </row>
    <row r="184">
      <c r="A184" s="574"/>
      <c r="B184" s="574"/>
      <c r="C184" s="569"/>
      <c r="D184" s="569"/>
      <c r="E184" s="569"/>
      <c r="F184" s="569"/>
      <c r="G184" s="569"/>
      <c r="H184" s="569"/>
      <c r="I184" s="569"/>
      <c r="J184" s="569"/>
      <c r="K184" s="569"/>
      <c r="L184" s="569"/>
      <c r="M184" s="569"/>
      <c r="N184" s="569"/>
      <c r="O184" s="569"/>
      <c r="P184" s="569"/>
      <c r="Q184" s="569"/>
      <c r="R184" s="569"/>
      <c r="S184" s="569"/>
      <c r="T184" s="569"/>
      <c r="U184" s="569"/>
      <c r="V184" s="569"/>
      <c r="W184" s="569"/>
      <c r="X184" s="569"/>
      <c r="Y184" s="569"/>
      <c r="Z184" s="569"/>
      <c r="AA184" s="569"/>
      <c r="AB184" s="569"/>
    </row>
    <row r="185">
      <c r="A185" s="574"/>
      <c r="B185" s="574"/>
      <c r="C185" s="569"/>
      <c r="D185" s="569"/>
      <c r="E185" s="569"/>
      <c r="F185" s="569"/>
      <c r="G185" s="569"/>
      <c r="H185" s="569"/>
      <c r="I185" s="569"/>
      <c r="J185" s="569"/>
      <c r="K185" s="569"/>
      <c r="L185" s="569"/>
      <c r="M185" s="569"/>
      <c r="N185" s="569"/>
      <c r="O185" s="569"/>
      <c r="P185" s="569"/>
      <c r="Q185" s="569"/>
      <c r="R185" s="569"/>
      <c r="S185" s="569"/>
      <c r="T185" s="569"/>
      <c r="U185" s="569"/>
      <c r="V185" s="569"/>
      <c r="W185" s="569"/>
      <c r="X185" s="569"/>
      <c r="Y185" s="569"/>
      <c r="Z185" s="569"/>
      <c r="AA185" s="569"/>
      <c r="AB185" s="569"/>
    </row>
    <row r="186">
      <c r="A186" s="574"/>
      <c r="B186" s="574"/>
      <c r="C186" s="569"/>
      <c r="D186" s="569"/>
      <c r="E186" s="569"/>
      <c r="F186" s="569"/>
      <c r="G186" s="569"/>
      <c r="H186" s="569"/>
      <c r="I186" s="569"/>
      <c r="J186" s="569"/>
      <c r="K186" s="569"/>
      <c r="L186" s="569"/>
      <c r="M186" s="569"/>
      <c r="N186" s="569"/>
      <c r="O186" s="569"/>
      <c r="P186" s="569"/>
      <c r="Q186" s="569"/>
      <c r="R186" s="569"/>
      <c r="S186" s="569"/>
      <c r="T186" s="569"/>
      <c r="U186" s="569"/>
      <c r="V186" s="569"/>
      <c r="W186" s="569"/>
      <c r="X186" s="569"/>
      <c r="Y186" s="569"/>
      <c r="Z186" s="569"/>
      <c r="AA186" s="569"/>
      <c r="AB186" s="569"/>
    </row>
    <row r="187">
      <c r="A187" s="574"/>
      <c r="B187" s="574"/>
      <c r="C187" s="569"/>
      <c r="D187" s="569"/>
      <c r="E187" s="569"/>
      <c r="F187" s="569"/>
      <c r="G187" s="569"/>
      <c r="H187" s="569"/>
      <c r="I187" s="569"/>
      <c r="J187" s="569"/>
      <c r="K187" s="569"/>
      <c r="L187" s="569"/>
      <c r="M187" s="569"/>
      <c r="N187" s="569"/>
      <c r="O187" s="569"/>
      <c r="P187" s="569"/>
      <c r="Q187" s="569"/>
      <c r="R187" s="569"/>
      <c r="S187" s="569"/>
      <c r="T187" s="569"/>
      <c r="U187" s="569"/>
      <c r="V187" s="569"/>
      <c r="W187" s="569"/>
      <c r="X187" s="569"/>
      <c r="Y187" s="569"/>
      <c r="Z187" s="569"/>
      <c r="AA187" s="569"/>
      <c r="AB187" s="569"/>
    </row>
    <row r="188">
      <c r="A188" s="574"/>
      <c r="B188" s="574"/>
      <c r="C188" s="569"/>
      <c r="D188" s="569"/>
      <c r="E188" s="569"/>
      <c r="F188" s="569"/>
      <c r="G188" s="569"/>
      <c r="H188" s="569"/>
      <c r="I188" s="569"/>
      <c r="J188" s="569"/>
      <c r="K188" s="569"/>
      <c r="L188" s="569"/>
      <c r="M188" s="569"/>
      <c r="N188" s="569"/>
      <c r="O188" s="569"/>
      <c r="P188" s="569"/>
      <c r="Q188" s="569"/>
      <c r="R188" s="569"/>
      <c r="S188" s="569"/>
      <c r="T188" s="569"/>
      <c r="U188" s="569"/>
      <c r="V188" s="569"/>
      <c r="W188" s="569"/>
      <c r="X188" s="569"/>
      <c r="Y188" s="569"/>
      <c r="Z188" s="569"/>
      <c r="AA188" s="569"/>
      <c r="AB188" s="569"/>
    </row>
    <row r="189">
      <c r="A189" s="574"/>
      <c r="B189" s="574"/>
      <c r="C189" s="569"/>
      <c r="D189" s="569"/>
      <c r="E189" s="569"/>
      <c r="F189" s="569"/>
      <c r="G189" s="569"/>
      <c r="H189" s="569"/>
      <c r="I189" s="569"/>
      <c r="J189" s="569"/>
      <c r="K189" s="569"/>
      <c r="L189" s="569"/>
      <c r="M189" s="569"/>
      <c r="N189" s="569"/>
      <c r="O189" s="569"/>
      <c r="P189" s="569"/>
      <c r="Q189" s="569"/>
      <c r="R189" s="569"/>
      <c r="S189" s="569"/>
      <c r="T189" s="569"/>
      <c r="U189" s="569"/>
      <c r="V189" s="569"/>
      <c r="W189" s="569"/>
      <c r="X189" s="569"/>
      <c r="Y189" s="569"/>
      <c r="Z189" s="569"/>
      <c r="AA189" s="569"/>
      <c r="AB189" s="569"/>
    </row>
    <row r="190">
      <c r="A190" s="574"/>
      <c r="B190" s="574"/>
      <c r="C190" s="569"/>
      <c r="D190" s="569"/>
      <c r="E190" s="569"/>
      <c r="F190" s="569"/>
      <c r="G190" s="569"/>
      <c r="H190" s="569"/>
      <c r="I190" s="569"/>
      <c r="J190" s="569"/>
      <c r="K190" s="569"/>
      <c r="L190" s="569"/>
      <c r="M190" s="569"/>
      <c r="N190" s="569"/>
      <c r="O190" s="569"/>
      <c r="P190" s="569"/>
      <c r="Q190" s="569"/>
      <c r="R190" s="569"/>
      <c r="S190" s="569"/>
      <c r="T190" s="569"/>
      <c r="U190" s="569"/>
      <c r="V190" s="569"/>
      <c r="W190" s="569"/>
      <c r="X190" s="569"/>
      <c r="Y190" s="569"/>
      <c r="Z190" s="569"/>
      <c r="AA190" s="569"/>
      <c r="AB190" s="569"/>
    </row>
    <row r="191">
      <c r="A191" s="574"/>
      <c r="B191" s="574"/>
      <c r="C191" s="569"/>
      <c r="D191" s="569"/>
      <c r="E191" s="569"/>
      <c r="F191" s="569"/>
      <c r="G191" s="569"/>
      <c r="H191" s="569"/>
      <c r="I191" s="569"/>
      <c r="J191" s="569"/>
      <c r="K191" s="569"/>
      <c r="L191" s="569"/>
      <c r="M191" s="569"/>
      <c r="N191" s="569"/>
      <c r="O191" s="569"/>
      <c r="P191" s="569"/>
      <c r="Q191" s="569"/>
      <c r="R191" s="569"/>
      <c r="S191" s="569"/>
      <c r="T191" s="569"/>
      <c r="U191" s="569"/>
      <c r="V191" s="569"/>
      <c r="W191" s="569"/>
      <c r="X191" s="569"/>
      <c r="Y191" s="569"/>
      <c r="Z191" s="569"/>
      <c r="AA191" s="569"/>
      <c r="AB191" s="569"/>
    </row>
    <row r="192">
      <c r="A192" s="574"/>
      <c r="B192" s="574"/>
      <c r="C192" s="569"/>
      <c r="D192" s="569"/>
      <c r="E192" s="569"/>
      <c r="F192" s="569"/>
      <c r="G192" s="569"/>
      <c r="H192" s="569"/>
      <c r="I192" s="569"/>
      <c r="J192" s="569"/>
      <c r="K192" s="569"/>
      <c r="L192" s="569"/>
      <c r="M192" s="569"/>
      <c r="N192" s="569"/>
      <c r="O192" s="569"/>
      <c r="P192" s="569"/>
      <c r="Q192" s="569"/>
      <c r="R192" s="569"/>
      <c r="S192" s="569"/>
      <c r="T192" s="569"/>
      <c r="U192" s="569"/>
      <c r="V192" s="569"/>
      <c r="W192" s="569"/>
      <c r="X192" s="569"/>
      <c r="Y192" s="569"/>
      <c r="Z192" s="569"/>
      <c r="AA192" s="569"/>
      <c r="AB192" s="569"/>
    </row>
    <row r="193">
      <c r="A193" s="574"/>
      <c r="B193" s="574"/>
      <c r="C193" s="569"/>
      <c r="D193" s="569"/>
      <c r="E193" s="569"/>
      <c r="F193" s="569"/>
      <c r="G193" s="569"/>
      <c r="H193" s="569"/>
      <c r="I193" s="569"/>
      <c r="J193" s="569"/>
      <c r="K193" s="569"/>
      <c r="L193" s="569"/>
      <c r="M193" s="569"/>
      <c r="N193" s="569"/>
      <c r="O193" s="569"/>
      <c r="P193" s="569"/>
      <c r="Q193" s="569"/>
      <c r="R193" s="569"/>
      <c r="S193" s="569"/>
      <c r="T193" s="569"/>
      <c r="U193" s="569"/>
      <c r="V193" s="569"/>
      <c r="W193" s="569"/>
      <c r="X193" s="569"/>
      <c r="Y193" s="569"/>
      <c r="Z193" s="569"/>
      <c r="AA193" s="569"/>
      <c r="AB193" s="569"/>
    </row>
    <row r="194">
      <c r="A194" s="574"/>
      <c r="B194" s="574"/>
      <c r="C194" s="569"/>
      <c r="D194" s="569"/>
      <c r="E194" s="569"/>
      <c r="F194" s="569"/>
      <c r="G194" s="569"/>
      <c r="H194" s="569"/>
      <c r="I194" s="569"/>
      <c r="J194" s="569"/>
      <c r="K194" s="569"/>
      <c r="L194" s="569"/>
      <c r="M194" s="569"/>
      <c r="N194" s="569"/>
      <c r="O194" s="569"/>
      <c r="P194" s="569"/>
      <c r="Q194" s="569"/>
      <c r="R194" s="569"/>
      <c r="S194" s="569"/>
      <c r="T194" s="569"/>
      <c r="U194" s="569"/>
      <c r="V194" s="569"/>
      <c r="W194" s="569"/>
      <c r="X194" s="569"/>
      <c r="Y194" s="569"/>
      <c r="Z194" s="569"/>
      <c r="AA194" s="569"/>
      <c r="AB194" s="569"/>
    </row>
    <row r="195">
      <c r="A195" s="574"/>
      <c r="B195" s="574"/>
      <c r="C195" s="569"/>
      <c r="D195" s="569"/>
      <c r="E195" s="569"/>
      <c r="F195" s="569"/>
      <c r="G195" s="569"/>
      <c r="H195" s="569"/>
      <c r="I195" s="569"/>
      <c r="J195" s="569"/>
      <c r="K195" s="569"/>
      <c r="L195" s="569"/>
      <c r="M195" s="569"/>
      <c r="N195" s="569"/>
      <c r="O195" s="569"/>
      <c r="P195" s="569"/>
      <c r="Q195" s="569"/>
      <c r="R195" s="569"/>
      <c r="S195" s="569"/>
      <c r="T195" s="569"/>
      <c r="U195" s="569"/>
      <c r="V195" s="569"/>
      <c r="W195" s="569"/>
      <c r="X195" s="569"/>
      <c r="Y195" s="569"/>
      <c r="Z195" s="569"/>
      <c r="AA195" s="569"/>
      <c r="AB195" s="569"/>
    </row>
    <row r="196">
      <c r="A196" s="574"/>
      <c r="B196" s="574"/>
      <c r="C196" s="569"/>
      <c r="D196" s="569"/>
      <c r="E196" s="569"/>
      <c r="F196" s="569"/>
      <c r="G196" s="569"/>
      <c r="H196" s="569"/>
      <c r="I196" s="569"/>
      <c r="J196" s="569"/>
      <c r="K196" s="569"/>
      <c r="L196" s="569"/>
      <c r="M196" s="569"/>
      <c r="N196" s="569"/>
      <c r="O196" s="569"/>
      <c r="P196" s="569"/>
      <c r="Q196" s="569"/>
      <c r="R196" s="569"/>
      <c r="S196" s="569"/>
      <c r="T196" s="569"/>
      <c r="U196" s="569"/>
      <c r="V196" s="569"/>
      <c r="W196" s="569"/>
      <c r="X196" s="569"/>
      <c r="Y196" s="569"/>
      <c r="Z196" s="569"/>
      <c r="AA196" s="569"/>
      <c r="AB196" s="569"/>
    </row>
    <row r="197">
      <c r="A197" s="574"/>
      <c r="B197" s="574"/>
      <c r="C197" s="569"/>
      <c r="D197" s="569"/>
      <c r="E197" s="569"/>
      <c r="F197" s="569"/>
      <c r="G197" s="569"/>
      <c r="H197" s="569"/>
      <c r="I197" s="569"/>
      <c r="J197" s="569"/>
      <c r="K197" s="569"/>
      <c r="L197" s="569"/>
      <c r="M197" s="569"/>
      <c r="N197" s="569"/>
      <c r="O197" s="569"/>
      <c r="P197" s="569"/>
      <c r="Q197" s="569"/>
      <c r="R197" s="569"/>
      <c r="S197" s="569"/>
      <c r="T197" s="569"/>
      <c r="U197" s="569"/>
      <c r="V197" s="569"/>
      <c r="W197" s="569"/>
      <c r="X197" s="569"/>
      <c r="Y197" s="569"/>
      <c r="Z197" s="569"/>
      <c r="AA197" s="569"/>
      <c r="AB197" s="569"/>
    </row>
    <row r="198">
      <c r="A198" s="574"/>
      <c r="B198" s="574"/>
      <c r="C198" s="569"/>
      <c r="D198" s="569"/>
      <c r="E198" s="569"/>
      <c r="F198" s="569"/>
      <c r="G198" s="569"/>
      <c r="H198" s="569"/>
      <c r="I198" s="569"/>
      <c r="J198" s="569"/>
      <c r="K198" s="569"/>
      <c r="L198" s="569"/>
      <c r="M198" s="569"/>
      <c r="N198" s="569"/>
      <c r="O198" s="569"/>
      <c r="P198" s="569"/>
      <c r="Q198" s="569"/>
      <c r="R198" s="569"/>
      <c r="S198" s="569"/>
      <c r="T198" s="569"/>
      <c r="U198" s="569"/>
      <c r="V198" s="569"/>
      <c r="W198" s="569"/>
      <c r="X198" s="569"/>
      <c r="Y198" s="569"/>
      <c r="Z198" s="569"/>
      <c r="AA198" s="569"/>
      <c r="AB198" s="569"/>
    </row>
    <row r="199">
      <c r="A199" s="574"/>
      <c r="B199" s="574"/>
      <c r="C199" s="569"/>
      <c r="D199" s="569"/>
      <c r="E199" s="569"/>
      <c r="F199" s="569"/>
      <c r="G199" s="569"/>
      <c r="H199" s="569"/>
      <c r="I199" s="569"/>
      <c r="J199" s="569"/>
      <c r="K199" s="569"/>
      <c r="L199" s="569"/>
      <c r="M199" s="569"/>
      <c r="N199" s="569"/>
      <c r="O199" s="569"/>
      <c r="P199" s="569"/>
      <c r="Q199" s="569"/>
      <c r="R199" s="569"/>
      <c r="S199" s="569"/>
      <c r="T199" s="569"/>
      <c r="U199" s="569"/>
      <c r="V199" s="569"/>
      <c r="W199" s="569"/>
      <c r="X199" s="569"/>
      <c r="Y199" s="569"/>
      <c r="Z199" s="569"/>
      <c r="AA199" s="569"/>
      <c r="AB199" s="569"/>
    </row>
    <row r="200">
      <c r="A200" s="574"/>
      <c r="B200" s="574"/>
      <c r="C200" s="569"/>
      <c r="D200" s="569"/>
      <c r="E200" s="569"/>
      <c r="F200" s="569"/>
      <c r="G200" s="569"/>
      <c r="H200" s="569"/>
      <c r="I200" s="569"/>
      <c r="J200" s="569"/>
      <c r="K200" s="569"/>
      <c r="L200" s="569"/>
      <c r="M200" s="569"/>
      <c r="N200" s="569"/>
      <c r="O200" s="569"/>
      <c r="P200" s="569"/>
      <c r="Q200" s="569"/>
      <c r="R200" s="569"/>
      <c r="S200" s="569"/>
      <c r="T200" s="569"/>
      <c r="U200" s="569"/>
      <c r="V200" s="569"/>
      <c r="W200" s="569"/>
      <c r="X200" s="569"/>
      <c r="Y200" s="569"/>
      <c r="Z200" s="569"/>
      <c r="AA200" s="569"/>
      <c r="AB200" s="569"/>
    </row>
    <row r="201">
      <c r="A201" s="574"/>
      <c r="B201" s="574"/>
      <c r="C201" s="569"/>
      <c r="D201" s="569"/>
      <c r="E201" s="569"/>
      <c r="F201" s="569"/>
      <c r="G201" s="569"/>
      <c r="H201" s="569"/>
      <c r="I201" s="569"/>
      <c r="J201" s="569"/>
      <c r="K201" s="569"/>
      <c r="L201" s="569"/>
      <c r="M201" s="569"/>
      <c r="N201" s="569"/>
      <c r="O201" s="569"/>
      <c r="P201" s="569"/>
      <c r="Q201" s="569"/>
      <c r="R201" s="569"/>
      <c r="S201" s="569"/>
      <c r="T201" s="569"/>
      <c r="U201" s="569"/>
      <c r="V201" s="569"/>
      <c r="W201" s="569"/>
      <c r="X201" s="569"/>
      <c r="Y201" s="569"/>
      <c r="Z201" s="569"/>
      <c r="AA201" s="569"/>
      <c r="AB201" s="569"/>
    </row>
    <row r="202">
      <c r="A202" s="574"/>
      <c r="B202" s="574"/>
      <c r="C202" s="569"/>
      <c r="D202" s="569"/>
      <c r="E202" s="569"/>
      <c r="F202" s="569"/>
      <c r="G202" s="569"/>
      <c r="H202" s="569"/>
      <c r="I202" s="569"/>
      <c r="J202" s="569"/>
      <c r="K202" s="569"/>
      <c r="L202" s="569"/>
      <c r="M202" s="569"/>
      <c r="N202" s="569"/>
      <c r="O202" s="569"/>
      <c r="P202" s="569"/>
      <c r="Q202" s="569"/>
      <c r="R202" s="569"/>
      <c r="S202" s="569"/>
      <c r="T202" s="569"/>
      <c r="U202" s="569"/>
      <c r="V202" s="569"/>
      <c r="W202" s="569"/>
      <c r="X202" s="569"/>
      <c r="Y202" s="569"/>
      <c r="Z202" s="569"/>
      <c r="AA202" s="569"/>
      <c r="AB202" s="569"/>
    </row>
    <row r="203">
      <c r="A203" s="574"/>
      <c r="B203" s="574"/>
      <c r="C203" s="569"/>
      <c r="D203" s="569"/>
      <c r="E203" s="569"/>
      <c r="F203" s="569"/>
      <c r="G203" s="569"/>
      <c r="H203" s="569"/>
      <c r="I203" s="569"/>
      <c r="J203" s="569"/>
      <c r="K203" s="569"/>
      <c r="L203" s="569"/>
      <c r="M203" s="569"/>
      <c r="N203" s="569"/>
      <c r="O203" s="569"/>
      <c r="P203" s="569"/>
      <c r="Q203" s="569"/>
      <c r="R203" s="569"/>
      <c r="S203" s="569"/>
      <c r="T203" s="569"/>
      <c r="U203" s="569"/>
      <c r="V203" s="569"/>
      <c r="W203" s="569"/>
      <c r="X203" s="569"/>
      <c r="Y203" s="569"/>
      <c r="Z203" s="569"/>
      <c r="AA203" s="569"/>
      <c r="AB203" s="569"/>
    </row>
    <row r="204">
      <c r="A204" s="574"/>
      <c r="B204" s="574"/>
      <c r="C204" s="569"/>
      <c r="D204" s="569"/>
      <c r="E204" s="569"/>
      <c r="F204" s="569"/>
      <c r="G204" s="569"/>
      <c r="H204" s="569"/>
      <c r="I204" s="569"/>
      <c r="J204" s="569"/>
      <c r="K204" s="569"/>
      <c r="L204" s="569"/>
      <c r="M204" s="569"/>
      <c r="N204" s="569"/>
      <c r="O204" s="569"/>
      <c r="P204" s="569"/>
      <c r="Q204" s="569"/>
      <c r="R204" s="569"/>
      <c r="S204" s="569"/>
      <c r="T204" s="569"/>
      <c r="U204" s="569"/>
      <c r="V204" s="569"/>
      <c r="W204" s="569"/>
      <c r="X204" s="569"/>
      <c r="Y204" s="569"/>
      <c r="Z204" s="569"/>
      <c r="AA204" s="569"/>
      <c r="AB204" s="569"/>
    </row>
    <row r="205">
      <c r="A205" s="574"/>
      <c r="B205" s="574"/>
      <c r="C205" s="569"/>
      <c r="D205" s="569"/>
      <c r="E205" s="569"/>
      <c r="F205" s="569"/>
      <c r="G205" s="569"/>
      <c r="H205" s="569"/>
      <c r="I205" s="569"/>
      <c r="J205" s="569"/>
      <c r="K205" s="569"/>
      <c r="L205" s="569"/>
      <c r="M205" s="569"/>
      <c r="N205" s="569"/>
      <c r="O205" s="569"/>
      <c r="P205" s="569"/>
      <c r="Q205" s="569"/>
      <c r="R205" s="569"/>
      <c r="S205" s="569"/>
      <c r="T205" s="569"/>
      <c r="U205" s="569"/>
      <c r="V205" s="569"/>
      <c r="W205" s="569"/>
      <c r="X205" s="569"/>
      <c r="Y205" s="569"/>
      <c r="Z205" s="569"/>
      <c r="AA205" s="569"/>
      <c r="AB205" s="569"/>
    </row>
    <row r="206">
      <c r="A206" s="574"/>
      <c r="B206" s="574"/>
      <c r="C206" s="569"/>
      <c r="D206" s="569"/>
      <c r="E206" s="569"/>
      <c r="F206" s="569"/>
      <c r="G206" s="569"/>
      <c r="H206" s="569"/>
      <c r="I206" s="569"/>
      <c r="J206" s="569"/>
      <c r="K206" s="569"/>
      <c r="L206" s="569"/>
      <c r="M206" s="569"/>
      <c r="N206" s="569"/>
      <c r="O206" s="569"/>
      <c r="P206" s="569"/>
      <c r="Q206" s="569"/>
      <c r="R206" s="569"/>
      <c r="S206" s="569"/>
      <c r="T206" s="569"/>
      <c r="U206" s="569"/>
      <c r="V206" s="569"/>
      <c r="W206" s="569"/>
      <c r="X206" s="569"/>
      <c r="Y206" s="569"/>
      <c r="Z206" s="569"/>
      <c r="AA206" s="569"/>
      <c r="AB206" s="569"/>
    </row>
    <row r="207">
      <c r="A207" s="574"/>
      <c r="B207" s="574"/>
      <c r="C207" s="569"/>
      <c r="D207" s="569"/>
      <c r="E207" s="569"/>
      <c r="F207" s="569"/>
      <c r="G207" s="569"/>
      <c r="H207" s="569"/>
      <c r="I207" s="569"/>
      <c r="J207" s="569"/>
      <c r="K207" s="569"/>
      <c r="L207" s="569"/>
      <c r="M207" s="569"/>
      <c r="N207" s="569"/>
      <c r="O207" s="569"/>
      <c r="P207" s="569"/>
      <c r="Q207" s="569"/>
      <c r="R207" s="569"/>
      <c r="S207" s="569"/>
      <c r="T207" s="569"/>
      <c r="U207" s="569"/>
      <c r="V207" s="569"/>
      <c r="W207" s="569"/>
      <c r="X207" s="569"/>
      <c r="Y207" s="569"/>
      <c r="Z207" s="569"/>
      <c r="AA207" s="569"/>
      <c r="AB207" s="569"/>
    </row>
    <row r="208">
      <c r="A208" s="574"/>
      <c r="B208" s="574"/>
      <c r="C208" s="569"/>
      <c r="D208" s="569"/>
      <c r="E208" s="569"/>
      <c r="F208" s="569"/>
      <c r="G208" s="569"/>
      <c r="H208" s="569"/>
      <c r="I208" s="569"/>
      <c r="J208" s="569"/>
      <c r="K208" s="569"/>
      <c r="L208" s="569"/>
      <c r="M208" s="569"/>
      <c r="N208" s="569"/>
      <c r="O208" s="569"/>
      <c r="P208" s="569"/>
      <c r="Q208" s="569"/>
      <c r="R208" s="569"/>
      <c r="S208" s="569"/>
      <c r="T208" s="569"/>
      <c r="U208" s="569"/>
      <c r="V208" s="569"/>
      <c r="W208" s="569"/>
      <c r="X208" s="569"/>
      <c r="Y208" s="569"/>
      <c r="Z208" s="569"/>
      <c r="AA208" s="569"/>
      <c r="AB208" s="569"/>
    </row>
    <row r="209">
      <c r="A209" s="574"/>
      <c r="B209" s="574"/>
      <c r="C209" s="569"/>
      <c r="D209" s="569"/>
      <c r="E209" s="569"/>
      <c r="F209" s="569"/>
      <c r="G209" s="569"/>
      <c r="H209" s="569"/>
      <c r="I209" s="569"/>
      <c r="J209" s="569"/>
      <c r="K209" s="569"/>
      <c r="L209" s="569"/>
      <c r="M209" s="569"/>
      <c r="N209" s="569"/>
      <c r="O209" s="569"/>
      <c r="P209" s="569"/>
      <c r="Q209" s="569"/>
      <c r="R209" s="569"/>
      <c r="S209" s="569"/>
      <c r="T209" s="569"/>
      <c r="U209" s="569"/>
      <c r="V209" s="569"/>
      <c r="W209" s="569"/>
      <c r="X209" s="569"/>
      <c r="Y209" s="569"/>
      <c r="Z209" s="569"/>
      <c r="AA209" s="569"/>
      <c r="AB209" s="569"/>
    </row>
    <row r="210">
      <c r="A210" s="574"/>
      <c r="B210" s="574"/>
      <c r="C210" s="569"/>
      <c r="D210" s="569"/>
      <c r="E210" s="569"/>
      <c r="F210" s="569"/>
      <c r="G210" s="569"/>
      <c r="H210" s="569"/>
      <c r="I210" s="569"/>
      <c r="J210" s="569"/>
      <c r="K210" s="569"/>
      <c r="L210" s="569"/>
      <c r="M210" s="569"/>
      <c r="N210" s="569"/>
      <c r="O210" s="569"/>
      <c r="P210" s="569"/>
      <c r="Q210" s="569"/>
      <c r="R210" s="569"/>
      <c r="S210" s="569"/>
      <c r="T210" s="569"/>
      <c r="U210" s="569"/>
      <c r="V210" s="569"/>
      <c r="W210" s="569"/>
      <c r="X210" s="569"/>
      <c r="Y210" s="569"/>
      <c r="Z210" s="569"/>
      <c r="AA210" s="569"/>
      <c r="AB210" s="569"/>
    </row>
    <row r="211">
      <c r="A211" s="574"/>
      <c r="B211" s="574"/>
      <c r="C211" s="569"/>
      <c r="D211" s="569"/>
      <c r="E211" s="569"/>
      <c r="F211" s="569"/>
      <c r="G211" s="569"/>
      <c r="H211" s="569"/>
      <c r="I211" s="569"/>
      <c r="J211" s="569"/>
      <c r="K211" s="569"/>
      <c r="L211" s="569"/>
      <c r="M211" s="569"/>
      <c r="N211" s="569"/>
      <c r="O211" s="569"/>
      <c r="P211" s="569"/>
      <c r="Q211" s="569"/>
      <c r="R211" s="569"/>
      <c r="S211" s="569"/>
      <c r="T211" s="569"/>
      <c r="U211" s="569"/>
      <c r="V211" s="569"/>
      <c r="W211" s="569"/>
      <c r="X211" s="569"/>
      <c r="Y211" s="569"/>
      <c r="Z211" s="569"/>
      <c r="AA211" s="569"/>
      <c r="AB211" s="569"/>
    </row>
    <row r="212">
      <c r="A212" s="574"/>
      <c r="B212" s="574"/>
      <c r="C212" s="569"/>
      <c r="D212" s="569"/>
      <c r="E212" s="569"/>
      <c r="F212" s="569"/>
      <c r="G212" s="569"/>
      <c r="H212" s="569"/>
      <c r="I212" s="569"/>
      <c r="J212" s="569"/>
      <c r="K212" s="569"/>
      <c r="L212" s="569"/>
      <c r="M212" s="569"/>
      <c r="N212" s="569"/>
      <c r="O212" s="569"/>
      <c r="P212" s="569"/>
      <c r="Q212" s="569"/>
      <c r="R212" s="569"/>
      <c r="S212" s="569"/>
      <c r="T212" s="569"/>
      <c r="U212" s="569"/>
      <c r="V212" s="569"/>
      <c r="W212" s="569"/>
      <c r="X212" s="569"/>
      <c r="Y212" s="569"/>
      <c r="Z212" s="569"/>
      <c r="AA212" s="569"/>
      <c r="AB212" s="569"/>
    </row>
    <row r="213">
      <c r="A213" s="574"/>
      <c r="B213" s="574"/>
      <c r="C213" s="569"/>
      <c r="D213" s="569"/>
      <c r="E213" s="569"/>
      <c r="F213" s="569"/>
      <c r="G213" s="569"/>
      <c r="H213" s="569"/>
      <c r="I213" s="569"/>
      <c r="J213" s="569"/>
      <c r="K213" s="569"/>
      <c r="L213" s="569"/>
      <c r="M213" s="569"/>
      <c r="N213" s="569"/>
      <c r="O213" s="569"/>
      <c r="P213" s="569"/>
      <c r="Q213" s="569"/>
      <c r="R213" s="569"/>
      <c r="S213" s="569"/>
      <c r="T213" s="569"/>
      <c r="U213" s="569"/>
      <c r="V213" s="569"/>
      <c r="W213" s="569"/>
      <c r="X213" s="569"/>
      <c r="Y213" s="569"/>
      <c r="Z213" s="569"/>
      <c r="AA213" s="569"/>
      <c r="AB213" s="569"/>
    </row>
    <row r="214">
      <c r="A214" s="574"/>
      <c r="B214" s="574"/>
      <c r="C214" s="569"/>
      <c r="D214" s="569"/>
      <c r="E214" s="569"/>
      <c r="F214" s="569"/>
      <c r="G214" s="569"/>
      <c r="H214" s="569"/>
      <c r="I214" s="569"/>
      <c r="J214" s="569"/>
      <c r="K214" s="569"/>
      <c r="L214" s="569"/>
      <c r="M214" s="569"/>
      <c r="N214" s="569"/>
      <c r="O214" s="569"/>
      <c r="P214" s="569"/>
      <c r="Q214" s="569"/>
      <c r="R214" s="569"/>
      <c r="S214" s="569"/>
      <c r="T214" s="569"/>
      <c r="U214" s="569"/>
      <c r="V214" s="569"/>
      <c r="W214" s="569"/>
      <c r="X214" s="569"/>
      <c r="Y214" s="569"/>
      <c r="Z214" s="569"/>
      <c r="AA214" s="569"/>
      <c r="AB214" s="569"/>
    </row>
    <row r="215">
      <c r="A215" s="574"/>
      <c r="B215" s="574"/>
      <c r="C215" s="569"/>
      <c r="D215" s="569"/>
      <c r="E215" s="569"/>
      <c r="F215" s="569"/>
      <c r="G215" s="569"/>
      <c r="H215" s="569"/>
      <c r="I215" s="569"/>
      <c r="J215" s="569"/>
      <c r="K215" s="569"/>
      <c r="L215" s="569"/>
      <c r="M215" s="569"/>
      <c r="N215" s="569"/>
      <c r="O215" s="569"/>
      <c r="P215" s="569"/>
      <c r="Q215" s="569"/>
      <c r="R215" s="569"/>
      <c r="S215" s="569"/>
      <c r="T215" s="569"/>
      <c r="U215" s="569"/>
      <c r="V215" s="569"/>
      <c r="W215" s="569"/>
      <c r="X215" s="569"/>
      <c r="Y215" s="569"/>
      <c r="Z215" s="569"/>
      <c r="AA215" s="569"/>
      <c r="AB215" s="569"/>
    </row>
    <row r="216">
      <c r="A216" s="574"/>
      <c r="B216" s="574"/>
      <c r="C216" s="569"/>
      <c r="D216" s="569"/>
      <c r="E216" s="569"/>
      <c r="F216" s="569"/>
      <c r="G216" s="569"/>
      <c r="H216" s="569"/>
      <c r="I216" s="569"/>
      <c r="J216" s="569"/>
      <c r="K216" s="569"/>
      <c r="L216" s="569"/>
      <c r="M216" s="569"/>
      <c r="N216" s="569"/>
      <c r="O216" s="569"/>
      <c r="P216" s="569"/>
      <c r="Q216" s="569"/>
      <c r="R216" s="569"/>
      <c r="S216" s="569"/>
      <c r="T216" s="569"/>
      <c r="U216" s="569"/>
      <c r="V216" s="569"/>
      <c r="W216" s="569"/>
      <c r="X216" s="569"/>
      <c r="Y216" s="569"/>
      <c r="Z216" s="569"/>
      <c r="AA216" s="569"/>
      <c r="AB216" s="569"/>
    </row>
    <row r="217">
      <c r="A217" s="574"/>
      <c r="B217" s="574"/>
      <c r="C217" s="569"/>
      <c r="D217" s="569"/>
      <c r="E217" s="569"/>
      <c r="F217" s="569"/>
      <c r="G217" s="569"/>
      <c r="H217" s="569"/>
      <c r="I217" s="569"/>
      <c r="J217" s="569"/>
      <c r="K217" s="569"/>
      <c r="L217" s="569"/>
      <c r="M217" s="569"/>
      <c r="N217" s="569"/>
      <c r="O217" s="569"/>
      <c r="P217" s="569"/>
      <c r="Q217" s="569"/>
      <c r="R217" s="569"/>
      <c r="S217" s="569"/>
      <c r="T217" s="569"/>
      <c r="U217" s="569"/>
      <c r="V217" s="569"/>
      <c r="W217" s="569"/>
      <c r="X217" s="569"/>
      <c r="Y217" s="569"/>
      <c r="Z217" s="569"/>
      <c r="AA217" s="569"/>
      <c r="AB217" s="569"/>
    </row>
    <row r="218">
      <c r="A218" s="574"/>
      <c r="B218" s="574"/>
      <c r="C218" s="569"/>
      <c r="D218" s="569"/>
      <c r="E218" s="569"/>
      <c r="F218" s="569"/>
      <c r="G218" s="569"/>
      <c r="H218" s="569"/>
      <c r="I218" s="569"/>
      <c r="J218" s="569"/>
      <c r="K218" s="569"/>
      <c r="L218" s="569"/>
      <c r="M218" s="569"/>
      <c r="N218" s="569"/>
      <c r="O218" s="569"/>
      <c r="P218" s="569"/>
      <c r="Q218" s="569"/>
      <c r="R218" s="569"/>
      <c r="S218" s="569"/>
      <c r="T218" s="569"/>
      <c r="U218" s="569"/>
      <c r="V218" s="569"/>
      <c r="W218" s="569"/>
      <c r="X218" s="569"/>
      <c r="Y218" s="569"/>
      <c r="Z218" s="569"/>
      <c r="AA218" s="569"/>
      <c r="AB218" s="569"/>
    </row>
    <row r="219">
      <c r="A219" s="574"/>
      <c r="B219" s="574"/>
      <c r="C219" s="569"/>
      <c r="D219" s="569"/>
      <c r="E219" s="569"/>
      <c r="F219" s="569"/>
      <c r="G219" s="569"/>
      <c r="H219" s="569"/>
      <c r="I219" s="569"/>
      <c r="J219" s="569"/>
      <c r="K219" s="569"/>
      <c r="L219" s="569"/>
      <c r="M219" s="569"/>
      <c r="N219" s="569"/>
      <c r="O219" s="569"/>
      <c r="P219" s="569"/>
      <c r="Q219" s="569"/>
      <c r="R219" s="569"/>
      <c r="S219" s="569"/>
      <c r="T219" s="569"/>
      <c r="U219" s="569"/>
      <c r="V219" s="569"/>
      <c r="W219" s="569"/>
      <c r="X219" s="569"/>
      <c r="Y219" s="569"/>
      <c r="Z219" s="569"/>
      <c r="AA219" s="569"/>
      <c r="AB219" s="569"/>
    </row>
    <row r="220">
      <c r="A220" s="574"/>
      <c r="B220" s="574"/>
      <c r="C220" s="569"/>
      <c r="D220" s="569"/>
      <c r="E220" s="569"/>
      <c r="F220" s="569"/>
      <c r="G220" s="569"/>
      <c r="H220" s="569"/>
      <c r="I220" s="569"/>
      <c r="J220" s="569"/>
      <c r="K220" s="569"/>
      <c r="L220" s="569"/>
      <c r="M220" s="569"/>
      <c r="N220" s="569"/>
      <c r="O220" s="569"/>
      <c r="P220" s="569"/>
      <c r="Q220" s="569"/>
      <c r="R220" s="569"/>
      <c r="S220" s="569"/>
      <c r="T220" s="569"/>
      <c r="U220" s="569"/>
      <c r="V220" s="569"/>
      <c r="W220" s="569"/>
      <c r="X220" s="569"/>
      <c r="Y220" s="569"/>
      <c r="Z220" s="569"/>
      <c r="AA220" s="569"/>
      <c r="AB220" s="569"/>
    </row>
    <row r="221">
      <c r="A221" s="574"/>
      <c r="B221" s="574"/>
      <c r="C221" s="569"/>
      <c r="D221" s="569"/>
      <c r="E221" s="569"/>
      <c r="F221" s="569"/>
      <c r="G221" s="569"/>
      <c r="H221" s="569"/>
      <c r="I221" s="569"/>
      <c r="J221" s="569"/>
      <c r="K221" s="569"/>
      <c r="L221" s="569"/>
      <c r="M221" s="569"/>
      <c r="N221" s="569"/>
      <c r="O221" s="569"/>
      <c r="P221" s="569"/>
      <c r="Q221" s="569"/>
      <c r="R221" s="569"/>
      <c r="S221" s="569"/>
      <c r="T221" s="569"/>
      <c r="U221" s="569"/>
      <c r="V221" s="569"/>
      <c r="W221" s="569"/>
      <c r="X221" s="569"/>
      <c r="Y221" s="569"/>
      <c r="Z221" s="569"/>
      <c r="AA221" s="569"/>
      <c r="AB221" s="569"/>
    </row>
    <row r="222">
      <c r="A222" s="574"/>
      <c r="B222" s="574"/>
      <c r="C222" s="569"/>
      <c r="D222" s="569"/>
      <c r="E222" s="569"/>
      <c r="F222" s="569"/>
      <c r="G222" s="569"/>
      <c r="H222" s="569"/>
      <c r="I222" s="569"/>
      <c r="J222" s="569"/>
      <c r="K222" s="569"/>
      <c r="L222" s="569"/>
      <c r="M222" s="569"/>
      <c r="N222" s="569"/>
      <c r="O222" s="569"/>
      <c r="P222" s="569"/>
      <c r="Q222" s="569"/>
      <c r="R222" s="569"/>
      <c r="S222" s="569"/>
      <c r="T222" s="569"/>
      <c r="U222" s="569"/>
      <c r="V222" s="569"/>
      <c r="W222" s="569"/>
      <c r="X222" s="569"/>
      <c r="Y222" s="569"/>
      <c r="Z222" s="569"/>
      <c r="AA222" s="569"/>
      <c r="AB222" s="569"/>
    </row>
    <row r="223">
      <c r="A223" s="574"/>
      <c r="B223" s="574"/>
      <c r="C223" s="569"/>
      <c r="D223" s="569"/>
      <c r="E223" s="569"/>
      <c r="F223" s="569"/>
      <c r="G223" s="569"/>
      <c r="H223" s="569"/>
      <c r="I223" s="569"/>
      <c r="J223" s="569"/>
      <c r="K223" s="569"/>
      <c r="L223" s="569"/>
      <c r="M223" s="569"/>
      <c r="N223" s="569"/>
      <c r="O223" s="569"/>
      <c r="P223" s="569"/>
      <c r="Q223" s="569"/>
      <c r="R223" s="569"/>
      <c r="S223" s="569"/>
      <c r="T223" s="569"/>
      <c r="U223" s="569"/>
      <c r="V223" s="569"/>
      <c r="W223" s="569"/>
      <c r="X223" s="569"/>
      <c r="Y223" s="569"/>
      <c r="Z223" s="569"/>
      <c r="AA223" s="569"/>
      <c r="AB223" s="569"/>
    </row>
    <row r="224">
      <c r="A224" s="574"/>
      <c r="B224" s="574"/>
      <c r="C224" s="569"/>
      <c r="D224" s="569"/>
      <c r="E224" s="569"/>
      <c r="F224" s="569"/>
      <c r="G224" s="569"/>
      <c r="H224" s="569"/>
      <c r="I224" s="569"/>
      <c r="J224" s="569"/>
      <c r="K224" s="569"/>
      <c r="L224" s="569"/>
      <c r="M224" s="569"/>
      <c r="N224" s="569"/>
      <c r="O224" s="569"/>
      <c r="P224" s="569"/>
      <c r="Q224" s="569"/>
      <c r="R224" s="569"/>
      <c r="S224" s="569"/>
      <c r="T224" s="569"/>
      <c r="U224" s="569"/>
      <c r="V224" s="569"/>
      <c r="W224" s="569"/>
      <c r="X224" s="569"/>
      <c r="Y224" s="569"/>
      <c r="Z224" s="569"/>
      <c r="AA224" s="569"/>
      <c r="AB224" s="569"/>
    </row>
    <row r="225">
      <c r="A225" s="574"/>
      <c r="B225" s="574"/>
      <c r="C225" s="569"/>
      <c r="D225" s="569"/>
      <c r="E225" s="569"/>
      <c r="F225" s="569"/>
      <c r="G225" s="569"/>
      <c r="H225" s="569"/>
      <c r="I225" s="569"/>
      <c r="J225" s="569"/>
      <c r="K225" s="569"/>
      <c r="L225" s="569"/>
      <c r="M225" s="569"/>
      <c r="N225" s="569"/>
      <c r="O225" s="569"/>
      <c r="P225" s="569"/>
      <c r="Q225" s="569"/>
      <c r="R225" s="569"/>
      <c r="S225" s="569"/>
      <c r="T225" s="569"/>
      <c r="U225" s="569"/>
      <c r="V225" s="569"/>
      <c r="W225" s="569"/>
      <c r="X225" s="569"/>
      <c r="Y225" s="569"/>
      <c r="Z225" s="569"/>
      <c r="AA225" s="569"/>
      <c r="AB225" s="569"/>
    </row>
    <row r="226">
      <c r="A226" s="574"/>
      <c r="B226" s="574"/>
      <c r="C226" s="569"/>
      <c r="D226" s="569"/>
      <c r="E226" s="569"/>
      <c r="F226" s="569"/>
      <c r="G226" s="569"/>
      <c r="H226" s="569"/>
      <c r="I226" s="569"/>
      <c r="J226" s="569"/>
      <c r="K226" s="569"/>
      <c r="L226" s="569"/>
      <c r="M226" s="569"/>
      <c r="N226" s="569"/>
      <c r="O226" s="569"/>
      <c r="P226" s="569"/>
      <c r="Q226" s="569"/>
      <c r="R226" s="569"/>
      <c r="S226" s="569"/>
      <c r="T226" s="569"/>
      <c r="U226" s="569"/>
      <c r="V226" s="569"/>
      <c r="W226" s="569"/>
      <c r="X226" s="569"/>
      <c r="Y226" s="569"/>
      <c r="Z226" s="569"/>
      <c r="AA226" s="569"/>
      <c r="AB226" s="569"/>
    </row>
    <row r="227">
      <c r="A227" s="574"/>
      <c r="B227" s="574"/>
      <c r="C227" s="569"/>
      <c r="D227" s="569"/>
      <c r="E227" s="569"/>
      <c r="F227" s="569"/>
      <c r="G227" s="569"/>
      <c r="H227" s="569"/>
      <c r="I227" s="569"/>
      <c r="J227" s="569"/>
      <c r="K227" s="569"/>
      <c r="L227" s="569"/>
      <c r="M227" s="569"/>
      <c r="N227" s="569"/>
      <c r="O227" s="569"/>
      <c r="P227" s="569"/>
      <c r="Q227" s="569"/>
      <c r="R227" s="569"/>
      <c r="S227" s="569"/>
      <c r="T227" s="569"/>
      <c r="U227" s="569"/>
      <c r="V227" s="569"/>
      <c r="W227" s="569"/>
      <c r="X227" s="569"/>
      <c r="Y227" s="569"/>
      <c r="Z227" s="569"/>
      <c r="AA227" s="569"/>
      <c r="AB227" s="569"/>
    </row>
    <row r="228">
      <c r="A228" s="574"/>
      <c r="B228" s="574"/>
      <c r="C228" s="569"/>
      <c r="D228" s="569"/>
      <c r="E228" s="569"/>
      <c r="F228" s="569"/>
      <c r="G228" s="569"/>
      <c r="H228" s="569"/>
      <c r="I228" s="569"/>
      <c r="J228" s="569"/>
      <c r="K228" s="569"/>
      <c r="L228" s="569"/>
      <c r="M228" s="569"/>
      <c r="N228" s="569"/>
      <c r="O228" s="569"/>
      <c r="P228" s="569"/>
      <c r="Q228" s="569"/>
      <c r="R228" s="569"/>
      <c r="S228" s="569"/>
      <c r="T228" s="569"/>
      <c r="U228" s="569"/>
      <c r="V228" s="569"/>
      <c r="W228" s="569"/>
      <c r="X228" s="569"/>
      <c r="Y228" s="569"/>
      <c r="Z228" s="569"/>
      <c r="AA228" s="569"/>
      <c r="AB228" s="569"/>
    </row>
    <row r="229">
      <c r="A229" s="574"/>
      <c r="B229" s="574"/>
      <c r="C229" s="569"/>
      <c r="D229" s="569"/>
      <c r="E229" s="569"/>
      <c r="F229" s="569"/>
      <c r="G229" s="569"/>
      <c r="H229" s="569"/>
      <c r="I229" s="569"/>
      <c r="J229" s="569"/>
      <c r="K229" s="569"/>
      <c r="L229" s="569"/>
      <c r="M229" s="569"/>
      <c r="N229" s="569"/>
      <c r="O229" s="569"/>
      <c r="P229" s="569"/>
      <c r="Q229" s="569"/>
      <c r="R229" s="569"/>
      <c r="S229" s="569"/>
      <c r="T229" s="569"/>
      <c r="U229" s="569"/>
      <c r="V229" s="569"/>
      <c r="W229" s="569"/>
      <c r="X229" s="569"/>
      <c r="Y229" s="569"/>
      <c r="Z229" s="569"/>
      <c r="AA229" s="569"/>
      <c r="AB229" s="569"/>
    </row>
    <row r="230">
      <c r="A230" s="574"/>
      <c r="B230" s="574"/>
      <c r="C230" s="569"/>
      <c r="D230" s="569"/>
      <c r="E230" s="569"/>
      <c r="F230" s="569"/>
      <c r="G230" s="569"/>
      <c r="H230" s="569"/>
      <c r="I230" s="569"/>
      <c r="J230" s="569"/>
      <c r="K230" s="569"/>
      <c r="L230" s="569"/>
      <c r="M230" s="569"/>
      <c r="N230" s="569"/>
      <c r="O230" s="569"/>
      <c r="P230" s="569"/>
      <c r="Q230" s="569"/>
      <c r="R230" s="569"/>
      <c r="S230" s="569"/>
      <c r="T230" s="569"/>
      <c r="U230" s="569"/>
      <c r="V230" s="569"/>
      <c r="W230" s="569"/>
      <c r="X230" s="569"/>
      <c r="Y230" s="569"/>
      <c r="Z230" s="569"/>
      <c r="AA230" s="569"/>
      <c r="AB230" s="569"/>
    </row>
    <row r="231">
      <c r="A231" s="574"/>
      <c r="B231" s="574"/>
      <c r="C231" s="569"/>
      <c r="D231" s="569"/>
      <c r="E231" s="569"/>
      <c r="F231" s="569"/>
      <c r="G231" s="569"/>
      <c r="H231" s="569"/>
      <c r="I231" s="569"/>
      <c r="J231" s="569"/>
      <c r="K231" s="569"/>
      <c r="L231" s="569"/>
      <c r="M231" s="569"/>
      <c r="N231" s="569"/>
      <c r="O231" s="569"/>
      <c r="P231" s="569"/>
      <c r="Q231" s="569"/>
      <c r="R231" s="569"/>
      <c r="S231" s="569"/>
      <c r="T231" s="569"/>
      <c r="U231" s="569"/>
      <c r="V231" s="569"/>
      <c r="W231" s="569"/>
      <c r="X231" s="569"/>
      <c r="Y231" s="569"/>
      <c r="Z231" s="569"/>
      <c r="AA231" s="569"/>
      <c r="AB231" s="569"/>
    </row>
    <row r="232">
      <c r="A232" s="574"/>
      <c r="B232" s="574"/>
      <c r="C232" s="569"/>
      <c r="D232" s="569"/>
      <c r="E232" s="569"/>
      <c r="F232" s="569"/>
      <c r="G232" s="569"/>
      <c r="H232" s="569"/>
      <c r="I232" s="569"/>
      <c r="J232" s="569"/>
      <c r="K232" s="569"/>
      <c r="L232" s="569"/>
      <c r="M232" s="569"/>
      <c r="N232" s="569"/>
      <c r="O232" s="569"/>
      <c r="P232" s="569"/>
      <c r="Q232" s="569"/>
      <c r="R232" s="569"/>
      <c r="S232" s="569"/>
      <c r="T232" s="569"/>
      <c r="U232" s="569"/>
      <c r="V232" s="569"/>
      <c r="W232" s="569"/>
      <c r="X232" s="569"/>
      <c r="Y232" s="569"/>
      <c r="Z232" s="569"/>
      <c r="AA232" s="569"/>
      <c r="AB232" s="569"/>
    </row>
    <row r="233">
      <c r="A233" s="574"/>
      <c r="B233" s="574"/>
      <c r="C233" s="569"/>
      <c r="D233" s="569"/>
      <c r="E233" s="569"/>
      <c r="F233" s="569"/>
      <c r="G233" s="569"/>
      <c r="H233" s="569"/>
      <c r="I233" s="569"/>
      <c r="J233" s="569"/>
      <c r="K233" s="569"/>
      <c r="L233" s="569"/>
      <c r="M233" s="569"/>
      <c r="N233" s="569"/>
      <c r="O233" s="569"/>
      <c r="P233" s="569"/>
      <c r="Q233" s="569"/>
      <c r="R233" s="569"/>
      <c r="S233" s="569"/>
      <c r="T233" s="569"/>
      <c r="U233" s="569"/>
      <c r="V233" s="569"/>
      <c r="W233" s="569"/>
      <c r="X233" s="569"/>
      <c r="Y233" s="569"/>
      <c r="Z233" s="569"/>
      <c r="AA233" s="569"/>
      <c r="AB233" s="569"/>
    </row>
    <row r="234">
      <c r="A234" s="574"/>
      <c r="B234" s="574"/>
      <c r="C234" s="569"/>
      <c r="D234" s="569"/>
      <c r="E234" s="569"/>
      <c r="F234" s="569"/>
      <c r="G234" s="569"/>
      <c r="H234" s="569"/>
      <c r="I234" s="569"/>
      <c r="J234" s="569"/>
      <c r="K234" s="569"/>
      <c r="L234" s="569"/>
      <c r="M234" s="569"/>
      <c r="N234" s="569"/>
      <c r="O234" s="569"/>
      <c r="P234" s="569"/>
      <c r="Q234" s="569"/>
      <c r="R234" s="569"/>
      <c r="S234" s="569"/>
      <c r="T234" s="569"/>
      <c r="U234" s="569"/>
      <c r="V234" s="569"/>
      <c r="W234" s="569"/>
      <c r="X234" s="569"/>
      <c r="Y234" s="569"/>
      <c r="Z234" s="569"/>
      <c r="AA234" s="569"/>
      <c r="AB234" s="569"/>
    </row>
    <row r="235">
      <c r="A235" s="574"/>
      <c r="B235" s="574"/>
      <c r="C235" s="569"/>
      <c r="D235" s="569"/>
      <c r="E235" s="569"/>
      <c r="F235" s="569"/>
      <c r="G235" s="569"/>
      <c r="H235" s="569"/>
      <c r="I235" s="569"/>
      <c r="J235" s="569"/>
      <c r="K235" s="569"/>
      <c r="L235" s="569"/>
      <c r="M235" s="569"/>
      <c r="N235" s="569"/>
      <c r="O235" s="569"/>
      <c r="P235" s="569"/>
      <c r="Q235" s="569"/>
      <c r="R235" s="569"/>
      <c r="S235" s="569"/>
      <c r="T235" s="569"/>
      <c r="U235" s="569"/>
      <c r="V235" s="569"/>
      <c r="W235" s="569"/>
      <c r="X235" s="569"/>
      <c r="Y235" s="569"/>
      <c r="Z235" s="569"/>
      <c r="AA235" s="569"/>
      <c r="AB235" s="569"/>
    </row>
    <row r="236">
      <c r="A236" s="574"/>
      <c r="B236" s="574"/>
      <c r="C236" s="569"/>
      <c r="D236" s="569"/>
      <c r="E236" s="569"/>
      <c r="F236" s="569"/>
      <c r="G236" s="569"/>
      <c r="H236" s="569"/>
      <c r="I236" s="569"/>
      <c r="J236" s="569"/>
      <c r="K236" s="569"/>
      <c r="L236" s="569"/>
      <c r="M236" s="569"/>
      <c r="N236" s="569"/>
      <c r="O236" s="569"/>
      <c r="P236" s="569"/>
      <c r="Q236" s="569"/>
      <c r="R236" s="569"/>
      <c r="S236" s="569"/>
      <c r="T236" s="569"/>
      <c r="U236" s="569"/>
      <c r="V236" s="569"/>
      <c r="W236" s="569"/>
      <c r="X236" s="569"/>
      <c r="Y236" s="569"/>
      <c r="Z236" s="569"/>
      <c r="AA236" s="569"/>
      <c r="AB236" s="569"/>
    </row>
    <row r="237">
      <c r="A237" s="574"/>
      <c r="B237" s="574"/>
      <c r="C237" s="569"/>
      <c r="D237" s="569"/>
      <c r="E237" s="569"/>
      <c r="F237" s="569"/>
      <c r="G237" s="569"/>
      <c r="H237" s="569"/>
      <c r="I237" s="569"/>
      <c r="J237" s="569"/>
      <c r="K237" s="569"/>
      <c r="L237" s="569"/>
      <c r="M237" s="569"/>
      <c r="N237" s="569"/>
      <c r="O237" s="569"/>
      <c r="P237" s="569"/>
      <c r="Q237" s="569"/>
      <c r="R237" s="569"/>
      <c r="S237" s="569"/>
      <c r="T237" s="569"/>
      <c r="U237" s="569"/>
      <c r="V237" s="569"/>
      <c r="W237" s="569"/>
      <c r="X237" s="569"/>
      <c r="Y237" s="569"/>
      <c r="Z237" s="569"/>
      <c r="AA237" s="569"/>
      <c r="AB237" s="569"/>
    </row>
    <row r="238">
      <c r="A238" s="574"/>
      <c r="B238" s="574"/>
      <c r="C238" s="569"/>
      <c r="D238" s="569"/>
      <c r="E238" s="569"/>
      <c r="F238" s="569"/>
      <c r="G238" s="569"/>
      <c r="H238" s="569"/>
      <c r="I238" s="569"/>
      <c r="J238" s="569"/>
      <c r="K238" s="569"/>
      <c r="L238" s="569"/>
      <c r="M238" s="569"/>
      <c r="N238" s="569"/>
      <c r="O238" s="569"/>
      <c r="P238" s="569"/>
      <c r="Q238" s="569"/>
      <c r="R238" s="569"/>
      <c r="S238" s="569"/>
      <c r="T238" s="569"/>
      <c r="U238" s="569"/>
      <c r="V238" s="569"/>
      <c r="W238" s="569"/>
      <c r="X238" s="569"/>
      <c r="Y238" s="569"/>
      <c r="Z238" s="569"/>
      <c r="AA238" s="569"/>
      <c r="AB238" s="569"/>
    </row>
    <row r="239">
      <c r="A239" s="574"/>
      <c r="B239" s="574"/>
      <c r="C239" s="569"/>
      <c r="D239" s="569"/>
      <c r="E239" s="569"/>
      <c r="F239" s="569"/>
      <c r="G239" s="569"/>
      <c r="H239" s="569"/>
      <c r="I239" s="569"/>
      <c r="J239" s="569"/>
      <c r="K239" s="569"/>
      <c r="L239" s="569"/>
      <c r="M239" s="569"/>
      <c r="N239" s="569"/>
      <c r="O239" s="569"/>
      <c r="P239" s="569"/>
      <c r="Q239" s="569"/>
      <c r="R239" s="569"/>
      <c r="S239" s="569"/>
      <c r="T239" s="569"/>
      <c r="U239" s="569"/>
      <c r="V239" s="569"/>
      <c r="W239" s="569"/>
      <c r="X239" s="569"/>
      <c r="Y239" s="569"/>
      <c r="Z239" s="569"/>
      <c r="AA239" s="569"/>
      <c r="AB239" s="569"/>
    </row>
    <row r="240">
      <c r="A240" s="574"/>
      <c r="B240" s="574"/>
      <c r="C240" s="569"/>
      <c r="D240" s="569"/>
      <c r="E240" s="569"/>
      <c r="F240" s="569"/>
      <c r="G240" s="569"/>
      <c r="H240" s="569"/>
      <c r="I240" s="569"/>
      <c r="J240" s="569"/>
      <c r="K240" s="569"/>
      <c r="L240" s="569"/>
      <c r="M240" s="569"/>
      <c r="N240" s="569"/>
      <c r="O240" s="569"/>
      <c r="P240" s="569"/>
      <c r="Q240" s="569"/>
      <c r="R240" s="569"/>
      <c r="S240" s="569"/>
      <c r="T240" s="569"/>
      <c r="U240" s="569"/>
      <c r="V240" s="569"/>
      <c r="W240" s="569"/>
      <c r="X240" s="569"/>
      <c r="Y240" s="569"/>
      <c r="Z240" s="569"/>
      <c r="AA240" s="569"/>
      <c r="AB240" s="569"/>
    </row>
    <row r="241">
      <c r="A241" s="574"/>
      <c r="B241" s="574"/>
      <c r="C241" s="569"/>
      <c r="D241" s="569"/>
      <c r="E241" s="569"/>
      <c r="F241" s="569"/>
      <c r="G241" s="569"/>
      <c r="H241" s="569"/>
      <c r="I241" s="569"/>
      <c r="J241" s="569"/>
      <c r="K241" s="569"/>
      <c r="L241" s="569"/>
      <c r="M241" s="569"/>
      <c r="N241" s="569"/>
      <c r="O241" s="569"/>
      <c r="P241" s="569"/>
      <c r="Q241" s="569"/>
      <c r="R241" s="569"/>
      <c r="S241" s="569"/>
      <c r="T241" s="569"/>
      <c r="U241" s="569"/>
      <c r="V241" s="569"/>
      <c r="W241" s="569"/>
      <c r="X241" s="569"/>
      <c r="Y241" s="569"/>
      <c r="Z241" s="569"/>
      <c r="AA241" s="569"/>
      <c r="AB241" s="569"/>
    </row>
    <row r="242">
      <c r="A242" s="574"/>
      <c r="B242" s="574"/>
      <c r="C242" s="569"/>
      <c r="D242" s="569"/>
      <c r="E242" s="569"/>
      <c r="F242" s="569"/>
      <c r="G242" s="569"/>
      <c r="H242" s="569"/>
      <c r="I242" s="569"/>
      <c r="J242" s="569"/>
      <c r="K242" s="569"/>
      <c r="L242" s="569"/>
      <c r="M242" s="569"/>
      <c r="N242" s="569"/>
      <c r="O242" s="569"/>
      <c r="P242" s="569"/>
      <c r="Q242" s="569"/>
      <c r="R242" s="569"/>
      <c r="S242" s="569"/>
      <c r="T242" s="569"/>
      <c r="U242" s="569"/>
      <c r="V242" s="569"/>
      <c r="W242" s="569"/>
      <c r="X242" s="569"/>
      <c r="Y242" s="569"/>
      <c r="Z242" s="569"/>
      <c r="AA242" s="569"/>
      <c r="AB242" s="569"/>
    </row>
    <row r="243">
      <c r="A243" s="574"/>
      <c r="B243" s="574"/>
      <c r="C243" s="569"/>
      <c r="D243" s="569"/>
      <c r="E243" s="569"/>
      <c r="F243" s="569"/>
      <c r="G243" s="569"/>
      <c r="H243" s="569"/>
      <c r="I243" s="569"/>
      <c r="J243" s="569"/>
      <c r="K243" s="569"/>
      <c r="L243" s="569"/>
      <c r="M243" s="569"/>
      <c r="N243" s="569"/>
      <c r="O243" s="569"/>
      <c r="P243" s="569"/>
      <c r="Q243" s="569"/>
      <c r="R243" s="569"/>
      <c r="S243" s="569"/>
      <c r="T243" s="569"/>
      <c r="U243" s="569"/>
      <c r="V243" s="569"/>
      <c r="W243" s="569"/>
      <c r="X243" s="569"/>
      <c r="Y243" s="569"/>
      <c r="Z243" s="569"/>
      <c r="AA243" s="569"/>
      <c r="AB243" s="569"/>
    </row>
    <row r="244">
      <c r="A244" s="574"/>
      <c r="B244" s="574"/>
      <c r="C244" s="569"/>
      <c r="D244" s="569"/>
      <c r="E244" s="569"/>
      <c r="F244" s="569"/>
      <c r="G244" s="569"/>
      <c r="H244" s="569"/>
      <c r="I244" s="569"/>
      <c r="J244" s="569"/>
      <c r="K244" s="569"/>
      <c r="L244" s="569"/>
      <c r="M244" s="569"/>
      <c r="N244" s="569"/>
      <c r="O244" s="569"/>
      <c r="P244" s="569"/>
      <c r="Q244" s="569"/>
      <c r="R244" s="569"/>
      <c r="S244" s="569"/>
      <c r="T244" s="569"/>
      <c r="U244" s="569"/>
      <c r="V244" s="569"/>
      <c r="W244" s="569"/>
      <c r="X244" s="569"/>
      <c r="Y244" s="569"/>
      <c r="Z244" s="569"/>
      <c r="AA244" s="569"/>
      <c r="AB244" s="569"/>
    </row>
    <row r="245">
      <c r="A245" s="574"/>
      <c r="B245" s="574"/>
      <c r="C245" s="569"/>
      <c r="D245" s="569"/>
      <c r="E245" s="569"/>
      <c r="F245" s="569"/>
      <c r="G245" s="569"/>
      <c r="H245" s="569"/>
      <c r="I245" s="569"/>
      <c r="J245" s="569"/>
      <c r="K245" s="569"/>
      <c r="L245" s="569"/>
      <c r="M245" s="569"/>
      <c r="N245" s="569"/>
      <c r="O245" s="569"/>
      <c r="P245" s="569"/>
      <c r="Q245" s="569"/>
      <c r="R245" s="569"/>
      <c r="S245" s="569"/>
      <c r="T245" s="569"/>
      <c r="U245" s="569"/>
      <c r="V245" s="569"/>
      <c r="W245" s="569"/>
      <c r="X245" s="569"/>
      <c r="Y245" s="569"/>
      <c r="Z245" s="569"/>
      <c r="AA245" s="569"/>
      <c r="AB245" s="569"/>
    </row>
    <row r="246">
      <c r="A246" s="574"/>
      <c r="B246" s="574"/>
      <c r="C246" s="569"/>
      <c r="D246" s="569"/>
      <c r="E246" s="569"/>
      <c r="F246" s="569"/>
      <c r="G246" s="569"/>
      <c r="H246" s="569"/>
      <c r="I246" s="569"/>
      <c r="J246" s="569"/>
      <c r="K246" s="569"/>
      <c r="L246" s="569"/>
      <c r="M246" s="569"/>
      <c r="N246" s="569"/>
      <c r="O246" s="569"/>
      <c r="P246" s="569"/>
      <c r="Q246" s="569"/>
      <c r="R246" s="569"/>
      <c r="S246" s="569"/>
      <c r="T246" s="569"/>
      <c r="U246" s="569"/>
      <c r="V246" s="569"/>
      <c r="W246" s="569"/>
      <c r="X246" s="569"/>
      <c r="Y246" s="569"/>
      <c r="Z246" s="569"/>
      <c r="AA246" s="569"/>
      <c r="AB246" s="569"/>
    </row>
    <row r="247">
      <c r="A247" s="574"/>
      <c r="B247" s="574"/>
      <c r="C247" s="569"/>
      <c r="D247" s="569"/>
      <c r="E247" s="569"/>
      <c r="F247" s="569"/>
      <c r="G247" s="569"/>
      <c r="H247" s="569"/>
      <c r="I247" s="569"/>
      <c r="J247" s="569"/>
      <c r="K247" s="569"/>
      <c r="L247" s="569"/>
      <c r="M247" s="569"/>
      <c r="N247" s="569"/>
      <c r="O247" s="569"/>
      <c r="P247" s="569"/>
      <c r="Q247" s="569"/>
      <c r="R247" s="569"/>
      <c r="S247" s="569"/>
      <c r="T247" s="569"/>
      <c r="U247" s="569"/>
      <c r="V247" s="569"/>
      <c r="W247" s="569"/>
      <c r="X247" s="569"/>
      <c r="Y247" s="569"/>
      <c r="Z247" s="569"/>
      <c r="AA247" s="569"/>
      <c r="AB247" s="569"/>
    </row>
    <row r="248">
      <c r="A248" s="574"/>
      <c r="B248" s="574"/>
      <c r="C248" s="569"/>
      <c r="D248" s="569"/>
      <c r="E248" s="569"/>
      <c r="F248" s="569"/>
      <c r="G248" s="569"/>
      <c r="H248" s="569"/>
      <c r="I248" s="569"/>
      <c r="J248" s="569"/>
      <c r="K248" s="569"/>
      <c r="L248" s="569"/>
      <c r="M248" s="569"/>
      <c r="N248" s="569"/>
      <c r="O248" s="569"/>
      <c r="P248" s="569"/>
      <c r="Q248" s="569"/>
      <c r="R248" s="569"/>
      <c r="S248" s="569"/>
      <c r="T248" s="569"/>
      <c r="U248" s="569"/>
      <c r="V248" s="569"/>
      <c r="W248" s="569"/>
      <c r="X248" s="569"/>
      <c r="Y248" s="569"/>
      <c r="Z248" s="569"/>
      <c r="AA248" s="569"/>
      <c r="AB248" s="569"/>
    </row>
    <row r="249">
      <c r="A249" s="574"/>
      <c r="B249" s="574"/>
      <c r="C249" s="569"/>
      <c r="D249" s="569"/>
      <c r="E249" s="569"/>
      <c r="F249" s="569"/>
      <c r="G249" s="569"/>
      <c r="H249" s="569"/>
      <c r="I249" s="569"/>
      <c r="J249" s="569"/>
      <c r="K249" s="569"/>
      <c r="L249" s="569"/>
      <c r="M249" s="569"/>
      <c r="N249" s="569"/>
      <c r="O249" s="569"/>
      <c r="P249" s="569"/>
      <c r="Q249" s="569"/>
      <c r="R249" s="569"/>
      <c r="S249" s="569"/>
      <c r="T249" s="569"/>
      <c r="U249" s="569"/>
      <c r="V249" s="569"/>
      <c r="W249" s="569"/>
      <c r="X249" s="569"/>
      <c r="Y249" s="569"/>
      <c r="Z249" s="569"/>
      <c r="AA249" s="569"/>
      <c r="AB249" s="569"/>
    </row>
    <row r="250">
      <c r="A250" s="574"/>
      <c r="B250" s="574"/>
      <c r="C250" s="569"/>
      <c r="D250" s="569"/>
      <c r="E250" s="569"/>
      <c r="F250" s="569"/>
      <c r="G250" s="569"/>
      <c r="H250" s="569"/>
      <c r="I250" s="569"/>
      <c r="J250" s="569"/>
      <c r="K250" s="569"/>
      <c r="L250" s="569"/>
      <c r="M250" s="569"/>
      <c r="N250" s="569"/>
      <c r="O250" s="569"/>
      <c r="P250" s="569"/>
      <c r="Q250" s="569"/>
      <c r="R250" s="569"/>
      <c r="S250" s="569"/>
      <c r="T250" s="569"/>
      <c r="U250" s="569"/>
      <c r="V250" s="569"/>
      <c r="W250" s="569"/>
      <c r="X250" s="569"/>
      <c r="Y250" s="569"/>
      <c r="Z250" s="569"/>
      <c r="AA250" s="569"/>
      <c r="AB250" s="569"/>
    </row>
    <row r="251">
      <c r="A251" s="574"/>
      <c r="B251" s="574"/>
      <c r="C251" s="569"/>
      <c r="D251" s="569"/>
      <c r="E251" s="569"/>
      <c r="F251" s="569"/>
      <c r="G251" s="569"/>
      <c r="H251" s="569"/>
      <c r="I251" s="569"/>
      <c r="J251" s="569"/>
      <c r="K251" s="569"/>
      <c r="L251" s="569"/>
      <c r="M251" s="569"/>
      <c r="N251" s="569"/>
      <c r="O251" s="569"/>
      <c r="P251" s="569"/>
      <c r="Q251" s="569"/>
      <c r="R251" s="569"/>
      <c r="S251" s="569"/>
      <c r="T251" s="569"/>
      <c r="U251" s="569"/>
      <c r="V251" s="569"/>
      <c r="W251" s="569"/>
      <c r="X251" s="569"/>
      <c r="Y251" s="569"/>
      <c r="Z251" s="569"/>
      <c r="AA251" s="569"/>
      <c r="AB251" s="569"/>
    </row>
    <row r="252">
      <c r="A252" s="574"/>
      <c r="B252" s="574"/>
      <c r="C252" s="569"/>
      <c r="D252" s="569"/>
      <c r="E252" s="569"/>
      <c r="F252" s="569"/>
      <c r="G252" s="569"/>
      <c r="H252" s="569"/>
      <c r="I252" s="569"/>
      <c r="J252" s="569"/>
      <c r="K252" s="569"/>
      <c r="L252" s="569"/>
      <c r="M252" s="569"/>
      <c r="N252" s="569"/>
      <c r="O252" s="569"/>
      <c r="P252" s="569"/>
      <c r="Q252" s="569"/>
      <c r="R252" s="569"/>
      <c r="S252" s="569"/>
      <c r="T252" s="569"/>
      <c r="U252" s="569"/>
      <c r="V252" s="569"/>
      <c r="W252" s="569"/>
      <c r="X252" s="569"/>
      <c r="Y252" s="569"/>
      <c r="Z252" s="569"/>
      <c r="AA252" s="569"/>
      <c r="AB252" s="569"/>
    </row>
    <row r="253">
      <c r="A253" s="574"/>
      <c r="B253" s="574"/>
      <c r="C253" s="569"/>
      <c r="D253" s="569"/>
      <c r="E253" s="569"/>
      <c r="F253" s="569"/>
      <c r="G253" s="569"/>
      <c r="H253" s="569"/>
      <c r="I253" s="569"/>
      <c r="J253" s="569"/>
      <c r="K253" s="569"/>
      <c r="L253" s="569"/>
      <c r="M253" s="569"/>
      <c r="N253" s="569"/>
      <c r="O253" s="569"/>
      <c r="P253" s="569"/>
      <c r="Q253" s="569"/>
      <c r="R253" s="569"/>
      <c r="S253" s="569"/>
      <c r="T253" s="569"/>
      <c r="U253" s="569"/>
      <c r="V253" s="569"/>
      <c r="W253" s="569"/>
      <c r="X253" s="569"/>
      <c r="Y253" s="569"/>
      <c r="Z253" s="569"/>
      <c r="AA253" s="569"/>
      <c r="AB253" s="569"/>
    </row>
    <row r="254">
      <c r="A254" s="574"/>
      <c r="B254" s="574"/>
      <c r="C254" s="569"/>
      <c r="D254" s="569"/>
      <c r="E254" s="569"/>
      <c r="F254" s="569"/>
      <c r="G254" s="569"/>
      <c r="H254" s="569"/>
      <c r="I254" s="569"/>
      <c r="J254" s="569"/>
      <c r="K254" s="569"/>
      <c r="L254" s="569"/>
      <c r="M254" s="569"/>
      <c r="N254" s="569"/>
      <c r="O254" s="569"/>
      <c r="P254" s="569"/>
      <c r="Q254" s="569"/>
      <c r="R254" s="569"/>
      <c r="S254" s="569"/>
      <c r="T254" s="569"/>
      <c r="U254" s="569"/>
      <c r="V254" s="569"/>
      <c r="W254" s="569"/>
      <c r="X254" s="569"/>
      <c r="Y254" s="569"/>
      <c r="Z254" s="569"/>
      <c r="AA254" s="569"/>
      <c r="AB254" s="569"/>
    </row>
    <row r="255">
      <c r="A255" s="574"/>
      <c r="B255" s="574"/>
      <c r="C255" s="569"/>
      <c r="D255" s="569"/>
      <c r="E255" s="569"/>
      <c r="F255" s="569"/>
      <c r="G255" s="569"/>
      <c r="H255" s="569"/>
      <c r="I255" s="569"/>
      <c r="J255" s="569"/>
      <c r="K255" s="569"/>
      <c r="L255" s="569"/>
      <c r="M255" s="569"/>
      <c r="N255" s="569"/>
      <c r="O255" s="569"/>
      <c r="P255" s="569"/>
      <c r="Q255" s="569"/>
      <c r="R255" s="569"/>
      <c r="S255" s="569"/>
      <c r="T255" s="569"/>
      <c r="U255" s="569"/>
      <c r="V255" s="569"/>
      <c r="W255" s="569"/>
      <c r="X255" s="569"/>
      <c r="Y255" s="569"/>
      <c r="Z255" s="569"/>
      <c r="AA255" s="569"/>
      <c r="AB255" s="569"/>
    </row>
    <row r="256">
      <c r="A256" s="574"/>
      <c r="B256" s="574"/>
      <c r="C256" s="569"/>
      <c r="D256" s="569"/>
      <c r="E256" s="569"/>
      <c r="F256" s="569"/>
      <c r="G256" s="569"/>
      <c r="H256" s="569"/>
      <c r="I256" s="569"/>
      <c r="J256" s="569"/>
      <c r="K256" s="569"/>
      <c r="L256" s="569"/>
      <c r="M256" s="569"/>
      <c r="N256" s="569"/>
      <c r="O256" s="569"/>
      <c r="P256" s="569"/>
      <c r="Q256" s="569"/>
      <c r="R256" s="569"/>
      <c r="S256" s="569"/>
      <c r="T256" s="569"/>
      <c r="U256" s="569"/>
      <c r="V256" s="569"/>
      <c r="W256" s="569"/>
      <c r="X256" s="569"/>
      <c r="Y256" s="569"/>
      <c r="Z256" s="569"/>
      <c r="AA256" s="569"/>
      <c r="AB256" s="569"/>
    </row>
    <row r="257">
      <c r="A257" s="574"/>
      <c r="B257" s="574"/>
      <c r="C257" s="569"/>
      <c r="D257" s="569"/>
      <c r="E257" s="569"/>
      <c r="F257" s="569"/>
      <c r="G257" s="569"/>
      <c r="H257" s="569"/>
      <c r="I257" s="569"/>
      <c r="J257" s="569"/>
      <c r="K257" s="569"/>
      <c r="L257" s="569"/>
      <c r="M257" s="569"/>
      <c r="N257" s="569"/>
      <c r="O257" s="569"/>
      <c r="P257" s="569"/>
      <c r="Q257" s="569"/>
      <c r="R257" s="569"/>
      <c r="S257" s="569"/>
      <c r="T257" s="569"/>
      <c r="U257" s="569"/>
      <c r="V257" s="569"/>
      <c r="W257" s="569"/>
      <c r="X257" s="569"/>
      <c r="Y257" s="569"/>
      <c r="Z257" s="569"/>
      <c r="AA257" s="569"/>
      <c r="AB257" s="569"/>
    </row>
    <row r="258">
      <c r="A258" s="574"/>
      <c r="B258" s="574"/>
      <c r="C258" s="569"/>
      <c r="D258" s="569"/>
      <c r="E258" s="569"/>
      <c r="F258" s="569"/>
      <c r="G258" s="569"/>
      <c r="H258" s="569"/>
      <c r="I258" s="569"/>
      <c r="J258" s="569"/>
      <c r="K258" s="569"/>
      <c r="L258" s="569"/>
      <c r="M258" s="569"/>
      <c r="N258" s="569"/>
      <c r="O258" s="569"/>
      <c r="P258" s="569"/>
      <c r="Q258" s="569"/>
      <c r="R258" s="569"/>
      <c r="S258" s="569"/>
      <c r="T258" s="569"/>
      <c r="U258" s="569"/>
      <c r="V258" s="569"/>
      <c r="W258" s="569"/>
      <c r="X258" s="569"/>
      <c r="Y258" s="569"/>
      <c r="Z258" s="569"/>
      <c r="AA258" s="569"/>
      <c r="AB258" s="569"/>
    </row>
    <row r="259">
      <c r="A259" s="574"/>
      <c r="B259" s="574"/>
      <c r="C259" s="569"/>
      <c r="D259" s="569"/>
      <c r="E259" s="569"/>
      <c r="F259" s="569"/>
      <c r="G259" s="569"/>
      <c r="H259" s="569"/>
      <c r="I259" s="569"/>
      <c r="J259" s="569"/>
      <c r="K259" s="569"/>
      <c r="L259" s="569"/>
      <c r="M259" s="569"/>
      <c r="N259" s="569"/>
      <c r="O259" s="569"/>
      <c r="P259" s="569"/>
      <c r="Q259" s="569"/>
      <c r="R259" s="569"/>
      <c r="S259" s="569"/>
      <c r="T259" s="569"/>
      <c r="U259" s="569"/>
      <c r="V259" s="569"/>
      <c r="W259" s="569"/>
      <c r="X259" s="569"/>
      <c r="Y259" s="569"/>
      <c r="Z259" s="569"/>
      <c r="AA259" s="569"/>
      <c r="AB259" s="569"/>
    </row>
    <row r="260">
      <c r="A260" s="574"/>
      <c r="B260" s="574"/>
      <c r="C260" s="569"/>
      <c r="D260" s="569"/>
      <c r="E260" s="569"/>
      <c r="F260" s="569"/>
      <c r="G260" s="569"/>
      <c r="H260" s="569"/>
      <c r="I260" s="569"/>
      <c r="J260" s="569"/>
      <c r="K260" s="569"/>
      <c r="L260" s="569"/>
      <c r="M260" s="569"/>
      <c r="N260" s="569"/>
      <c r="O260" s="569"/>
      <c r="P260" s="569"/>
      <c r="Q260" s="569"/>
      <c r="R260" s="569"/>
      <c r="S260" s="569"/>
      <c r="T260" s="569"/>
      <c r="U260" s="569"/>
      <c r="V260" s="569"/>
      <c r="W260" s="569"/>
      <c r="X260" s="569"/>
      <c r="Y260" s="569"/>
      <c r="Z260" s="569"/>
      <c r="AA260" s="569"/>
      <c r="AB260" s="569"/>
    </row>
    <row r="261">
      <c r="A261" s="574"/>
      <c r="B261" s="574"/>
      <c r="C261" s="569"/>
      <c r="D261" s="569"/>
      <c r="E261" s="569"/>
      <c r="F261" s="569"/>
      <c r="G261" s="569"/>
      <c r="H261" s="569"/>
      <c r="I261" s="569"/>
      <c r="J261" s="569"/>
      <c r="K261" s="569"/>
      <c r="L261" s="569"/>
      <c r="M261" s="569"/>
      <c r="N261" s="569"/>
      <c r="O261" s="569"/>
      <c r="P261" s="569"/>
      <c r="Q261" s="569"/>
      <c r="R261" s="569"/>
      <c r="S261" s="569"/>
      <c r="T261" s="569"/>
      <c r="U261" s="569"/>
      <c r="V261" s="569"/>
      <c r="W261" s="569"/>
      <c r="X261" s="569"/>
      <c r="Y261" s="569"/>
      <c r="Z261" s="569"/>
      <c r="AA261" s="569"/>
      <c r="AB261" s="569"/>
    </row>
    <row r="262">
      <c r="A262" s="574"/>
      <c r="B262" s="574"/>
      <c r="C262" s="569"/>
      <c r="D262" s="569"/>
      <c r="E262" s="569"/>
      <c r="F262" s="569"/>
      <c r="G262" s="569"/>
      <c r="H262" s="569"/>
      <c r="I262" s="569"/>
      <c r="J262" s="569"/>
      <c r="K262" s="569"/>
      <c r="L262" s="569"/>
      <c r="M262" s="569"/>
      <c r="N262" s="569"/>
      <c r="O262" s="569"/>
      <c r="P262" s="569"/>
      <c r="Q262" s="569"/>
      <c r="R262" s="569"/>
      <c r="S262" s="569"/>
      <c r="T262" s="569"/>
      <c r="U262" s="569"/>
      <c r="V262" s="569"/>
      <c r="W262" s="569"/>
      <c r="X262" s="569"/>
      <c r="Y262" s="569"/>
      <c r="Z262" s="569"/>
      <c r="AA262" s="569"/>
      <c r="AB262" s="569"/>
    </row>
    <row r="263">
      <c r="A263" s="574"/>
      <c r="B263" s="574"/>
      <c r="C263" s="569"/>
      <c r="D263" s="569"/>
      <c r="E263" s="569"/>
      <c r="F263" s="569"/>
      <c r="G263" s="569"/>
      <c r="H263" s="569"/>
      <c r="I263" s="569"/>
      <c r="J263" s="569"/>
      <c r="K263" s="569"/>
      <c r="L263" s="569"/>
      <c r="M263" s="569"/>
      <c r="N263" s="569"/>
      <c r="O263" s="569"/>
      <c r="P263" s="569"/>
      <c r="Q263" s="569"/>
      <c r="R263" s="569"/>
      <c r="S263" s="569"/>
      <c r="T263" s="569"/>
      <c r="U263" s="569"/>
      <c r="V263" s="569"/>
      <c r="W263" s="569"/>
      <c r="X263" s="569"/>
      <c r="Y263" s="569"/>
      <c r="Z263" s="569"/>
      <c r="AA263" s="569"/>
      <c r="AB263" s="569"/>
    </row>
    <row r="264">
      <c r="A264" s="574"/>
      <c r="B264" s="574"/>
      <c r="C264" s="569"/>
      <c r="D264" s="569"/>
      <c r="E264" s="569"/>
      <c r="F264" s="569"/>
      <c r="G264" s="569"/>
      <c r="H264" s="569"/>
      <c r="I264" s="569"/>
      <c r="J264" s="569"/>
      <c r="K264" s="569"/>
      <c r="L264" s="569"/>
      <c r="M264" s="569"/>
      <c r="N264" s="569"/>
      <c r="O264" s="569"/>
      <c r="P264" s="569"/>
      <c r="Q264" s="569"/>
      <c r="R264" s="569"/>
      <c r="S264" s="569"/>
      <c r="T264" s="569"/>
      <c r="U264" s="569"/>
      <c r="V264" s="569"/>
      <c r="W264" s="569"/>
      <c r="X264" s="569"/>
      <c r="Y264" s="569"/>
      <c r="Z264" s="569"/>
      <c r="AA264" s="569"/>
      <c r="AB264" s="569"/>
    </row>
    <row r="265">
      <c r="A265" s="574"/>
      <c r="B265" s="574"/>
      <c r="C265" s="569"/>
      <c r="D265" s="569"/>
      <c r="E265" s="569"/>
      <c r="F265" s="569"/>
      <c r="G265" s="569"/>
      <c r="H265" s="569"/>
      <c r="I265" s="569"/>
      <c r="J265" s="569"/>
      <c r="K265" s="569"/>
      <c r="L265" s="569"/>
      <c r="M265" s="569"/>
      <c r="N265" s="569"/>
      <c r="O265" s="569"/>
      <c r="P265" s="569"/>
      <c r="Q265" s="569"/>
      <c r="R265" s="569"/>
      <c r="S265" s="569"/>
      <c r="T265" s="569"/>
      <c r="U265" s="569"/>
      <c r="V265" s="569"/>
      <c r="W265" s="569"/>
      <c r="X265" s="569"/>
      <c r="Y265" s="569"/>
      <c r="Z265" s="569"/>
      <c r="AA265" s="569"/>
      <c r="AB265" s="569"/>
    </row>
    <row r="266">
      <c r="A266" s="574"/>
      <c r="B266" s="574"/>
      <c r="C266" s="569"/>
      <c r="D266" s="569"/>
      <c r="E266" s="569"/>
      <c r="F266" s="569"/>
      <c r="G266" s="569"/>
      <c r="H266" s="569"/>
      <c r="I266" s="569"/>
      <c r="J266" s="569"/>
      <c r="K266" s="569"/>
      <c r="L266" s="569"/>
      <c r="M266" s="569"/>
      <c r="N266" s="569"/>
      <c r="O266" s="569"/>
      <c r="P266" s="569"/>
      <c r="Q266" s="569"/>
      <c r="R266" s="569"/>
      <c r="S266" s="569"/>
      <c r="T266" s="569"/>
      <c r="U266" s="569"/>
      <c r="V266" s="569"/>
      <c r="W266" s="569"/>
      <c r="X266" s="569"/>
      <c r="Y266" s="569"/>
      <c r="Z266" s="569"/>
      <c r="AA266" s="569"/>
      <c r="AB266" s="569"/>
    </row>
    <row r="267">
      <c r="A267" s="574"/>
      <c r="B267" s="574"/>
      <c r="C267" s="569"/>
      <c r="D267" s="569"/>
      <c r="E267" s="569"/>
      <c r="F267" s="569"/>
      <c r="G267" s="569"/>
      <c r="H267" s="569"/>
      <c r="I267" s="569"/>
      <c r="J267" s="569"/>
      <c r="K267" s="569"/>
      <c r="L267" s="569"/>
      <c r="M267" s="569"/>
      <c r="N267" s="569"/>
      <c r="O267" s="569"/>
      <c r="P267" s="569"/>
      <c r="Q267" s="569"/>
      <c r="R267" s="569"/>
      <c r="S267" s="569"/>
      <c r="T267" s="569"/>
      <c r="U267" s="569"/>
      <c r="V267" s="569"/>
      <c r="W267" s="569"/>
      <c r="X267" s="569"/>
      <c r="Y267" s="569"/>
      <c r="Z267" s="569"/>
      <c r="AA267" s="569"/>
      <c r="AB267" s="569"/>
    </row>
    <row r="268">
      <c r="A268" s="574"/>
      <c r="B268" s="574"/>
      <c r="C268" s="569"/>
      <c r="D268" s="569"/>
      <c r="E268" s="569"/>
      <c r="F268" s="569"/>
      <c r="G268" s="569"/>
      <c r="H268" s="569"/>
      <c r="I268" s="569"/>
      <c r="J268" s="569"/>
      <c r="K268" s="569"/>
      <c r="L268" s="569"/>
      <c r="M268" s="569"/>
      <c r="N268" s="569"/>
      <c r="O268" s="569"/>
      <c r="P268" s="569"/>
      <c r="Q268" s="569"/>
      <c r="R268" s="569"/>
      <c r="S268" s="569"/>
      <c r="T268" s="569"/>
      <c r="U268" s="569"/>
      <c r="V268" s="569"/>
      <c r="W268" s="569"/>
      <c r="X268" s="569"/>
      <c r="Y268" s="569"/>
      <c r="Z268" s="569"/>
      <c r="AA268" s="569"/>
      <c r="AB268" s="569"/>
    </row>
    <row r="269">
      <c r="A269" s="574"/>
      <c r="B269" s="574"/>
      <c r="C269" s="569"/>
      <c r="D269" s="569"/>
      <c r="E269" s="569"/>
      <c r="F269" s="569"/>
      <c r="G269" s="569"/>
      <c r="H269" s="569"/>
      <c r="I269" s="569"/>
      <c r="J269" s="569"/>
      <c r="K269" s="569"/>
      <c r="L269" s="569"/>
      <c r="M269" s="569"/>
      <c r="N269" s="569"/>
      <c r="O269" s="569"/>
      <c r="P269" s="569"/>
      <c r="Q269" s="569"/>
      <c r="R269" s="569"/>
      <c r="S269" s="569"/>
      <c r="T269" s="569"/>
      <c r="U269" s="569"/>
      <c r="V269" s="569"/>
      <c r="W269" s="569"/>
      <c r="X269" s="569"/>
      <c r="Y269" s="569"/>
      <c r="Z269" s="569"/>
      <c r="AA269" s="569"/>
      <c r="AB269" s="569"/>
    </row>
    <row r="270">
      <c r="A270" s="574"/>
      <c r="B270" s="574"/>
      <c r="C270" s="569"/>
      <c r="D270" s="569"/>
      <c r="E270" s="569"/>
      <c r="F270" s="569"/>
      <c r="G270" s="569"/>
      <c r="H270" s="569"/>
      <c r="I270" s="569"/>
      <c r="J270" s="569"/>
      <c r="K270" s="569"/>
      <c r="L270" s="569"/>
      <c r="M270" s="569"/>
      <c r="N270" s="569"/>
      <c r="O270" s="569"/>
      <c r="P270" s="569"/>
      <c r="Q270" s="569"/>
      <c r="R270" s="569"/>
      <c r="S270" s="569"/>
      <c r="T270" s="569"/>
      <c r="U270" s="569"/>
      <c r="V270" s="569"/>
      <c r="W270" s="569"/>
      <c r="X270" s="569"/>
      <c r="Y270" s="569"/>
      <c r="Z270" s="569"/>
      <c r="AA270" s="569"/>
      <c r="AB270" s="569"/>
    </row>
    <row r="271">
      <c r="A271" s="574"/>
      <c r="B271" s="574"/>
      <c r="C271" s="569"/>
      <c r="D271" s="569"/>
      <c r="E271" s="569"/>
      <c r="F271" s="569"/>
      <c r="G271" s="569"/>
      <c r="H271" s="569"/>
      <c r="I271" s="569"/>
      <c r="J271" s="569"/>
      <c r="K271" s="569"/>
      <c r="L271" s="569"/>
      <c r="M271" s="569"/>
      <c r="N271" s="569"/>
      <c r="O271" s="569"/>
      <c r="P271" s="569"/>
      <c r="Q271" s="569"/>
      <c r="R271" s="569"/>
      <c r="S271" s="569"/>
      <c r="T271" s="569"/>
      <c r="U271" s="569"/>
      <c r="V271" s="569"/>
      <c r="W271" s="569"/>
      <c r="X271" s="569"/>
      <c r="Y271" s="569"/>
      <c r="Z271" s="569"/>
      <c r="AA271" s="569"/>
      <c r="AB271" s="569"/>
    </row>
    <row r="272">
      <c r="A272" s="574"/>
      <c r="B272" s="574"/>
      <c r="C272" s="569"/>
      <c r="D272" s="569"/>
      <c r="E272" s="569"/>
      <c r="F272" s="569"/>
      <c r="G272" s="569"/>
      <c r="H272" s="569"/>
      <c r="I272" s="569"/>
      <c r="J272" s="569"/>
      <c r="K272" s="569"/>
      <c r="L272" s="569"/>
      <c r="M272" s="569"/>
      <c r="N272" s="569"/>
      <c r="O272" s="569"/>
      <c r="P272" s="569"/>
      <c r="Q272" s="569"/>
      <c r="R272" s="569"/>
      <c r="S272" s="569"/>
      <c r="T272" s="569"/>
      <c r="U272" s="569"/>
      <c r="V272" s="569"/>
      <c r="W272" s="569"/>
      <c r="X272" s="569"/>
      <c r="Y272" s="569"/>
      <c r="Z272" s="569"/>
      <c r="AA272" s="569"/>
      <c r="AB272" s="569"/>
    </row>
    <row r="273">
      <c r="A273" s="574"/>
      <c r="B273" s="574"/>
      <c r="C273" s="569"/>
      <c r="D273" s="569"/>
      <c r="E273" s="569"/>
      <c r="F273" s="569"/>
      <c r="G273" s="569"/>
      <c r="H273" s="569"/>
      <c r="I273" s="569"/>
      <c r="J273" s="569"/>
      <c r="K273" s="569"/>
      <c r="L273" s="569"/>
      <c r="M273" s="569"/>
      <c r="N273" s="569"/>
      <c r="O273" s="569"/>
      <c r="P273" s="569"/>
      <c r="Q273" s="569"/>
      <c r="R273" s="569"/>
      <c r="S273" s="569"/>
      <c r="T273" s="569"/>
      <c r="U273" s="569"/>
      <c r="V273" s="569"/>
      <c r="W273" s="569"/>
      <c r="X273" s="569"/>
      <c r="Y273" s="569"/>
      <c r="Z273" s="569"/>
      <c r="AA273" s="569"/>
      <c r="AB273" s="569"/>
    </row>
    <row r="274">
      <c r="A274" s="574"/>
      <c r="B274" s="574"/>
      <c r="C274" s="569"/>
      <c r="D274" s="569"/>
      <c r="E274" s="569"/>
      <c r="F274" s="569"/>
      <c r="G274" s="569"/>
      <c r="H274" s="569"/>
      <c r="I274" s="569"/>
      <c r="J274" s="569"/>
      <c r="K274" s="569"/>
      <c r="L274" s="569"/>
      <c r="M274" s="569"/>
      <c r="N274" s="569"/>
      <c r="O274" s="569"/>
      <c r="P274" s="569"/>
      <c r="Q274" s="569"/>
      <c r="R274" s="569"/>
      <c r="S274" s="569"/>
      <c r="T274" s="569"/>
      <c r="U274" s="569"/>
      <c r="V274" s="569"/>
      <c r="W274" s="569"/>
      <c r="X274" s="569"/>
      <c r="Y274" s="569"/>
      <c r="Z274" s="569"/>
      <c r="AA274" s="569"/>
      <c r="AB274" s="569"/>
    </row>
    <row r="275">
      <c r="A275" s="574"/>
      <c r="B275" s="574"/>
      <c r="C275" s="569"/>
      <c r="D275" s="569"/>
      <c r="E275" s="569"/>
      <c r="F275" s="569"/>
      <c r="G275" s="569"/>
      <c r="H275" s="569"/>
      <c r="I275" s="569"/>
      <c r="J275" s="569"/>
      <c r="K275" s="569"/>
      <c r="L275" s="569"/>
      <c r="M275" s="569"/>
      <c r="N275" s="569"/>
      <c r="O275" s="569"/>
      <c r="P275" s="569"/>
      <c r="Q275" s="569"/>
      <c r="R275" s="569"/>
      <c r="S275" s="569"/>
      <c r="T275" s="569"/>
      <c r="U275" s="569"/>
      <c r="V275" s="569"/>
      <c r="W275" s="569"/>
      <c r="X275" s="569"/>
      <c r="Y275" s="569"/>
      <c r="Z275" s="569"/>
      <c r="AA275" s="569"/>
      <c r="AB275" s="569"/>
    </row>
    <row r="276">
      <c r="A276" s="574"/>
      <c r="B276" s="574"/>
      <c r="C276" s="569"/>
      <c r="D276" s="569"/>
      <c r="E276" s="569"/>
      <c r="F276" s="569"/>
      <c r="G276" s="569"/>
      <c r="H276" s="569"/>
      <c r="I276" s="569"/>
      <c r="J276" s="569"/>
      <c r="K276" s="569"/>
      <c r="L276" s="569"/>
      <c r="M276" s="569"/>
      <c r="N276" s="569"/>
      <c r="O276" s="569"/>
      <c r="P276" s="569"/>
      <c r="Q276" s="569"/>
      <c r="R276" s="569"/>
      <c r="S276" s="569"/>
      <c r="T276" s="569"/>
      <c r="U276" s="569"/>
      <c r="V276" s="569"/>
      <c r="W276" s="569"/>
      <c r="X276" s="569"/>
      <c r="Y276" s="569"/>
      <c r="Z276" s="569"/>
      <c r="AA276" s="569"/>
      <c r="AB276" s="569"/>
    </row>
    <row r="277">
      <c r="A277" s="574"/>
      <c r="B277" s="574"/>
      <c r="C277" s="569"/>
      <c r="D277" s="569"/>
      <c r="E277" s="569"/>
      <c r="F277" s="569"/>
      <c r="G277" s="569"/>
      <c r="H277" s="569"/>
      <c r="I277" s="569"/>
      <c r="J277" s="569"/>
      <c r="K277" s="569"/>
      <c r="L277" s="569"/>
      <c r="M277" s="569"/>
      <c r="N277" s="569"/>
      <c r="O277" s="569"/>
      <c r="P277" s="569"/>
      <c r="Q277" s="569"/>
      <c r="R277" s="569"/>
      <c r="S277" s="569"/>
      <c r="T277" s="569"/>
      <c r="U277" s="569"/>
      <c r="V277" s="569"/>
      <c r="W277" s="569"/>
      <c r="X277" s="569"/>
      <c r="Y277" s="569"/>
      <c r="Z277" s="569"/>
      <c r="AA277" s="569"/>
      <c r="AB277" s="569"/>
    </row>
    <row r="278">
      <c r="A278" s="574"/>
      <c r="B278" s="574"/>
      <c r="C278" s="569"/>
      <c r="D278" s="569"/>
      <c r="E278" s="569"/>
      <c r="F278" s="569"/>
      <c r="G278" s="569"/>
      <c r="H278" s="569"/>
      <c r="I278" s="569"/>
      <c r="J278" s="569"/>
      <c r="K278" s="569"/>
      <c r="L278" s="569"/>
      <c r="M278" s="569"/>
      <c r="N278" s="569"/>
      <c r="O278" s="569"/>
      <c r="P278" s="569"/>
      <c r="Q278" s="569"/>
      <c r="R278" s="569"/>
      <c r="S278" s="569"/>
      <c r="T278" s="569"/>
      <c r="U278" s="569"/>
      <c r="V278" s="569"/>
      <c r="W278" s="569"/>
      <c r="X278" s="569"/>
      <c r="Y278" s="569"/>
      <c r="Z278" s="569"/>
      <c r="AA278" s="569"/>
      <c r="AB278" s="569"/>
    </row>
    <row r="279">
      <c r="A279" s="574"/>
      <c r="B279" s="574"/>
      <c r="C279" s="569"/>
      <c r="D279" s="569"/>
      <c r="E279" s="569"/>
      <c r="F279" s="569"/>
      <c r="G279" s="569"/>
      <c r="H279" s="569"/>
      <c r="I279" s="569"/>
      <c r="J279" s="569"/>
      <c r="K279" s="569"/>
      <c r="L279" s="569"/>
      <c r="M279" s="569"/>
      <c r="N279" s="569"/>
      <c r="O279" s="569"/>
      <c r="P279" s="569"/>
      <c r="Q279" s="569"/>
      <c r="R279" s="569"/>
      <c r="S279" s="569"/>
      <c r="T279" s="569"/>
      <c r="U279" s="569"/>
      <c r="V279" s="569"/>
      <c r="W279" s="569"/>
      <c r="X279" s="569"/>
      <c r="Y279" s="569"/>
      <c r="Z279" s="569"/>
      <c r="AA279" s="569"/>
      <c r="AB279" s="569"/>
    </row>
    <row r="280">
      <c r="A280" s="574"/>
      <c r="B280" s="574"/>
      <c r="C280" s="569"/>
      <c r="D280" s="569"/>
      <c r="E280" s="569"/>
      <c r="F280" s="569"/>
      <c r="G280" s="569"/>
      <c r="H280" s="569"/>
      <c r="I280" s="569"/>
      <c r="J280" s="569"/>
      <c r="K280" s="569"/>
      <c r="L280" s="569"/>
      <c r="M280" s="569"/>
      <c r="N280" s="569"/>
      <c r="O280" s="569"/>
      <c r="P280" s="569"/>
      <c r="Q280" s="569"/>
      <c r="R280" s="569"/>
      <c r="S280" s="569"/>
      <c r="T280" s="569"/>
      <c r="U280" s="569"/>
      <c r="V280" s="569"/>
      <c r="W280" s="569"/>
      <c r="X280" s="569"/>
      <c r="Y280" s="569"/>
      <c r="Z280" s="569"/>
      <c r="AA280" s="569"/>
      <c r="AB280" s="569"/>
    </row>
    <row r="281">
      <c r="A281" s="574"/>
      <c r="B281" s="574"/>
      <c r="C281" s="569"/>
      <c r="D281" s="569"/>
      <c r="E281" s="569"/>
      <c r="F281" s="569"/>
      <c r="G281" s="569"/>
      <c r="H281" s="569"/>
      <c r="I281" s="569"/>
      <c r="J281" s="569"/>
      <c r="K281" s="569"/>
      <c r="L281" s="569"/>
      <c r="M281" s="569"/>
      <c r="N281" s="569"/>
      <c r="O281" s="569"/>
      <c r="P281" s="569"/>
      <c r="Q281" s="569"/>
      <c r="R281" s="569"/>
      <c r="S281" s="569"/>
      <c r="T281" s="569"/>
      <c r="U281" s="569"/>
      <c r="V281" s="569"/>
      <c r="W281" s="569"/>
      <c r="X281" s="569"/>
      <c r="Y281" s="569"/>
      <c r="Z281" s="569"/>
      <c r="AA281" s="569"/>
      <c r="AB281" s="569"/>
    </row>
    <row r="282">
      <c r="A282" s="574"/>
      <c r="B282" s="574"/>
      <c r="C282" s="569"/>
      <c r="D282" s="569"/>
      <c r="E282" s="569"/>
      <c r="F282" s="569"/>
      <c r="G282" s="569"/>
      <c r="H282" s="569"/>
      <c r="I282" s="569"/>
      <c r="J282" s="569"/>
      <c r="K282" s="569"/>
      <c r="L282" s="569"/>
      <c r="M282" s="569"/>
      <c r="N282" s="569"/>
      <c r="O282" s="569"/>
      <c r="P282" s="569"/>
      <c r="Q282" s="569"/>
      <c r="R282" s="569"/>
      <c r="S282" s="569"/>
      <c r="T282" s="569"/>
      <c r="U282" s="569"/>
      <c r="V282" s="569"/>
      <c r="W282" s="569"/>
      <c r="X282" s="569"/>
      <c r="Y282" s="569"/>
      <c r="Z282" s="569"/>
      <c r="AA282" s="569"/>
      <c r="AB282" s="569"/>
    </row>
    <row r="283">
      <c r="A283" s="574"/>
      <c r="B283" s="574"/>
      <c r="C283" s="569"/>
      <c r="D283" s="569"/>
      <c r="E283" s="569"/>
      <c r="F283" s="569"/>
      <c r="G283" s="569"/>
      <c r="H283" s="569"/>
      <c r="I283" s="569"/>
      <c r="J283" s="569"/>
      <c r="K283" s="569"/>
      <c r="L283" s="569"/>
      <c r="M283" s="569"/>
      <c r="N283" s="569"/>
      <c r="O283" s="569"/>
      <c r="P283" s="569"/>
      <c r="Q283" s="569"/>
      <c r="R283" s="569"/>
      <c r="S283" s="569"/>
      <c r="T283" s="569"/>
      <c r="U283" s="569"/>
      <c r="V283" s="569"/>
      <c r="W283" s="569"/>
      <c r="X283" s="569"/>
      <c r="Y283" s="569"/>
      <c r="Z283" s="569"/>
      <c r="AA283" s="569"/>
      <c r="AB283" s="569"/>
    </row>
    <row r="284">
      <c r="A284" s="574"/>
      <c r="B284" s="574"/>
      <c r="C284" s="569"/>
      <c r="D284" s="569"/>
      <c r="E284" s="569"/>
      <c r="F284" s="569"/>
      <c r="G284" s="569"/>
      <c r="H284" s="569"/>
      <c r="I284" s="569"/>
      <c r="J284" s="569"/>
      <c r="K284" s="569"/>
      <c r="L284" s="569"/>
      <c r="M284" s="569"/>
      <c r="N284" s="569"/>
      <c r="O284" s="569"/>
      <c r="P284" s="569"/>
      <c r="Q284" s="569"/>
      <c r="R284" s="569"/>
      <c r="S284" s="569"/>
      <c r="T284" s="569"/>
      <c r="U284" s="569"/>
      <c r="V284" s="569"/>
      <c r="W284" s="569"/>
      <c r="X284" s="569"/>
      <c r="Y284" s="569"/>
      <c r="Z284" s="569"/>
      <c r="AA284" s="569"/>
      <c r="AB284" s="569"/>
    </row>
    <row r="285">
      <c r="A285" s="574"/>
      <c r="B285" s="574"/>
      <c r="C285" s="569"/>
      <c r="D285" s="569"/>
      <c r="E285" s="569"/>
      <c r="F285" s="569"/>
      <c r="G285" s="569"/>
      <c r="H285" s="569"/>
      <c r="I285" s="569"/>
      <c r="J285" s="569"/>
      <c r="K285" s="569"/>
      <c r="L285" s="569"/>
      <c r="M285" s="569"/>
      <c r="N285" s="569"/>
      <c r="O285" s="569"/>
      <c r="P285" s="569"/>
      <c r="Q285" s="569"/>
      <c r="R285" s="569"/>
      <c r="S285" s="569"/>
      <c r="T285" s="569"/>
      <c r="U285" s="569"/>
      <c r="V285" s="569"/>
      <c r="W285" s="569"/>
      <c r="X285" s="569"/>
      <c r="Y285" s="569"/>
      <c r="Z285" s="569"/>
      <c r="AA285" s="569"/>
      <c r="AB285" s="569"/>
    </row>
    <row r="286">
      <c r="A286" s="574"/>
      <c r="B286" s="574"/>
      <c r="C286" s="569"/>
      <c r="D286" s="569"/>
      <c r="E286" s="569"/>
      <c r="F286" s="569"/>
      <c r="G286" s="569"/>
      <c r="H286" s="569"/>
      <c r="I286" s="569"/>
      <c r="J286" s="569"/>
      <c r="K286" s="569"/>
      <c r="L286" s="569"/>
      <c r="M286" s="569"/>
      <c r="N286" s="569"/>
      <c r="O286" s="569"/>
      <c r="P286" s="569"/>
      <c r="Q286" s="569"/>
      <c r="R286" s="569"/>
      <c r="S286" s="569"/>
      <c r="T286" s="569"/>
      <c r="U286" s="569"/>
      <c r="V286" s="569"/>
      <c r="W286" s="569"/>
      <c r="X286" s="569"/>
      <c r="Y286" s="569"/>
      <c r="Z286" s="569"/>
      <c r="AA286" s="569"/>
      <c r="AB286" s="569"/>
    </row>
    <row r="287">
      <c r="A287" s="574"/>
      <c r="B287" s="574"/>
      <c r="C287" s="569"/>
      <c r="D287" s="569"/>
      <c r="E287" s="569"/>
      <c r="F287" s="569"/>
      <c r="G287" s="569"/>
      <c r="H287" s="569"/>
      <c r="I287" s="569"/>
      <c r="J287" s="569"/>
      <c r="K287" s="569"/>
      <c r="L287" s="569"/>
      <c r="M287" s="569"/>
      <c r="N287" s="569"/>
      <c r="O287" s="569"/>
      <c r="P287" s="569"/>
      <c r="Q287" s="569"/>
      <c r="R287" s="569"/>
      <c r="S287" s="569"/>
      <c r="T287" s="569"/>
      <c r="U287" s="569"/>
      <c r="V287" s="569"/>
      <c r="W287" s="569"/>
      <c r="X287" s="569"/>
      <c r="Y287" s="569"/>
      <c r="Z287" s="569"/>
      <c r="AA287" s="569"/>
      <c r="AB287" s="569"/>
    </row>
    <row r="288">
      <c r="A288" s="574"/>
      <c r="B288" s="574"/>
      <c r="C288" s="569"/>
      <c r="D288" s="569"/>
      <c r="E288" s="569"/>
      <c r="F288" s="569"/>
      <c r="G288" s="569"/>
      <c r="H288" s="569"/>
      <c r="I288" s="569"/>
      <c r="J288" s="569"/>
      <c r="K288" s="569"/>
      <c r="L288" s="569"/>
      <c r="M288" s="569"/>
      <c r="N288" s="569"/>
      <c r="O288" s="569"/>
      <c r="P288" s="569"/>
      <c r="Q288" s="569"/>
      <c r="R288" s="569"/>
      <c r="S288" s="569"/>
      <c r="T288" s="569"/>
      <c r="U288" s="569"/>
      <c r="V288" s="569"/>
      <c r="W288" s="569"/>
      <c r="X288" s="569"/>
      <c r="Y288" s="569"/>
      <c r="Z288" s="569"/>
      <c r="AA288" s="569"/>
      <c r="AB288" s="569"/>
    </row>
    <row r="289">
      <c r="A289" s="574"/>
      <c r="B289" s="574"/>
      <c r="C289" s="569"/>
      <c r="D289" s="569"/>
      <c r="E289" s="569"/>
      <c r="F289" s="569"/>
      <c r="G289" s="569"/>
      <c r="H289" s="569"/>
      <c r="I289" s="569"/>
      <c r="J289" s="569"/>
      <c r="K289" s="569"/>
      <c r="L289" s="569"/>
      <c r="M289" s="569"/>
      <c r="N289" s="569"/>
      <c r="O289" s="569"/>
      <c r="P289" s="569"/>
      <c r="Q289" s="569"/>
      <c r="R289" s="569"/>
      <c r="S289" s="569"/>
      <c r="T289" s="569"/>
      <c r="U289" s="569"/>
      <c r="V289" s="569"/>
      <c r="W289" s="569"/>
      <c r="X289" s="569"/>
      <c r="Y289" s="569"/>
      <c r="Z289" s="569"/>
      <c r="AA289" s="569"/>
      <c r="AB289" s="569"/>
    </row>
    <row r="290">
      <c r="A290" s="574"/>
      <c r="B290" s="574"/>
      <c r="C290" s="569"/>
      <c r="D290" s="569"/>
      <c r="E290" s="569"/>
      <c r="F290" s="569"/>
      <c r="G290" s="569"/>
      <c r="H290" s="569"/>
      <c r="I290" s="569"/>
      <c r="J290" s="569"/>
      <c r="K290" s="569"/>
      <c r="L290" s="569"/>
      <c r="M290" s="569"/>
      <c r="N290" s="569"/>
      <c r="O290" s="569"/>
      <c r="P290" s="569"/>
      <c r="Q290" s="569"/>
      <c r="R290" s="569"/>
      <c r="S290" s="569"/>
      <c r="T290" s="569"/>
      <c r="U290" s="569"/>
      <c r="V290" s="569"/>
      <c r="W290" s="569"/>
      <c r="X290" s="569"/>
      <c r="Y290" s="569"/>
      <c r="Z290" s="569"/>
      <c r="AA290" s="569"/>
      <c r="AB290" s="569"/>
    </row>
    <row r="291">
      <c r="A291" s="574"/>
      <c r="B291" s="574"/>
      <c r="C291" s="569"/>
      <c r="D291" s="569"/>
      <c r="E291" s="569"/>
      <c r="F291" s="569"/>
      <c r="G291" s="569"/>
      <c r="H291" s="569"/>
      <c r="I291" s="569"/>
      <c r="J291" s="569"/>
      <c r="K291" s="569"/>
      <c r="L291" s="569"/>
      <c r="M291" s="569"/>
      <c r="N291" s="569"/>
      <c r="O291" s="569"/>
      <c r="P291" s="569"/>
      <c r="Q291" s="569"/>
      <c r="R291" s="569"/>
      <c r="S291" s="569"/>
      <c r="T291" s="569"/>
      <c r="U291" s="569"/>
      <c r="V291" s="569"/>
      <c r="W291" s="569"/>
      <c r="X291" s="569"/>
      <c r="Y291" s="569"/>
      <c r="Z291" s="569"/>
      <c r="AA291" s="569"/>
      <c r="AB291" s="569"/>
    </row>
    <row r="292">
      <c r="A292" s="574"/>
      <c r="B292" s="574"/>
      <c r="C292" s="569"/>
      <c r="D292" s="569"/>
      <c r="E292" s="569"/>
      <c r="F292" s="569"/>
      <c r="G292" s="569"/>
      <c r="H292" s="569"/>
      <c r="I292" s="569"/>
      <c r="J292" s="569"/>
      <c r="K292" s="569"/>
      <c r="L292" s="569"/>
      <c r="M292" s="569"/>
      <c r="N292" s="569"/>
      <c r="O292" s="569"/>
      <c r="P292" s="569"/>
      <c r="Q292" s="569"/>
      <c r="R292" s="569"/>
      <c r="S292" s="569"/>
      <c r="T292" s="569"/>
      <c r="U292" s="569"/>
      <c r="V292" s="569"/>
      <c r="W292" s="569"/>
      <c r="X292" s="569"/>
      <c r="Y292" s="569"/>
      <c r="Z292" s="569"/>
      <c r="AA292" s="569"/>
      <c r="AB292" s="569"/>
    </row>
    <row r="293">
      <c r="A293" s="574"/>
      <c r="B293" s="574"/>
      <c r="C293" s="569"/>
      <c r="D293" s="569"/>
      <c r="E293" s="569"/>
      <c r="F293" s="569"/>
      <c r="G293" s="569"/>
      <c r="H293" s="569"/>
      <c r="I293" s="569"/>
      <c r="J293" s="569"/>
      <c r="K293" s="569"/>
      <c r="L293" s="569"/>
      <c r="M293" s="569"/>
      <c r="N293" s="569"/>
      <c r="O293" s="569"/>
      <c r="P293" s="569"/>
      <c r="Q293" s="569"/>
      <c r="R293" s="569"/>
      <c r="S293" s="569"/>
      <c r="T293" s="569"/>
      <c r="U293" s="569"/>
      <c r="V293" s="569"/>
      <c r="W293" s="569"/>
      <c r="X293" s="569"/>
      <c r="Y293" s="569"/>
      <c r="Z293" s="569"/>
      <c r="AA293" s="569"/>
      <c r="AB293" s="569"/>
    </row>
    <row r="294">
      <c r="A294" s="574"/>
      <c r="B294" s="574"/>
      <c r="C294" s="569"/>
      <c r="D294" s="569"/>
      <c r="E294" s="569"/>
      <c r="F294" s="569"/>
      <c r="G294" s="569"/>
      <c r="H294" s="569"/>
      <c r="I294" s="569"/>
      <c r="J294" s="569"/>
      <c r="K294" s="569"/>
      <c r="L294" s="569"/>
      <c r="M294" s="569"/>
      <c r="N294" s="569"/>
      <c r="O294" s="569"/>
      <c r="P294" s="569"/>
      <c r="Q294" s="569"/>
      <c r="R294" s="569"/>
      <c r="S294" s="569"/>
      <c r="T294" s="569"/>
      <c r="U294" s="569"/>
      <c r="V294" s="569"/>
      <c r="W294" s="569"/>
      <c r="X294" s="569"/>
      <c r="Y294" s="569"/>
      <c r="Z294" s="569"/>
      <c r="AA294" s="569"/>
      <c r="AB294" s="569"/>
    </row>
    <row r="295">
      <c r="A295" s="574"/>
      <c r="B295" s="574"/>
      <c r="C295" s="569"/>
      <c r="D295" s="569"/>
      <c r="E295" s="569"/>
      <c r="F295" s="569"/>
      <c r="G295" s="569"/>
      <c r="H295" s="569"/>
      <c r="I295" s="569"/>
      <c r="J295" s="569"/>
      <c r="K295" s="569"/>
      <c r="L295" s="569"/>
      <c r="M295" s="569"/>
      <c r="N295" s="569"/>
      <c r="O295" s="569"/>
      <c r="P295" s="569"/>
      <c r="Q295" s="569"/>
      <c r="R295" s="569"/>
      <c r="S295" s="569"/>
      <c r="T295" s="569"/>
      <c r="U295" s="569"/>
      <c r="V295" s="569"/>
      <c r="W295" s="569"/>
      <c r="X295" s="569"/>
      <c r="Y295" s="569"/>
      <c r="Z295" s="569"/>
      <c r="AA295" s="569"/>
      <c r="AB295" s="569"/>
    </row>
    <row r="296">
      <c r="A296" s="574"/>
      <c r="B296" s="574"/>
      <c r="C296" s="569"/>
      <c r="D296" s="569"/>
      <c r="E296" s="569"/>
      <c r="F296" s="569"/>
      <c r="G296" s="569"/>
      <c r="H296" s="569"/>
      <c r="I296" s="569"/>
      <c r="J296" s="569"/>
      <c r="K296" s="569"/>
      <c r="L296" s="569"/>
      <c r="M296" s="569"/>
      <c r="N296" s="569"/>
      <c r="O296" s="569"/>
      <c r="P296" s="569"/>
      <c r="Q296" s="569"/>
      <c r="R296" s="569"/>
      <c r="S296" s="569"/>
      <c r="T296" s="569"/>
      <c r="U296" s="569"/>
      <c r="V296" s="569"/>
      <c r="W296" s="569"/>
      <c r="X296" s="569"/>
      <c r="Y296" s="569"/>
      <c r="Z296" s="569"/>
      <c r="AA296" s="569"/>
      <c r="AB296" s="569"/>
    </row>
    <row r="297">
      <c r="A297" s="574"/>
      <c r="B297" s="574"/>
      <c r="C297" s="569"/>
      <c r="D297" s="569"/>
      <c r="E297" s="569"/>
      <c r="F297" s="569"/>
      <c r="G297" s="569"/>
      <c r="H297" s="569"/>
      <c r="I297" s="569"/>
      <c r="J297" s="569"/>
      <c r="K297" s="569"/>
      <c r="L297" s="569"/>
      <c r="M297" s="569"/>
      <c r="N297" s="569"/>
      <c r="O297" s="569"/>
      <c r="P297" s="569"/>
      <c r="Q297" s="569"/>
      <c r="R297" s="569"/>
      <c r="S297" s="569"/>
      <c r="T297" s="569"/>
      <c r="U297" s="569"/>
      <c r="V297" s="569"/>
      <c r="W297" s="569"/>
      <c r="X297" s="569"/>
      <c r="Y297" s="569"/>
      <c r="Z297" s="569"/>
      <c r="AA297" s="569"/>
      <c r="AB297" s="569"/>
    </row>
    <row r="298">
      <c r="A298" s="574"/>
      <c r="B298" s="574"/>
      <c r="C298" s="569"/>
      <c r="D298" s="569"/>
      <c r="E298" s="569"/>
      <c r="F298" s="569"/>
      <c r="G298" s="569"/>
      <c r="H298" s="569"/>
      <c r="I298" s="569"/>
      <c r="J298" s="569"/>
      <c r="K298" s="569"/>
      <c r="L298" s="569"/>
      <c r="M298" s="569"/>
      <c r="N298" s="569"/>
      <c r="O298" s="569"/>
      <c r="P298" s="569"/>
      <c r="Q298" s="569"/>
      <c r="R298" s="569"/>
      <c r="S298" s="569"/>
      <c r="T298" s="569"/>
      <c r="U298" s="569"/>
      <c r="V298" s="569"/>
      <c r="W298" s="569"/>
      <c r="X298" s="569"/>
      <c r="Y298" s="569"/>
      <c r="Z298" s="569"/>
      <c r="AA298" s="569"/>
      <c r="AB298" s="569"/>
    </row>
    <row r="299">
      <c r="A299" s="574"/>
      <c r="B299" s="574"/>
      <c r="C299" s="569"/>
      <c r="D299" s="569"/>
      <c r="E299" s="569"/>
      <c r="F299" s="569"/>
      <c r="G299" s="569"/>
      <c r="H299" s="569"/>
      <c r="I299" s="569"/>
      <c r="J299" s="569"/>
      <c r="K299" s="569"/>
      <c r="L299" s="569"/>
      <c r="M299" s="569"/>
      <c r="N299" s="569"/>
      <c r="O299" s="569"/>
      <c r="P299" s="569"/>
      <c r="Q299" s="569"/>
      <c r="R299" s="569"/>
      <c r="S299" s="569"/>
      <c r="T299" s="569"/>
      <c r="U299" s="569"/>
      <c r="V299" s="569"/>
      <c r="W299" s="569"/>
      <c r="X299" s="569"/>
      <c r="Y299" s="569"/>
      <c r="Z299" s="569"/>
      <c r="AA299" s="569"/>
      <c r="AB299" s="569"/>
    </row>
    <row r="300">
      <c r="A300" s="574"/>
      <c r="B300" s="574"/>
      <c r="C300" s="569"/>
      <c r="D300" s="569"/>
      <c r="E300" s="569"/>
      <c r="F300" s="569"/>
      <c r="G300" s="569"/>
      <c r="H300" s="569"/>
      <c r="I300" s="569"/>
      <c r="J300" s="569"/>
      <c r="K300" s="569"/>
      <c r="L300" s="569"/>
      <c r="M300" s="569"/>
      <c r="N300" s="569"/>
      <c r="O300" s="569"/>
      <c r="P300" s="569"/>
      <c r="Q300" s="569"/>
      <c r="R300" s="569"/>
      <c r="S300" s="569"/>
      <c r="T300" s="569"/>
      <c r="U300" s="569"/>
      <c r="V300" s="569"/>
      <c r="W300" s="569"/>
      <c r="X300" s="569"/>
      <c r="Y300" s="569"/>
      <c r="Z300" s="569"/>
      <c r="AA300" s="569"/>
      <c r="AB300" s="569"/>
    </row>
    <row r="301">
      <c r="A301" s="574"/>
      <c r="B301" s="574"/>
      <c r="C301" s="569"/>
      <c r="D301" s="569"/>
      <c r="E301" s="569"/>
      <c r="F301" s="569"/>
      <c r="G301" s="569"/>
      <c r="H301" s="569"/>
      <c r="I301" s="569"/>
      <c r="J301" s="569"/>
      <c r="K301" s="569"/>
      <c r="L301" s="569"/>
      <c r="M301" s="569"/>
      <c r="N301" s="569"/>
      <c r="O301" s="569"/>
      <c r="P301" s="569"/>
      <c r="Q301" s="569"/>
      <c r="R301" s="569"/>
      <c r="S301" s="569"/>
      <c r="T301" s="569"/>
      <c r="U301" s="569"/>
      <c r="V301" s="569"/>
      <c r="W301" s="569"/>
      <c r="X301" s="569"/>
      <c r="Y301" s="569"/>
      <c r="Z301" s="569"/>
      <c r="AA301" s="569"/>
      <c r="AB301" s="569"/>
    </row>
    <row r="302">
      <c r="A302" s="574"/>
      <c r="B302" s="574"/>
      <c r="C302" s="569"/>
      <c r="D302" s="569"/>
      <c r="E302" s="569"/>
      <c r="F302" s="569"/>
      <c r="G302" s="569"/>
      <c r="H302" s="569"/>
      <c r="I302" s="569"/>
      <c r="J302" s="569"/>
      <c r="K302" s="569"/>
      <c r="L302" s="569"/>
      <c r="M302" s="569"/>
      <c r="N302" s="569"/>
      <c r="O302" s="569"/>
      <c r="P302" s="569"/>
      <c r="Q302" s="569"/>
      <c r="R302" s="569"/>
      <c r="S302" s="569"/>
      <c r="T302" s="569"/>
      <c r="U302" s="569"/>
      <c r="V302" s="569"/>
      <c r="W302" s="569"/>
      <c r="X302" s="569"/>
      <c r="Y302" s="569"/>
      <c r="Z302" s="569"/>
      <c r="AA302" s="569"/>
      <c r="AB302" s="569"/>
    </row>
    <row r="303">
      <c r="A303" s="574"/>
      <c r="B303" s="574"/>
      <c r="C303" s="569"/>
      <c r="D303" s="569"/>
      <c r="E303" s="569"/>
      <c r="F303" s="569"/>
      <c r="G303" s="569"/>
      <c r="H303" s="569"/>
      <c r="I303" s="569"/>
      <c r="J303" s="569"/>
      <c r="K303" s="569"/>
      <c r="L303" s="569"/>
      <c r="M303" s="569"/>
      <c r="N303" s="569"/>
      <c r="O303" s="569"/>
      <c r="P303" s="569"/>
      <c r="Q303" s="569"/>
      <c r="R303" s="569"/>
      <c r="S303" s="569"/>
      <c r="T303" s="569"/>
      <c r="U303" s="569"/>
      <c r="V303" s="569"/>
      <c r="W303" s="569"/>
      <c r="X303" s="569"/>
      <c r="Y303" s="569"/>
      <c r="Z303" s="569"/>
      <c r="AA303" s="569"/>
      <c r="AB303" s="569"/>
    </row>
    <row r="304">
      <c r="A304" s="574"/>
      <c r="B304" s="574"/>
      <c r="C304" s="569"/>
      <c r="D304" s="569"/>
      <c r="E304" s="569"/>
      <c r="F304" s="569"/>
      <c r="G304" s="569"/>
      <c r="H304" s="569"/>
      <c r="I304" s="569"/>
      <c r="J304" s="569"/>
      <c r="K304" s="569"/>
      <c r="L304" s="569"/>
      <c r="M304" s="569"/>
      <c r="N304" s="569"/>
      <c r="O304" s="569"/>
      <c r="P304" s="569"/>
      <c r="Q304" s="569"/>
      <c r="R304" s="569"/>
      <c r="S304" s="569"/>
      <c r="T304" s="569"/>
      <c r="U304" s="569"/>
      <c r="V304" s="569"/>
      <c r="W304" s="569"/>
      <c r="X304" s="569"/>
      <c r="Y304" s="569"/>
      <c r="Z304" s="569"/>
      <c r="AA304" s="569"/>
      <c r="AB304" s="569"/>
    </row>
    <row r="305">
      <c r="A305" s="574"/>
      <c r="B305" s="574"/>
      <c r="C305" s="569"/>
      <c r="D305" s="569"/>
      <c r="E305" s="569"/>
      <c r="F305" s="569"/>
      <c r="G305" s="569"/>
      <c r="H305" s="569"/>
      <c r="I305" s="569"/>
      <c r="J305" s="569"/>
      <c r="K305" s="569"/>
      <c r="L305" s="569"/>
      <c r="M305" s="569"/>
      <c r="N305" s="569"/>
      <c r="O305" s="569"/>
      <c r="P305" s="569"/>
      <c r="Q305" s="569"/>
      <c r="R305" s="569"/>
      <c r="S305" s="569"/>
      <c r="T305" s="569"/>
      <c r="U305" s="569"/>
      <c r="V305" s="569"/>
      <c r="W305" s="569"/>
      <c r="X305" s="569"/>
      <c r="Y305" s="569"/>
      <c r="Z305" s="569"/>
      <c r="AA305" s="569"/>
      <c r="AB305" s="569"/>
    </row>
    <row r="306">
      <c r="A306" s="574"/>
      <c r="B306" s="574"/>
      <c r="C306" s="569"/>
      <c r="D306" s="569"/>
      <c r="E306" s="569"/>
      <c r="F306" s="569"/>
      <c r="G306" s="569"/>
      <c r="H306" s="569"/>
      <c r="I306" s="569"/>
      <c r="J306" s="569"/>
      <c r="K306" s="569"/>
      <c r="L306" s="569"/>
      <c r="M306" s="569"/>
      <c r="N306" s="569"/>
      <c r="O306" s="569"/>
      <c r="P306" s="569"/>
      <c r="Q306" s="569"/>
      <c r="R306" s="569"/>
      <c r="S306" s="569"/>
      <c r="T306" s="569"/>
      <c r="U306" s="569"/>
      <c r="V306" s="569"/>
      <c r="W306" s="569"/>
      <c r="X306" s="569"/>
      <c r="Y306" s="569"/>
      <c r="Z306" s="569"/>
      <c r="AA306" s="569"/>
      <c r="AB306" s="569"/>
    </row>
    <row r="307">
      <c r="A307" s="574"/>
      <c r="B307" s="574"/>
      <c r="C307" s="569"/>
      <c r="D307" s="569"/>
      <c r="E307" s="569"/>
      <c r="F307" s="569"/>
      <c r="G307" s="569"/>
      <c r="H307" s="569"/>
      <c r="I307" s="569"/>
      <c r="J307" s="569"/>
      <c r="K307" s="569"/>
      <c r="L307" s="569"/>
      <c r="M307" s="569"/>
      <c r="N307" s="569"/>
      <c r="O307" s="569"/>
      <c r="P307" s="569"/>
      <c r="Q307" s="569"/>
      <c r="R307" s="569"/>
      <c r="S307" s="569"/>
      <c r="T307" s="569"/>
      <c r="U307" s="569"/>
      <c r="V307" s="569"/>
      <c r="W307" s="569"/>
      <c r="X307" s="569"/>
      <c r="Y307" s="569"/>
      <c r="Z307" s="569"/>
      <c r="AA307" s="569"/>
      <c r="AB307" s="569"/>
    </row>
    <row r="308">
      <c r="A308" s="574"/>
      <c r="B308" s="574"/>
      <c r="C308" s="569"/>
      <c r="D308" s="569"/>
      <c r="E308" s="569"/>
      <c r="F308" s="569"/>
      <c r="G308" s="569"/>
      <c r="H308" s="569"/>
      <c r="I308" s="569"/>
      <c r="J308" s="569"/>
      <c r="K308" s="569"/>
      <c r="L308" s="569"/>
      <c r="M308" s="569"/>
      <c r="N308" s="569"/>
      <c r="O308" s="569"/>
      <c r="P308" s="569"/>
      <c r="Q308" s="569"/>
      <c r="R308" s="569"/>
      <c r="S308" s="569"/>
      <c r="T308" s="569"/>
      <c r="U308" s="569"/>
      <c r="V308" s="569"/>
      <c r="W308" s="569"/>
      <c r="X308" s="569"/>
      <c r="Y308" s="569"/>
      <c r="Z308" s="569"/>
      <c r="AA308" s="569"/>
      <c r="AB308" s="569"/>
    </row>
    <row r="309">
      <c r="A309" s="574"/>
      <c r="B309" s="574"/>
      <c r="C309" s="569"/>
      <c r="D309" s="569"/>
      <c r="E309" s="569"/>
      <c r="F309" s="569"/>
      <c r="G309" s="569"/>
      <c r="H309" s="569"/>
      <c r="I309" s="569"/>
      <c r="J309" s="569"/>
      <c r="K309" s="569"/>
      <c r="L309" s="569"/>
      <c r="M309" s="569"/>
      <c r="N309" s="569"/>
      <c r="O309" s="569"/>
      <c r="P309" s="569"/>
      <c r="Q309" s="569"/>
      <c r="R309" s="569"/>
      <c r="S309" s="569"/>
      <c r="T309" s="569"/>
      <c r="U309" s="569"/>
      <c r="V309" s="569"/>
      <c r="W309" s="569"/>
      <c r="X309" s="569"/>
      <c r="Y309" s="569"/>
      <c r="Z309" s="569"/>
      <c r="AA309" s="569"/>
      <c r="AB309" s="569"/>
    </row>
    <row r="310">
      <c r="A310" s="574"/>
      <c r="B310" s="574"/>
      <c r="C310" s="569"/>
      <c r="D310" s="569"/>
      <c r="E310" s="569"/>
      <c r="F310" s="569"/>
      <c r="G310" s="569"/>
      <c r="H310" s="569"/>
      <c r="I310" s="569"/>
      <c r="J310" s="569"/>
      <c r="K310" s="569"/>
      <c r="L310" s="569"/>
      <c r="M310" s="569"/>
      <c r="N310" s="569"/>
      <c r="O310" s="569"/>
      <c r="P310" s="569"/>
      <c r="Q310" s="569"/>
      <c r="R310" s="569"/>
      <c r="S310" s="569"/>
      <c r="T310" s="569"/>
      <c r="U310" s="569"/>
      <c r="V310" s="569"/>
      <c r="W310" s="569"/>
      <c r="X310" s="569"/>
      <c r="Y310" s="569"/>
      <c r="Z310" s="569"/>
      <c r="AA310" s="569"/>
      <c r="AB310" s="569"/>
    </row>
    <row r="311">
      <c r="A311" s="574"/>
      <c r="B311" s="574"/>
      <c r="C311" s="569"/>
      <c r="D311" s="569"/>
      <c r="E311" s="569"/>
      <c r="F311" s="569"/>
      <c r="G311" s="569"/>
      <c r="H311" s="569"/>
      <c r="I311" s="569"/>
      <c r="J311" s="569"/>
      <c r="K311" s="569"/>
      <c r="L311" s="569"/>
      <c r="M311" s="569"/>
      <c r="N311" s="569"/>
      <c r="O311" s="569"/>
      <c r="P311" s="569"/>
      <c r="Q311" s="569"/>
      <c r="R311" s="569"/>
      <c r="S311" s="569"/>
      <c r="T311" s="569"/>
      <c r="U311" s="569"/>
      <c r="V311" s="569"/>
      <c r="W311" s="569"/>
      <c r="X311" s="569"/>
      <c r="Y311" s="569"/>
      <c r="Z311" s="569"/>
      <c r="AA311" s="569"/>
      <c r="AB311" s="569"/>
    </row>
    <row r="312">
      <c r="A312" s="574"/>
      <c r="B312" s="574"/>
      <c r="C312" s="569"/>
      <c r="D312" s="569"/>
      <c r="E312" s="569"/>
      <c r="F312" s="569"/>
      <c r="G312" s="569"/>
      <c r="H312" s="569"/>
      <c r="I312" s="569"/>
      <c r="J312" s="569"/>
      <c r="K312" s="569"/>
      <c r="L312" s="569"/>
      <c r="M312" s="569"/>
      <c r="N312" s="569"/>
      <c r="O312" s="569"/>
      <c r="P312" s="569"/>
      <c r="Q312" s="569"/>
      <c r="R312" s="569"/>
      <c r="S312" s="569"/>
      <c r="T312" s="569"/>
      <c r="U312" s="569"/>
      <c r="V312" s="569"/>
      <c r="W312" s="569"/>
      <c r="X312" s="569"/>
      <c r="Y312" s="569"/>
      <c r="Z312" s="569"/>
      <c r="AA312" s="569"/>
      <c r="AB312" s="569"/>
    </row>
    <row r="313">
      <c r="A313" s="574"/>
      <c r="B313" s="574"/>
      <c r="C313" s="569"/>
      <c r="D313" s="569"/>
      <c r="E313" s="569"/>
      <c r="F313" s="569"/>
      <c r="G313" s="569"/>
      <c r="H313" s="569"/>
      <c r="I313" s="569"/>
      <c r="J313" s="569"/>
      <c r="K313" s="569"/>
      <c r="L313" s="569"/>
      <c r="M313" s="569"/>
      <c r="N313" s="569"/>
      <c r="O313" s="569"/>
      <c r="P313" s="569"/>
      <c r="Q313" s="569"/>
      <c r="R313" s="569"/>
      <c r="S313" s="569"/>
      <c r="T313" s="569"/>
      <c r="U313" s="569"/>
      <c r="V313" s="569"/>
      <c r="W313" s="569"/>
      <c r="X313" s="569"/>
      <c r="Y313" s="569"/>
      <c r="Z313" s="569"/>
      <c r="AA313" s="569"/>
      <c r="AB313" s="569"/>
    </row>
    <row r="314">
      <c r="A314" s="574"/>
      <c r="B314" s="574"/>
      <c r="C314" s="569"/>
      <c r="D314" s="569"/>
      <c r="E314" s="569"/>
      <c r="F314" s="569"/>
      <c r="G314" s="569"/>
      <c r="H314" s="569"/>
      <c r="I314" s="569"/>
      <c r="J314" s="569"/>
      <c r="K314" s="569"/>
      <c r="L314" s="569"/>
      <c r="M314" s="569"/>
      <c r="N314" s="569"/>
      <c r="O314" s="569"/>
      <c r="P314" s="569"/>
      <c r="Q314" s="569"/>
      <c r="R314" s="569"/>
      <c r="S314" s="569"/>
      <c r="T314" s="569"/>
      <c r="U314" s="569"/>
      <c r="V314" s="569"/>
      <c r="W314" s="569"/>
      <c r="X314" s="569"/>
      <c r="Y314" s="569"/>
      <c r="Z314" s="569"/>
      <c r="AA314" s="569"/>
      <c r="AB314" s="569"/>
    </row>
    <row r="315">
      <c r="A315" s="574"/>
      <c r="B315" s="574"/>
      <c r="C315" s="569"/>
      <c r="D315" s="569"/>
      <c r="E315" s="569"/>
      <c r="F315" s="569"/>
      <c r="G315" s="569"/>
      <c r="H315" s="569"/>
      <c r="I315" s="569"/>
      <c r="J315" s="569"/>
      <c r="K315" s="569"/>
      <c r="L315" s="569"/>
      <c r="M315" s="569"/>
      <c r="N315" s="569"/>
      <c r="O315" s="569"/>
      <c r="P315" s="569"/>
      <c r="Q315" s="569"/>
      <c r="R315" s="569"/>
      <c r="S315" s="569"/>
      <c r="T315" s="569"/>
      <c r="U315" s="569"/>
      <c r="V315" s="569"/>
      <c r="W315" s="569"/>
      <c r="X315" s="569"/>
      <c r="Y315" s="569"/>
      <c r="Z315" s="569"/>
      <c r="AA315" s="569"/>
      <c r="AB315" s="569"/>
    </row>
    <row r="316">
      <c r="A316" s="574"/>
      <c r="B316" s="574"/>
      <c r="C316" s="569"/>
      <c r="D316" s="569"/>
      <c r="E316" s="569"/>
      <c r="F316" s="569"/>
      <c r="G316" s="569"/>
      <c r="H316" s="569"/>
      <c r="I316" s="569"/>
      <c r="J316" s="569"/>
      <c r="K316" s="569"/>
      <c r="L316" s="569"/>
      <c r="M316" s="569"/>
      <c r="N316" s="569"/>
      <c r="O316" s="569"/>
      <c r="P316" s="569"/>
      <c r="Q316" s="569"/>
      <c r="R316" s="569"/>
      <c r="S316" s="569"/>
      <c r="T316" s="569"/>
      <c r="U316" s="569"/>
      <c r="V316" s="569"/>
      <c r="W316" s="569"/>
      <c r="X316" s="569"/>
      <c r="Y316" s="569"/>
      <c r="Z316" s="569"/>
      <c r="AA316" s="569"/>
      <c r="AB316" s="569"/>
    </row>
    <row r="317">
      <c r="A317" s="574"/>
      <c r="B317" s="574"/>
      <c r="C317" s="569"/>
      <c r="D317" s="569"/>
      <c r="E317" s="569"/>
      <c r="F317" s="569"/>
      <c r="G317" s="569"/>
      <c r="H317" s="569"/>
      <c r="I317" s="569"/>
      <c r="J317" s="569"/>
      <c r="K317" s="569"/>
      <c r="L317" s="569"/>
      <c r="M317" s="569"/>
      <c r="N317" s="569"/>
      <c r="O317" s="569"/>
      <c r="P317" s="569"/>
      <c r="Q317" s="569"/>
      <c r="R317" s="569"/>
      <c r="S317" s="569"/>
      <c r="T317" s="569"/>
      <c r="U317" s="569"/>
      <c r="V317" s="569"/>
      <c r="W317" s="569"/>
      <c r="X317" s="569"/>
      <c r="Y317" s="569"/>
      <c r="Z317" s="569"/>
      <c r="AA317" s="569"/>
      <c r="AB317" s="569"/>
    </row>
    <row r="318">
      <c r="A318" s="574"/>
      <c r="B318" s="574"/>
      <c r="C318" s="569"/>
      <c r="D318" s="569"/>
      <c r="E318" s="569"/>
      <c r="F318" s="569"/>
      <c r="G318" s="569"/>
      <c r="H318" s="569"/>
      <c r="I318" s="569"/>
      <c r="J318" s="569"/>
      <c r="K318" s="569"/>
      <c r="L318" s="569"/>
      <c r="M318" s="569"/>
      <c r="N318" s="569"/>
      <c r="O318" s="569"/>
      <c r="P318" s="569"/>
      <c r="Q318" s="569"/>
      <c r="R318" s="569"/>
      <c r="S318" s="569"/>
      <c r="T318" s="569"/>
      <c r="U318" s="569"/>
      <c r="V318" s="569"/>
      <c r="W318" s="569"/>
      <c r="X318" s="569"/>
      <c r="Y318" s="569"/>
      <c r="Z318" s="569"/>
      <c r="AA318" s="569"/>
      <c r="AB318" s="569"/>
    </row>
    <row r="319">
      <c r="A319" s="574"/>
      <c r="B319" s="574"/>
      <c r="C319" s="569"/>
      <c r="D319" s="569"/>
      <c r="E319" s="569"/>
      <c r="F319" s="569"/>
      <c r="G319" s="569"/>
      <c r="H319" s="569"/>
      <c r="I319" s="569"/>
      <c r="J319" s="569"/>
      <c r="K319" s="569"/>
      <c r="L319" s="569"/>
      <c r="M319" s="569"/>
      <c r="N319" s="569"/>
      <c r="O319" s="569"/>
      <c r="P319" s="569"/>
      <c r="Q319" s="569"/>
      <c r="R319" s="569"/>
      <c r="S319" s="569"/>
      <c r="T319" s="569"/>
      <c r="U319" s="569"/>
      <c r="V319" s="569"/>
      <c r="W319" s="569"/>
      <c r="X319" s="569"/>
      <c r="Y319" s="569"/>
      <c r="Z319" s="569"/>
      <c r="AA319" s="569"/>
      <c r="AB319" s="569"/>
    </row>
    <row r="320">
      <c r="A320" s="574"/>
      <c r="B320" s="574"/>
      <c r="C320" s="569"/>
      <c r="D320" s="569"/>
      <c r="E320" s="569"/>
      <c r="F320" s="569"/>
      <c r="G320" s="569"/>
      <c r="H320" s="569"/>
      <c r="I320" s="569"/>
      <c r="J320" s="569"/>
      <c r="K320" s="569"/>
      <c r="L320" s="569"/>
      <c r="M320" s="569"/>
      <c r="N320" s="569"/>
      <c r="O320" s="569"/>
      <c r="P320" s="569"/>
      <c r="Q320" s="569"/>
      <c r="R320" s="569"/>
      <c r="S320" s="569"/>
      <c r="T320" s="569"/>
      <c r="U320" s="569"/>
      <c r="V320" s="569"/>
      <c r="W320" s="569"/>
      <c r="X320" s="569"/>
      <c r="Y320" s="569"/>
      <c r="Z320" s="569"/>
      <c r="AA320" s="569"/>
      <c r="AB320" s="569"/>
    </row>
    <row r="321">
      <c r="A321" s="574"/>
      <c r="B321" s="574"/>
      <c r="C321" s="569"/>
      <c r="D321" s="569"/>
      <c r="E321" s="569"/>
      <c r="F321" s="569"/>
      <c r="G321" s="569"/>
      <c r="H321" s="569"/>
      <c r="I321" s="569"/>
      <c r="J321" s="569"/>
      <c r="K321" s="569"/>
      <c r="L321" s="569"/>
      <c r="M321" s="569"/>
      <c r="N321" s="569"/>
      <c r="O321" s="569"/>
      <c r="P321" s="569"/>
      <c r="Q321" s="569"/>
      <c r="R321" s="569"/>
      <c r="S321" s="569"/>
      <c r="T321" s="569"/>
      <c r="U321" s="569"/>
      <c r="V321" s="569"/>
      <c r="W321" s="569"/>
      <c r="X321" s="569"/>
      <c r="Y321" s="569"/>
      <c r="Z321" s="569"/>
      <c r="AA321" s="569"/>
      <c r="AB321" s="569"/>
    </row>
    <row r="322">
      <c r="A322" s="574"/>
      <c r="B322" s="574"/>
      <c r="C322" s="569"/>
      <c r="D322" s="569"/>
      <c r="E322" s="569"/>
      <c r="F322" s="569"/>
      <c r="G322" s="569"/>
      <c r="H322" s="569"/>
      <c r="I322" s="569"/>
      <c r="J322" s="569"/>
      <c r="K322" s="569"/>
      <c r="L322" s="569"/>
      <c r="M322" s="569"/>
      <c r="N322" s="569"/>
      <c r="O322" s="569"/>
      <c r="P322" s="569"/>
      <c r="Q322" s="569"/>
      <c r="R322" s="569"/>
      <c r="S322" s="569"/>
      <c r="T322" s="569"/>
      <c r="U322" s="569"/>
      <c r="V322" s="569"/>
      <c r="W322" s="569"/>
      <c r="X322" s="569"/>
      <c r="Y322" s="569"/>
      <c r="Z322" s="569"/>
      <c r="AA322" s="569"/>
      <c r="AB322" s="569"/>
    </row>
    <row r="323">
      <c r="A323" s="574"/>
      <c r="B323" s="574"/>
      <c r="C323" s="569"/>
      <c r="D323" s="569"/>
      <c r="E323" s="569"/>
      <c r="F323" s="569"/>
      <c r="G323" s="569"/>
      <c r="H323" s="569"/>
      <c r="I323" s="569"/>
      <c r="J323" s="569"/>
      <c r="K323" s="569"/>
      <c r="L323" s="569"/>
      <c r="M323" s="569"/>
      <c r="N323" s="569"/>
      <c r="O323" s="569"/>
      <c r="P323" s="569"/>
      <c r="Q323" s="569"/>
      <c r="R323" s="569"/>
      <c r="S323" s="569"/>
      <c r="T323" s="569"/>
      <c r="U323" s="569"/>
      <c r="V323" s="569"/>
      <c r="W323" s="569"/>
      <c r="X323" s="569"/>
      <c r="Y323" s="569"/>
      <c r="Z323" s="569"/>
      <c r="AA323" s="569"/>
      <c r="AB323" s="569"/>
    </row>
    <row r="324">
      <c r="A324" s="574"/>
      <c r="B324" s="574"/>
      <c r="C324" s="569"/>
      <c r="D324" s="569"/>
      <c r="E324" s="569"/>
      <c r="F324" s="569"/>
      <c r="G324" s="569"/>
      <c r="H324" s="569"/>
      <c r="I324" s="569"/>
      <c r="J324" s="569"/>
      <c r="K324" s="569"/>
      <c r="L324" s="569"/>
      <c r="M324" s="569"/>
      <c r="N324" s="569"/>
      <c r="O324" s="569"/>
      <c r="P324" s="569"/>
      <c r="Q324" s="569"/>
      <c r="R324" s="569"/>
      <c r="S324" s="569"/>
      <c r="T324" s="569"/>
      <c r="U324" s="569"/>
      <c r="V324" s="569"/>
      <c r="W324" s="569"/>
      <c r="X324" s="569"/>
      <c r="Y324" s="569"/>
      <c r="Z324" s="569"/>
      <c r="AA324" s="569"/>
      <c r="AB324" s="569"/>
    </row>
    <row r="325">
      <c r="A325" s="574"/>
      <c r="B325" s="574"/>
      <c r="C325" s="569"/>
      <c r="D325" s="569"/>
      <c r="E325" s="569"/>
      <c r="F325" s="569"/>
      <c r="G325" s="569"/>
      <c r="H325" s="569"/>
      <c r="I325" s="569"/>
      <c r="J325" s="569"/>
      <c r="K325" s="569"/>
      <c r="L325" s="569"/>
      <c r="M325" s="569"/>
      <c r="N325" s="569"/>
      <c r="O325" s="569"/>
      <c r="P325" s="569"/>
      <c r="Q325" s="569"/>
      <c r="R325" s="569"/>
      <c r="S325" s="569"/>
      <c r="T325" s="569"/>
      <c r="U325" s="569"/>
      <c r="V325" s="569"/>
      <c r="W325" s="569"/>
      <c r="X325" s="569"/>
      <c r="Y325" s="569"/>
      <c r="Z325" s="569"/>
      <c r="AA325" s="569"/>
      <c r="AB325" s="569"/>
    </row>
    <row r="326">
      <c r="A326" s="574"/>
      <c r="B326" s="574"/>
      <c r="C326" s="569"/>
      <c r="D326" s="569"/>
      <c r="E326" s="569"/>
      <c r="F326" s="569"/>
      <c r="G326" s="569"/>
      <c r="H326" s="569"/>
      <c r="I326" s="569"/>
      <c r="J326" s="569"/>
      <c r="K326" s="569"/>
      <c r="L326" s="569"/>
      <c r="M326" s="569"/>
      <c r="N326" s="569"/>
      <c r="O326" s="569"/>
      <c r="P326" s="569"/>
      <c r="Q326" s="569"/>
      <c r="R326" s="569"/>
      <c r="S326" s="569"/>
      <c r="T326" s="569"/>
      <c r="U326" s="569"/>
      <c r="V326" s="569"/>
      <c r="W326" s="569"/>
      <c r="X326" s="569"/>
      <c r="Y326" s="569"/>
      <c r="Z326" s="569"/>
      <c r="AA326" s="569"/>
      <c r="AB326" s="569"/>
    </row>
    <row r="327">
      <c r="A327" s="574"/>
      <c r="B327" s="574"/>
      <c r="C327" s="569"/>
      <c r="D327" s="569"/>
      <c r="E327" s="569"/>
      <c r="F327" s="569"/>
      <c r="G327" s="569"/>
      <c r="H327" s="569"/>
      <c r="I327" s="569"/>
      <c r="J327" s="569"/>
      <c r="K327" s="569"/>
      <c r="L327" s="569"/>
      <c r="M327" s="569"/>
      <c r="N327" s="569"/>
      <c r="O327" s="569"/>
      <c r="P327" s="569"/>
      <c r="Q327" s="569"/>
      <c r="R327" s="569"/>
      <c r="S327" s="569"/>
      <c r="T327" s="569"/>
      <c r="U327" s="569"/>
      <c r="V327" s="569"/>
      <c r="W327" s="569"/>
      <c r="X327" s="569"/>
      <c r="Y327" s="569"/>
      <c r="Z327" s="569"/>
      <c r="AA327" s="569"/>
      <c r="AB327" s="569"/>
    </row>
    <row r="328">
      <c r="A328" s="574"/>
      <c r="B328" s="574"/>
      <c r="C328" s="569"/>
      <c r="D328" s="569"/>
      <c r="E328" s="569"/>
      <c r="F328" s="569"/>
      <c r="G328" s="569"/>
      <c r="H328" s="569"/>
      <c r="I328" s="569"/>
      <c r="J328" s="569"/>
      <c r="K328" s="569"/>
      <c r="L328" s="569"/>
      <c r="M328" s="569"/>
      <c r="N328" s="569"/>
      <c r="O328" s="569"/>
      <c r="P328" s="569"/>
      <c r="Q328" s="569"/>
      <c r="R328" s="569"/>
      <c r="S328" s="569"/>
      <c r="T328" s="569"/>
      <c r="U328" s="569"/>
      <c r="V328" s="569"/>
      <c r="W328" s="569"/>
      <c r="X328" s="569"/>
      <c r="Y328" s="569"/>
      <c r="Z328" s="569"/>
      <c r="AA328" s="569"/>
      <c r="AB328" s="569"/>
    </row>
    <row r="329">
      <c r="A329" s="574"/>
      <c r="B329" s="574"/>
      <c r="C329" s="569"/>
      <c r="D329" s="569"/>
      <c r="E329" s="569"/>
      <c r="F329" s="569"/>
      <c r="G329" s="569"/>
      <c r="H329" s="569"/>
      <c r="I329" s="569"/>
      <c r="J329" s="569"/>
      <c r="K329" s="569"/>
      <c r="L329" s="569"/>
      <c r="M329" s="569"/>
      <c r="N329" s="569"/>
      <c r="O329" s="569"/>
      <c r="P329" s="569"/>
      <c r="Q329" s="569"/>
      <c r="R329" s="569"/>
      <c r="S329" s="569"/>
      <c r="T329" s="569"/>
      <c r="U329" s="569"/>
      <c r="V329" s="569"/>
      <c r="W329" s="569"/>
      <c r="X329" s="569"/>
      <c r="Y329" s="569"/>
      <c r="Z329" s="569"/>
      <c r="AA329" s="569"/>
      <c r="AB329" s="569"/>
    </row>
    <row r="330">
      <c r="A330" s="574"/>
      <c r="B330" s="574"/>
      <c r="C330" s="569"/>
      <c r="D330" s="569"/>
      <c r="E330" s="569"/>
      <c r="F330" s="569"/>
      <c r="G330" s="569"/>
      <c r="H330" s="569"/>
      <c r="I330" s="569"/>
      <c r="J330" s="569"/>
      <c r="K330" s="569"/>
      <c r="L330" s="569"/>
      <c r="M330" s="569"/>
      <c r="N330" s="569"/>
      <c r="O330" s="569"/>
      <c r="P330" s="569"/>
      <c r="Q330" s="569"/>
      <c r="R330" s="569"/>
      <c r="S330" s="569"/>
      <c r="T330" s="569"/>
      <c r="U330" s="569"/>
      <c r="V330" s="569"/>
      <c r="W330" s="569"/>
      <c r="X330" s="569"/>
      <c r="Y330" s="569"/>
      <c r="Z330" s="569"/>
      <c r="AA330" s="569"/>
      <c r="AB330" s="569"/>
    </row>
    <row r="331">
      <c r="A331" s="574"/>
      <c r="B331" s="574"/>
      <c r="C331" s="569"/>
      <c r="D331" s="569"/>
      <c r="E331" s="569"/>
      <c r="F331" s="569"/>
      <c r="G331" s="569"/>
      <c r="H331" s="569"/>
      <c r="I331" s="569"/>
      <c r="J331" s="569"/>
      <c r="K331" s="569"/>
      <c r="L331" s="569"/>
      <c r="M331" s="569"/>
      <c r="N331" s="569"/>
      <c r="O331" s="569"/>
      <c r="P331" s="569"/>
      <c r="Q331" s="569"/>
      <c r="R331" s="569"/>
      <c r="S331" s="569"/>
      <c r="T331" s="569"/>
      <c r="U331" s="569"/>
      <c r="V331" s="569"/>
      <c r="W331" s="569"/>
      <c r="X331" s="569"/>
      <c r="Y331" s="569"/>
      <c r="Z331" s="569"/>
      <c r="AA331" s="569"/>
      <c r="AB331" s="569"/>
    </row>
    <row r="332">
      <c r="A332" s="574"/>
      <c r="B332" s="574"/>
      <c r="C332" s="569"/>
      <c r="D332" s="569"/>
      <c r="E332" s="569"/>
      <c r="F332" s="569"/>
      <c r="G332" s="569"/>
      <c r="H332" s="569"/>
      <c r="I332" s="569"/>
      <c r="J332" s="569"/>
      <c r="K332" s="569"/>
      <c r="L332" s="569"/>
      <c r="M332" s="569"/>
      <c r="N332" s="569"/>
      <c r="O332" s="569"/>
      <c r="P332" s="569"/>
      <c r="Q332" s="569"/>
      <c r="R332" s="569"/>
      <c r="S332" s="569"/>
      <c r="T332" s="569"/>
      <c r="U332" s="569"/>
      <c r="V332" s="569"/>
      <c r="W332" s="569"/>
      <c r="X332" s="569"/>
      <c r="Y332" s="569"/>
      <c r="Z332" s="569"/>
      <c r="AA332" s="569"/>
      <c r="AB332" s="569"/>
    </row>
    <row r="333">
      <c r="A333" s="574"/>
      <c r="B333" s="574"/>
      <c r="C333" s="569"/>
      <c r="D333" s="569"/>
      <c r="E333" s="569"/>
      <c r="F333" s="569"/>
      <c r="G333" s="569"/>
      <c r="H333" s="569"/>
      <c r="I333" s="569"/>
      <c r="J333" s="569"/>
      <c r="K333" s="569"/>
      <c r="L333" s="569"/>
      <c r="M333" s="569"/>
      <c r="N333" s="569"/>
      <c r="O333" s="569"/>
      <c r="P333" s="569"/>
      <c r="Q333" s="569"/>
      <c r="R333" s="569"/>
      <c r="S333" s="569"/>
      <c r="T333" s="569"/>
      <c r="U333" s="569"/>
      <c r="V333" s="569"/>
      <c r="W333" s="569"/>
      <c r="X333" s="569"/>
      <c r="Y333" s="569"/>
      <c r="Z333" s="569"/>
      <c r="AA333" s="569"/>
      <c r="AB333" s="569"/>
    </row>
    <row r="334">
      <c r="A334" s="574"/>
      <c r="B334" s="574"/>
      <c r="C334" s="569"/>
      <c r="D334" s="569"/>
      <c r="E334" s="569"/>
      <c r="F334" s="569"/>
      <c r="G334" s="569"/>
      <c r="H334" s="569"/>
      <c r="I334" s="569"/>
      <c r="J334" s="569"/>
      <c r="K334" s="569"/>
      <c r="L334" s="569"/>
      <c r="M334" s="569"/>
      <c r="N334" s="569"/>
      <c r="O334" s="569"/>
      <c r="P334" s="569"/>
      <c r="Q334" s="569"/>
      <c r="R334" s="569"/>
      <c r="S334" s="569"/>
      <c r="T334" s="569"/>
      <c r="U334" s="569"/>
      <c r="V334" s="569"/>
      <c r="W334" s="569"/>
      <c r="X334" s="569"/>
      <c r="Y334" s="569"/>
      <c r="Z334" s="569"/>
      <c r="AA334" s="569"/>
      <c r="AB334" s="569"/>
    </row>
    <row r="335">
      <c r="A335" s="574"/>
      <c r="B335" s="574"/>
      <c r="C335" s="569"/>
      <c r="D335" s="569"/>
      <c r="E335" s="569"/>
      <c r="F335" s="569"/>
      <c r="G335" s="569"/>
      <c r="H335" s="569"/>
      <c r="I335" s="569"/>
      <c r="J335" s="569"/>
      <c r="K335" s="569"/>
      <c r="L335" s="569"/>
      <c r="M335" s="569"/>
      <c r="N335" s="569"/>
      <c r="O335" s="569"/>
      <c r="P335" s="569"/>
      <c r="Q335" s="569"/>
      <c r="R335" s="569"/>
      <c r="S335" s="569"/>
      <c r="T335" s="569"/>
      <c r="U335" s="569"/>
      <c r="V335" s="569"/>
      <c r="W335" s="569"/>
      <c r="X335" s="569"/>
      <c r="Y335" s="569"/>
      <c r="Z335" s="569"/>
      <c r="AA335" s="569"/>
      <c r="AB335" s="569"/>
    </row>
    <row r="336">
      <c r="A336" s="574"/>
      <c r="B336" s="574"/>
      <c r="C336" s="569"/>
      <c r="D336" s="569"/>
      <c r="E336" s="569"/>
      <c r="F336" s="569"/>
      <c r="G336" s="569"/>
      <c r="H336" s="569"/>
      <c r="I336" s="569"/>
      <c r="J336" s="569"/>
      <c r="K336" s="569"/>
      <c r="L336" s="569"/>
      <c r="M336" s="569"/>
      <c r="N336" s="569"/>
      <c r="O336" s="569"/>
      <c r="P336" s="569"/>
      <c r="Q336" s="569"/>
      <c r="R336" s="569"/>
      <c r="S336" s="569"/>
      <c r="T336" s="569"/>
      <c r="U336" s="569"/>
      <c r="V336" s="569"/>
      <c r="W336" s="569"/>
      <c r="X336" s="569"/>
      <c r="Y336" s="569"/>
      <c r="Z336" s="569"/>
      <c r="AA336" s="569"/>
      <c r="AB336" s="569"/>
    </row>
    <row r="337">
      <c r="A337" s="574"/>
      <c r="B337" s="574"/>
      <c r="C337" s="569"/>
      <c r="D337" s="569"/>
      <c r="E337" s="569"/>
      <c r="F337" s="569"/>
      <c r="G337" s="569"/>
      <c r="H337" s="569"/>
      <c r="I337" s="569"/>
      <c r="J337" s="569"/>
      <c r="K337" s="569"/>
      <c r="L337" s="569"/>
      <c r="M337" s="569"/>
      <c r="N337" s="569"/>
      <c r="O337" s="569"/>
      <c r="P337" s="569"/>
      <c r="Q337" s="569"/>
      <c r="R337" s="569"/>
      <c r="S337" s="569"/>
      <c r="T337" s="569"/>
      <c r="U337" s="569"/>
      <c r="V337" s="569"/>
      <c r="W337" s="569"/>
      <c r="X337" s="569"/>
      <c r="Y337" s="569"/>
      <c r="Z337" s="569"/>
      <c r="AA337" s="569"/>
      <c r="AB337" s="569"/>
    </row>
    <row r="338">
      <c r="A338" s="574"/>
      <c r="B338" s="574"/>
      <c r="C338" s="569"/>
      <c r="D338" s="569"/>
      <c r="E338" s="569"/>
      <c r="F338" s="569"/>
      <c r="G338" s="569"/>
      <c r="H338" s="569"/>
      <c r="I338" s="569"/>
      <c r="J338" s="569"/>
      <c r="K338" s="569"/>
      <c r="L338" s="569"/>
      <c r="M338" s="569"/>
      <c r="N338" s="569"/>
      <c r="O338" s="569"/>
      <c r="P338" s="569"/>
      <c r="Q338" s="569"/>
      <c r="R338" s="569"/>
      <c r="S338" s="569"/>
      <c r="T338" s="569"/>
      <c r="U338" s="569"/>
      <c r="V338" s="569"/>
      <c r="W338" s="569"/>
      <c r="X338" s="569"/>
      <c r="Y338" s="569"/>
      <c r="Z338" s="569"/>
      <c r="AA338" s="569"/>
      <c r="AB338" s="569"/>
    </row>
    <row r="339">
      <c r="A339" s="574"/>
      <c r="B339" s="574"/>
      <c r="C339" s="569"/>
      <c r="D339" s="569"/>
      <c r="E339" s="569"/>
      <c r="F339" s="569"/>
      <c r="G339" s="569"/>
      <c r="H339" s="569"/>
      <c r="I339" s="569"/>
      <c r="J339" s="569"/>
      <c r="K339" s="569"/>
      <c r="L339" s="569"/>
      <c r="M339" s="569"/>
      <c r="N339" s="569"/>
      <c r="O339" s="569"/>
      <c r="P339" s="569"/>
      <c r="Q339" s="569"/>
      <c r="R339" s="569"/>
      <c r="S339" s="569"/>
      <c r="T339" s="569"/>
      <c r="U339" s="569"/>
      <c r="V339" s="569"/>
      <c r="W339" s="569"/>
      <c r="X339" s="569"/>
      <c r="Y339" s="569"/>
      <c r="Z339" s="569"/>
      <c r="AA339" s="569"/>
      <c r="AB339" s="569"/>
    </row>
    <row r="340">
      <c r="A340" s="574"/>
      <c r="B340" s="574"/>
      <c r="C340" s="569"/>
      <c r="D340" s="569"/>
      <c r="E340" s="569"/>
      <c r="F340" s="569"/>
      <c r="G340" s="569"/>
      <c r="H340" s="569"/>
      <c r="I340" s="569"/>
      <c r="J340" s="569"/>
      <c r="K340" s="569"/>
      <c r="L340" s="569"/>
      <c r="M340" s="569"/>
      <c r="N340" s="569"/>
      <c r="O340" s="569"/>
      <c r="P340" s="569"/>
      <c r="Q340" s="569"/>
      <c r="R340" s="569"/>
      <c r="S340" s="569"/>
      <c r="T340" s="569"/>
      <c r="U340" s="569"/>
      <c r="V340" s="569"/>
      <c r="W340" s="569"/>
      <c r="X340" s="569"/>
      <c r="Y340" s="569"/>
      <c r="Z340" s="569"/>
      <c r="AA340" s="569"/>
      <c r="AB340" s="569"/>
    </row>
    <row r="341">
      <c r="A341" s="574"/>
      <c r="B341" s="574"/>
      <c r="C341" s="569"/>
      <c r="D341" s="569"/>
      <c r="E341" s="569"/>
      <c r="F341" s="569"/>
      <c r="G341" s="569"/>
      <c r="H341" s="569"/>
      <c r="I341" s="569"/>
      <c r="J341" s="569"/>
      <c r="K341" s="569"/>
      <c r="L341" s="569"/>
      <c r="M341" s="569"/>
      <c r="N341" s="569"/>
      <c r="O341" s="569"/>
      <c r="P341" s="569"/>
      <c r="Q341" s="569"/>
      <c r="R341" s="569"/>
      <c r="S341" s="569"/>
      <c r="T341" s="569"/>
      <c r="U341" s="569"/>
      <c r="V341" s="569"/>
      <c r="W341" s="569"/>
      <c r="X341" s="569"/>
      <c r="Y341" s="569"/>
      <c r="Z341" s="569"/>
      <c r="AA341" s="569"/>
      <c r="AB341" s="569"/>
    </row>
    <row r="342">
      <c r="A342" s="574"/>
      <c r="B342" s="574"/>
      <c r="C342" s="569"/>
      <c r="D342" s="569"/>
      <c r="E342" s="569"/>
      <c r="F342" s="569"/>
      <c r="G342" s="569"/>
      <c r="H342" s="569"/>
      <c r="I342" s="569"/>
      <c r="J342" s="569"/>
      <c r="K342" s="569"/>
      <c r="L342" s="569"/>
      <c r="M342" s="569"/>
      <c r="N342" s="569"/>
      <c r="O342" s="569"/>
      <c r="P342" s="569"/>
      <c r="Q342" s="569"/>
      <c r="R342" s="569"/>
      <c r="S342" s="569"/>
      <c r="T342" s="569"/>
      <c r="U342" s="569"/>
      <c r="V342" s="569"/>
      <c r="W342" s="569"/>
      <c r="X342" s="569"/>
      <c r="Y342" s="569"/>
      <c r="Z342" s="569"/>
      <c r="AA342" s="569"/>
      <c r="AB342" s="569"/>
    </row>
    <row r="343">
      <c r="A343" s="574"/>
      <c r="B343" s="574"/>
      <c r="C343" s="569"/>
      <c r="D343" s="569"/>
      <c r="E343" s="569"/>
      <c r="F343" s="569"/>
      <c r="G343" s="569"/>
      <c r="H343" s="569"/>
      <c r="I343" s="569"/>
      <c r="J343" s="569"/>
      <c r="K343" s="569"/>
      <c r="L343" s="569"/>
      <c r="M343" s="569"/>
      <c r="N343" s="569"/>
      <c r="O343" s="569"/>
      <c r="P343" s="569"/>
      <c r="Q343" s="569"/>
      <c r="R343" s="569"/>
      <c r="S343" s="569"/>
      <c r="T343" s="569"/>
      <c r="U343" s="569"/>
      <c r="V343" s="569"/>
      <c r="W343" s="569"/>
      <c r="X343" s="569"/>
      <c r="Y343" s="569"/>
      <c r="Z343" s="569"/>
      <c r="AA343" s="569"/>
      <c r="AB343" s="569"/>
    </row>
    <row r="344">
      <c r="A344" s="574"/>
      <c r="B344" s="574"/>
      <c r="C344" s="569"/>
      <c r="D344" s="569"/>
      <c r="E344" s="569"/>
      <c r="F344" s="569"/>
      <c r="G344" s="569"/>
      <c r="H344" s="569"/>
      <c r="I344" s="569"/>
      <c r="J344" s="569"/>
      <c r="K344" s="569"/>
      <c r="L344" s="569"/>
      <c r="M344" s="569"/>
      <c r="N344" s="569"/>
      <c r="O344" s="569"/>
      <c r="P344" s="569"/>
      <c r="Q344" s="569"/>
      <c r="R344" s="569"/>
      <c r="S344" s="569"/>
      <c r="T344" s="569"/>
      <c r="U344" s="569"/>
      <c r="V344" s="569"/>
      <c r="W344" s="569"/>
      <c r="X344" s="569"/>
      <c r="Y344" s="569"/>
      <c r="Z344" s="569"/>
      <c r="AA344" s="569"/>
      <c r="AB344" s="569"/>
    </row>
    <row r="345">
      <c r="A345" s="574"/>
      <c r="B345" s="574"/>
      <c r="C345" s="569"/>
      <c r="D345" s="569"/>
      <c r="E345" s="569"/>
      <c r="F345" s="569"/>
      <c r="G345" s="569"/>
      <c r="H345" s="569"/>
      <c r="I345" s="569"/>
      <c r="J345" s="569"/>
      <c r="K345" s="569"/>
      <c r="L345" s="569"/>
      <c r="M345" s="569"/>
      <c r="N345" s="569"/>
      <c r="O345" s="569"/>
      <c r="P345" s="569"/>
      <c r="Q345" s="569"/>
      <c r="R345" s="569"/>
      <c r="S345" s="569"/>
      <c r="T345" s="569"/>
      <c r="U345" s="569"/>
      <c r="V345" s="569"/>
      <c r="W345" s="569"/>
      <c r="X345" s="569"/>
      <c r="Y345" s="569"/>
      <c r="Z345" s="569"/>
      <c r="AA345" s="569"/>
      <c r="AB345" s="569"/>
    </row>
    <row r="346">
      <c r="A346" s="574"/>
      <c r="B346" s="574"/>
      <c r="C346" s="569"/>
      <c r="D346" s="569"/>
      <c r="E346" s="569"/>
      <c r="F346" s="569"/>
      <c r="G346" s="569"/>
      <c r="H346" s="569"/>
      <c r="I346" s="569"/>
      <c r="J346" s="569"/>
      <c r="K346" s="569"/>
      <c r="L346" s="569"/>
      <c r="M346" s="569"/>
      <c r="N346" s="569"/>
      <c r="O346" s="569"/>
      <c r="P346" s="569"/>
      <c r="Q346" s="569"/>
      <c r="R346" s="569"/>
      <c r="S346" s="569"/>
      <c r="T346" s="569"/>
      <c r="U346" s="569"/>
      <c r="V346" s="569"/>
      <c r="W346" s="569"/>
      <c r="X346" s="569"/>
      <c r="Y346" s="569"/>
      <c r="Z346" s="569"/>
      <c r="AA346" s="569"/>
      <c r="AB346" s="569"/>
    </row>
    <row r="347">
      <c r="A347" s="574"/>
      <c r="B347" s="574"/>
      <c r="C347" s="569"/>
      <c r="D347" s="569"/>
      <c r="E347" s="569"/>
      <c r="F347" s="569"/>
      <c r="G347" s="569"/>
      <c r="H347" s="569"/>
      <c r="I347" s="569"/>
      <c r="J347" s="569"/>
      <c r="K347" s="569"/>
      <c r="L347" s="569"/>
      <c r="M347" s="569"/>
      <c r="N347" s="569"/>
      <c r="O347" s="569"/>
      <c r="P347" s="569"/>
      <c r="Q347" s="569"/>
      <c r="R347" s="569"/>
      <c r="S347" s="569"/>
      <c r="T347" s="569"/>
      <c r="U347" s="569"/>
      <c r="V347" s="569"/>
      <c r="W347" s="569"/>
      <c r="X347" s="569"/>
      <c r="Y347" s="569"/>
      <c r="Z347" s="569"/>
      <c r="AA347" s="569"/>
      <c r="AB347" s="569"/>
    </row>
    <row r="348">
      <c r="A348" s="574"/>
      <c r="B348" s="574"/>
      <c r="C348" s="569"/>
      <c r="D348" s="569"/>
      <c r="E348" s="569"/>
      <c r="F348" s="569"/>
      <c r="G348" s="569"/>
      <c r="H348" s="569"/>
      <c r="I348" s="569"/>
      <c r="J348" s="569"/>
      <c r="K348" s="569"/>
      <c r="L348" s="569"/>
      <c r="M348" s="569"/>
      <c r="N348" s="569"/>
      <c r="O348" s="569"/>
      <c r="P348" s="569"/>
      <c r="Q348" s="569"/>
      <c r="R348" s="569"/>
      <c r="S348" s="569"/>
      <c r="T348" s="569"/>
      <c r="U348" s="569"/>
      <c r="V348" s="569"/>
      <c r="W348" s="569"/>
      <c r="X348" s="569"/>
      <c r="Y348" s="569"/>
      <c r="Z348" s="569"/>
      <c r="AA348" s="569"/>
      <c r="AB348" s="569"/>
    </row>
    <row r="349">
      <c r="A349" s="574"/>
      <c r="B349" s="574"/>
      <c r="C349" s="569"/>
      <c r="D349" s="569"/>
      <c r="E349" s="569"/>
      <c r="F349" s="569"/>
      <c r="G349" s="569"/>
      <c r="H349" s="569"/>
      <c r="I349" s="569"/>
      <c r="J349" s="569"/>
      <c r="K349" s="569"/>
      <c r="L349" s="569"/>
      <c r="M349" s="569"/>
      <c r="N349" s="569"/>
      <c r="O349" s="569"/>
      <c r="P349" s="569"/>
      <c r="Q349" s="569"/>
      <c r="R349" s="569"/>
      <c r="S349" s="569"/>
      <c r="T349" s="569"/>
      <c r="U349" s="569"/>
      <c r="V349" s="569"/>
      <c r="W349" s="569"/>
      <c r="X349" s="569"/>
      <c r="Y349" s="569"/>
      <c r="Z349" s="569"/>
      <c r="AA349" s="569"/>
      <c r="AB349" s="569"/>
    </row>
    <row r="350">
      <c r="A350" s="574"/>
      <c r="B350" s="574"/>
      <c r="C350" s="569"/>
      <c r="D350" s="569"/>
      <c r="E350" s="569"/>
      <c r="F350" s="569"/>
      <c r="G350" s="569"/>
      <c r="H350" s="569"/>
      <c r="I350" s="569"/>
      <c r="J350" s="569"/>
      <c r="K350" s="569"/>
      <c r="L350" s="569"/>
      <c r="M350" s="569"/>
      <c r="N350" s="569"/>
      <c r="O350" s="569"/>
      <c r="P350" s="569"/>
      <c r="Q350" s="569"/>
      <c r="R350" s="569"/>
      <c r="S350" s="569"/>
      <c r="T350" s="569"/>
      <c r="U350" s="569"/>
      <c r="V350" s="569"/>
      <c r="W350" s="569"/>
      <c r="X350" s="569"/>
      <c r="Y350" s="569"/>
      <c r="Z350" s="569"/>
      <c r="AA350" s="569"/>
      <c r="AB350" s="569"/>
    </row>
    <row r="351">
      <c r="A351" s="574"/>
      <c r="B351" s="574"/>
      <c r="C351" s="569"/>
      <c r="D351" s="569"/>
      <c r="E351" s="569"/>
      <c r="F351" s="569"/>
      <c r="G351" s="569"/>
      <c r="H351" s="569"/>
      <c r="I351" s="569"/>
      <c r="J351" s="569"/>
      <c r="K351" s="569"/>
      <c r="L351" s="569"/>
      <c r="M351" s="569"/>
      <c r="N351" s="569"/>
      <c r="O351" s="569"/>
      <c r="P351" s="569"/>
      <c r="Q351" s="569"/>
      <c r="R351" s="569"/>
      <c r="S351" s="569"/>
      <c r="T351" s="569"/>
      <c r="U351" s="569"/>
      <c r="V351" s="569"/>
      <c r="W351" s="569"/>
      <c r="X351" s="569"/>
      <c r="Y351" s="569"/>
      <c r="Z351" s="569"/>
      <c r="AA351" s="569"/>
      <c r="AB351" s="569"/>
    </row>
    <row r="352">
      <c r="A352" s="574"/>
      <c r="B352" s="574"/>
      <c r="C352" s="569"/>
      <c r="D352" s="569"/>
      <c r="E352" s="569"/>
      <c r="F352" s="569"/>
      <c r="G352" s="569"/>
      <c r="H352" s="569"/>
      <c r="I352" s="569"/>
      <c r="J352" s="569"/>
      <c r="K352" s="569"/>
      <c r="L352" s="569"/>
      <c r="M352" s="569"/>
      <c r="N352" s="569"/>
      <c r="O352" s="569"/>
      <c r="P352" s="569"/>
      <c r="Q352" s="569"/>
      <c r="R352" s="569"/>
      <c r="S352" s="569"/>
      <c r="T352" s="569"/>
      <c r="U352" s="569"/>
      <c r="V352" s="569"/>
      <c r="W352" s="569"/>
      <c r="X352" s="569"/>
      <c r="Y352" s="569"/>
      <c r="Z352" s="569"/>
      <c r="AA352" s="569"/>
      <c r="AB352" s="569"/>
    </row>
    <row r="353">
      <c r="A353" s="574"/>
      <c r="B353" s="574"/>
      <c r="C353" s="569"/>
      <c r="D353" s="569"/>
      <c r="E353" s="569"/>
      <c r="F353" s="569"/>
      <c r="G353" s="569"/>
      <c r="H353" s="569"/>
      <c r="I353" s="569"/>
      <c r="J353" s="569"/>
      <c r="K353" s="569"/>
      <c r="L353" s="569"/>
      <c r="M353" s="569"/>
      <c r="N353" s="569"/>
      <c r="O353" s="569"/>
      <c r="P353" s="569"/>
      <c r="Q353" s="569"/>
      <c r="R353" s="569"/>
      <c r="S353" s="569"/>
      <c r="T353" s="569"/>
      <c r="U353" s="569"/>
      <c r="V353" s="569"/>
      <c r="W353" s="569"/>
      <c r="X353" s="569"/>
      <c r="Y353" s="569"/>
      <c r="Z353" s="569"/>
      <c r="AA353" s="569"/>
      <c r="AB353" s="569"/>
    </row>
    <row r="354">
      <c r="A354" s="574"/>
      <c r="B354" s="574"/>
      <c r="C354" s="569"/>
      <c r="D354" s="569"/>
      <c r="E354" s="569"/>
      <c r="F354" s="569"/>
      <c r="G354" s="569"/>
      <c r="H354" s="569"/>
      <c r="I354" s="569"/>
      <c r="J354" s="569"/>
      <c r="K354" s="569"/>
      <c r="L354" s="569"/>
      <c r="M354" s="569"/>
      <c r="N354" s="569"/>
      <c r="O354" s="569"/>
      <c r="P354" s="569"/>
      <c r="Q354" s="569"/>
      <c r="R354" s="569"/>
      <c r="S354" s="569"/>
      <c r="T354" s="569"/>
      <c r="U354" s="569"/>
      <c r="V354" s="569"/>
      <c r="W354" s="569"/>
      <c r="X354" s="569"/>
      <c r="Y354" s="569"/>
      <c r="Z354" s="569"/>
      <c r="AA354" s="569"/>
      <c r="AB354" s="569"/>
    </row>
    <row r="355">
      <c r="A355" s="574"/>
      <c r="B355" s="574"/>
      <c r="C355" s="569"/>
      <c r="D355" s="569"/>
      <c r="E355" s="569"/>
      <c r="F355" s="569"/>
      <c r="G355" s="569"/>
      <c r="H355" s="569"/>
      <c r="I355" s="569"/>
      <c r="J355" s="569"/>
      <c r="K355" s="569"/>
      <c r="L355" s="569"/>
      <c r="M355" s="569"/>
      <c r="N355" s="569"/>
      <c r="O355" s="569"/>
      <c r="P355" s="569"/>
      <c r="Q355" s="569"/>
      <c r="R355" s="569"/>
      <c r="S355" s="569"/>
      <c r="T355" s="569"/>
      <c r="U355" s="569"/>
      <c r="V355" s="569"/>
      <c r="W355" s="569"/>
      <c r="X355" s="569"/>
      <c r="Y355" s="569"/>
      <c r="Z355" s="569"/>
      <c r="AA355" s="569"/>
      <c r="AB355" s="569"/>
    </row>
    <row r="356">
      <c r="A356" s="574"/>
      <c r="B356" s="574"/>
      <c r="C356" s="569"/>
      <c r="D356" s="569"/>
      <c r="E356" s="569"/>
      <c r="F356" s="569"/>
      <c r="G356" s="569"/>
      <c r="H356" s="569"/>
      <c r="I356" s="569"/>
      <c r="J356" s="569"/>
      <c r="K356" s="569"/>
      <c r="L356" s="569"/>
      <c r="M356" s="569"/>
      <c r="N356" s="569"/>
      <c r="O356" s="569"/>
      <c r="P356" s="569"/>
      <c r="Q356" s="569"/>
      <c r="R356" s="569"/>
      <c r="S356" s="569"/>
      <c r="T356" s="569"/>
      <c r="U356" s="569"/>
      <c r="V356" s="569"/>
      <c r="W356" s="569"/>
      <c r="X356" s="569"/>
      <c r="Y356" s="569"/>
      <c r="Z356" s="569"/>
      <c r="AA356" s="569"/>
      <c r="AB356" s="569"/>
    </row>
    <row r="357">
      <c r="A357" s="574"/>
      <c r="B357" s="574"/>
      <c r="C357" s="569"/>
      <c r="D357" s="569"/>
      <c r="E357" s="569"/>
      <c r="F357" s="569"/>
      <c r="G357" s="569"/>
      <c r="H357" s="569"/>
      <c r="I357" s="569"/>
      <c r="J357" s="569"/>
      <c r="K357" s="569"/>
      <c r="L357" s="569"/>
      <c r="M357" s="569"/>
      <c r="N357" s="569"/>
      <c r="O357" s="569"/>
      <c r="P357" s="569"/>
      <c r="Q357" s="569"/>
      <c r="R357" s="569"/>
      <c r="S357" s="569"/>
      <c r="T357" s="569"/>
      <c r="U357" s="569"/>
      <c r="V357" s="569"/>
      <c r="W357" s="569"/>
      <c r="X357" s="569"/>
      <c r="Y357" s="569"/>
      <c r="Z357" s="569"/>
      <c r="AA357" s="569"/>
      <c r="AB357" s="569"/>
    </row>
    <row r="358">
      <c r="A358" s="574"/>
      <c r="B358" s="574"/>
      <c r="C358" s="569"/>
      <c r="D358" s="569"/>
      <c r="E358" s="569"/>
      <c r="F358" s="569"/>
      <c r="G358" s="569"/>
      <c r="H358" s="569"/>
      <c r="I358" s="569"/>
      <c r="J358" s="569"/>
      <c r="K358" s="569"/>
      <c r="L358" s="569"/>
      <c r="M358" s="569"/>
      <c r="N358" s="569"/>
      <c r="O358" s="569"/>
      <c r="P358" s="569"/>
      <c r="Q358" s="569"/>
      <c r="R358" s="569"/>
      <c r="S358" s="569"/>
      <c r="T358" s="569"/>
      <c r="U358" s="569"/>
      <c r="V358" s="569"/>
      <c r="W358" s="569"/>
      <c r="X358" s="569"/>
      <c r="Y358" s="569"/>
      <c r="Z358" s="569"/>
      <c r="AA358" s="569"/>
      <c r="AB358" s="569"/>
    </row>
    <row r="359">
      <c r="A359" s="574"/>
      <c r="B359" s="574"/>
      <c r="C359" s="569"/>
      <c r="D359" s="569"/>
      <c r="E359" s="569"/>
      <c r="F359" s="569"/>
      <c r="G359" s="569"/>
      <c r="H359" s="569"/>
      <c r="I359" s="569"/>
      <c r="J359" s="569"/>
      <c r="K359" s="569"/>
      <c r="L359" s="569"/>
      <c r="M359" s="569"/>
      <c r="N359" s="569"/>
      <c r="O359" s="569"/>
      <c r="P359" s="569"/>
      <c r="Q359" s="569"/>
      <c r="R359" s="569"/>
      <c r="S359" s="569"/>
      <c r="T359" s="569"/>
      <c r="U359" s="569"/>
      <c r="V359" s="569"/>
      <c r="W359" s="569"/>
      <c r="X359" s="569"/>
      <c r="Y359" s="569"/>
      <c r="Z359" s="569"/>
      <c r="AA359" s="569"/>
      <c r="AB359" s="569"/>
    </row>
    <row r="360">
      <c r="A360" s="574"/>
      <c r="B360" s="574"/>
      <c r="C360" s="569"/>
      <c r="D360" s="569"/>
      <c r="E360" s="569"/>
      <c r="F360" s="569"/>
      <c r="G360" s="569"/>
      <c r="H360" s="569"/>
      <c r="I360" s="569"/>
      <c r="J360" s="569"/>
      <c r="K360" s="569"/>
      <c r="L360" s="569"/>
      <c r="M360" s="569"/>
      <c r="N360" s="569"/>
      <c r="O360" s="569"/>
      <c r="P360" s="569"/>
      <c r="Q360" s="569"/>
      <c r="R360" s="569"/>
      <c r="S360" s="569"/>
      <c r="T360" s="569"/>
      <c r="U360" s="569"/>
      <c r="V360" s="569"/>
      <c r="W360" s="569"/>
      <c r="X360" s="569"/>
      <c r="Y360" s="569"/>
      <c r="Z360" s="569"/>
      <c r="AA360" s="569"/>
      <c r="AB360" s="569"/>
    </row>
    <row r="361">
      <c r="A361" s="574"/>
      <c r="B361" s="574"/>
      <c r="C361" s="569"/>
      <c r="D361" s="569"/>
      <c r="E361" s="569"/>
      <c r="F361" s="569"/>
      <c r="G361" s="569"/>
      <c r="H361" s="569"/>
      <c r="I361" s="569"/>
      <c r="J361" s="569"/>
      <c r="K361" s="569"/>
      <c r="L361" s="569"/>
      <c r="M361" s="569"/>
      <c r="N361" s="569"/>
      <c r="O361" s="569"/>
      <c r="P361" s="569"/>
      <c r="Q361" s="569"/>
      <c r="R361" s="569"/>
      <c r="S361" s="569"/>
      <c r="T361" s="569"/>
      <c r="U361" s="569"/>
      <c r="V361" s="569"/>
      <c r="W361" s="569"/>
      <c r="X361" s="569"/>
      <c r="Y361" s="569"/>
      <c r="Z361" s="569"/>
      <c r="AA361" s="569"/>
      <c r="AB361" s="569"/>
    </row>
    <row r="362">
      <c r="A362" s="574"/>
      <c r="B362" s="574"/>
      <c r="C362" s="569"/>
      <c r="D362" s="569"/>
      <c r="E362" s="569"/>
      <c r="F362" s="569"/>
      <c r="G362" s="569"/>
      <c r="H362" s="569"/>
      <c r="I362" s="569"/>
      <c r="J362" s="569"/>
      <c r="K362" s="569"/>
      <c r="L362" s="569"/>
      <c r="M362" s="569"/>
      <c r="N362" s="569"/>
      <c r="O362" s="569"/>
      <c r="P362" s="569"/>
      <c r="Q362" s="569"/>
      <c r="R362" s="569"/>
      <c r="S362" s="569"/>
      <c r="T362" s="569"/>
      <c r="U362" s="569"/>
      <c r="V362" s="569"/>
      <c r="W362" s="569"/>
      <c r="X362" s="569"/>
      <c r="Y362" s="569"/>
      <c r="Z362" s="569"/>
      <c r="AA362" s="569"/>
      <c r="AB362" s="569"/>
    </row>
    <row r="363">
      <c r="A363" s="574"/>
      <c r="B363" s="574"/>
      <c r="C363" s="569"/>
      <c r="D363" s="569"/>
      <c r="E363" s="569"/>
      <c r="F363" s="569"/>
      <c r="G363" s="569"/>
      <c r="H363" s="569"/>
      <c r="I363" s="569"/>
      <c r="J363" s="569"/>
      <c r="K363" s="569"/>
      <c r="L363" s="569"/>
      <c r="M363" s="569"/>
      <c r="N363" s="569"/>
      <c r="O363" s="569"/>
      <c r="P363" s="569"/>
      <c r="Q363" s="569"/>
      <c r="R363" s="569"/>
      <c r="S363" s="569"/>
      <c r="T363" s="569"/>
      <c r="U363" s="569"/>
      <c r="V363" s="569"/>
      <c r="W363" s="569"/>
      <c r="X363" s="569"/>
      <c r="Y363" s="569"/>
      <c r="Z363" s="569"/>
      <c r="AA363" s="569"/>
      <c r="AB363" s="569"/>
    </row>
    <row r="364">
      <c r="A364" s="574"/>
      <c r="B364" s="574"/>
      <c r="C364" s="569"/>
      <c r="D364" s="569"/>
      <c r="E364" s="569"/>
      <c r="F364" s="569"/>
      <c r="G364" s="569"/>
      <c r="H364" s="569"/>
      <c r="I364" s="569"/>
      <c r="J364" s="569"/>
      <c r="K364" s="569"/>
      <c r="L364" s="569"/>
      <c r="M364" s="569"/>
      <c r="N364" s="569"/>
      <c r="O364" s="569"/>
      <c r="P364" s="569"/>
      <c r="Q364" s="569"/>
      <c r="R364" s="569"/>
      <c r="S364" s="569"/>
      <c r="T364" s="569"/>
      <c r="U364" s="569"/>
      <c r="V364" s="569"/>
      <c r="W364" s="569"/>
      <c r="X364" s="569"/>
      <c r="Y364" s="569"/>
      <c r="Z364" s="569"/>
      <c r="AA364" s="569"/>
      <c r="AB364" s="569"/>
    </row>
    <row r="365">
      <c r="A365" s="574"/>
      <c r="B365" s="574"/>
      <c r="C365" s="569"/>
      <c r="D365" s="569"/>
      <c r="E365" s="569"/>
      <c r="F365" s="569"/>
      <c r="G365" s="569"/>
      <c r="H365" s="569"/>
      <c r="I365" s="569"/>
      <c r="J365" s="569"/>
      <c r="K365" s="569"/>
      <c r="L365" s="569"/>
      <c r="M365" s="569"/>
      <c r="N365" s="569"/>
      <c r="O365" s="569"/>
      <c r="P365" s="569"/>
      <c r="Q365" s="569"/>
      <c r="R365" s="569"/>
      <c r="S365" s="569"/>
      <c r="T365" s="569"/>
      <c r="U365" s="569"/>
      <c r="V365" s="569"/>
      <c r="W365" s="569"/>
      <c r="X365" s="569"/>
      <c r="Y365" s="569"/>
      <c r="Z365" s="569"/>
      <c r="AA365" s="569"/>
      <c r="AB365" s="569"/>
    </row>
    <row r="366">
      <c r="A366" s="574"/>
      <c r="B366" s="574"/>
      <c r="C366" s="569"/>
      <c r="D366" s="569"/>
      <c r="E366" s="569"/>
      <c r="F366" s="569"/>
      <c r="G366" s="569"/>
      <c r="H366" s="569"/>
      <c r="I366" s="569"/>
      <c r="J366" s="569"/>
      <c r="K366" s="569"/>
      <c r="L366" s="569"/>
      <c r="M366" s="569"/>
      <c r="N366" s="569"/>
      <c r="O366" s="569"/>
      <c r="P366" s="569"/>
      <c r="Q366" s="569"/>
      <c r="R366" s="569"/>
      <c r="S366" s="569"/>
      <c r="T366" s="569"/>
      <c r="U366" s="569"/>
      <c r="V366" s="569"/>
      <c r="W366" s="569"/>
      <c r="X366" s="569"/>
      <c r="Y366" s="569"/>
      <c r="Z366" s="569"/>
      <c r="AA366" s="569"/>
      <c r="AB366" s="569"/>
    </row>
    <row r="367">
      <c r="A367" s="574"/>
      <c r="B367" s="574"/>
      <c r="C367" s="569"/>
      <c r="D367" s="569"/>
      <c r="E367" s="569"/>
      <c r="F367" s="569"/>
      <c r="G367" s="569"/>
      <c r="H367" s="569"/>
      <c r="I367" s="569"/>
      <c r="J367" s="569"/>
      <c r="K367" s="569"/>
      <c r="L367" s="569"/>
      <c r="M367" s="569"/>
      <c r="N367" s="569"/>
      <c r="O367" s="569"/>
      <c r="P367" s="569"/>
      <c r="Q367" s="569"/>
      <c r="R367" s="569"/>
      <c r="S367" s="569"/>
      <c r="T367" s="569"/>
      <c r="U367" s="569"/>
      <c r="V367" s="569"/>
      <c r="W367" s="569"/>
      <c r="X367" s="569"/>
      <c r="Y367" s="569"/>
      <c r="Z367" s="569"/>
      <c r="AA367" s="569"/>
      <c r="AB367" s="569"/>
    </row>
    <row r="368">
      <c r="A368" s="574"/>
      <c r="B368" s="574"/>
      <c r="C368" s="569"/>
      <c r="D368" s="569"/>
      <c r="E368" s="569"/>
      <c r="F368" s="569"/>
      <c r="G368" s="569"/>
      <c r="H368" s="569"/>
      <c r="I368" s="569"/>
      <c r="J368" s="569"/>
      <c r="K368" s="569"/>
      <c r="L368" s="569"/>
      <c r="M368" s="569"/>
      <c r="N368" s="569"/>
      <c r="O368" s="569"/>
      <c r="P368" s="569"/>
      <c r="Q368" s="569"/>
      <c r="R368" s="569"/>
      <c r="S368" s="569"/>
      <c r="T368" s="569"/>
      <c r="U368" s="569"/>
      <c r="V368" s="569"/>
      <c r="W368" s="569"/>
      <c r="X368" s="569"/>
      <c r="Y368" s="569"/>
      <c r="Z368" s="569"/>
      <c r="AA368" s="569"/>
      <c r="AB368" s="569"/>
    </row>
    <row r="369">
      <c r="A369" s="574"/>
      <c r="B369" s="574"/>
      <c r="C369" s="569"/>
      <c r="D369" s="569"/>
      <c r="E369" s="569"/>
      <c r="F369" s="569"/>
      <c r="G369" s="569"/>
      <c r="H369" s="569"/>
      <c r="I369" s="569"/>
      <c r="J369" s="569"/>
      <c r="K369" s="569"/>
      <c r="L369" s="569"/>
      <c r="M369" s="569"/>
      <c r="N369" s="569"/>
      <c r="O369" s="569"/>
      <c r="P369" s="569"/>
      <c r="Q369" s="569"/>
      <c r="R369" s="569"/>
      <c r="S369" s="569"/>
      <c r="T369" s="569"/>
      <c r="U369" s="569"/>
      <c r="V369" s="569"/>
      <c r="W369" s="569"/>
      <c r="X369" s="569"/>
      <c r="Y369" s="569"/>
      <c r="Z369" s="569"/>
      <c r="AA369" s="569"/>
      <c r="AB369" s="569"/>
    </row>
    <row r="370">
      <c r="A370" s="574"/>
      <c r="B370" s="574"/>
      <c r="C370" s="569"/>
      <c r="D370" s="569"/>
      <c r="E370" s="569"/>
      <c r="F370" s="569"/>
      <c r="G370" s="569"/>
      <c r="H370" s="569"/>
      <c r="I370" s="569"/>
      <c r="J370" s="569"/>
      <c r="K370" s="569"/>
      <c r="L370" s="569"/>
      <c r="M370" s="569"/>
      <c r="N370" s="569"/>
      <c r="O370" s="569"/>
      <c r="P370" s="569"/>
      <c r="Q370" s="569"/>
      <c r="R370" s="569"/>
      <c r="S370" s="569"/>
      <c r="T370" s="569"/>
      <c r="U370" s="569"/>
      <c r="V370" s="569"/>
      <c r="W370" s="569"/>
      <c r="X370" s="569"/>
      <c r="Y370" s="569"/>
      <c r="Z370" s="569"/>
      <c r="AA370" s="569"/>
      <c r="AB370" s="569"/>
    </row>
    <row r="371">
      <c r="A371" s="574"/>
      <c r="B371" s="574"/>
      <c r="C371" s="569"/>
      <c r="D371" s="569"/>
      <c r="E371" s="569"/>
      <c r="F371" s="569"/>
      <c r="G371" s="569"/>
      <c r="H371" s="569"/>
      <c r="I371" s="569"/>
      <c r="J371" s="569"/>
      <c r="K371" s="569"/>
      <c r="L371" s="569"/>
      <c r="M371" s="569"/>
      <c r="N371" s="569"/>
      <c r="O371" s="569"/>
      <c r="P371" s="569"/>
      <c r="Q371" s="569"/>
      <c r="R371" s="569"/>
      <c r="S371" s="569"/>
      <c r="T371" s="569"/>
      <c r="U371" s="569"/>
      <c r="V371" s="569"/>
      <c r="W371" s="569"/>
      <c r="X371" s="569"/>
      <c r="Y371" s="569"/>
      <c r="Z371" s="569"/>
      <c r="AA371" s="569"/>
      <c r="AB371" s="569"/>
    </row>
    <row r="372">
      <c r="A372" s="574"/>
      <c r="B372" s="574"/>
      <c r="C372" s="569"/>
      <c r="D372" s="569"/>
      <c r="E372" s="569"/>
      <c r="F372" s="569"/>
      <c r="G372" s="569"/>
      <c r="H372" s="569"/>
      <c r="I372" s="569"/>
      <c r="J372" s="569"/>
      <c r="K372" s="569"/>
      <c r="L372" s="569"/>
      <c r="M372" s="569"/>
      <c r="N372" s="569"/>
      <c r="O372" s="569"/>
      <c r="P372" s="569"/>
      <c r="Q372" s="569"/>
      <c r="R372" s="569"/>
      <c r="S372" s="569"/>
      <c r="T372" s="569"/>
      <c r="U372" s="569"/>
      <c r="V372" s="569"/>
      <c r="W372" s="569"/>
      <c r="X372" s="569"/>
      <c r="Y372" s="569"/>
      <c r="Z372" s="569"/>
      <c r="AA372" s="569"/>
      <c r="AB372" s="569"/>
    </row>
    <row r="373">
      <c r="A373" s="574"/>
      <c r="B373" s="574"/>
      <c r="C373" s="569"/>
      <c r="D373" s="569"/>
      <c r="E373" s="569"/>
      <c r="F373" s="569"/>
      <c r="G373" s="569"/>
      <c r="H373" s="569"/>
      <c r="I373" s="569"/>
      <c r="J373" s="569"/>
      <c r="K373" s="569"/>
      <c r="L373" s="569"/>
      <c r="M373" s="569"/>
      <c r="N373" s="569"/>
      <c r="O373" s="569"/>
      <c r="P373" s="569"/>
      <c r="Q373" s="569"/>
      <c r="R373" s="569"/>
      <c r="S373" s="569"/>
      <c r="T373" s="569"/>
      <c r="U373" s="569"/>
      <c r="V373" s="569"/>
      <c r="W373" s="569"/>
      <c r="X373" s="569"/>
      <c r="Y373" s="569"/>
      <c r="Z373" s="569"/>
      <c r="AA373" s="569"/>
      <c r="AB373" s="569"/>
    </row>
    <row r="374">
      <c r="A374" s="574"/>
      <c r="B374" s="574"/>
      <c r="C374" s="569"/>
      <c r="D374" s="569"/>
      <c r="E374" s="569"/>
      <c r="F374" s="569"/>
      <c r="G374" s="569"/>
      <c r="H374" s="569"/>
      <c r="I374" s="569"/>
      <c r="J374" s="569"/>
      <c r="K374" s="569"/>
      <c r="L374" s="569"/>
      <c r="M374" s="569"/>
      <c r="N374" s="569"/>
      <c r="O374" s="569"/>
      <c r="P374" s="569"/>
      <c r="Q374" s="569"/>
      <c r="R374" s="569"/>
      <c r="S374" s="569"/>
      <c r="T374" s="569"/>
      <c r="U374" s="569"/>
      <c r="V374" s="569"/>
      <c r="W374" s="569"/>
      <c r="X374" s="569"/>
      <c r="Y374" s="569"/>
      <c r="Z374" s="569"/>
      <c r="AA374" s="569"/>
      <c r="AB374" s="569"/>
    </row>
    <row r="375">
      <c r="A375" s="574"/>
      <c r="B375" s="574"/>
      <c r="C375" s="569"/>
      <c r="D375" s="569"/>
      <c r="E375" s="569"/>
      <c r="F375" s="569"/>
      <c r="G375" s="569"/>
      <c r="H375" s="569"/>
      <c r="I375" s="569"/>
      <c r="J375" s="569"/>
      <c r="K375" s="569"/>
      <c r="L375" s="569"/>
      <c r="M375" s="569"/>
      <c r="N375" s="569"/>
      <c r="O375" s="569"/>
      <c r="P375" s="569"/>
      <c r="Q375" s="569"/>
      <c r="R375" s="569"/>
      <c r="S375" s="569"/>
      <c r="T375" s="569"/>
      <c r="U375" s="569"/>
      <c r="V375" s="569"/>
      <c r="W375" s="569"/>
      <c r="X375" s="569"/>
      <c r="Y375" s="569"/>
      <c r="Z375" s="569"/>
      <c r="AA375" s="569"/>
      <c r="AB375" s="569"/>
    </row>
    <row r="376">
      <c r="A376" s="574"/>
      <c r="B376" s="574"/>
      <c r="C376" s="569"/>
      <c r="D376" s="569"/>
      <c r="E376" s="569"/>
      <c r="F376" s="569"/>
      <c r="G376" s="569"/>
      <c r="H376" s="569"/>
      <c r="I376" s="569"/>
      <c r="J376" s="569"/>
      <c r="K376" s="569"/>
      <c r="L376" s="569"/>
      <c r="M376" s="569"/>
      <c r="N376" s="569"/>
      <c r="O376" s="569"/>
      <c r="P376" s="569"/>
      <c r="Q376" s="569"/>
      <c r="R376" s="569"/>
      <c r="S376" s="569"/>
      <c r="T376" s="569"/>
      <c r="U376" s="569"/>
      <c r="V376" s="569"/>
      <c r="W376" s="569"/>
      <c r="X376" s="569"/>
      <c r="Y376" s="569"/>
      <c r="Z376" s="569"/>
      <c r="AA376" s="569"/>
      <c r="AB376" s="569"/>
    </row>
    <row r="377">
      <c r="A377" s="574"/>
      <c r="B377" s="574"/>
      <c r="C377" s="569"/>
      <c r="D377" s="569"/>
      <c r="E377" s="569"/>
      <c r="F377" s="569"/>
      <c r="G377" s="569"/>
      <c r="H377" s="569"/>
      <c r="I377" s="569"/>
      <c r="J377" s="569"/>
      <c r="K377" s="569"/>
      <c r="L377" s="569"/>
      <c r="M377" s="569"/>
      <c r="N377" s="569"/>
      <c r="O377" s="569"/>
      <c r="P377" s="569"/>
      <c r="Q377" s="569"/>
      <c r="R377" s="569"/>
      <c r="S377" s="569"/>
      <c r="T377" s="569"/>
      <c r="U377" s="569"/>
      <c r="V377" s="569"/>
      <c r="W377" s="569"/>
      <c r="X377" s="569"/>
      <c r="Y377" s="569"/>
      <c r="Z377" s="569"/>
      <c r="AA377" s="569"/>
      <c r="AB377" s="569"/>
    </row>
    <row r="378">
      <c r="A378" s="574"/>
      <c r="B378" s="574"/>
      <c r="C378" s="569"/>
      <c r="D378" s="569"/>
      <c r="E378" s="569"/>
      <c r="F378" s="569"/>
      <c r="G378" s="569"/>
      <c r="H378" s="569"/>
      <c r="I378" s="569"/>
      <c r="J378" s="569"/>
      <c r="K378" s="569"/>
      <c r="L378" s="569"/>
      <c r="M378" s="569"/>
      <c r="N378" s="569"/>
      <c r="O378" s="569"/>
      <c r="P378" s="569"/>
      <c r="Q378" s="569"/>
      <c r="R378" s="569"/>
      <c r="S378" s="569"/>
      <c r="T378" s="569"/>
      <c r="U378" s="569"/>
      <c r="V378" s="569"/>
      <c r="W378" s="569"/>
      <c r="X378" s="569"/>
      <c r="Y378" s="569"/>
      <c r="Z378" s="569"/>
      <c r="AA378" s="569"/>
      <c r="AB378" s="569"/>
    </row>
    <row r="379">
      <c r="A379" s="574"/>
      <c r="B379" s="574"/>
      <c r="C379" s="569"/>
      <c r="D379" s="569"/>
      <c r="E379" s="569"/>
      <c r="F379" s="569"/>
      <c r="G379" s="569"/>
      <c r="H379" s="569"/>
      <c r="I379" s="569"/>
      <c r="J379" s="569"/>
      <c r="K379" s="569"/>
      <c r="L379" s="569"/>
      <c r="M379" s="569"/>
      <c r="N379" s="569"/>
      <c r="O379" s="569"/>
      <c r="P379" s="569"/>
      <c r="Q379" s="569"/>
      <c r="R379" s="569"/>
      <c r="S379" s="569"/>
      <c r="T379" s="569"/>
      <c r="U379" s="569"/>
      <c r="V379" s="569"/>
      <c r="W379" s="569"/>
      <c r="X379" s="569"/>
      <c r="Y379" s="569"/>
      <c r="Z379" s="569"/>
      <c r="AA379" s="569"/>
      <c r="AB379" s="569"/>
    </row>
    <row r="380">
      <c r="A380" s="574"/>
      <c r="B380" s="574"/>
      <c r="C380" s="569"/>
      <c r="D380" s="569"/>
      <c r="E380" s="569"/>
      <c r="F380" s="569"/>
      <c r="G380" s="569"/>
      <c r="H380" s="569"/>
      <c r="I380" s="569"/>
      <c r="J380" s="569"/>
      <c r="K380" s="569"/>
      <c r="L380" s="569"/>
      <c r="M380" s="569"/>
      <c r="N380" s="569"/>
      <c r="O380" s="569"/>
      <c r="P380" s="569"/>
      <c r="Q380" s="569"/>
      <c r="R380" s="569"/>
      <c r="S380" s="569"/>
      <c r="T380" s="569"/>
      <c r="U380" s="569"/>
      <c r="V380" s="569"/>
      <c r="W380" s="569"/>
      <c r="X380" s="569"/>
      <c r="Y380" s="569"/>
      <c r="Z380" s="569"/>
      <c r="AA380" s="569"/>
      <c r="AB380" s="569"/>
    </row>
    <row r="381">
      <c r="A381" s="574"/>
      <c r="B381" s="574"/>
      <c r="C381" s="569"/>
      <c r="D381" s="569"/>
      <c r="E381" s="569"/>
      <c r="F381" s="569"/>
      <c r="G381" s="569"/>
      <c r="H381" s="569"/>
      <c r="I381" s="569"/>
      <c r="J381" s="569"/>
      <c r="K381" s="569"/>
      <c r="L381" s="569"/>
      <c r="M381" s="569"/>
      <c r="N381" s="569"/>
      <c r="O381" s="569"/>
      <c r="P381" s="569"/>
      <c r="Q381" s="569"/>
      <c r="R381" s="569"/>
      <c r="S381" s="569"/>
      <c r="T381" s="569"/>
      <c r="U381" s="569"/>
      <c r="V381" s="569"/>
      <c r="W381" s="569"/>
      <c r="X381" s="569"/>
      <c r="Y381" s="569"/>
      <c r="Z381" s="569"/>
      <c r="AA381" s="569"/>
      <c r="AB381" s="569"/>
    </row>
    <row r="382">
      <c r="A382" s="574"/>
      <c r="B382" s="574"/>
      <c r="C382" s="569"/>
      <c r="D382" s="569"/>
      <c r="E382" s="569"/>
      <c r="F382" s="569"/>
      <c r="G382" s="569"/>
      <c r="H382" s="569"/>
      <c r="I382" s="569"/>
      <c r="J382" s="569"/>
      <c r="K382" s="569"/>
      <c r="L382" s="569"/>
      <c r="M382" s="569"/>
      <c r="N382" s="569"/>
      <c r="O382" s="569"/>
      <c r="P382" s="569"/>
      <c r="Q382" s="569"/>
      <c r="R382" s="569"/>
      <c r="S382" s="569"/>
      <c r="T382" s="569"/>
      <c r="U382" s="569"/>
      <c r="V382" s="569"/>
      <c r="W382" s="569"/>
      <c r="X382" s="569"/>
      <c r="Y382" s="569"/>
      <c r="Z382" s="569"/>
      <c r="AA382" s="569"/>
      <c r="AB382" s="569"/>
    </row>
    <row r="383">
      <c r="A383" s="574"/>
      <c r="B383" s="574"/>
      <c r="C383" s="569"/>
      <c r="D383" s="569"/>
      <c r="E383" s="569"/>
      <c r="F383" s="569"/>
      <c r="G383" s="569"/>
      <c r="H383" s="569"/>
      <c r="I383" s="569"/>
      <c r="J383" s="569"/>
      <c r="K383" s="569"/>
      <c r="L383" s="569"/>
      <c r="M383" s="569"/>
      <c r="N383" s="569"/>
      <c r="O383" s="569"/>
      <c r="P383" s="569"/>
      <c r="Q383" s="569"/>
      <c r="R383" s="569"/>
      <c r="S383" s="569"/>
      <c r="T383" s="569"/>
      <c r="U383" s="569"/>
      <c r="V383" s="569"/>
      <c r="W383" s="569"/>
      <c r="X383" s="569"/>
      <c r="Y383" s="569"/>
      <c r="Z383" s="569"/>
      <c r="AA383" s="569"/>
      <c r="AB383" s="569"/>
    </row>
    <row r="384">
      <c r="A384" s="574"/>
      <c r="B384" s="574"/>
      <c r="C384" s="569"/>
      <c r="D384" s="569"/>
      <c r="E384" s="569"/>
      <c r="F384" s="569"/>
      <c r="G384" s="569"/>
      <c r="H384" s="569"/>
      <c r="I384" s="569"/>
      <c r="J384" s="569"/>
      <c r="K384" s="569"/>
      <c r="L384" s="569"/>
      <c r="M384" s="569"/>
      <c r="N384" s="569"/>
      <c r="O384" s="569"/>
      <c r="P384" s="569"/>
      <c r="Q384" s="569"/>
      <c r="R384" s="569"/>
      <c r="S384" s="569"/>
      <c r="T384" s="569"/>
      <c r="U384" s="569"/>
      <c r="V384" s="569"/>
      <c r="W384" s="569"/>
      <c r="X384" s="569"/>
      <c r="Y384" s="569"/>
      <c r="Z384" s="569"/>
      <c r="AA384" s="569"/>
      <c r="AB384" s="569"/>
    </row>
    <row r="385">
      <c r="A385" s="574"/>
      <c r="B385" s="574"/>
      <c r="C385" s="569"/>
      <c r="D385" s="569"/>
      <c r="E385" s="569"/>
      <c r="F385" s="569"/>
      <c r="G385" s="569"/>
      <c r="H385" s="569"/>
      <c r="I385" s="569"/>
      <c r="J385" s="569"/>
      <c r="K385" s="569"/>
      <c r="L385" s="569"/>
      <c r="M385" s="569"/>
      <c r="N385" s="569"/>
      <c r="O385" s="569"/>
      <c r="P385" s="569"/>
      <c r="Q385" s="569"/>
      <c r="R385" s="569"/>
      <c r="S385" s="569"/>
      <c r="T385" s="569"/>
      <c r="U385" s="569"/>
      <c r="V385" s="569"/>
      <c r="W385" s="569"/>
      <c r="X385" s="569"/>
      <c r="Y385" s="569"/>
      <c r="Z385" s="569"/>
      <c r="AA385" s="569"/>
      <c r="AB385" s="569"/>
    </row>
    <row r="386">
      <c r="A386" s="574"/>
      <c r="B386" s="574"/>
      <c r="C386" s="569"/>
      <c r="D386" s="569"/>
      <c r="E386" s="569"/>
      <c r="F386" s="569"/>
      <c r="G386" s="569"/>
      <c r="H386" s="569"/>
      <c r="I386" s="569"/>
      <c r="J386" s="569"/>
      <c r="K386" s="569"/>
      <c r="L386" s="569"/>
      <c r="M386" s="569"/>
      <c r="N386" s="569"/>
      <c r="O386" s="569"/>
      <c r="P386" s="569"/>
      <c r="Q386" s="569"/>
      <c r="R386" s="569"/>
      <c r="S386" s="569"/>
      <c r="T386" s="569"/>
      <c r="U386" s="569"/>
      <c r="V386" s="569"/>
      <c r="W386" s="569"/>
      <c r="X386" s="569"/>
      <c r="Y386" s="569"/>
      <c r="Z386" s="569"/>
      <c r="AA386" s="569"/>
      <c r="AB386" s="569"/>
    </row>
    <row r="387">
      <c r="A387" s="574"/>
      <c r="B387" s="574"/>
      <c r="C387" s="569"/>
      <c r="D387" s="569"/>
      <c r="E387" s="569"/>
      <c r="F387" s="569"/>
      <c r="G387" s="569"/>
      <c r="H387" s="569"/>
      <c r="I387" s="569"/>
      <c r="J387" s="569"/>
      <c r="K387" s="569"/>
      <c r="L387" s="569"/>
      <c r="M387" s="569"/>
      <c r="N387" s="569"/>
      <c r="O387" s="569"/>
      <c r="P387" s="569"/>
      <c r="Q387" s="569"/>
      <c r="R387" s="569"/>
      <c r="S387" s="569"/>
      <c r="T387" s="569"/>
      <c r="U387" s="569"/>
      <c r="V387" s="569"/>
      <c r="W387" s="569"/>
      <c r="X387" s="569"/>
      <c r="Y387" s="569"/>
      <c r="Z387" s="569"/>
      <c r="AA387" s="569"/>
      <c r="AB387" s="569"/>
    </row>
    <row r="388">
      <c r="A388" s="574"/>
      <c r="B388" s="574"/>
      <c r="C388" s="569"/>
      <c r="D388" s="569"/>
      <c r="E388" s="569"/>
      <c r="F388" s="569"/>
      <c r="G388" s="569"/>
      <c r="H388" s="569"/>
      <c r="I388" s="569"/>
      <c r="J388" s="569"/>
      <c r="K388" s="569"/>
      <c r="L388" s="569"/>
      <c r="M388" s="569"/>
      <c r="N388" s="569"/>
      <c r="O388" s="569"/>
      <c r="P388" s="569"/>
      <c r="Q388" s="569"/>
      <c r="R388" s="569"/>
      <c r="S388" s="569"/>
      <c r="T388" s="569"/>
      <c r="U388" s="569"/>
      <c r="V388" s="569"/>
      <c r="W388" s="569"/>
      <c r="X388" s="569"/>
      <c r="Y388" s="569"/>
      <c r="Z388" s="569"/>
      <c r="AA388" s="569"/>
      <c r="AB388" s="569"/>
    </row>
    <row r="389">
      <c r="A389" s="574"/>
      <c r="B389" s="574"/>
      <c r="C389" s="569"/>
      <c r="D389" s="569"/>
      <c r="E389" s="569"/>
      <c r="F389" s="569"/>
      <c r="G389" s="569"/>
      <c r="H389" s="569"/>
      <c r="I389" s="569"/>
      <c r="J389" s="569"/>
      <c r="K389" s="569"/>
      <c r="L389" s="569"/>
      <c r="M389" s="569"/>
      <c r="N389" s="569"/>
      <c r="O389" s="569"/>
      <c r="P389" s="569"/>
      <c r="Q389" s="569"/>
      <c r="R389" s="569"/>
      <c r="S389" s="569"/>
      <c r="T389" s="569"/>
      <c r="U389" s="569"/>
      <c r="V389" s="569"/>
      <c r="W389" s="569"/>
      <c r="X389" s="569"/>
      <c r="Y389" s="569"/>
      <c r="Z389" s="569"/>
      <c r="AA389" s="569"/>
      <c r="AB389" s="569"/>
    </row>
    <row r="390">
      <c r="A390" s="574"/>
      <c r="B390" s="574"/>
      <c r="C390" s="569"/>
      <c r="D390" s="569"/>
      <c r="E390" s="569"/>
      <c r="F390" s="569"/>
      <c r="G390" s="569"/>
      <c r="H390" s="569"/>
      <c r="I390" s="569"/>
      <c r="J390" s="569"/>
      <c r="K390" s="569"/>
      <c r="L390" s="569"/>
      <c r="M390" s="569"/>
      <c r="N390" s="569"/>
      <c r="O390" s="569"/>
      <c r="P390" s="569"/>
      <c r="Q390" s="569"/>
      <c r="R390" s="569"/>
      <c r="S390" s="569"/>
      <c r="T390" s="569"/>
      <c r="U390" s="569"/>
      <c r="V390" s="569"/>
      <c r="W390" s="569"/>
      <c r="X390" s="569"/>
      <c r="Y390" s="569"/>
      <c r="Z390" s="569"/>
      <c r="AA390" s="569"/>
      <c r="AB390" s="569"/>
    </row>
    <row r="391">
      <c r="A391" s="574"/>
      <c r="B391" s="574"/>
      <c r="C391" s="569"/>
      <c r="D391" s="569"/>
      <c r="E391" s="569"/>
      <c r="F391" s="569"/>
      <c r="G391" s="569"/>
      <c r="H391" s="569"/>
      <c r="I391" s="569"/>
      <c r="J391" s="569"/>
      <c r="K391" s="569"/>
      <c r="L391" s="569"/>
      <c r="M391" s="569"/>
      <c r="N391" s="569"/>
      <c r="O391" s="569"/>
      <c r="P391" s="569"/>
      <c r="Q391" s="569"/>
      <c r="R391" s="569"/>
      <c r="S391" s="569"/>
      <c r="T391" s="569"/>
      <c r="U391" s="569"/>
      <c r="V391" s="569"/>
      <c r="W391" s="569"/>
      <c r="X391" s="569"/>
      <c r="Y391" s="569"/>
      <c r="Z391" s="569"/>
      <c r="AA391" s="569"/>
      <c r="AB391" s="569"/>
    </row>
    <row r="392">
      <c r="A392" s="574"/>
      <c r="B392" s="574"/>
      <c r="C392" s="569"/>
      <c r="D392" s="569"/>
      <c r="E392" s="569"/>
      <c r="F392" s="569"/>
      <c r="G392" s="569"/>
      <c r="H392" s="569"/>
      <c r="I392" s="569"/>
      <c r="J392" s="569"/>
      <c r="K392" s="569"/>
      <c r="L392" s="569"/>
      <c r="M392" s="569"/>
      <c r="N392" s="569"/>
      <c r="O392" s="569"/>
      <c r="P392" s="569"/>
      <c r="Q392" s="569"/>
      <c r="R392" s="569"/>
      <c r="S392" s="569"/>
      <c r="T392" s="569"/>
      <c r="U392" s="569"/>
      <c r="V392" s="569"/>
      <c r="W392" s="569"/>
      <c r="X392" s="569"/>
      <c r="Y392" s="569"/>
      <c r="Z392" s="569"/>
      <c r="AA392" s="569"/>
      <c r="AB392" s="569"/>
    </row>
    <row r="393">
      <c r="A393" s="574"/>
      <c r="B393" s="574"/>
      <c r="C393" s="569"/>
      <c r="D393" s="569"/>
      <c r="E393" s="569"/>
      <c r="F393" s="569"/>
      <c r="G393" s="569"/>
      <c r="H393" s="569"/>
      <c r="I393" s="569"/>
      <c r="J393" s="569"/>
      <c r="K393" s="569"/>
      <c r="L393" s="569"/>
      <c r="M393" s="569"/>
      <c r="N393" s="569"/>
      <c r="O393" s="569"/>
      <c r="P393" s="569"/>
      <c r="Q393" s="569"/>
      <c r="R393" s="569"/>
      <c r="S393" s="569"/>
      <c r="T393" s="569"/>
      <c r="U393" s="569"/>
      <c r="V393" s="569"/>
      <c r="W393" s="569"/>
      <c r="X393" s="569"/>
      <c r="Y393" s="569"/>
      <c r="Z393" s="569"/>
      <c r="AA393" s="569"/>
      <c r="AB393" s="569"/>
    </row>
    <row r="394">
      <c r="A394" s="574"/>
      <c r="B394" s="574"/>
      <c r="C394" s="569"/>
      <c r="D394" s="569"/>
      <c r="E394" s="569"/>
      <c r="F394" s="569"/>
      <c r="G394" s="569"/>
      <c r="H394" s="569"/>
      <c r="I394" s="569"/>
      <c r="J394" s="569"/>
      <c r="K394" s="569"/>
      <c r="L394" s="569"/>
      <c r="M394" s="569"/>
      <c r="N394" s="569"/>
      <c r="O394" s="569"/>
      <c r="P394" s="569"/>
      <c r="Q394" s="569"/>
      <c r="R394" s="569"/>
      <c r="S394" s="569"/>
      <c r="T394" s="569"/>
      <c r="U394" s="569"/>
      <c r="V394" s="569"/>
      <c r="W394" s="569"/>
      <c r="X394" s="569"/>
      <c r="Y394" s="569"/>
      <c r="Z394" s="569"/>
      <c r="AA394" s="569"/>
      <c r="AB394" s="569"/>
    </row>
    <row r="395">
      <c r="A395" s="574"/>
      <c r="B395" s="574"/>
      <c r="C395" s="569"/>
      <c r="D395" s="569"/>
      <c r="E395" s="569"/>
      <c r="F395" s="569"/>
      <c r="G395" s="569"/>
      <c r="H395" s="569"/>
      <c r="I395" s="569"/>
      <c r="J395" s="569"/>
      <c r="K395" s="569"/>
      <c r="L395" s="569"/>
      <c r="M395" s="569"/>
      <c r="N395" s="569"/>
      <c r="O395" s="569"/>
      <c r="P395" s="569"/>
      <c r="Q395" s="569"/>
      <c r="R395" s="569"/>
      <c r="S395" s="569"/>
      <c r="T395" s="569"/>
      <c r="U395" s="569"/>
      <c r="V395" s="569"/>
      <c r="W395" s="569"/>
      <c r="X395" s="569"/>
      <c r="Y395" s="569"/>
      <c r="Z395" s="569"/>
      <c r="AA395" s="569"/>
      <c r="AB395" s="569"/>
    </row>
    <row r="396">
      <c r="A396" s="574"/>
      <c r="B396" s="574"/>
      <c r="C396" s="569"/>
      <c r="D396" s="569"/>
      <c r="E396" s="569"/>
      <c r="F396" s="569"/>
      <c r="G396" s="569"/>
      <c r="H396" s="569"/>
      <c r="I396" s="569"/>
      <c r="J396" s="569"/>
      <c r="K396" s="569"/>
      <c r="L396" s="569"/>
      <c r="M396" s="569"/>
      <c r="N396" s="569"/>
      <c r="O396" s="569"/>
      <c r="P396" s="569"/>
      <c r="Q396" s="569"/>
      <c r="R396" s="569"/>
      <c r="S396" s="569"/>
      <c r="T396" s="569"/>
      <c r="U396" s="569"/>
      <c r="V396" s="569"/>
      <c r="W396" s="569"/>
      <c r="X396" s="569"/>
      <c r="Y396" s="569"/>
      <c r="Z396" s="569"/>
      <c r="AA396" s="569"/>
      <c r="AB396" s="569"/>
    </row>
    <row r="397">
      <c r="A397" s="574"/>
      <c r="B397" s="574"/>
      <c r="C397" s="569"/>
      <c r="D397" s="569"/>
      <c r="E397" s="569"/>
      <c r="F397" s="569"/>
      <c r="G397" s="569"/>
      <c r="H397" s="569"/>
      <c r="I397" s="569"/>
      <c r="J397" s="569"/>
      <c r="K397" s="569"/>
      <c r="L397" s="569"/>
      <c r="M397" s="569"/>
      <c r="N397" s="569"/>
      <c r="O397" s="569"/>
      <c r="P397" s="569"/>
      <c r="Q397" s="569"/>
      <c r="R397" s="569"/>
      <c r="S397" s="569"/>
      <c r="T397" s="569"/>
      <c r="U397" s="569"/>
      <c r="V397" s="569"/>
      <c r="W397" s="569"/>
      <c r="X397" s="569"/>
      <c r="Y397" s="569"/>
      <c r="Z397" s="569"/>
      <c r="AA397" s="569"/>
      <c r="AB397" s="569"/>
    </row>
    <row r="398">
      <c r="A398" s="574"/>
      <c r="B398" s="574"/>
      <c r="C398" s="569"/>
      <c r="D398" s="569"/>
      <c r="E398" s="569"/>
      <c r="F398" s="569"/>
      <c r="G398" s="569"/>
      <c r="H398" s="569"/>
      <c r="I398" s="569"/>
      <c r="J398" s="569"/>
      <c r="K398" s="569"/>
      <c r="L398" s="569"/>
      <c r="M398" s="569"/>
      <c r="N398" s="569"/>
      <c r="O398" s="569"/>
      <c r="P398" s="569"/>
      <c r="Q398" s="569"/>
      <c r="R398" s="569"/>
      <c r="S398" s="569"/>
      <c r="T398" s="569"/>
      <c r="U398" s="569"/>
      <c r="V398" s="569"/>
      <c r="W398" s="569"/>
      <c r="X398" s="569"/>
      <c r="Y398" s="569"/>
      <c r="Z398" s="569"/>
      <c r="AA398" s="569"/>
      <c r="AB398" s="569"/>
    </row>
    <row r="399">
      <c r="A399" s="574"/>
      <c r="B399" s="574"/>
      <c r="C399" s="569"/>
      <c r="D399" s="569"/>
      <c r="E399" s="569"/>
      <c r="F399" s="569"/>
      <c r="G399" s="569"/>
      <c r="H399" s="569"/>
      <c r="I399" s="569"/>
      <c r="J399" s="569"/>
      <c r="K399" s="569"/>
      <c r="L399" s="569"/>
      <c r="M399" s="569"/>
      <c r="N399" s="569"/>
      <c r="O399" s="569"/>
      <c r="P399" s="569"/>
      <c r="Q399" s="569"/>
      <c r="R399" s="569"/>
      <c r="S399" s="569"/>
      <c r="T399" s="569"/>
      <c r="U399" s="569"/>
      <c r="V399" s="569"/>
      <c r="W399" s="569"/>
      <c r="X399" s="569"/>
      <c r="Y399" s="569"/>
      <c r="Z399" s="569"/>
      <c r="AA399" s="569"/>
      <c r="AB399" s="569"/>
    </row>
    <row r="400">
      <c r="A400" s="574"/>
      <c r="B400" s="574"/>
      <c r="C400" s="569"/>
      <c r="D400" s="569"/>
      <c r="E400" s="569"/>
      <c r="F400" s="569"/>
      <c r="G400" s="569"/>
      <c r="H400" s="569"/>
      <c r="I400" s="569"/>
      <c r="J400" s="569"/>
      <c r="K400" s="569"/>
      <c r="L400" s="569"/>
      <c r="M400" s="569"/>
      <c r="N400" s="569"/>
      <c r="O400" s="569"/>
      <c r="P400" s="569"/>
      <c r="Q400" s="569"/>
      <c r="R400" s="569"/>
      <c r="S400" s="569"/>
      <c r="T400" s="569"/>
      <c r="U400" s="569"/>
      <c r="V400" s="569"/>
      <c r="W400" s="569"/>
      <c r="X400" s="569"/>
      <c r="Y400" s="569"/>
      <c r="Z400" s="569"/>
      <c r="AA400" s="569"/>
      <c r="AB400" s="569"/>
    </row>
    <row r="401">
      <c r="A401" s="574"/>
      <c r="B401" s="574"/>
      <c r="C401" s="569"/>
      <c r="D401" s="569"/>
      <c r="E401" s="569"/>
      <c r="F401" s="569"/>
      <c r="G401" s="569"/>
      <c r="H401" s="569"/>
      <c r="I401" s="569"/>
      <c r="J401" s="569"/>
      <c r="K401" s="569"/>
      <c r="L401" s="569"/>
      <c r="M401" s="569"/>
      <c r="N401" s="569"/>
      <c r="O401" s="569"/>
      <c r="P401" s="569"/>
      <c r="Q401" s="569"/>
      <c r="R401" s="569"/>
      <c r="S401" s="569"/>
      <c r="T401" s="569"/>
      <c r="U401" s="569"/>
      <c r="V401" s="569"/>
      <c r="W401" s="569"/>
      <c r="X401" s="569"/>
      <c r="Y401" s="569"/>
      <c r="Z401" s="569"/>
      <c r="AA401" s="569"/>
      <c r="AB401" s="569"/>
    </row>
    <row r="402">
      <c r="A402" s="574"/>
      <c r="B402" s="574"/>
      <c r="C402" s="569"/>
      <c r="D402" s="569"/>
      <c r="E402" s="569"/>
      <c r="F402" s="569"/>
      <c r="G402" s="569"/>
      <c r="H402" s="569"/>
      <c r="I402" s="569"/>
      <c r="J402" s="569"/>
      <c r="K402" s="569"/>
      <c r="L402" s="569"/>
      <c r="M402" s="569"/>
      <c r="N402" s="569"/>
      <c r="O402" s="569"/>
      <c r="P402" s="569"/>
      <c r="Q402" s="569"/>
      <c r="R402" s="569"/>
      <c r="S402" s="569"/>
      <c r="T402" s="569"/>
      <c r="U402" s="569"/>
      <c r="V402" s="569"/>
      <c r="W402" s="569"/>
      <c r="X402" s="569"/>
      <c r="Y402" s="569"/>
      <c r="Z402" s="569"/>
      <c r="AA402" s="569"/>
      <c r="AB402" s="569"/>
    </row>
    <row r="403">
      <c r="A403" s="574"/>
      <c r="B403" s="574"/>
      <c r="C403" s="569"/>
      <c r="D403" s="569"/>
      <c r="E403" s="569"/>
      <c r="F403" s="569"/>
      <c r="G403" s="569"/>
      <c r="H403" s="569"/>
      <c r="I403" s="569"/>
      <c r="J403" s="569"/>
      <c r="K403" s="569"/>
      <c r="L403" s="569"/>
      <c r="M403" s="569"/>
      <c r="N403" s="569"/>
      <c r="O403" s="569"/>
      <c r="P403" s="569"/>
      <c r="Q403" s="569"/>
      <c r="R403" s="569"/>
      <c r="S403" s="569"/>
      <c r="T403" s="569"/>
      <c r="U403" s="569"/>
      <c r="V403" s="569"/>
      <c r="W403" s="569"/>
      <c r="X403" s="569"/>
      <c r="Y403" s="569"/>
      <c r="Z403" s="569"/>
      <c r="AA403" s="569"/>
      <c r="AB403" s="569"/>
    </row>
    <row r="404">
      <c r="A404" s="574"/>
      <c r="B404" s="574"/>
      <c r="C404" s="569"/>
      <c r="D404" s="569"/>
      <c r="E404" s="569"/>
      <c r="F404" s="569"/>
      <c r="G404" s="569"/>
      <c r="H404" s="569"/>
      <c r="I404" s="569"/>
      <c r="J404" s="569"/>
      <c r="K404" s="569"/>
      <c r="L404" s="569"/>
      <c r="M404" s="569"/>
      <c r="N404" s="569"/>
      <c r="O404" s="569"/>
      <c r="P404" s="569"/>
      <c r="Q404" s="569"/>
      <c r="R404" s="569"/>
      <c r="S404" s="569"/>
      <c r="T404" s="569"/>
      <c r="U404" s="569"/>
      <c r="V404" s="569"/>
      <c r="W404" s="569"/>
      <c r="X404" s="569"/>
      <c r="Y404" s="569"/>
      <c r="Z404" s="569"/>
      <c r="AA404" s="569"/>
      <c r="AB404" s="569"/>
    </row>
    <row r="405">
      <c r="A405" s="574"/>
      <c r="B405" s="574"/>
      <c r="C405" s="569"/>
      <c r="D405" s="569"/>
      <c r="E405" s="569"/>
      <c r="F405" s="569"/>
      <c r="G405" s="569"/>
      <c r="H405" s="569"/>
      <c r="I405" s="569"/>
      <c r="J405" s="569"/>
      <c r="K405" s="569"/>
      <c r="L405" s="569"/>
      <c r="M405" s="569"/>
      <c r="N405" s="569"/>
      <c r="O405" s="569"/>
      <c r="P405" s="569"/>
      <c r="Q405" s="569"/>
      <c r="R405" s="569"/>
      <c r="S405" s="569"/>
      <c r="T405" s="569"/>
      <c r="U405" s="569"/>
      <c r="V405" s="569"/>
      <c r="W405" s="569"/>
      <c r="X405" s="569"/>
      <c r="Y405" s="569"/>
      <c r="Z405" s="569"/>
      <c r="AA405" s="569"/>
      <c r="AB405" s="569"/>
    </row>
    <row r="406">
      <c r="A406" s="574"/>
      <c r="B406" s="574"/>
      <c r="C406" s="569"/>
      <c r="D406" s="569"/>
      <c r="E406" s="569"/>
      <c r="F406" s="569"/>
      <c r="G406" s="569"/>
      <c r="H406" s="569"/>
      <c r="I406" s="569"/>
      <c r="J406" s="569"/>
      <c r="K406" s="569"/>
      <c r="L406" s="569"/>
      <c r="M406" s="569"/>
      <c r="N406" s="569"/>
      <c r="O406" s="569"/>
      <c r="P406" s="569"/>
      <c r="Q406" s="569"/>
      <c r="R406" s="569"/>
      <c r="S406" s="569"/>
      <c r="T406" s="569"/>
      <c r="U406" s="569"/>
      <c r="V406" s="569"/>
      <c r="W406" s="569"/>
      <c r="X406" s="569"/>
      <c r="Y406" s="569"/>
      <c r="Z406" s="569"/>
      <c r="AA406" s="569"/>
      <c r="AB406" s="569"/>
    </row>
    <row r="407">
      <c r="A407" s="574"/>
      <c r="B407" s="574"/>
      <c r="C407" s="569"/>
      <c r="D407" s="569"/>
      <c r="E407" s="569"/>
      <c r="F407" s="569"/>
      <c r="G407" s="569"/>
      <c r="H407" s="569"/>
      <c r="I407" s="569"/>
      <c r="J407" s="569"/>
      <c r="K407" s="569"/>
      <c r="L407" s="569"/>
      <c r="M407" s="569"/>
      <c r="N407" s="569"/>
      <c r="O407" s="569"/>
      <c r="P407" s="569"/>
      <c r="Q407" s="569"/>
      <c r="R407" s="569"/>
      <c r="S407" s="569"/>
      <c r="T407" s="569"/>
      <c r="U407" s="569"/>
      <c r="V407" s="569"/>
      <c r="W407" s="569"/>
      <c r="X407" s="569"/>
      <c r="Y407" s="569"/>
      <c r="Z407" s="569"/>
      <c r="AA407" s="569"/>
      <c r="AB407" s="569"/>
    </row>
    <row r="408">
      <c r="A408" s="574"/>
      <c r="B408" s="574"/>
      <c r="C408" s="569"/>
      <c r="D408" s="569"/>
      <c r="E408" s="569"/>
      <c r="F408" s="569"/>
      <c r="G408" s="569"/>
      <c r="H408" s="569"/>
      <c r="I408" s="569"/>
      <c r="J408" s="569"/>
      <c r="K408" s="569"/>
      <c r="L408" s="569"/>
      <c r="M408" s="569"/>
      <c r="N408" s="569"/>
      <c r="O408" s="569"/>
      <c r="P408" s="569"/>
      <c r="Q408" s="569"/>
      <c r="R408" s="569"/>
      <c r="S408" s="569"/>
      <c r="T408" s="569"/>
      <c r="U408" s="569"/>
      <c r="V408" s="569"/>
      <c r="W408" s="569"/>
      <c r="X408" s="569"/>
      <c r="Y408" s="569"/>
      <c r="Z408" s="569"/>
      <c r="AA408" s="569"/>
      <c r="AB408" s="569"/>
    </row>
    <row r="409">
      <c r="A409" s="574"/>
      <c r="B409" s="574"/>
      <c r="C409" s="569"/>
      <c r="D409" s="569"/>
      <c r="E409" s="569"/>
      <c r="F409" s="569"/>
      <c r="G409" s="569"/>
      <c r="H409" s="569"/>
      <c r="I409" s="569"/>
      <c r="J409" s="569"/>
      <c r="K409" s="569"/>
      <c r="L409" s="569"/>
      <c r="M409" s="569"/>
      <c r="N409" s="569"/>
      <c r="O409" s="569"/>
      <c r="P409" s="569"/>
      <c r="Q409" s="569"/>
      <c r="R409" s="569"/>
      <c r="S409" s="569"/>
      <c r="T409" s="569"/>
      <c r="U409" s="569"/>
      <c r="V409" s="569"/>
      <c r="W409" s="569"/>
      <c r="X409" s="569"/>
      <c r="Y409" s="569"/>
      <c r="Z409" s="569"/>
      <c r="AA409" s="569"/>
      <c r="AB409" s="569"/>
    </row>
    <row r="410">
      <c r="A410" s="574"/>
      <c r="B410" s="574"/>
      <c r="C410" s="569"/>
      <c r="D410" s="569"/>
      <c r="E410" s="569"/>
      <c r="F410" s="569"/>
      <c r="G410" s="569"/>
      <c r="H410" s="569"/>
      <c r="I410" s="569"/>
      <c r="J410" s="569"/>
      <c r="K410" s="569"/>
      <c r="L410" s="569"/>
      <c r="M410" s="569"/>
      <c r="N410" s="569"/>
      <c r="O410" s="569"/>
      <c r="P410" s="569"/>
      <c r="Q410" s="569"/>
      <c r="R410" s="569"/>
      <c r="S410" s="569"/>
      <c r="T410" s="569"/>
      <c r="U410" s="569"/>
      <c r="V410" s="569"/>
      <c r="W410" s="569"/>
      <c r="X410" s="569"/>
      <c r="Y410" s="569"/>
      <c r="Z410" s="569"/>
      <c r="AA410" s="569"/>
      <c r="AB410" s="569"/>
    </row>
    <row r="411">
      <c r="A411" s="574"/>
      <c r="B411" s="574"/>
      <c r="C411" s="569"/>
      <c r="D411" s="569"/>
      <c r="E411" s="569"/>
      <c r="F411" s="569"/>
      <c r="G411" s="569"/>
      <c r="H411" s="569"/>
      <c r="I411" s="569"/>
      <c r="J411" s="569"/>
      <c r="K411" s="569"/>
      <c r="L411" s="569"/>
      <c r="M411" s="569"/>
      <c r="N411" s="569"/>
      <c r="O411" s="569"/>
      <c r="P411" s="569"/>
      <c r="Q411" s="569"/>
      <c r="R411" s="569"/>
      <c r="S411" s="569"/>
      <c r="T411" s="569"/>
      <c r="U411" s="569"/>
      <c r="V411" s="569"/>
      <c r="W411" s="569"/>
      <c r="X411" s="569"/>
      <c r="Y411" s="569"/>
      <c r="Z411" s="569"/>
      <c r="AA411" s="569"/>
      <c r="AB411" s="569"/>
    </row>
    <row r="412">
      <c r="A412" s="574"/>
      <c r="B412" s="574"/>
      <c r="C412" s="569"/>
      <c r="D412" s="569"/>
      <c r="E412" s="569"/>
      <c r="F412" s="569"/>
      <c r="G412" s="569"/>
      <c r="H412" s="569"/>
      <c r="I412" s="569"/>
      <c r="J412" s="569"/>
      <c r="K412" s="569"/>
      <c r="L412" s="569"/>
      <c r="M412" s="569"/>
      <c r="N412" s="569"/>
      <c r="O412" s="569"/>
      <c r="P412" s="569"/>
      <c r="Q412" s="569"/>
      <c r="R412" s="569"/>
      <c r="S412" s="569"/>
      <c r="T412" s="569"/>
      <c r="U412" s="569"/>
      <c r="V412" s="569"/>
      <c r="W412" s="569"/>
      <c r="X412" s="569"/>
      <c r="Y412" s="569"/>
      <c r="Z412" s="569"/>
      <c r="AA412" s="569"/>
      <c r="AB412" s="569"/>
    </row>
    <row r="413">
      <c r="A413" s="574"/>
      <c r="B413" s="574"/>
      <c r="C413" s="569"/>
      <c r="D413" s="569"/>
      <c r="E413" s="569"/>
      <c r="F413" s="569"/>
      <c r="G413" s="569"/>
      <c r="H413" s="569"/>
      <c r="I413" s="569"/>
      <c r="J413" s="569"/>
      <c r="K413" s="569"/>
      <c r="L413" s="569"/>
      <c r="M413" s="569"/>
      <c r="N413" s="569"/>
      <c r="O413" s="569"/>
      <c r="P413" s="569"/>
      <c r="Q413" s="569"/>
      <c r="R413" s="569"/>
      <c r="S413" s="569"/>
      <c r="T413" s="569"/>
      <c r="U413" s="569"/>
      <c r="V413" s="569"/>
      <c r="W413" s="569"/>
      <c r="X413" s="569"/>
      <c r="Y413" s="569"/>
      <c r="Z413" s="569"/>
      <c r="AA413" s="569"/>
      <c r="AB413" s="569"/>
    </row>
    <row r="414">
      <c r="A414" s="574"/>
      <c r="B414" s="574"/>
      <c r="C414" s="569"/>
      <c r="D414" s="569"/>
      <c r="E414" s="569"/>
      <c r="F414" s="569"/>
      <c r="G414" s="569"/>
      <c r="H414" s="569"/>
      <c r="I414" s="569"/>
      <c r="J414" s="569"/>
      <c r="K414" s="569"/>
      <c r="L414" s="569"/>
      <c r="M414" s="569"/>
      <c r="N414" s="569"/>
      <c r="O414" s="569"/>
      <c r="P414" s="569"/>
      <c r="Q414" s="569"/>
      <c r="R414" s="569"/>
      <c r="S414" s="569"/>
      <c r="T414" s="569"/>
      <c r="U414" s="569"/>
      <c r="V414" s="569"/>
      <c r="W414" s="569"/>
      <c r="X414" s="569"/>
      <c r="Y414" s="569"/>
      <c r="Z414" s="569"/>
      <c r="AA414" s="569"/>
      <c r="AB414" s="569"/>
    </row>
    <row r="415">
      <c r="A415" s="574"/>
      <c r="B415" s="574"/>
      <c r="C415" s="569"/>
      <c r="D415" s="569"/>
      <c r="E415" s="569"/>
      <c r="F415" s="569"/>
      <c r="G415" s="569"/>
      <c r="H415" s="569"/>
      <c r="I415" s="569"/>
      <c r="J415" s="569"/>
      <c r="K415" s="569"/>
      <c r="L415" s="569"/>
      <c r="M415" s="569"/>
      <c r="N415" s="569"/>
      <c r="O415" s="569"/>
      <c r="P415" s="569"/>
      <c r="Q415" s="569"/>
      <c r="R415" s="569"/>
      <c r="S415" s="569"/>
      <c r="T415" s="569"/>
      <c r="U415" s="569"/>
      <c r="V415" s="569"/>
      <c r="W415" s="569"/>
      <c r="X415" s="569"/>
      <c r="Y415" s="569"/>
      <c r="Z415" s="569"/>
      <c r="AA415" s="569"/>
      <c r="AB415" s="569"/>
    </row>
    <row r="416">
      <c r="A416" s="574"/>
      <c r="B416" s="574"/>
      <c r="C416" s="569"/>
      <c r="D416" s="569"/>
      <c r="E416" s="569"/>
      <c r="F416" s="569"/>
      <c r="G416" s="569"/>
      <c r="H416" s="569"/>
      <c r="I416" s="569"/>
      <c r="J416" s="569"/>
      <c r="K416" s="569"/>
      <c r="L416" s="569"/>
      <c r="M416" s="569"/>
      <c r="N416" s="569"/>
      <c r="O416" s="569"/>
      <c r="P416" s="569"/>
      <c r="Q416" s="569"/>
      <c r="R416" s="569"/>
      <c r="S416" s="569"/>
      <c r="T416" s="569"/>
      <c r="U416" s="569"/>
      <c r="V416" s="569"/>
      <c r="W416" s="569"/>
      <c r="X416" s="569"/>
      <c r="Y416" s="569"/>
      <c r="Z416" s="569"/>
      <c r="AA416" s="569"/>
      <c r="AB416" s="569"/>
    </row>
    <row r="417">
      <c r="A417" s="574"/>
      <c r="B417" s="574"/>
      <c r="C417" s="569"/>
      <c r="D417" s="569"/>
      <c r="E417" s="569"/>
      <c r="F417" s="569"/>
      <c r="G417" s="569"/>
      <c r="H417" s="569"/>
      <c r="I417" s="569"/>
      <c r="J417" s="569"/>
      <c r="K417" s="569"/>
      <c r="L417" s="569"/>
      <c r="M417" s="569"/>
      <c r="N417" s="569"/>
      <c r="O417" s="569"/>
      <c r="P417" s="569"/>
      <c r="Q417" s="569"/>
      <c r="R417" s="569"/>
      <c r="S417" s="569"/>
      <c r="T417" s="569"/>
      <c r="U417" s="569"/>
      <c r="V417" s="569"/>
      <c r="W417" s="569"/>
      <c r="X417" s="569"/>
      <c r="Y417" s="569"/>
      <c r="Z417" s="569"/>
      <c r="AA417" s="569"/>
      <c r="AB417" s="569"/>
    </row>
    <row r="418">
      <c r="A418" s="574"/>
      <c r="B418" s="574"/>
      <c r="C418" s="569"/>
      <c r="D418" s="569"/>
      <c r="E418" s="569"/>
      <c r="F418" s="569"/>
      <c r="G418" s="569"/>
      <c r="H418" s="569"/>
      <c r="I418" s="569"/>
      <c r="J418" s="569"/>
      <c r="K418" s="569"/>
      <c r="L418" s="569"/>
      <c r="M418" s="569"/>
      <c r="N418" s="569"/>
      <c r="O418" s="569"/>
      <c r="P418" s="569"/>
      <c r="Q418" s="569"/>
      <c r="R418" s="569"/>
      <c r="S418" s="569"/>
      <c r="T418" s="569"/>
      <c r="U418" s="569"/>
      <c r="V418" s="569"/>
      <c r="W418" s="569"/>
      <c r="X418" s="569"/>
      <c r="Y418" s="569"/>
      <c r="Z418" s="569"/>
      <c r="AA418" s="569"/>
      <c r="AB418" s="569"/>
    </row>
    <row r="419">
      <c r="A419" s="574"/>
      <c r="B419" s="574"/>
      <c r="C419" s="569"/>
      <c r="D419" s="569"/>
      <c r="E419" s="569"/>
      <c r="F419" s="569"/>
      <c r="G419" s="569"/>
      <c r="H419" s="569"/>
      <c r="I419" s="569"/>
      <c r="J419" s="569"/>
      <c r="K419" s="569"/>
      <c r="L419" s="569"/>
      <c r="M419" s="569"/>
      <c r="N419" s="569"/>
      <c r="O419" s="569"/>
      <c r="P419" s="569"/>
      <c r="Q419" s="569"/>
      <c r="R419" s="569"/>
      <c r="S419" s="569"/>
      <c r="T419" s="569"/>
      <c r="U419" s="569"/>
      <c r="V419" s="569"/>
      <c r="W419" s="569"/>
      <c r="X419" s="569"/>
      <c r="Y419" s="569"/>
      <c r="Z419" s="569"/>
      <c r="AA419" s="569"/>
      <c r="AB419" s="569"/>
    </row>
    <row r="420">
      <c r="A420" s="574"/>
      <c r="B420" s="574"/>
      <c r="C420" s="569"/>
      <c r="D420" s="569"/>
      <c r="E420" s="569"/>
      <c r="F420" s="569"/>
      <c r="G420" s="569"/>
      <c r="H420" s="569"/>
      <c r="I420" s="569"/>
      <c r="J420" s="569"/>
      <c r="K420" s="569"/>
      <c r="L420" s="569"/>
      <c r="M420" s="569"/>
      <c r="N420" s="569"/>
      <c r="O420" s="569"/>
      <c r="P420" s="569"/>
      <c r="Q420" s="569"/>
      <c r="R420" s="569"/>
      <c r="S420" s="569"/>
      <c r="T420" s="569"/>
      <c r="U420" s="569"/>
      <c r="V420" s="569"/>
      <c r="W420" s="569"/>
      <c r="X420" s="569"/>
      <c r="Y420" s="569"/>
      <c r="Z420" s="569"/>
      <c r="AA420" s="569"/>
      <c r="AB420" s="569"/>
    </row>
    <row r="421">
      <c r="A421" s="574"/>
      <c r="B421" s="574"/>
      <c r="C421" s="569"/>
      <c r="D421" s="569"/>
      <c r="E421" s="569"/>
      <c r="F421" s="569"/>
      <c r="G421" s="569"/>
      <c r="H421" s="569"/>
      <c r="I421" s="569"/>
      <c r="J421" s="569"/>
      <c r="K421" s="569"/>
      <c r="L421" s="569"/>
      <c r="M421" s="569"/>
      <c r="N421" s="569"/>
      <c r="O421" s="569"/>
      <c r="P421" s="569"/>
      <c r="Q421" s="569"/>
      <c r="R421" s="569"/>
      <c r="S421" s="569"/>
      <c r="T421" s="569"/>
      <c r="U421" s="569"/>
      <c r="V421" s="569"/>
      <c r="W421" s="569"/>
      <c r="X421" s="569"/>
      <c r="Y421" s="569"/>
      <c r="Z421" s="569"/>
      <c r="AA421" s="569"/>
      <c r="AB421" s="569"/>
    </row>
    <row r="422">
      <c r="A422" s="574"/>
      <c r="B422" s="574"/>
      <c r="C422" s="569"/>
      <c r="D422" s="569"/>
      <c r="E422" s="569"/>
      <c r="F422" s="569"/>
      <c r="G422" s="569"/>
      <c r="H422" s="569"/>
      <c r="I422" s="569"/>
      <c r="J422" s="569"/>
      <c r="K422" s="569"/>
      <c r="L422" s="569"/>
      <c r="M422" s="569"/>
      <c r="N422" s="569"/>
      <c r="O422" s="569"/>
      <c r="P422" s="569"/>
      <c r="Q422" s="569"/>
      <c r="R422" s="569"/>
      <c r="S422" s="569"/>
      <c r="T422" s="569"/>
      <c r="U422" s="569"/>
      <c r="V422" s="569"/>
      <c r="W422" s="569"/>
      <c r="X422" s="569"/>
      <c r="Y422" s="569"/>
      <c r="Z422" s="569"/>
      <c r="AA422" s="569"/>
      <c r="AB422" s="569"/>
    </row>
    <row r="423">
      <c r="A423" s="574"/>
      <c r="B423" s="574"/>
      <c r="C423" s="569"/>
      <c r="D423" s="569"/>
      <c r="E423" s="569"/>
      <c r="F423" s="569"/>
      <c r="G423" s="569"/>
      <c r="H423" s="569"/>
      <c r="I423" s="569"/>
      <c r="J423" s="569"/>
      <c r="K423" s="569"/>
      <c r="L423" s="569"/>
      <c r="M423" s="569"/>
      <c r="N423" s="569"/>
      <c r="O423" s="569"/>
      <c r="P423" s="569"/>
      <c r="Q423" s="569"/>
      <c r="R423" s="569"/>
      <c r="S423" s="569"/>
      <c r="T423" s="569"/>
      <c r="U423" s="569"/>
      <c r="V423" s="569"/>
      <c r="W423" s="569"/>
      <c r="X423" s="569"/>
      <c r="Y423" s="569"/>
      <c r="Z423" s="569"/>
      <c r="AA423" s="569"/>
      <c r="AB423" s="569"/>
    </row>
    <row r="424">
      <c r="A424" s="574"/>
      <c r="B424" s="574"/>
      <c r="C424" s="569"/>
      <c r="D424" s="569"/>
      <c r="E424" s="569"/>
      <c r="F424" s="569"/>
      <c r="G424" s="569"/>
      <c r="H424" s="569"/>
      <c r="I424" s="569"/>
      <c r="J424" s="569"/>
      <c r="K424" s="569"/>
      <c r="L424" s="569"/>
      <c r="M424" s="569"/>
      <c r="N424" s="569"/>
      <c r="O424" s="569"/>
      <c r="P424" s="569"/>
      <c r="Q424" s="569"/>
      <c r="R424" s="569"/>
      <c r="S424" s="569"/>
      <c r="T424" s="569"/>
      <c r="U424" s="569"/>
      <c r="V424" s="569"/>
      <c r="W424" s="569"/>
      <c r="X424" s="569"/>
      <c r="Y424" s="569"/>
      <c r="Z424" s="569"/>
      <c r="AA424" s="569"/>
      <c r="AB424" s="569"/>
    </row>
    <row r="425">
      <c r="A425" s="574"/>
      <c r="B425" s="574"/>
      <c r="C425" s="569"/>
      <c r="D425" s="569"/>
      <c r="E425" s="569"/>
      <c r="F425" s="569"/>
      <c r="G425" s="569"/>
      <c r="H425" s="569"/>
      <c r="I425" s="569"/>
      <c r="J425" s="569"/>
      <c r="K425" s="569"/>
      <c r="L425" s="569"/>
      <c r="M425" s="569"/>
      <c r="N425" s="569"/>
      <c r="O425" s="569"/>
      <c r="P425" s="569"/>
      <c r="Q425" s="569"/>
      <c r="R425" s="569"/>
      <c r="S425" s="569"/>
      <c r="T425" s="569"/>
      <c r="U425" s="569"/>
      <c r="V425" s="569"/>
      <c r="W425" s="569"/>
      <c r="X425" s="569"/>
      <c r="Y425" s="569"/>
      <c r="Z425" s="569"/>
      <c r="AA425" s="569"/>
      <c r="AB425" s="569"/>
    </row>
    <row r="426">
      <c r="A426" s="574"/>
      <c r="B426" s="574"/>
      <c r="C426" s="569"/>
      <c r="D426" s="569"/>
      <c r="E426" s="569"/>
      <c r="F426" s="569"/>
      <c r="G426" s="569"/>
      <c r="H426" s="569"/>
      <c r="I426" s="569"/>
      <c r="J426" s="569"/>
      <c r="K426" s="569"/>
      <c r="L426" s="569"/>
      <c r="M426" s="569"/>
      <c r="N426" s="569"/>
      <c r="O426" s="569"/>
      <c r="P426" s="569"/>
      <c r="Q426" s="569"/>
      <c r="R426" s="569"/>
      <c r="S426" s="569"/>
      <c r="T426" s="569"/>
      <c r="U426" s="569"/>
      <c r="V426" s="569"/>
      <c r="W426" s="569"/>
      <c r="X426" s="569"/>
      <c r="Y426" s="569"/>
      <c r="Z426" s="569"/>
      <c r="AA426" s="569"/>
      <c r="AB426" s="569"/>
    </row>
    <row r="427">
      <c r="A427" s="574"/>
      <c r="B427" s="574"/>
      <c r="C427" s="569"/>
      <c r="D427" s="569"/>
      <c r="E427" s="569"/>
      <c r="F427" s="569"/>
      <c r="G427" s="569"/>
      <c r="H427" s="569"/>
      <c r="I427" s="569"/>
      <c r="J427" s="569"/>
      <c r="K427" s="569"/>
      <c r="L427" s="569"/>
      <c r="M427" s="569"/>
      <c r="N427" s="569"/>
      <c r="O427" s="569"/>
      <c r="P427" s="569"/>
      <c r="Q427" s="569"/>
      <c r="R427" s="569"/>
      <c r="S427" s="569"/>
      <c r="T427" s="569"/>
      <c r="U427" s="569"/>
      <c r="V427" s="569"/>
      <c r="W427" s="569"/>
      <c r="X427" s="569"/>
      <c r="Y427" s="569"/>
      <c r="Z427" s="569"/>
      <c r="AA427" s="569"/>
      <c r="AB427" s="569"/>
    </row>
    <row r="428">
      <c r="A428" s="574"/>
      <c r="B428" s="574"/>
      <c r="C428" s="569"/>
      <c r="D428" s="569"/>
      <c r="E428" s="569"/>
      <c r="F428" s="569"/>
      <c r="G428" s="569"/>
      <c r="H428" s="569"/>
      <c r="I428" s="569"/>
      <c r="J428" s="569"/>
      <c r="K428" s="569"/>
      <c r="L428" s="569"/>
      <c r="M428" s="569"/>
      <c r="N428" s="569"/>
      <c r="O428" s="569"/>
      <c r="P428" s="569"/>
      <c r="Q428" s="569"/>
      <c r="R428" s="569"/>
      <c r="S428" s="569"/>
      <c r="T428" s="569"/>
      <c r="U428" s="569"/>
      <c r="V428" s="569"/>
      <c r="W428" s="569"/>
      <c r="X428" s="569"/>
      <c r="Y428" s="569"/>
      <c r="Z428" s="569"/>
      <c r="AA428" s="569"/>
      <c r="AB428" s="569"/>
    </row>
    <row r="429">
      <c r="A429" s="574"/>
      <c r="B429" s="574"/>
      <c r="C429" s="569"/>
      <c r="D429" s="569"/>
      <c r="E429" s="569"/>
      <c r="F429" s="569"/>
      <c r="G429" s="569"/>
      <c r="H429" s="569"/>
      <c r="I429" s="569"/>
      <c r="J429" s="569"/>
      <c r="K429" s="569"/>
      <c r="L429" s="569"/>
      <c r="M429" s="569"/>
      <c r="N429" s="569"/>
      <c r="O429" s="569"/>
      <c r="P429" s="569"/>
      <c r="Q429" s="569"/>
      <c r="R429" s="569"/>
      <c r="S429" s="569"/>
      <c r="T429" s="569"/>
      <c r="U429" s="569"/>
      <c r="V429" s="569"/>
      <c r="W429" s="569"/>
      <c r="X429" s="569"/>
      <c r="Y429" s="569"/>
      <c r="Z429" s="569"/>
      <c r="AA429" s="569"/>
      <c r="AB429" s="569"/>
    </row>
    <row r="430">
      <c r="A430" s="574"/>
      <c r="B430" s="574"/>
      <c r="C430" s="569"/>
      <c r="D430" s="569"/>
      <c r="E430" s="569"/>
      <c r="F430" s="569"/>
      <c r="G430" s="569"/>
      <c r="H430" s="569"/>
      <c r="I430" s="569"/>
      <c r="J430" s="569"/>
      <c r="K430" s="569"/>
      <c r="L430" s="569"/>
      <c r="M430" s="569"/>
      <c r="N430" s="569"/>
      <c r="O430" s="569"/>
      <c r="P430" s="569"/>
      <c r="Q430" s="569"/>
      <c r="R430" s="569"/>
      <c r="S430" s="569"/>
      <c r="T430" s="569"/>
      <c r="U430" s="569"/>
      <c r="V430" s="569"/>
      <c r="W430" s="569"/>
      <c r="X430" s="569"/>
      <c r="Y430" s="569"/>
      <c r="Z430" s="569"/>
      <c r="AA430" s="569"/>
      <c r="AB430" s="569"/>
    </row>
    <row r="431">
      <c r="A431" s="574"/>
      <c r="B431" s="574"/>
      <c r="C431" s="569"/>
      <c r="D431" s="569"/>
      <c r="E431" s="569"/>
      <c r="F431" s="569"/>
      <c r="G431" s="569"/>
      <c r="H431" s="569"/>
      <c r="I431" s="569"/>
      <c r="J431" s="569"/>
      <c r="K431" s="569"/>
      <c r="L431" s="569"/>
      <c r="M431" s="569"/>
      <c r="N431" s="569"/>
      <c r="O431" s="569"/>
      <c r="P431" s="569"/>
      <c r="Q431" s="569"/>
      <c r="R431" s="569"/>
      <c r="S431" s="569"/>
      <c r="T431" s="569"/>
      <c r="U431" s="569"/>
      <c r="V431" s="569"/>
      <c r="W431" s="569"/>
      <c r="X431" s="569"/>
      <c r="Y431" s="569"/>
      <c r="Z431" s="569"/>
      <c r="AA431" s="569"/>
      <c r="AB431" s="569"/>
    </row>
    <row r="432">
      <c r="A432" s="574"/>
      <c r="B432" s="574"/>
      <c r="C432" s="569"/>
      <c r="D432" s="569"/>
      <c r="E432" s="569"/>
      <c r="F432" s="569"/>
      <c r="G432" s="569"/>
      <c r="H432" s="569"/>
      <c r="I432" s="569"/>
      <c r="J432" s="569"/>
      <c r="K432" s="569"/>
      <c r="L432" s="569"/>
      <c r="M432" s="569"/>
      <c r="N432" s="569"/>
      <c r="O432" s="569"/>
      <c r="P432" s="569"/>
      <c r="Q432" s="569"/>
      <c r="R432" s="569"/>
      <c r="S432" s="569"/>
      <c r="T432" s="569"/>
      <c r="U432" s="569"/>
      <c r="V432" s="569"/>
      <c r="W432" s="569"/>
      <c r="X432" s="569"/>
      <c r="Y432" s="569"/>
      <c r="Z432" s="569"/>
      <c r="AA432" s="569"/>
      <c r="AB432" s="569"/>
    </row>
    <row r="433">
      <c r="A433" s="574"/>
      <c r="B433" s="574"/>
      <c r="C433" s="569"/>
      <c r="D433" s="569"/>
      <c r="E433" s="569"/>
      <c r="F433" s="569"/>
      <c r="G433" s="569"/>
      <c r="H433" s="569"/>
      <c r="I433" s="569"/>
      <c r="J433" s="569"/>
      <c r="K433" s="569"/>
      <c r="L433" s="569"/>
      <c r="M433" s="569"/>
      <c r="N433" s="569"/>
      <c r="O433" s="569"/>
      <c r="P433" s="569"/>
      <c r="Q433" s="569"/>
      <c r="R433" s="569"/>
      <c r="S433" s="569"/>
      <c r="T433" s="569"/>
      <c r="U433" s="569"/>
      <c r="V433" s="569"/>
      <c r="W433" s="569"/>
      <c r="X433" s="569"/>
      <c r="Y433" s="569"/>
      <c r="Z433" s="569"/>
      <c r="AA433" s="569"/>
      <c r="AB433" s="569"/>
    </row>
    <row r="434">
      <c r="A434" s="574"/>
      <c r="B434" s="574"/>
      <c r="C434" s="569"/>
      <c r="D434" s="569"/>
      <c r="E434" s="569"/>
      <c r="F434" s="569"/>
      <c r="G434" s="569"/>
      <c r="H434" s="569"/>
      <c r="I434" s="569"/>
      <c r="J434" s="569"/>
      <c r="K434" s="569"/>
      <c r="L434" s="569"/>
      <c r="M434" s="569"/>
      <c r="N434" s="569"/>
      <c r="O434" s="569"/>
      <c r="P434" s="569"/>
      <c r="Q434" s="569"/>
      <c r="R434" s="569"/>
      <c r="S434" s="569"/>
      <c r="T434" s="569"/>
      <c r="U434" s="569"/>
      <c r="V434" s="569"/>
      <c r="W434" s="569"/>
      <c r="X434" s="569"/>
      <c r="Y434" s="569"/>
      <c r="Z434" s="569"/>
      <c r="AA434" s="569"/>
      <c r="AB434" s="569"/>
    </row>
    <row r="435">
      <c r="A435" s="574"/>
      <c r="B435" s="574"/>
      <c r="C435" s="569"/>
      <c r="D435" s="569"/>
      <c r="E435" s="569"/>
      <c r="F435" s="569"/>
      <c r="G435" s="569"/>
      <c r="H435" s="569"/>
      <c r="I435" s="569"/>
      <c r="J435" s="569"/>
      <c r="K435" s="569"/>
      <c r="L435" s="569"/>
      <c r="M435" s="569"/>
      <c r="N435" s="569"/>
      <c r="O435" s="569"/>
      <c r="P435" s="569"/>
      <c r="Q435" s="569"/>
      <c r="R435" s="569"/>
      <c r="S435" s="569"/>
      <c r="T435" s="569"/>
      <c r="U435" s="569"/>
      <c r="V435" s="569"/>
      <c r="W435" s="569"/>
      <c r="X435" s="569"/>
      <c r="Y435" s="569"/>
      <c r="Z435" s="569"/>
      <c r="AA435" s="569"/>
      <c r="AB435" s="569"/>
    </row>
    <row r="436">
      <c r="A436" s="574"/>
      <c r="B436" s="574"/>
      <c r="C436" s="569"/>
      <c r="D436" s="569"/>
      <c r="E436" s="569"/>
      <c r="F436" s="569"/>
      <c r="G436" s="569"/>
      <c r="H436" s="569"/>
      <c r="I436" s="569"/>
      <c r="J436" s="569"/>
      <c r="K436" s="569"/>
      <c r="L436" s="569"/>
      <c r="M436" s="569"/>
      <c r="N436" s="569"/>
      <c r="O436" s="569"/>
      <c r="P436" s="569"/>
      <c r="Q436" s="569"/>
      <c r="R436" s="569"/>
      <c r="S436" s="569"/>
      <c r="T436" s="569"/>
      <c r="U436" s="569"/>
      <c r="V436" s="569"/>
      <c r="W436" s="569"/>
      <c r="X436" s="569"/>
      <c r="Y436" s="569"/>
      <c r="Z436" s="569"/>
      <c r="AA436" s="569"/>
      <c r="AB436" s="569"/>
    </row>
    <row r="437">
      <c r="A437" s="574"/>
      <c r="B437" s="574"/>
      <c r="C437" s="569"/>
      <c r="D437" s="569"/>
      <c r="E437" s="569"/>
      <c r="F437" s="569"/>
      <c r="G437" s="569"/>
      <c r="H437" s="569"/>
      <c r="I437" s="569"/>
      <c r="J437" s="569"/>
      <c r="K437" s="569"/>
      <c r="L437" s="569"/>
      <c r="M437" s="569"/>
      <c r="N437" s="569"/>
      <c r="O437" s="569"/>
      <c r="P437" s="569"/>
      <c r="Q437" s="569"/>
      <c r="R437" s="569"/>
      <c r="S437" s="569"/>
      <c r="T437" s="569"/>
      <c r="U437" s="569"/>
      <c r="V437" s="569"/>
      <c r="W437" s="569"/>
      <c r="X437" s="569"/>
      <c r="Y437" s="569"/>
      <c r="Z437" s="569"/>
      <c r="AA437" s="569"/>
      <c r="AB437" s="569"/>
    </row>
    <row r="438">
      <c r="A438" s="574"/>
      <c r="B438" s="574"/>
      <c r="C438" s="569"/>
      <c r="D438" s="569"/>
      <c r="E438" s="569"/>
      <c r="F438" s="569"/>
      <c r="G438" s="569"/>
      <c r="H438" s="569"/>
      <c r="I438" s="569"/>
      <c r="J438" s="569"/>
      <c r="K438" s="569"/>
      <c r="L438" s="569"/>
      <c r="M438" s="569"/>
      <c r="N438" s="569"/>
      <c r="O438" s="569"/>
      <c r="P438" s="569"/>
      <c r="Q438" s="569"/>
      <c r="R438" s="569"/>
      <c r="S438" s="569"/>
      <c r="T438" s="569"/>
      <c r="U438" s="569"/>
      <c r="V438" s="569"/>
      <c r="W438" s="569"/>
      <c r="X438" s="569"/>
      <c r="Y438" s="569"/>
      <c r="Z438" s="569"/>
      <c r="AA438" s="569"/>
      <c r="AB438" s="569"/>
    </row>
    <row r="439">
      <c r="A439" s="574"/>
      <c r="B439" s="574"/>
      <c r="C439" s="569"/>
      <c r="D439" s="569"/>
      <c r="E439" s="569"/>
      <c r="F439" s="569"/>
      <c r="G439" s="569"/>
      <c r="H439" s="569"/>
      <c r="I439" s="569"/>
      <c r="J439" s="569"/>
      <c r="K439" s="569"/>
      <c r="L439" s="569"/>
      <c r="M439" s="569"/>
      <c r="N439" s="569"/>
      <c r="O439" s="569"/>
      <c r="P439" s="569"/>
      <c r="Q439" s="569"/>
      <c r="R439" s="569"/>
      <c r="S439" s="569"/>
      <c r="T439" s="569"/>
      <c r="U439" s="569"/>
      <c r="V439" s="569"/>
      <c r="W439" s="569"/>
      <c r="X439" s="569"/>
      <c r="Y439" s="569"/>
      <c r="Z439" s="569"/>
      <c r="AA439" s="569"/>
      <c r="AB439" s="569"/>
    </row>
    <row r="440">
      <c r="A440" s="574"/>
      <c r="B440" s="574"/>
      <c r="C440" s="569"/>
      <c r="D440" s="569"/>
      <c r="E440" s="569"/>
      <c r="F440" s="569"/>
      <c r="G440" s="569"/>
      <c r="H440" s="569"/>
      <c r="I440" s="569"/>
      <c r="J440" s="569"/>
      <c r="K440" s="569"/>
      <c r="L440" s="569"/>
      <c r="M440" s="569"/>
      <c r="N440" s="569"/>
      <c r="O440" s="569"/>
      <c r="P440" s="569"/>
      <c r="Q440" s="569"/>
      <c r="R440" s="569"/>
      <c r="S440" s="569"/>
      <c r="T440" s="569"/>
      <c r="U440" s="569"/>
      <c r="V440" s="569"/>
      <c r="W440" s="569"/>
      <c r="X440" s="569"/>
      <c r="Y440" s="569"/>
      <c r="Z440" s="569"/>
      <c r="AA440" s="569"/>
      <c r="AB440" s="569"/>
    </row>
    <row r="441">
      <c r="A441" s="574"/>
      <c r="B441" s="574"/>
      <c r="C441" s="569"/>
      <c r="D441" s="569"/>
      <c r="E441" s="569"/>
      <c r="F441" s="569"/>
      <c r="G441" s="569"/>
      <c r="H441" s="569"/>
      <c r="I441" s="569"/>
      <c r="J441" s="569"/>
      <c r="K441" s="569"/>
      <c r="L441" s="569"/>
      <c r="M441" s="569"/>
      <c r="N441" s="569"/>
      <c r="O441" s="569"/>
      <c r="P441" s="569"/>
      <c r="Q441" s="569"/>
      <c r="R441" s="569"/>
      <c r="S441" s="569"/>
      <c r="T441" s="569"/>
      <c r="U441" s="569"/>
      <c r="V441" s="569"/>
      <c r="W441" s="569"/>
      <c r="X441" s="569"/>
      <c r="Y441" s="569"/>
      <c r="Z441" s="569"/>
      <c r="AA441" s="569"/>
      <c r="AB441" s="569"/>
    </row>
    <row r="442">
      <c r="A442" s="574"/>
      <c r="B442" s="574"/>
      <c r="C442" s="569"/>
      <c r="D442" s="569"/>
      <c r="E442" s="569"/>
      <c r="F442" s="569"/>
      <c r="G442" s="569"/>
      <c r="H442" s="569"/>
      <c r="I442" s="569"/>
      <c r="J442" s="569"/>
      <c r="K442" s="569"/>
      <c r="L442" s="569"/>
      <c r="M442" s="569"/>
      <c r="N442" s="569"/>
      <c r="O442" s="569"/>
      <c r="P442" s="569"/>
      <c r="Q442" s="569"/>
      <c r="R442" s="569"/>
      <c r="S442" s="569"/>
      <c r="T442" s="569"/>
      <c r="U442" s="569"/>
      <c r="V442" s="569"/>
      <c r="W442" s="569"/>
      <c r="X442" s="569"/>
      <c r="Y442" s="569"/>
      <c r="Z442" s="569"/>
      <c r="AA442" s="569"/>
      <c r="AB442" s="569"/>
    </row>
    <row r="443">
      <c r="A443" s="574"/>
      <c r="B443" s="574"/>
      <c r="C443" s="569"/>
      <c r="D443" s="569"/>
      <c r="E443" s="569"/>
      <c r="F443" s="569"/>
      <c r="G443" s="569"/>
      <c r="H443" s="569"/>
      <c r="I443" s="569"/>
      <c r="J443" s="569"/>
      <c r="K443" s="569"/>
      <c r="L443" s="569"/>
      <c r="M443" s="569"/>
      <c r="N443" s="569"/>
      <c r="O443" s="569"/>
      <c r="P443" s="569"/>
      <c r="Q443" s="569"/>
      <c r="R443" s="569"/>
      <c r="S443" s="569"/>
      <c r="T443" s="569"/>
      <c r="U443" s="569"/>
      <c r="V443" s="569"/>
      <c r="W443" s="569"/>
      <c r="X443" s="569"/>
      <c r="Y443" s="569"/>
      <c r="Z443" s="569"/>
      <c r="AA443" s="569"/>
      <c r="AB443" s="569"/>
    </row>
    <row r="444">
      <c r="A444" s="574"/>
      <c r="B444" s="574"/>
      <c r="C444" s="569"/>
      <c r="D444" s="569"/>
      <c r="E444" s="569"/>
      <c r="F444" s="569"/>
      <c r="G444" s="569"/>
      <c r="H444" s="569"/>
      <c r="I444" s="569"/>
      <c r="J444" s="569"/>
      <c r="K444" s="569"/>
      <c r="L444" s="569"/>
      <c r="M444" s="569"/>
      <c r="N444" s="569"/>
      <c r="O444" s="569"/>
      <c r="P444" s="569"/>
      <c r="Q444" s="569"/>
      <c r="R444" s="569"/>
      <c r="S444" s="569"/>
      <c r="T444" s="569"/>
      <c r="U444" s="569"/>
      <c r="V444" s="569"/>
      <c r="W444" s="569"/>
      <c r="X444" s="569"/>
      <c r="Y444" s="569"/>
      <c r="Z444" s="569"/>
      <c r="AA444" s="569"/>
      <c r="AB444" s="569"/>
    </row>
    <row r="445">
      <c r="A445" s="574"/>
      <c r="B445" s="574"/>
      <c r="C445" s="569"/>
      <c r="D445" s="569"/>
      <c r="E445" s="569"/>
      <c r="F445" s="569"/>
      <c r="G445" s="569"/>
      <c r="H445" s="569"/>
      <c r="I445" s="569"/>
      <c r="J445" s="569"/>
      <c r="K445" s="569"/>
      <c r="L445" s="569"/>
      <c r="M445" s="569"/>
      <c r="N445" s="569"/>
      <c r="O445" s="569"/>
      <c r="P445" s="569"/>
      <c r="Q445" s="569"/>
      <c r="R445" s="569"/>
      <c r="S445" s="569"/>
      <c r="T445" s="569"/>
      <c r="U445" s="569"/>
      <c r="V445" s="569"/>
      <c r="W445" s="569"/>
      <c r="X445" s="569"/>
      <c r="Y445" s="569"/>
      <c r="Z445" s="569"/>
      <c r="AA445" s="569"/>
      <c r="AB445" s="569"/>
    </row>
    <row r="446">
      <c r="A446" s="574"/>
      <c r="B446" s="574"/>
      <c r="C446" s="569"/>
      <c r="D446" s="569"/>
      <c r="E446" s="569"/>
      <c r="F446" s="569"/>
      <c r="G446" s="569"/>
      <c r="H446" s="569"/>
      <c r="I446" s="569"/>
      <c r="J446" s="569"/>
      <c r="K446" s="569"/>
      <c r="L446" s="569"/>
      <c r="M446" s="569"/>
      <c r="N446" s="569"/>
      <c r="O446" s="569"/>
      <c r="P446" s="569"/>
      <c r="Q446" s="569"/>
      <c r="R446" s="569"/>
      <c r="S446" s="569"/>
      <c r="T446" s="569"/>
      <c r="U446" s="569"/>
      <c r="V446" s="569"/>
      <c r="W446" s="569"/>
      <c r="X446" s="569"/>
      <c r="Y446" s="569"/>
      <c r="Z446" s="569"/>
      <c r="AA446" s="569"/>
      <c r="AB446" s="569"/>
    </row>
    <row r="447">
      <c r="A447" s="574"/>
      <c r="B447" s="574"/>
      <c r="C447" s="569"/>
      <c r="D447" s="569"/>
      <c r="E447" s="569"/>
      <c r="F447" s="569"/>
      <c r="G447" s="569"/>
      <c r="H447" s="569"/>
      <c r="I447" s="569"/>
      <c r="J447" s="569"/>
      <c r="K447" s="569"/>
      <c r="L447" s="569"/>
      <c r="M447" s="569"/>
      <c r="N447" s="569"/>
      <c r="O447" s="569"/>
      <c r="P447" s="569"/>
      <c r="Q447" s="569"/>
      <c r="R447" s="569"/>
      <c r="S447" s="569"/>
      <c r="T447" s="569"/>
      <c r="U447" s="569"/>
      <c r="V447" s="569"/>
      <c r="W447" s="569"/>
      <c r="X447" s="569"/>
      <c r="Y447" s="569"/>
      <c r="Z447" s="569"/>
      <c r="AA447" s="569"/>
      <c r="AB447" s="569"/>
    </row>
    <row r="448">
      <c r="A448" s="574"/>
      <c r="B448" s="574"/>
      <c r="C448" s="569"/>
      <c r="D448" s="569"/>
      <c r="E448" s="569"/>
      <c r="F448" s="569"/>
      <c r="G448" s="569"/>
      <c r="H448" s="569"/>
      <c r="I448" s="569"/>
      <c r="J448" s="569"/>
      <c r="K448" s="569"/>
      <c r="L448" s="569"/>
      <c r="M448" s="569"/>
      <c r="N448" s="569"/>
      <c r="O448" s="569"/>
      <c r="P448" s="569"/>
      <c r="Q448" s="569"/>
      <c r="R448" s="569"/>
      <c r="S448" s="569"/>
      <c r="T448" s="569"/>
      <c r="U448" s="569"/>
      <c r="V448" s="569"/>
      <c r="W448" s="569"/>
      <c r="X448" s="569"/>
      <c r="Y448" s="569"/>
      <c r="Z448" s="569"/>
      <c r="AA448" s="569"/>
      <c r="AB448" s="569"/>
    </row>
    <row r="449">
      <c r="A449" s="574"/>
      <c r="B449" s="574"/>
      <c r="C449" s="569"/>
      <c r="D449" s="569"/>
      <c r="E449" s="569"/>
      <c r="F449" s="569"/>
      <c r="G449" s="569"/>
      <c r="H449" s="569"/>
      <c r="I449" s="569"/>
      <c r="J449" s="569"/>
      <c r="K449" s="569"/>
      <c r="L449" s="569"/>
      <c r="M449" s="569"/>
      <c r="N449" s="569"/>
      <c r="O449" s="569"/>
      <c r="P449" s="569"/>
      <c r="Q449" s="569"/>
      <c r="R449" s="569"/>
      <c r="S449" s="569"/>
      <c r="T449" s="569"/>
      <c r="U449" s="569"/>
      <c r="V449" s="569"/>
      <c r="W449" s="569"/>
      <c r="X449" s="569"/>
      <c r="Y449" s="569"/>
      <c r="Z449" s="569"/>
      <c r="AA449" s="569"/>
      <c r="AB449" s="569"/>
    </row>
    <row r="450">
      <c r="A450" s="574"/>
      <c r="B450" s="574"/>
      <c r="C450" s="569"/>
      <c r="D450" s="569"/>
      <c r="E450" s="569"/>
      <c r="F450" s="569"/>
      <c r="G450" s="569"/>
      <c r="H450" s="569"/>
      <c r="I450" s="569"/>
      <c r="J450" s="569"/>
      <c r="K450" s="569"/>
      <c r="L450" s="569"/>
      <c r="M450" s="569"/>
      <c r="N450" s="569"/>
      <c r="O450" s="569"/>
      <c r="P450" s="569"/>
      <c r="Q450" s="569"/>
      <c r="R450" s="569"/>
      <c r="S450" s="569"/>
      <c r="T450" s="569"/>
      <c r="U450" s="569"/>
      <c r="V450" s="569"/>
      <c r="W450" s="569"/>
      <c r="X450" s="569"/>
      <c r="Y450" s="569"/>
      <c r="Z450" s="569"/>
      <c r="AA450" s="569"/>
      <c r="AB450" s="569"/>
    </row>
    <row r="451">
      <c r="A451" s="574"/>
      <c r="B451" s="574"/>
      <c r="C451" s="569"/>
      <c r="D451" s="569"/>
      <c r="E451" s="569"/>
      <c r="F451" s="569"/>
      <c r="G451" s="569"/>
      <c r="H451" s="569"/>
      <c r="I451" s="569"/>
      <c r="J451" s="569"/>
      <c r="K451" s="569"/>
      <c r="L451" s="569"/>
      <c r="M451" s="569"/>
      <c r="N451" s="569"/>
      <c r="O451" s="569"/>
      <c r="P451" s="569"/>
      <c r="Q451" s="569"/>
      <c r="R451" s="569"/>
      <c r="S451" s="569"/>
      <c r="T451" s="569"/>
      <c r="U451" s="569"/>
      <c r="V451" s="569"/>
      <c r="W451" s="569"/>
      <c r="X451" s="569"/>
      <c r="Y451" s="569"/>
      <c r="Z451" s="569"/>
      <c r="AA451" s="569"/>
      <c r="AB451" s="569"/>
    </row>
    <row r="452">
      <c r="A452" s="574"/>
      <c r="B452" s="574"/>
      <c r="C452" s="569"/>
      <c r="D452" s="569"/>
      <c r="E452" s="569"/>
      <c r="F452" s="569"/>
      <c r="G452" s="569"/>
      <c r="H452" s="569"/>
      <c r="I452" s="569"/>
      <c r="J452" s="569"/>
      <c r="K452" s="569"/>
      <c r="L452" s="569"/>
      <c r="M452" s="569"/>
      <c r="N452" s="569"/>
      <c r="O452" s="569"/>
      <c r="P452" s="569"/>
      <c r="Q452" s="569"/>
      <c r="R452" s="569"/>
      <c r="S452" s="569"/>
      <c r="T452" s="569"/>
      <c r="U452" s="569"/>
      <c r="V452" s="569"/>
      <c r="W452" s="569"/>
      <c r="X452" s="569"/>
      <c r="Y452" s="569"/>
      <c r="Z452" s="569"/>
      <c r="AA452" s="569"/>
      <c r="AB452" s="569"/>
    </row>
    <row r="453">
      <c r="A453" s="574"/>
      <c r="B453" s="574"/>
      <c r="C453" s="569"/>
      <c r="D453" s="569"/>
      <c r="E453" s="569"/>
      <c r="F453" s="569"/>
      <c r="G453" s="569"/>
      <c r="H453" s="569"/>
      <c r="I453" s="569"/>
      <c r="J453" s="569"/>
      <c r="K453" s="569"/>
      <c r="L453" s="569"/>
      <c r="M453" s="569"/>
      <c r="N453" s="569"/>
      <c r="O453" s="569"/>
      <c r="P453" s="569"/>
      <c r="Q453" s="569"/>
      <c r="R453" s="569"/>
      <c r="S453" s="569"/>
      <c r="T453" s="569"/>
      <c r="U453" s="569"/>
      <c r="V453" s="569"/>
      <c r="W453" s="569"/>
      <c r="X453" s="569"/>
      <c r="Y453" s="569"/>
      <c r="Z453" s="569"/>
      <c r="AA453" s="569"/>
      <c r="AB453" s="569"/>
    </row>
    <row r="454">
      <c r="A454" s="574"/>
      <c r="B454" s="574"/>
      <c r="C454" s="569"/>
      <c r="D454" s="569"/>
      <c r="E454" s="569"/>
      <c r="F454" s="569"/>
      <c r="G454" s="569"/>
      <c r="H454" s="569"/>
      <c r="I454" s="569"/>
      <c r="J454" s="569"/>
      <c r="K454" s="569"/>
      <c r="L454" s="569"/>
      <c r="M454" s="569"/>
      <c r="N454" s="569"/>
      <c r="O454" s="569"/>
      <c r="P454" s="569"/>
      <c r="Q454" s="569"/>
      <c r="R454" s="569"/>
      <c r="S454" s="569"/>
      <c r="T454" s="569"/>
      <c r="U454" s="569"/>
      <c r="V454" s="569"/>
      <c r="W454" s="569"/>
      <c r="X454" s="569"/>
      <c r="Y454" s="569"/>
      <c r="Z454" s="569"/>
      <c r="AA454" s="569"/>
      <c r="AB454" s="569"/>
    </row>
    <row r="455">
      <c r="A455" s="574"/>
      <c r="B455" s="574"/>
      <c r="C455" s="569"/>
      <c r="D455" s="569"/>
      <c r="E455" s="569"/>
      <c r="F455" s="569"/>
      <c r="G455" s="569"/>
      <c r="H455" s="569"/>
      <c r="I455" s="569"/>
      <c r="J455" s="569"/>
      <c r="K455" s="569"/>
      <c r="L455" s="569"/>
      <c r="M455" s="569"/>
      <c r="N455" s="569"/>
      <c r="O455" s="569"/>
      <c r="P455" s="569"/>
      <c r="Q455" s="569"/>
      <c r="R455" s="569"/>
      <c r="S455" s="569"/>
      <c r="T455" s="569"/>
      <c r="U455" s="569"/>
      <c r="V455" s="569"/>
      <c r="W455" s="569"/>
      <c r="X455" s="569"/>
      <c r="Y455" s="569"/>
      <c r="Z455" s="569"/>
      <c r="AA455" s="569"/>
      <c r="AB455" s="569"/>
    </row>
    <row r="456">
      <c r="A456" s="574"/>
      <c r="B456" s="574"/>
      <c r="C456" s="569"/>
      <c r="D456" s="569"/>
      <c r="E456" s="569"/>
      <c r="F456" s="569"/>
      <c r="G456" s="569"/>
      <c r="H456" s="569"/>
      <c r="I456" s="569"/>
      <c r="J456" s="569"/>
      <c r="K456" s="569"/>
      <c r="L456" s="569"/>
      <c r="M456" s="569"/>
      <c r="N456" s="569"/>
      <c r="O456" s="569"/>
      <c r="P456" s="569"/>
      <c r="Q456" s="569"/>
      <c r="R456" s="569"/>
      <c r="S456" s="569"/>
      <c r="T456" s="569"/>
      <c r="U456" s="569"/>
      <c r="V456" s="569"/>
      <c r="W456" s="569"/>
      <c r="X456" s="569"/>
      <c r="Y456" s="569"/>
      <c r="Z456" s="569"/>
      <c r="AA456" s="569"/>
      <c r="AB456" s="569"/>
    </row>
    <row r="457">
      <c r="A457" s="574"/>
      <c r="B457" s="574"/>
      <c r="C457" s="569"/>
      <c r="D457" s="569"/>
      <c r="E457" s="569"/>
      <c r="F457" s="569"/>
      <c r="G457" s="569"/>
      <c r="H457" s="569"/>
      <c r="I457" s="569"/>
      <c r="J457" s="569"/>
      <c r="K457" s="569"/>
      <c r="L457" s="569"/>
      <c r="M457" s="569"/>
      <c r="N457" s="569"/>
      <c r="O457" s="569"/>
      <c r="P457" s="569"/>
      <c r="Q457" s="569"/>
      <c r="R457" s="569"/>
      <c r="S457" s="569"/>
      <c r="T457" s="569"/>
      <c r="U457" s="569"/>
      <c r="V457" s="569"/>
      <c r="W457" s="569"/>
      <c r="X457" s="569"/>
      <c r="Y457" s="569"/>
      <c r="Z457" s="569"/>
      <c r="AA457" s="569"/>
      <c r="AB457" s="569"/>
    </row>
    <row r="458">
      <c r="A458" s="574"/>
      <c r="B458" s="574"/>
      <c r="C458" s="569"/>
      <c r="D458" s="569"/>
      <c r="E458" s="569"/>
      <c r="F458" s="569"/>
      <c r="G458" s="569"/>
      <c r="H458" s="569"/>
      <c r="I458" s="569"/>
      <c r="J458" s="569"/>
      <c r="K458" s="569"/>
      <c r="L458" s="569"/>
      <c r="M458" s="569"/>
      <c r="N458" s="569"/>
      <c r="O458" s="569"/>
      <c r="P458" s="569"/>
      <c r="Q458" s="569"/>
      <c r="R458" s="569"/>
      <c r="S458" s="569"/>
      <c r="T458" s="569"/>
      <c r="U458" s="569"/>
      <c r="V458" s="569"/>
      <c r="W458" s="569"/>
      <c r="X458" s="569"/>
      <c r="Y458" s="569"/>
      <c r="Z458" s="569"/>
      <c r="AA458" s="569"/>
      <c r="AB458" s="569"/>
    </row>
    <row r="459">
      <c r="A459" s="574"/>
      <c r="B459" s="574"/>
      <c r="C459" s="569"/>
      <c r="D459" s="569"/>
      <c r="E459" s="569"/>
      <c r="F459" s="569"/>
      <c r="G459" s="569"/>
      <c r="H459" s="569"/>
      <c r="I459" s="569"/>
      <c r="J459" s="569"/>
      <c r="K459" s="569"/>
      <c r="L459" s="569"/>
      <c r="M459" s="569"/>
      <c r="N459" s="569"/>
      <c r="O459" s="569"/>
      <c r="P459" s="569"/>
      <c r="Q459" s="569"/>
      <c r="R459" s="569"/>
      <c r="S459" s="569"/>
      <c r="T459" s="569"/>
      <c r="U459" s="569"/>
      <c r="V459" s="569"/>
      <c r="W459" s="569"/>
      <c r="X459" s="569"/>
      <c r="Y459" s="569"/>
      <c r="Z459" s="569"/>
      <c r="AA459" s="569"/>
      <c r="AB459" s="569"/>
    </row>
    <row r="460">
      <c r="A460" s="574"/>
      <c r="B460" s="574"/>
      <c r="C460" s="569"/>
      <c r="D460" s="569"/>
      <c r="E460" s="569"/>
      <c r="F460" s="569"/>
      <c r="G460" s="569"/>
      <c r="H460" s="569"/>
      <c r="I460" s="569"/>
      <c r="J460" s="569"/>
      <c r="K460" s="569"/>
      <c r="L460" s="569"/>
      <c r="M460" s="569"/>
      <c r="N460" s="569"/>
      <c r="O460" s="569"/>
      <c r="P460" s="569"/>
      <c r="Q460" s="569"/>
      <c r="R460" s="569"/>
      <c r="S460" s="569"/>
      <c r="T460" s="569"/>
      <c r="U460" s="569"/>
      <c r="V460" s="569"/>
      <c r="W460" s="569"/>
      <c r="X460" s="569"/>
      <c r="Y460" s="569"/>
      <c r="Z460" s="569"/>
      <c r="AA460" s="569"/>
      <c r="AB460" s="569"/>
    </row>
    <row r="461">
      <c r="A461" s="574"/>
      <c r="B461" s="574"/>
      <c r="C461" s="569"/>
      <c r="D461" s="569"/>
      <c r="E461" s="569"/>
      <c r="F461" s="569"/>
      <c r="G461" s="569"/>
      <c r="H461" s="569"/>
      <c r="I461" s="569"/>
      <c r="J461" s="569"/>
      <c r="K461" s="569"/>
      <c r="L461" s="569"/>
      <c r="M461" s="569"/>
      <c r="N461" s="569"/>
      <c r="O461" s="569"/>
      <c r="P461" s="569"/>
      <c r="Q461" s="569"/>
      <c r="R461" s="569"/>
      <c r="S461" s="569"/>
      <c r="T461" s="569"/>
      <c r="U461" s="569"/>
      <c r="V461" s="569"/>
      <c r="W461" s="569"/>
      <c r="X461" s="569"/>
      <c r="Y461" s="569"/>
      <c r="Z461" s="569"/>
      <c r="AA461" s="569"/>
      <c r="AB461" s="569"/>
    </row>
    <row r="462">
      <c r="A462" s="574"/>
      <c r="B462" s="574"/>
      <c r="C462" s="569"/>
      <c r="D462" s="569"/>
      <c r="E462" s="569"/>
      <c r="F462" s="569"/>
      <c r="G462" s="569"/>
      <c r="H462" s="569"/>
      <c r="I462" s="569"/>
      <c r="J462" s="569"/>
      <c r="K462" s="569"/>
      <c r="L462" s="569"/>
      <c r="M462" s="569"/>
      <c r="N462" s="569"/>
      <c r="O462" s="569"/>
      <c r="P462" s="569"/>
      <c r="Q462" s="569"/>
      <c r="R462" s="569"/>
      <c r="S462" s="569"/>
      <c r="T462" s="569"/>
      <c r="U462" s="569"/>
      <c r="V462" s="569"/>
      <c r="W462" s="569"/>
      <c r="X462" s="569"/>
      <c r="Y462" s="569"/>
      <c r="Z462" s="569"/>
      <c r="AA462" s="569"/>
      <c r="AB462" s="569"/>
    </row>
    <row r="463">
      <c r="A463" s="574"/>
      <c r="B463" s="574"/>
      <c r="C463" s="569"/>
      <c r="D463" s="569"/>
      <c r="E463" s="569"/>
      <c r="F463" s="569"/>
      <c r="G463" s="569"/>
      <c r="H463" s="569"/>
      <c r="I463" s="569"/>
      <c r="J463" s="569"/>
      <c r="K463" s="569"/>
      <c r="L463" s="569"/>
      <c r="M463" s="569"/>
      <c r="N463" s="569"/>
      <c r="O463" s="569"/>
      <c r="P463" s="569"/>
      <c r="Q463" s="569"/>
      <c r="R463" s="569"/>
      <c r="S463" s="569"/>
      <c r="T463" s="569"/>
      <c r="U463" s="569"/>
      <c r="V463" s="569"/>
      <c r="W463" s="569"/>
      <c r="X463" s="569"/>
      <c r="Y463" s="569"/>
      <c r="Z463" s="569"/>
      <c r="AA463" s="569"/>
      <c r="AB463" s="569"/>
    </row>
    <row r="464">
      <c r="A464" s="574"/>
      <c r="B464" s="574"/>
      <c r="C464" s="569"/>
      <c r="D464" s="569"/>
      <c r="E464" s="569"/>
      <c r="F464" s="569"/>
      <c r="G464" s="569"/>
      <c r="H464" s="569"/>
      <c r="I464" s="569"/>
      <c r="J464" s="569"/>
      <c r="K464" s="569"/>
      <c r="L464" s="569"/>
      <c r="M464" s="569"/>
      <c r="N464" s="569"/>
      <c r="O464" s="569"/>
      <c r="P464" s="569"/>
      <c r="Q464" s="569"/>
      <c r="R464" s="569"/>
      <c r="S464" s="569"/>
      <c r="T464" s="569"/>
      <c r="U464" s="569"/>
      <c r="V464" s="569"/>
      <c r="W464" s="569"/>
      <c r="X464" s="569"/>
      <c r="Y464" s="569"/>
      <c r="Z464" s="569"/>
      <c r="AA464" s="569"/>
      <c r="AB464" s="569"/>
    </row>
    <row r="465">
      <c r="A465" s="574"/>
      <c r="B465" s="574"/>
      <c r="C465" s="569"/>
      <c r="D465" s="569"/>
      <c r="E465" s="569"/>
      <c r="F465" s="569"/>
      <c r="G465" s="569"/>
      <c r="H465" s="569"/>
      <c r="I465" s="569"/>
      <c r="J465" s="569"/>
      <c r="K465" s="569"/>
      <c r="L465" s="569"/>
      <c r="M465" s="569"/>
      <c r="N465" s="569"/>
      <c r="O465" s="569"/>
      <c r="P465" s="569"/>
      <c r="Q465" s="569"/>
      <c r="R465" s="569"/>
      <c r="S465" s="569"/>
      <c r="T465" s="569"/>
      <c r="U465" s="569"/>
      <c r="V465" s="569"/>
      <c r="W465" s="569"/>
      <c r="X465" s="569"/>
      <c r="Y465" s="569"/>
      <c r="Z465" s="569"/>
      <c r="AA465" s="569"/>
      <c r="AB465" s="569"/>
    </row>
    <row r="466">
      <c r="A466" s="574"/>
      <c r="B466" s="574"/>
      <c r="C466" s="569"/>
      <c r="D466" s="569"/>
      <c r="E466" s="569"/>
      <c r="F466" s="569"/>
      <c r="G466" s="569"/>
      <c r="H466" s="569"/>
      <c r="I466" s="569"/>
      <c r="J466" s="569"/>
      <c r="K466" s="569"/>
      <c r="L466" s="569"/>
      <c r="M466" s="569"/>
      <c r="N466" s="569"/>
      <c r="O466" s="569"/>
      <c r="P466" s="569"/>
      <c r="Q466" s="569"/>
      <c r="R466" s="569"/>
      <c r="S466" s="569"/>
      <c r="T466" s="569"/>
      <c r="U466" s="569"/>
      <c r="V466" s="569"/>
      <c r="W466" s="569"/>
      <c r="X466" s="569"/>
      <c r="Y466" s="569"/>
      <c r="Z466" s="569"/>
      <c r="AA466" s="569"/>
      <c r="AB466" s="569"/>
    </row>
    <row r="467">
      <c r="A467" s="574"/>
      <c r="B467" s="574"/>
      <c r="C467" s="569"/>
      <c r="D467" s="569"/>
      <c r="E467" s="569"/>
      <c r="F467" s="569"/>
      <c r="G467" s="569"/>
      <c r="H467" s="569"/>
      <c r="I467" s="569"/>
      <c r="J467" s="569"/>
      <c r="K467" s="569"/>
      <c r="L467" s="569"/>
      <c r="M467" s="569"/>
      <c r="N467" s="569"/>
      <c r="O467" s="569"/>
      <c r="P467" s="569"/>
      <c r="Q467" s="569"/>
      <c r="R467" s="569"/>
      <c r="S467" s="569"/>
      <c r="T467" s="569"/>
      <c r="U467" s="569"/>
      <c r="V467" s="569"/>
      <c r="W467" s="569"/>
      <c r="X467" s="569"/>
      <c r="Y467" s="569"/>
      <c r="Z467" s="569"/>
      <c r="AA467" s="569"/>
      <c r="AB467" s="569"/>
    </row>
    <row r="468">
      <c r="A468" s="574"/>
      <c r="B468" s="574"/>
      <c r="C468" s="569"/>
      <c r="D468" s="569"/>
      <c r="E468" s="569"/>
      <c r="F468" s="569"/>
      <c r="G468" s="569"/>
      <c r="H468" s="569"/>
      <c r="I468" s="569"/>
      <c r="J468" s="569"/>
      <c r="K468" s="569"/>
      <c r="L468" s="569"/>
      <c r="M468" s="569"/>
      <c r="N468" s="569"/>
      <c r="O468" s="569"/>
      <c r="P468" s="569"/>
      <c r="Q468" s="569"/>
      <c r="R468" s="569"/>
      <c r="S468" s="569"/>
      <c r="T468" s="569"/>
      <c r="U468" s="569"/>
      <c r="V468" s="569"/>
      <c r="W468" s="569"/>
      <c r="X468" s="569"/>
      <c r="Y468" s="569"/>
      <c r="Z468" s="569"/>
      <c r="AA468" s="569"/>
      <c r="AB468" s="569"/>
    </row>
    <row r="469">
      <c r="A469" s="574"/>
      <c r="B469" s="574"/>
      <c r="C469" s="569"/>
      <c r="D469" s="569"/>
      <c r="E469" s="569"/>
      <c r="F469" s="569"/>
      <c r="G469" s="569"/>
      <c r="H469" s="569"/>
      <c r="I469" s="569"/>
      <c r="J469" s="569"/>
      <c r="K469" s="569"/>
      <c r="L469" s="569"/>
      <c r="M469" s="569"/>
      <c r="N469" s="569"/>
      <c r="O469" s="569"/>
      <c r="P469" s="569"/>
      <c r="Q469" s="569"/>
      <c r="R469" s="569"/>
      <c r="S469" s="569"/>
      <c r="T469" s="569"/>
      <c r="U469" s="569"/>
      <c r="V469" s="569"/>
      <c r="W469" s="569"/>
      <c r="X469" s="569"/>
      <c r="Y469" s="569"/>
      <c r="Z469" s="569"/>
      <c r="AA469" s="569"/>
      <c r="AB469" s="569"/>
    </row>
    <row r="470">
      <c r="A470" s="574"/>
      <c r="B470" s="574"/>
      <c r="C470" s="569"/>
      <c r="D470" s="569"/>
      <c r="E470" s="569"/>
      <c r="F470" s="569"/>
      <c r="G470" s="569"/>
      <c r="H470" s="569"/>
      <c r="I470" s="569"/>
      <c r="J470" s="569"/>
      <c r="K470" s="569"/>
      <c r="L470" s="569"/>
      <c r="M470" s="569"/>
      <c r="N470" s="569"/>
      <c r="O470" s="569"/>
      <c r="P470" s="569"/>
      <c r="Q470" s="569"/>
      <c r="R470" s="569"/>
      <c r="S470" s="569"/>
      <c r="T470" s="569"/>
      <c r="U470" s="569"/>
      <c r="V470" s="569"/>
      <c r="W470" s="569"/>
      <c r="X470" s="569"/>
      <c r="Y470" s="569"/>
      <c r="Z470" s="569"/>
      <c r="AA470" s="569"/>
      <c r="AB470" s="569"/>
    </row>
    <row r="471">
      <c r="A471" s="574"/>
      <c r="B471" s="574"/>
      <c r="C471" s="569"/>
      <c r="D471" s="569"/>
      <c r="E471" s="569"/>
      <c r="F471" s="569"/>
      <c r="G471" s="569"/>
      <c r="H471" s="569"/>
      <c r="I471" s="569"/>
      <c r="J471" s="569"/>
      <c r="K471" s="569"/>
      <c r="L471" s="569"/>
      <c r="M471" s="569"/>
      <c r="N471" s="569"/>
      <c r="O471" s="569"/>
      <c r="P471" s="569"/>
      <c r="Q471" s="569"/>
      <c r="R471" s="569"/>
      <c r="S471" s="569"/>
      <c r="T471" s="569"/>
      <c r="U471" s="569"/>
      <c r="V471" s="569"/>
      <c r="W471" s="569"/>
      <c r="X471" s="569"/>
      <c r="Y471" s="569"/>
      <c r="Z471" s="569"/>
      <c r="AA471" s="569"/>
      <c r="AB471" s="569"/>
    </row>
    <row r="472">
      <c r="A472" s="574"/>
      <c r="B472" s="574"/>
      <c r="C472" s="569"/>
      <c r="D472" s="569"/>
      <c r="E472" s="569"/>
      <c r="F472" s="569"/>
      <c r="G472" s="569"/>
      <c r="H472" s="569"/>
      <c r="I472" s="569"/>
      <c r="J472" s="569"/>
      <c r="K472" s="569"/>
      <c r="L472" s="569"/>
      <c r="M472" s="569"/>
      <c r="N472" s="569"/>
      <c r="O472" s="569"/>
      <c r="P472" s="569"/>
      <c r="Q472" s="569"/>
      <c r="R472" s="569"/>
      <c r="S472" s="569"/>
      <c r="T472" s="569"/>
      <c r="U472" s="569"/>
      <c r="V472" s="569"/>
      <c r="W472" s="569"/>
      <c r="X472" s="569"/>
      <c r="Y472" s="569"/>
      <c r="Z472" s="569"/>
      <c r="AA472" s="569"/>
      <c r="AB472" s="569"/>
    </row>
    <row r="473">
      <c r="A473" s="574"/>
      <c r="B473" s="574"/>
      <c r="C473" s="569"/>
      <c r="D473" s="569"/>
      <c r="E473" s="569"/>
      <c r="F473" s="569"/>
      <c r="G473" s="569"/>
      <c r="H473" s="569"/>
      <c r="I473" s="569"/>
      <c r="J473" s="569"/>
      <c r="K473" s="569"/>
      <c r="L473" s="569"/>
      <c r="M473" s="569"/>
      <c r="N473" s="569"/>
      <c r="O473" s="569"/>
      <c r="P473" s="569"/>
      <c r="Q473" s="569"/>
      <c r="R473" s="569"/>
      <c r="S473" s="569"/>
      <c r="T473" s="569"/>
      <c r="U473" s="569"/>
      <c r="V473" s="569"/>
      <c r="W473" s="569"/>
      <c r="X473" s="569"/>
      <c r="Y473" s="569"/>
      <c r="Z473" s="569"/>
      <c r="AA473" s="569"/>
      <c r="AB473" s="569"/>
    </row>
    <row r="474">
      <c r="A474" s="574"/>
      <c r="B474" s="574"/>
      <c r="C474" s="569"/>
      <c r="D474" s="569"/>
      <c r="E474" s="569"/>
      <c r="F474" s="569"/>
      <c r="G474" s="569"/>
      <c r="H474" s="569"/>
      <c r="I474" s="569"/>
      <c r="J474" s="569"/>
      <c r="K474" s="569"/>
      <c r="L474" s="569"/>
      <c r="M474" s="569"/>
      <c r="N474" s="569"/>
      <c r="O474" s="569"/>
      <c r="P474" s="569"/>
      <c r="Q474" s="569"/>
      <c r="R474" s="569"/>
      <c r="S474" s="569"/>
      <c r="T474" s="569"/>
      <c r="U474" s="569"/>
      <c r="V474" s="569"/>
      <c r="W474" s="569"/>
      <c r="X474" s="569"/>
      <c r="Y474" s="569"/>
      <c r="Z474" s="569"/>
      <c r="AA474" s="569"/>
      <c r="AB474" s="569"/>
    </row>
    <row r="475">
      <c r="A475" s="574"/>
      <c r="B475" s="574"/>
      <c r="C475" s="569"/>
      <c r="D475" s="569"/>
      <c r="E475" s="569"/>
      <c r="F475" s="569"/>
      <c r="G475" s="569"/>
      <c r="H475" s="569"/>
      <c r="I475" s="569"/>
      <c r="J475" s="569"/>
      <c r="K475" s="569"/>
      <c r="L475" s="569"/>
      <c r="M475" s="569"/>
      <c r="N475" s="569"/>
      <c r="O475" s="569"/>
      <c r="P475" s="569"/>
      <c r="Q475" s="569"/>
      <c r="R475" s="569"/>
      <c r="S475" s="569"/>
      <c r="T475" s="569"/>
      <c r="U475" s="569"/>
      <c r="V475" s="569"/>
      <c r="W475" s="569"/>
      <c r="X475" s="569"/>
      <c r="Y475" s="569"/>
      <c r="Z475" s="569"/>
      <c r="AA475" s="569"/>
      <c r="AB475" s="569"/>
    </row>
    <row r="476">
      <c r="A476" s="574"/>
      <c r="B476" s="574"/>
      <c r="C476" s="569"/>
      <c r="D476" s="569"/>
      <c r="E476" s="569"/>
      <c r="F476" s="569"/>
      <c r="G476" s="569"/>
      <c r="H476" s="569"/>
      <c r="I476" s="569"/>
      <c r="J476" s="569"/>
      <c r="K476" s="569"/>
      <c r="L476" s="569"/>
      <c r="M476" s="569"/>
      <c r="N476" s="569"/>
      <c r="O476" s="569"/>
      <c r="P476" s="569"/>
      <c r="Q476" s="569"/>
      <c r="R476" s="569"/>
      <c r="S476" s="569"/>
      <c r="T476" s="569"/>
      <c r="U476" s="569"/>
      <c r="V476" s="569"/>
      <c r="W476" s="569"/>
      <c r="X476" s="569"/>
      <c r="Y476" s="569"/>
      <c r="Z476" s="569"/>
      <c r="AA476" s="569"/>
      <c r="AB476" s="569"/>
    </row>
    <row r="477">
      <c r="A477" s="574"/>
      <c r="B477" s="574"/>
      <c r="C477" s="569"/>
      <c r="D477" s="569"/>
      <c r="E477" s="569"/>
      <c r="F477" s="569"/>
      <c r="G477" s="569"/>
      <c r="H477" s="569"/>
      <c r="I477" s="569"/>
      <c r="J477" s="569"/>
      <c r="K477" s="569"/>
      <c r="L477" s="569"/>
      <c r="M477" s="569"/>
      <c r="N477" s="569"/>
      <c r="O477" s="569"/>
      <c r="P477" s="569"/>
      <c r="Q477" s="569"/>
      <c r="R477" s="569"/>
      <c r="S477" s="569"/>
      <c r="T477" s="569"/>
      <c r="U477" s="569"/>
      <c r="V477" s="569"/>
      <c r="W477" s="569"/>
      <c r="X477" s="569"/>
      <c r="Y477" s="569"/>
      <c r="Z477" s="569"/>
      <c r="AA477" s="569"/>
      <c r="AB477" s="569"/>
    </row>
    <row r="478">
      <c r="A478" s="574"/>
      <c r="B478" s="574"/>
      <c r="C478" s="569"/>
      <c r="D478" s="569"/>
      <c r="E478" s="569"/>
      <c r="F478" s="569"/>
      <c r="G478" s="569"/>
      <c r="H478" s="569"/>
      <c r="I478" s="569"/>
      <c r="J478" s="569"/>
      <c r="K478" s="569"/>
      <c r="L478" s="569"/>
      <c r="M478" s="569"/>
      <c r="N478" s="569"/>
      <c r="O478" s="569"/>
      <c r="P478" s="569"/>
      <c r="Q478" s="569"/>
      <c r="R478" s="569"/>
      <c r="S478" s="569"/>
      <c r="T478" s="569"/>
      <c r="U478" s="569"/>
      <c r="V478" s="569"/>
      <c r="W478" s="569"/>
      <c r="X478" s="569"/>
      <c r="Y478" s="569"/>
      <c r="Z478" s="569"/>
      <c r="AA478" s="569"/>
      <c r="AB478" s="569"/>
    </row>
    <row r="479">
      <c r="A479" s="574"/>
      <c r="B479" s="574"/>
      <c r="C479" s="569"/>
      <c r="D479" s="569"/>
      <c r="E479" s="569"/>
      <c r="F479" s="569"/>
      <c r="G479" s="569"/>
      <c r="H479" s="569"/>
      <c r="I479" s="569"/>
      <c r="J479" s="569"/>
      <c r="K479" s="569"/>
      <c r="L479" s="569"/>
      <c r="M479" s="569"/>
      <c r="N479" s="569"/>
      <c r="O479" s="569"/>
      <c r="P479" s="569"/>
      <c r="Q479" s="569"/>
      <c r="R479" s="569"/>
      <c r="S479" s="569"/>
      <c r="T479" s="569"/>
      <c r="U479" s="569"/>
      <c r="V479" s="569"/>
      <c r="W479" s="569"/>
      <c r="X479" s="569"/>
      <c r="Y479" s="569"/>
      <c r="Z479" s="569"/>
      <c r="AA479" s="569"/>
      <c r="AB479" s="569"/>
    </row>
    <row r="480">
      <c r="A480" s="574"/>
      <c r="B480" s="574"/>
      <c r="C480" s="569"/>
      <c r="D480" s="569"/>
      <c r="E480" s="569"/>
      <c r="F480" s="569"/>
      <c r="G480" s="569"/>
      <c r="H480" s="569"/>
      <c r="I480" s="569"/>
      <c r="J480" s="569"/>
      <c r="K480" s="569"/>
      <c r="L480" s="569"/>
      <c r="M480" s="569"/>
      <c r="N480" s="569"/>
      <c r="O480" s="569"/>
      <c r="P480" s="569"/>
      <c r="Q480" s="569"/>
      <c r="R480" s="569"/>
      <c r="S480" s="569"/>
      <c r="T480" s="569"/>
      <c r="U480" s="569"/>
      <c r="V480" s="569"/>
      <c r="W480" s="569"/>
      <c r="X480" s="569"/>
      <c r="Y480" s="569"/>
      <c r="Z480" s="569"/>
      <c r="AA480" s="569"/>
      <c r="AB480" s="569"/>
    </row>
    <row r="481">
      <c r="A481" s="574"/>
      <c r="B481" s="574"/>
      <c r="C481" s="569"/>
      <c r="D481" s="569"/>
      <c r="E481" s="569"/>
      <c r="F481" s="569"/>
      <c r="G481" s="569"/>
      <c r="H481" s="569"/>
      <c r="I481" s="569"/>
      <c r="J481" s="569"/>
      <c r="K481" s="569"/>
      <c r="L481" s="569"/>
      <c r="M481" s="569"/>
      <c r="N481" s="569"/>
      <c r="O481" s="569"/>
      <c r="P481" s="569"/>
      <c r="Q481" s="569"/>
      <c r="R481" s="569"/>
      <c r="S481" s="569"/>
      <c r="T481" s="569"/>
      <c r="U481" s="569"/>
      <c r="V481" s="569"/>
      <c r="W481" s="569"/>
      <c r="X481" s="569"/>
      <c r="Y481" s="569"/>
      <c r="Z481" s="569"/>
      <c r="AA481" s="569"/>
      <c r="AB481" s="569"/>
    </row>
    <row r="482">
      <c r="A482" s="574"/>
      <c r="B482" s="574"/>
      <c r="C482" s="569"/>
      <c r="D482" s="569"/>
      <c r="E482" s="569"/>
      <c r="F482" s="569"/>
      <c r="G482" s="569"/>
      <c r="H482" s="569"/>
      <c r="I482" s="569"/>
      <c r="J482" s="569"/>
      <c r="K482" s="569"/>
      <c r="L482" s="569"/>
      <c r="M482" s="569"/>
      <c r="N482" s="569"/>
      <c r="O482" s="569"/>
      <c r="P482" s="569"/>
      <c r="Q482" s="569"/>
      <c r="R482" s="569"/>
      <c r="S482" s="569"/>
      <c r="T482" s="569"/>
      <c r="U482" s="569"/>
      <c r="V482" s="569"/>
      <c r="W482" s="569"/>
      <c r="X482" s="569"/>
      <c r="Y482" s="569"/>
      <c r="Z482" s="569"/>
      <c r="AA482" s="569"/>
      <c r="AB482" s="569"/>
    </row>
    <row r="483">
      <c r="A483" s="574"/>
      <c r="B483" s="574"/>
      <c r="C483" s="569"/>
      <c r="D483" s="569"/>
      <c r="E483" s="569"/>
      <c r="F483" s="569"/>
      <c r="G483" s="569"/>
      <c r="H483" s="569"/>
      <c r="I483" s="569"/>
      <c r="J483" s="569"/>
      <c r="K483" s="569"/>
      <c r="L483" s="569"/>
      <c r="M483" s="569"/>
      <c r="N483" s="569"/>
      <c r="O483" s="569"/>
      <c r="P483" s="569"/>
      <c r="Q483" s="569"/>
      <c r="R483" s="569"/>
      <c r="S483" s="569"/>
      <c r="T483" s="569"/>
      <c r="U483" s="569"/>
      <c r="V483" s="569"/>
      <c r="W483" s="569"/>
      <c r="X483" s="569"/>
      <c r="Y483" s="569"/>
      <c r="Z483" s="569"/>
      <c r="AA483" s="569"/>
      <c r="AB483" s="569"/>
    </row>
    <row r="484">
      <c r="A484" s="574"/>
      <c r="B484" s="574"/>
      <c r="C484" s="569"/>
      <c r="D484" s="569"/>
      <c r="E484" s="569"/>
      <c r="F484" s="569"/>
      <c r="G484" s="569"/>
      <c r="H484" s="569"/>
      <c r="I484" s="569"/>
      <c r="J484" s="569"/>
      <c r="K484" s="569"/>
      <c r="L484" s="569"/>
      <c r="M484" s="569"/>
      <c r="N484" s="569"/>
      <c r="O484" s="569"/>
      <c r="P484" s="569"/>
      <c r="Q484" s="569"/>
      <c r="R484" s="569"/>
      <c r="S484" s="569"/>
      <c r="T484" s="569"/>
      <c r="U484" s="569"/>
      <c r="V484" s="569"/>
      <c r="W484" s="569"/>
      <c r="X484" s="569"/>
      <c r="Y484" s="569"/>
      <c r="Z484" s="569"/>
      <c r="AA484" s="569"/>
      <c r="AB484" s="569"/>
    </row>
    <row r="485">
      <c r="A485" s="574"/>
      <c r="B485" s="574"/>
      <c r="C485" s="569"/>
      <c r="D485" s="569"/>
      <c r="E485" s="569"/>
      <c r="F485" s="569"/>
      <c r="G485" s="569"/>
      <c r="H485" s="569"/>
      <c r="I485" s="569"/>
      <c r="J485" s="569"/>
      <c r="K485" s="569"/>
      <c r="L485" s="569"/>
      <c r="M485" s="569"/>
      <c r="N485" s="569"/>
      <c r="O485" s="569"/>
      <c r="P485" s="569"/>
      <c r="Q485" s="569"/>
      <c r="R485" s="569"/>
      <c r="S485" s="569"/>
      <c r="T485" s="569"/>
      <c r="U485" s="569"/>
      <c r="V485" s="569"/>
      <c r="W485" s="569"/>
      <c r="X485" s="569"/>
      <c r="Y485" s="569"/>
      <c r="Z485" s="569"/>
      <c r="AA485" s="569"/>
      <c r="AB485" s="569"/>
    </row>
    <row r="486">
      <c r="A486" s="574"/>
      <c r="B486" s="574"/>
      <c r="C486" s="569"/>
      <c r="D486" s="569"/>
      <c r="E486" s="569"/>
      <c r="F486" s="569"/>
      <c r="G486" s="569"/>
      <c r="H486" s="569"/>
      <c r="I486" s="569"/>
      <c r="J486" s="569"/>
      <c r="K486" s="569"/>
      <c r="L486" s="569"/>
      <c r="M486" s="569"/>
      <c r="N486" s="569"/>
      <c r="O486" s="569"/>
      <c r="P486" s="569"/>
      <c r="Q486" s="569"/>
      <c r="R486" s="569"/>
      <c r="S486" s="569"/>
      <c r="T486" s="569"/>
      <c r="U486" s="569"/>
      <c r="V486" s="569"/>
      <c r="W486" s="569"/>
      <c r="X486" s="569"/>
      <c r="Y486" s="569"/>
      <c r="Z486" s="569"/>
      <c r="AA486" s="569"/>
      <c r="AB486" s="569"/>
    </row>
    <row r="487">
      <c r="A487" s="574"/>
      <c r="B487" s="574"/>
      <c r="C487" s="569"/>
      <c r="D487" s="569"/>
      <c r="E487" s="569"/>
      <c r="F487" s="569"/>
      <c r="G487" s="569"/>
      <c r="H487" s="569"/>
      <c r="I487" s="569"/>
      <c r="J487" s="569"/>
      <c r="K487" s="569"/>
      <c r="L487" s="569"/>
      <c r="M487" s="569"/>
      <c r="N487" s="569"/>
      <c r="O487" s="569"/>
      <c r="P487" s="569"/>
      <c r="Q487" s="569"/>
      <c r="R487" s="569"/>
      <c r="S487" s="569"/>
      <c r="T487" s="569"/>
      <c r="U487" s="569"/>
      <c r="V487" s="569"/>
      <c r="W487" s="569"/>
      <c r="X487" s="569"/>
      <c r="Y487" s="569"/>
      <c r="Z487" s="569"/>
      <c r="AA487" s="569"/>
      <c r="AB487" s="569"/>
    </row>
    <row r="488">
      <c r="A488" s="574"/>
      <c r="B488" s="574"/>
      <c r="C488" s="569"/>
      <c r="D488" s="569"/>
      <c r="E488" s="569"/>
      <c r="F488" s="569"/>
      <c r="G488" s="569"/>
      <c r="H488" s="569"/>
      <c r="I488" s="569"/>
      <c r="J488" s="569"/>
      <c r="K488" s="569"/>
      <c r="L488" s="569"/>
      <c r="M488" s="569"/>
      <c r="N488" s="569"/>
      <c r="O488" s="569"/>
      <c r="P488" s="569"/>
      <c r="Q488" s="569"/>
      <c r="R488" s="569"/>
      <c r="S488" s="569"/>
      <c r="T488" s="569"/>
      <c r="U488" s="569"/>
      <c r="V488" s="569"/>
      <c r="W488" s="569"/>
      <c r="X488" s="569"/>
      <c r="Y488" s="569"/>
      <c r="Z488" s="569"/>
      <c r="AA488" s="569"/>
      <c r="AB488" s="569"/>
    </row>
    <row r="489">
      <c r="A489" s="574"/>
      <c r="B489" s="574"/>
      <c r="C489" s="569"/>
      <c r="D489" s="569"/>
      <c r="E489" s="569"/>
      <c r="F489" s="569"/>
      <c r="G489" s="569"/>
      <c r="H489" s="569"/>
      <c r="I489" s="569"/>
      <c r="J489" s="569"/>
      <c r="K489" s="569"/>
      <c r="L489" s="569"/>
      <c r="M489" s="569"/>
      <c r="N489" s="569"/>
      <c r="O489" s="569"/>
      <c r="P489" s="569"/>
      <c r="Q489" s="569"/>
      <c r="R489" s="569"/>
      <c r="S489" s="569"/>
      <c r="T489" s="569"/>
      <c r="U489" s="569"/>
      <c r="V489" s="569"/>
      <c r="W489" s="569"/>
      <c r="X489" s="569"/>
      <c r="Y489" s="569"/>
      <c r="Z489" s="569"/>
      <c r="AA489" s="569"/>
      <c r="AB489" s="569"/>
    </row>
    <row r="490">
      <c r="A490" s="574"/>
      <c r="B490" s="574"/>
      <c r="C490" s="569"/>
      <c r="D490" s="569"/>
      <c r="E490" s="569"/>
      <c r="F490" s="569"/>
      <c r="G490" s="569"/>
      <c r="H490" s="569"/>
      <c r="I490" s="569"/>
      <c r="J490" s="569"/>
      <c r="K490" s="569"/>
      <c r="L490" s="569"/>
      <c r="M490" s="569"/>
      <c r="N490" s="569"/>
      <c r="O490" s="569"/>
      <c r="P490" s="569"/>
      <c r="Q490" s="569"/>
      <c r="R490" s="569"/>
      <c r="S490" s="569"/>
      <c r="T490" s="569"/>
      <c r="U490" s="569"/>
      <c r="V490" s="569"/>
      <c r="W490" s="569"/>
      <c r="X490" s="569"/>
      <c r="Y490" s="569"/>
      <c r="Z490" s="569"/>
      <c r="AA490" s="569"/>
      <c r="AB490" s="569"/>
    </row>
    <row r="491">
      <c r="A491" s="574"/>
      <c r="B491" s="574"/>
      <c r="C491" s="569"/>
      <c r="D491" s="569"/>
      <c r="E491" s="569"/>
      <c r="F491" s="569"/>
      <c r="G491" s="569"/>
      <c r="H491" s="569"/>
      <c r="I491" s="569"/>
      <c r="J491" s="569"/>
      <c r="K491" s="569"/>
      <c r="L491" s="569"/>
      <c r="M491" s="569"/>
      <c r="N491" s="569"/>
      <c r="O491" s="569"/>
      <c r="P491" s="569"/>
      <c r="Q491" s="569"/>
      <c r="R491" s="569"/>
      <c r="S491" s="569"/>
      <c r="T491" s="569"/>
      <c r="U491" s="569"/>
      <c r="V491" s="569"/>
      <c r="W491" s="569"/>
      <c r="X491" s="569"/>
      <c r="Y491" s="569"/>
      <c r="Z491" s="569"/>
      <c r="AA491" s="569"/>
      <c r="AB491" s="569"/>
    </row>
    <row r="492">
      <c r="A492" s="574"/>
      <c r="B492" s="574"/>
      <c r="C492" s="569"/>
      <c r="D492" s="569"/>
      <c r="E492" s="569"/>
      <c r="F492" s="569"/>
      <c r="G492" s="569"/>
      <c r="H492" s="569"/>
      <c r="I492" s="569"/>
      <c r="J492" s="569"/>
      <c r="K492" s="569"/>
      <c r="L492" s="569"/>
      <c r="M492" s="569"/>
      <c r="N492" s="569"/>
      <c r="O492" s="569"/>
      <c r="P492" s="569"/>
      <c r="Q492" s="569"/>
      <c r="R492" s="569"/>
      <c r="S492" s="569"/>
      <c r="T492" s="569"/>
      <c r="U492" s="569"/>
      <c r="V492" s="569"/>
      <c r="W492" s="569"/>
      <c r="X492" s="569"/>
      <c r="Y492" s="569"/>
      <c r="Z492" s="569"/>
      <c r="AA492" s="569"/>
      <c r="AB492" s="569"/>
    </row>
    <row r="493">
      <c r="A493" s="574"/>
      <c r="B493" s="574"/>
      <c r="C493" s="569"/>
      <c r="D493" s="569"/>
      <c r="E493" s="569"/>
      <c r="F493" s="569"/>
      <c r="G493" s="569"/>
      <c r="H493" s="569"/>
      <c r="I493" s="569"/>
      <c r="J493" s="569"/>
      <c r="K493" s="569"/>
      <c r="L493" s="569"/>
      <c r="M493" s="569"/>
      <c r="N493" s="569"/>
      <c r="O493" s="569"/>
      <c r="P493" s="569"/>
      <c r="Q493" s="569"/>
      <c r="R493" s="569"/>
      <c r="S493" s="569"/>
      <c r="T493" s="569"/>
      <c r="U493" s="569"/>
      <c r="V493" s="569"/>
      <c r="W493" s="569"/>
      <c r="X493" s="569"/>
      <c r="Y493" s="569"/>
      <c r="Z493" s="569"/>
      <c r="AA493" s="569"/>
      <c r="AB493" s="569"/>
    </row>
    <row r="494">
      <c r="A494" s="574"/>
      <c r="B494" s="574"/>
      <c r="C494" s="569"/>
      <c r="D494" s="569"/>
      <c r="E494" s="569"/>
      <c r="F494" s="569"/>
      <c r="G494" s="569"/>
      <c r="H494" s="569"/>
      <c r="I494" s="569"/>
      <c r="J494" s="569"/>
      <c r="K494" s="569"/>
      <c r="L494" s="569"/>
      <c r="M494" s="569"/>
      <c r="N494" s="569"/>
      <c r="O494" s="569"/>
      <c r="P494" s="569"/>
      <c r="Q494" s="569"/>
      <c r="R494" s="569"/>
      <c r="S494" s="569"/>
      <c r="T494" s="569"/>
      <c r="U494" s="569"/>
      <c r="V494" s="569"/>
      <c r="W494" s="569"/>
      <c r="X494" s="569"/>
      <c r="Y494" s="569"/>
      <c r="Z494" s="569"/>
      <c r="AA494" s="569"/>
      <c r="AB494" s="569"/>
    </row>
    <row r="495">
      <c r="A495" s="574"/>
      <c r="B495" s="574"/>
      <c r="C495" s="569"/>
      <c r="D495" s="569"/>
      <c r="E495" s="569"/>
      <c r="F495" s="569"/>
      <c r="G495" s="569"/>
      <c r="H495" s="569"/>
      <c r="I495" s="569"/>
      <c r="J495" s="569"/>
      <c r="K495" s="569"/>
      <c r="L495" s="569"/>
      <c r="M495" s="569"/>
      <c r="N495" s="569"/>
      <c r="O495" s="569"/>
      <c r="P495" s="569"/>
      <c r="Q495" s="569"/>
      <c r="R495" s="569"/>
      <c r="S495" s="569"/>
      <c r="T495" s="569"/>
      <c r="U495" s="569"/>
      <c r="V495" s="569"/>
      <c r="W495" s="569"/>
      <c r="X495" s="569"/>
      <c r="Y495" s="569"/>
      <c r="Z495" s="569"/>
      <c r="AA495" s="569"/>
      <c r="AB495" s="569"/>
    </row>
    <row r="496">
      <c r="A496" s="574"/>
      <c r="B496" s="574"/>
      <c r="C496" s="569"/>
      <c r="D496" s="569"/>
      <c r="E496" s="569"/>
      <c r="F496" s="569"/>
      <c r="G496" s="569"/>
      <c r="H496" s="569"/>
      <c r="I496" s="569"/>
      <c r="J496" s="569"/>
      <c r="K496" s="569"/>
      <c r="L496" s="569"/>
      <c r="M496" s="569"/>
      <c r="N496" s="569"/>
      <c r="O496" s="569"/>
      <c r="P496" s="569"/>
      <c r="Q496" s="569"/>
      <c r="R496" s="569"/>
      <c r="S496" s="569"/>
      <c r="T496" s="569"/>
      <c r="U496" s="569"/>
      <c r="V496" s="569"/>
      <c r="W496" s="569"/>
      <c r="X496" s="569"/>
      <c r="Y496" s="569"/>
      <c r="Z496" s="569"/>
      <c r="AA496" s="569"/>
      <c r="AB496" s="569"/>
    </row>
    <row r="497">
      <c r="A497" s="574"/>
      <c r="B497" s="574"/>
      <c r="C497" s="569"/>
      <c r="D497" s="569"/>
      <c r="E497" s="569"/>
      <c r="F497" s="569"/>
      <c r="G497" s="569"/>
      <c r="H497" s="569"/>
      <c r="I497" s="569"/>
      <c r="J497" s="569"/>
      <c r="K497" s="569"/>
      <c r="L497" s="569"/>
      <c r="M497" s="569"/>
      <c r="N497" s="569"/>
      <c r="O497" s="569"/>
      <c r="P497" s="569"/>
      <c r="Q497" s="569"/>
      <c r="R497" s="569"/>
      <c r="S497" s="569"/>
      <c r="T497" s="569"/>
      <c r="U497" s="569"/>
      <c r="V497" s="569"/>
      <c r="W497" s="569"/>
      <c r="X497" s="569"/>
      <c r="Y497" s="569"/>
      <c r="Z497" s="569"/>
      <c r="AA497" s="569"/>
      <c r="AB497" s="569"/>
    </row>
    <row r="498">
      <c r="A498" s="574"/>
      <c r="B498" s="574"/>
      <c r="C498" s="569"/>
      <c r="D498" s="569"/>
      <c r="E498" s="569"/>
      <c r="F498" s="569"/>
      <c r="G498" s="569"/>
      <c r="H498" s="569"/>
      <c r="I498" s="569"/>
      <c r="J498" s="569"/>
      <c r="K498" s="569"/>
      <c r="L498" s="569"/>
      <c r="M498" s="569"/>
      <c r="N498" s="569"/>
      <c r="O498" s="569"/>
      <c r="P498" s="569"/>
      <c r="Q498" s="569"/>
      <c r="R498" s="569"/>
      <c r="S498" s="569"/>
      <c r="T498" s="569"/>
      <c r="U498" s="569"/>
      <c r="V498" s="569"/>
      <c r="W498" s="569"/>
      <c r="X498" s="569"/>
      <c r="Y498" s="569"/>
      <c r="Z498" s="569"/>
      <c r="AA498" s="569"/>
      <c r="AB498" s="569"/>
    </row>
    <row r="499">
      <c r="A499" s="574"/>
      <c r="B499" s="574"/>
      <c r="C499" s="569"/>
      <c r="D499" s="569"/>
      <c r="E499" s="569"/>
      <c r="F499" s="569"/>
      <c r="G499" s="569"/>
      <c r="H499" s="569"/>
      <c r="I499" s="569"/>
      <c r="J499" s="569"/>
      <c r="K499" s="569"/>
      <c r="L499" s="569"/>
      <c r="M499" s="569"/>
      <c r="N499" s="569"/>
      <c r="O499" s="569"/>
      <c r="P499" s="569"/>
      <c r="Q499" s="569"/>
      <c r="R499" s="569"/>
      <c r="S499" s="569"/>
      <c r="T499" s="569"/>
      <c r="U499" s="569"/>
      <c r="V499" s="569"/>
      <c r="W499" s="569"/>
      <c r="X499" s="569"/>
      <c r="Y499" s="569"/>
      <c r="Z499" s="569"/>
      <c r="AA499" s="569"/>
      <c r="AB499" s="569"/>
    </row>
    <row r="500">
      <c r="A500" s="574"/>
      <c r="B500" s="574"/>
      <c r="C500" s="569"/>
      <c r="D500" s="569"/>
      <c r="E500" s="569"/>
      <c r="F500" s="569"/>
      <c r="G500" s="569"/>
      <c r="H500" s="569"/>
      <c r="I500" s="569"/>
      <c r="J500" s="569"/>
      <c r="K500" s="569"/>
      <c r="L500" s="569"/>
      <c r="M500" s="569"/>
      <c r="N500" s="569"/>
      <c r="O500" s="569"/>
      <c r="P500" s="569"/>
      <c r="Q500" s="569"/>
      <c r="R500" s="569"/>
      <c r="S500" s="569"/>
      <c r="T500" s="569"/>
      <c r="U500" s="569"/>
      <c r="V500" s="569"/>
      <c r="W500" s="569"/>
      <c r="X500" s="569"/>
      <c r="Y500" s="569"/>
      <c r="Z500" s="569"/>
      <c r="AA500" s="569"/>
      <c r="AB500" s="569"/>
    </row>
    <row r="501">
      <c r="A501" s="574"/>
      <c r="B501" s="574"/>
      <c r="C501" s="569"/>
      <c r="D501" s="569"/>
      <c r="E501" s="569"/>
      <c r="F501" s="569"/>
      <c r="G501" s="569"/>
      <c r="H501" s="569"/>
      <c r="I501" s="569"/>
      <c r="J501" s="569"/>
      <c r="K501" s="569"/>
      <c r="L501" s="569"/>
      <c r="M501" s="569"/>
      <c r="N501" s="569"/>
      <c r="O501" s="569"/>
      <c r="P501" s="569"/>
      <c r="Q501" s="569"/>
      <c r="R501" s="569"/>
      <c r="S501" s="569"/>
      <c r="T501" s="569"/>
      <c r="U501" s="569"/>
      <c r="V501" s="569"/>
      <c r="W501" s="569"/>
      <c r="X501" s="569"/>
      <c r="Y501" s="569"/>
      <c r="Z501" s="569"/>
      <c r="AA501" s="569"/>
      <c r="AB501" s="569"/>
    </row>
    <row r="502">
      <c r="A502" s="574"/>
      <c r="B502" s="574"/>
      <c r="C502" s="569"/>
      <c r="D502" s="569"/>
      <c r="E502" s="569"/>
      <c r="F502" s="569"/>
      <c r="G502" s="569"/>
      <c r="H502" s="569"/>
      <c r="I502" s="569"/>
      <c r="J502" s="569"/>
      <c r="K502" s="569"/>
      <c r="L502" s="569"/>
      <c r="M502" s="569"/>
      <c r="N502" s="569"/>
      <c r="O502" s="569"/>
      <c r="P502" s="569"/>
      <c r="Q502" s="569"/>
      <c r="R502" s="569"/>
      <c r="S502" s="569"/>
      <c r="T502" s="569"/>
      <c r="U502" s="569"/>
      <c r="V502" s="569"/>
      <c r="W502" s="569"/>
      <c r="X502" s="569"/>
      <c r="Y502" s="569"/>
      <c r="Z502" s="569"/>
      <c r="AA502" s="569"/>
      <c r="AB502" s="569"/>
    </row>
    <row r="503">
      <c r="A503" s="574"/>
      <c r="B503" s="574"/>
      <c r="C503" s="569"/>
      <c r="D503" s="569"/>
      <c r="E503" s="569"/>
      <c r="F503" s="569"/>
      <c r="G503" s="569"/>
      <c r="H503" s="569"/>
      <c r="I503" s="569"/>
      <c r="J503" s="569"/>
      <c r="K503" s="569"/>
      <c r="L503" s="569"/>
      <c r="M503" s="569"/>
      <c r="N503" s="569"/>
      <c r="O503" s="569"/>
      <c r="P503" s="569"/>
      <c r="Q503" s="569"/>
      <c r="R503" s="569"/>
      <c r="S503" s="569"/>
      <c r="T503" s="569"/>
      <c r="U503" s="569"/>
      <c r="V503" s="569"/>
      <c r="W503" s="569"/>
      <c r="X503" s="569"/>
      <c r="Y503" s="569"/>
      <c r="Z503" s="569"/>
      <c r="AA503" s="569"/>
      <c r="AB503" s="569"/>
    </row>
    <row r="504">
      <c r="A504" s="574"/>
      <c r="B504" s="574"/>
      <c r="C504" s="569"/>
      <c r="D504" s="569"/>
      <c r="E504" s="569"/>
      <c r="F504" s="569"/>
      <c r="G504" s="569"/>
      <c r="H504" s="569"/>
      <c r="I504" s="569"/>
      <c r="J504" s="569"/>
      <c r="K504" s="569"/>
      <c r="L504" s="569"/>
      <c r="M504" s="569"/>
      <c r="N504" s="569"/>
      <c r="O504" s="569"/>
      <c r="P504" s="569"/>
      <c r="Q504" s="569"/>
      <c r="R504" s="569"/>
      <c r="S504" s="569"/>
      <c r="T504" s="569"/>
      <c r="U504" s="569"/>
      <c r="V504" s="569"/>
      <c r="W504" s="569"/>
      <c r="X504" s="569"/>
      <c r="Y504" s="569"/>
      <c r="Z504" s="569"/>
      <c r="AA504" s="569"/>
      <c r="AB504" s="569"/>
    </row>
    <row r="505">
      <c r="A505" s="574"/>
      <c r="B505" s="574"/>
      <c r="C505" s="569"/>
      <c r="D505" s="569"/>
      <c r="E505" s="569"/>
      <c r="F505" s="569"/>
      <c r="G505" s="569"/>
      <c r="H505" s="569"/>
      <c r="I505" s="569"/>
      <c r="J505" s="569"/>
      <c r="K505" s="569"/>
      <c r="L505" s="569"/>
      <c r="M505" s="569"/>
      <c r="N505" s="569"/>
      <c r="O505" s="569"/>
      <c r="P505" s="569"/>
      <c r="Q505" s="569"/>
      <c r="R505" s="569"/>
      <c r="S505" s="569"/>
      <c r="T505" s="569"/>
      <c r="U505" s="569"/>
      <c r="V505" s="569"/>
      <c r="W505" s="569"/>
      <c r="X505" s="569"/>
      <c r="Y505" s="569"/>
      <c r="Z505" s="569"/>
      <c r="AA505" s="569"/>
      <c r="AB505" s="569"/>
    </row>
    <row r="506">
      <c r="A506" s="574"/>
      <c r="B506" s="574"/>
      <c r="C506" s="569"/>
      <c r="D506" s="569"/>
      <c r="E506" s="569"/>
      <c r="F506" s="569"/>
      <c r="G506" s="569"/>
      <c r="H506" s="569"/>
      <c r="I506" s="569"/>
      <c r="J506" s="569"/>
      <c r="K506" s="569"/>
      <c r="L506" s="569"/>
      <c r="M506" s="569"/>
      <c r="N506" s="569"/>
      <c r="O506" s="569"/>
      <c r="P506" s="569"/>
      <c r="Q506" s="569"/>
      <c r="R506" s="569"/>
      <c r="S506" s="569"/>
      <c r="T506" s="569"/>
      <c r="U506" s="569"/>
      <c r="V506" s="569"/>
      <c r="W506" s="569"/>
      <c r="X506" s="569"/>
      <c r="Y506" s="569"/>
      <c r="Z506" s="569"/>
      <c r="AA506" s="569"/>
      <c r="AB506" s="569"/>
    </row>
    <row r="507">
      <c r="A507" s="574"/>
      <c r="B507" s="574"/>
      <c r="C507" s="569"/>
      <c r="D507" s="569"/>
      <c r="E507" s="569"/>
      <c r="F507" s="569"/>
      <c r="G507" s="569"/>
      <c r="H507" s="569"/>
      <c r="I507" s="569"/>
      <c r="J507" s="569"/>
      <c r="K507" s="569"/>
      <c r="L507" s="569"/>
      <c r="M507" s="569"/>
      <c r="N507" s="569"/>
      <c r="O507" s="569"/>
      <c r="P507" s="569"/>
      <c r="Q507" s="569"/>
      <c r="R507" s="569"/>
      <c r="S507" s="569"/>
      <c r="T507" s="569"/>
      <c r="U507" s="569"/>
      <c r="V507" s="569"/>
      <c r="W507" s="569"/>
      <c r="X507" s="569"/>
      <c r="Y507" s="569"/>
      <c r="Z507" s="569"/>
      <c r="AA507" s="569"/>
      <c r="AB507" s="569"/>
    </row>
    <row r="508">
      <c r="A508" s="574"/>
      <c r="B508" s="574"/>
      <c r="C508" s="569"/>
      <c r="D508" s="569"/>
      <c r="E508" s="569"/>
      <c r="F508" s="569"/>
      <c r="G508" s="569"/>
      <c r="H508" s="569"/>
      <c r="I508" s="569"/>
      <c r="J508" s="569"/>
      <c r="K508" s="569"/>
      <c r="L508" s="569"/>
      <c r="M508" s="569"/>
      <c r="N508" s="569"/>
      <c r="O508" s="569"/>
      <c r="P508" s="569"/>
      <c r="Q508" s="569"/>
      <c r="R508" s="569"/>
      <c r="S508" s="569"/>
      <c r="T508" s="569"/>
      <c r="U508" s="569"/>
      <c r="V508" s="569"/>
      <c r="W508" s="569"/>
      <c r="X508" s="569"/>
      <c r="Y508" s="569"/>
      <c r="Z508" s="569"/>
      <c r="AA508" s="569"/>
      <c r="AB508" s="569"/>
    </row>
    <row r="509">
      <c r="A509" s="574"/>
      <c r="B509" s="574"/>
      <c r="C509" s="569"/>
      <c r="D509" s="569"/>
      <c r="E509" s="569"/>
      <c r="F509" s="569"/>
      <c r="G509" s="569"/>
      <c r="H509" s="569"/>
      <c r="I509" s="569"/>
      <c r="J509" s="569"/>
      <c r="K509" s="569"/>
      <c r="L509" s="569"/>
      <c r="M509" s="569"/>
      <c r="N509" s="569"/>
      <c r="O509" s="569"/>
      <c r="P509" s="569"/>
      <c r="Q509" s="569"/>
      <c r="R509" s="569"/>
      <c r="S509" s="569"/>
      <c r="T509" s="569"/>
      <c r="U509" s="569"/>
      <c r="V509" s="569"/>
      <c r="W509" s="569"/>
      <c r="X509" s="569"/>
      <c r="Y509" s="569"/>
      <c r="Z509" s="569"/>
      <c r="AA509" s="569"/>
      <c r="AB509" s="569"/>
    </row>
    <row r="510">
      <c r="A510" s="574"/>
      <c r="B510" s="574"/>
      <c r="C510" s="569"/>
      <c r="D510" s="569"/>
      <c r="E510" s="569"/>
      <c r="F510" s="569"/>
      <c r="G510" s="569"/>
      <c r="H510" s="569"/>
      <c r="I510" s="569"/>
      <c r="J510" s="569"/>
      <c r="K510" s="569"/>
      <c r="L510" s="569"/>
      <c r="M510" s="569"/>
      <c r="N510" s="569"/>
      <c r="O510" s="569"/>
      <c r="P510" s="569"/>
      <c r="Q510" s="569"/>
      <c r="R510" s="569"/>
      <c r="S510" s="569"/>
      <c r="T510" s="569"/>
      <c r="U510" s="569"/>
      <c r="V510" s="569"/>
      <c r="W510" s="569"/>
      <c r="X510" s="569"/>
      <c r="Y510" s="569"/>
      <c r="Z510" s="569"/>
      <c r="AA510" s="569"/>
      <c r="AB510" s="569"/>
    </row>
    <row r="511">
      <c r="A511" s="574"/>
      <c r="B511" s="574"/>
      <c r="C511" s="569"/>
      <c r="D511" s="569"/>
      <c r="E511" s="569"/>
      <c r="F511" s="569"/>
      <c r="G511" s="569"/>
      <c r="H511" s="569"/>
      <c r="I511" s="569"/>
      <c r="J511" s="569"/>
      <c r="K511" s="569"/>
      <c r="L511" s="569"/>
      <c r="M511" s="569"/>
      <c r="N511" s="569"/>
      <c r="O511" s="569"/>
      <c r="P511" s="569"/>
      <c r="Q511" s="569"/>
      <c r="R511" s="569"/>
      <c r="S511" s="569"/>
      <c r="T511" s="569"/>
      <c r="U511" s="569"/>
      <c r="V511" s="569"/>
      <c r="W511" s="569"/>
      <c r="X511" s="569"/>
      <c r="Y511" s="569"/>
      <c r="Z511" s="569"/>
      <c r="AA511" s="569"/>
      <c r="AB511" s="569"/>
    </row>
    <row r="512">
      <c r="A512" s="574"/>
      <c r="B512" s="574"/>
      <c r="C512" s="569"/>
      <c r="D512" s="569"/>
      <c r="E512" s="569"/>
      <c r="F512" s="569"/>
      <c r="G512" s="569"/>
      <c r="H512" s="569"/>
      <c r="I512" s="569"/>
      <c r="J512" s="569"/>
      <c r="K512" s="569"/>
      <c r="L512" s="569"/>
      <c r="M512" s="569"/>
      <c r="N512" s="569"/>
      <c r="O512" s="569"/>
      <c r="P512" s="569"/>
      <c r="Q512" s="569"/>
      <c r="R512" s="569"/>
      <c r="S512" s="569"/>
      <c r="T512" s="569"/>
      <c r="U512" s="569"/>
      <c r="V512" s="569"/>
      <c r="W512" s="569"/>
      <c r="X512" s="569"/>
      <c r="Y512" s="569"/>
      <c r="Z512" s="569"/>
      <c r="AA512" s="569"/>
      <c r="AB512" s="569"/>
    </row>
    <row r="513">
      <c r="A513" s="574"/>
      <c r="B513" s="574"/>
      <c r="C513" s="569"/>
      <c r="D513" s="569"/>
      <c r="E513" s="569"/>
      <c r="F513" s="569"/>
      <c r="G513" s="569"/>
      <c r="H513" s="569"/>
      <c r="I513" s="569"/>
      <c r="J513" s="569"/>
      <c r="K513" s="569"/>
      <c r="L513" s="569"/>
      <c r="M513" s="569"/>
      <c r="N513" s="569"/>
      <c r="O513" s="569"/>
      <c r="P513" s="569"/>
      <c r="Q513" s="569"/>
      <c r="R513" s="569"/>
      <c r="S513" s="569"/>
      <c r="T513" s="569"/>
      <c r="U513" s="569"/>
      <c r="V513" s="569"/>
      <c r="W513" s="569"/>
      <c r="X513" s="569"/>
      <c r="Y513" s="569"/>
      <c r="Z513" s="569"/>
      <c r="AA513" s="569"/>
      <c r="AB513" s="569"/>
    </row>
    <row r="514">
      <c r="A514" s="574"/>
      <c r="B514" s="574"/>
      <c r="C514" s="569"/>
      <c r="D514" s="569"/>
      <c r="E514" s="569"/>
      <c r="F514" s="569"/>
      <c r="G514" s="569"/>
      <c r="H514" s="569"/>
      <c r="I514" s="569"/>
      <c r="J514" s="569"/>
      <c r="K514" s="569"/>
      <c r="L514" s="569"/>
      <c r="M514" s="569"/>
      <c r="N514" s="569"/>
      <c r="O514" s="569"/>
      <c r="P514" s="569"/>
      <c r="Q514" s="569"/>
      <c r="R514" s="569"/>
      <c r="S514" s="569"/>
      <c r="T514" s="569"/>
      <c r="U514" s="569"/>
      <c r="V514" s="569"/>
      <c r="W514" s="569"/>
      <c r="X514" s="569"/>
      <c r="Y514" s="569"/>
      <c r="Z514" s="569"/>
      <c r="AA514" s="569"/>
      <c r="AB514" s="569"/>
    </row>
    <row r="515">
      <c r="A515" s="574"/>
      <c r="B515" s="574"/>
      <c r="C515" s="569"/>
      <c r="D515" s="569"/>
      <c r="E515" s="569"/>
      <c r="F515" s="569"/>
      <c r="G515" s="569"/>
      <c r="H515" s="569"/>
      <c r="I515" s="569"/>
      <c r="J515" s="569"/>
      <c r="K515" s="569"/>
      <c r="L515" s="569"/>
      <c r="M515" s="569"/>
      <c r="N515" s="569"/>
      <c r="O515" s="569"/>
      <c r="P515" s="569"/>
      <c r="Q515" s="569"/>
      <c r="R515" s="569"/>
      <c r="S515" s="569"/>
      <c r="T515" s="569"/>
      <c r="U515" s="569"/>
      <c r="V515" s="569"/>
      <c r="W515" s="569"/>
      <c r="X515" s="569"/>
      <c r="Y515" s="569"/>
      <c r="Z515" s="569"/>
      <c r="AA515" s="569"/>
      <c r="AB515" s="569"/>
    </row>
    <row r="516">
      <c r="A516" s="574"/>
      <c r="B516" s="574"/>
      <c r="C516" s="569"/>
      <c r="D516" s="569"/>
      <c r="E516" s="569"/>
      <c r="F516" s="569"/>
      <c r="G516" s="569"/>
      <c r="H516" s="569"/>
      <c r="I516" s="569"/>
      <c r="J516" s="569"/>
      <c r="K516" s="569"/>
      <c r="L516" s="569"/>
      <c r="M516" s="569"/>
      <c r="N516" s="569"/>
      <c r="O516" s="569"/>
      <c r="P516" s="569"/>
      <c r="Q516" s="569"/>
      <c r="R516" s="569"/>
      <c r="S516" s="569"/>
      <c r="T516" s="569"/>
      <c r="U516" s="569"/>
      <c r="V516" s="569"/>
      <c r="W516" s="569"/>
      <c r="X516" s="569"/>
      <c r="Y516" s="569"/>
      <c r="Z516" s="569"/>
      <c r="AA516" s="569"/>
      <c r="AB516" s="569"/>
    </row>
    <row r="517">
      <c r="A517" s="574"/>
      <c r="B517" s="574"/>
      <c r="C517" s="569"/>
      <c r="D517" s="569"/>
      <c r="E517" s="569"/>
      <c r="F517" s="569"/>
      <c r="G517" s="569"/>
      <c r="H517" s="569"/>
      <c r="I517" s="569"/>
      <c r="J517" s="569"/>
      <c r="K517" s="569"/>
      <c r="L517" s="569"/>
      <c r="M517" s="569"/>
      <c r="N517" s="569"/>
      <c r="O517" s="569"/>
      <c r="P517" s="569"/>
      <c r="Q517" s="569"/>
      <c r="R517" s="569"/>
      <c r="S517" s="569"/>
      <c r="T517" s="569"/>
      <c r="U517" s="569"/>
      <c r="V517" s="569"/>
      <c r="W517" s="569"/>
      <c r="X517" s="569"/>
      <c r="Y517" s="569"/>
      <c r="Z517" s="569"/>
      <c r="AA517" s="569"/>
      <c r="AB517" s="569"/>
    </row>
    <row r="518">
      <c r="A518" s="574"/>
      <c r="B518" s="574"/>
      <c r="C518" s="569"/>
      <c r="D518" s="569"/>
      <c r="E518" s="569"/>
      <c r="F518" s="569"/>
      <c r="G518" s="569"/>
      <c r="H518" s="569"/>
      <c r="I518" s="569"/>
      <c r="J518" s="569"/>
      <c r="K518" s="569"/>
      <c r="L518" s="569"/>
      <c r="M518" s="569"/>
      <c r="N518" s="569"/>
      <c r="O518" s="569"/>
      <c r="P518" s="569"/>
      <c r="Q518" s="569"/>
      <c r="R518" s="569"/>
      <c r="S518" s="569"/>
      <c r="T518" s="569"/>
      <c r="U518" s="569"/>
      <c r="V518" s="569"/>
      <c r="W518" s="569"/>
      <c r="X518" s="569"/>
      <c r="Y518" s="569"/>
      <c r="Z518" s="569"/>
      <c r="AA518" s="569"/>
      <c r="AB518" s="569"/>
    </row>
    <row r="519">
      <c r="A519" s="574"/>
      <c r="B519" s="574"/>
      <c r="C519" s="569"/>
      <c r="D519" s="569"/>
      <c r="E519" s="569"/>
      <c r="F519" s="569"/>
      <c r="G519" s="569"/>
      <c r="H519" s="569"/>
      <c r="I519" s="569"/>
      <c r="J519" s="569"/>
      <c r="K519" s="569"/>
      <c r="L519" s="569"/>
      <c r="M519" s="569"/>
      <c r="N519" s="569"/>
      <c r="O519" s="569"/>
      <c r="P519" s="569"/>
      <c r="Q519" s="569"/>
      <c r="R519" s="569"/>
      <c r="S519" s="569"/>
      <c r="T519" s="569"/>
      <c r="U519" s="569"/>
      <c r="V519" s="569"/>
      <c r="W519" s="569"/>
      <c r="X519" s="569"/>
      <c r="Y519" s="569"/>
      <c r="Z519" s="569"/>
      <c r="AA519" s="569"/>
      <c r="AB519" s="569"/>
    </row>
    <row r="520">
      <c r="A520" s="574"/>
      <c r="B520" s="574"/>
      <c r="C520" s="569"/>
      <c r="D520" s="569"/>
      <c r="E520" s="569"/>
      <c r="F520" s="569"/>
      <c r="G520" s="569"/>
      <c r="H520" s="569"/>
      <c r="I520" s="569"/>
      <c r="J520" s="569"/>
      <c r="K520" s="569"/>
      <c r="L520" s="569"/>
      <c r="M520" s="569"/>
      <c r="N520" s="569"/>
      <c r="O520" s="569"/>
      <c r="P520" s="569"/>
      <c r="Q520" s="569"/>
      <c r="R520" s="569"/>
      <c r="S520" s="569"/>
      <c r="T520" s="569"/>
      <c r="U520" s="569"/>
      <c r="V520" s="569"/>
      <c r="W520" s="569"/>
      <c r="X520" s="569"/>
      <c r="Y520" s="569"/>
      <c r="Z520" s="569"/>
      <c r="AA520" s="569"/>
      <c r="AB520" s="569"/>
    </row>
    <row r="521">
      <c r="A521" s="574"/>
      <c r="B521" s="574"/>
      <c r="C521" s="569"/>
      <c r="D521" s="569"/>
      <c r="E521" s="569"/>
      <c r="F521" s="569"/>
      <c r="G521" s="569"/>
      <c r="H521" s="569"/>
      <c r="I521" s="569"/>
      <c r="J521" s="569"/>
      <c r="K521" s="569"/>
      <c r="L521" s="569"/>
      <c r="M521" s="569"/>
      <c r="N521" s="569"/>
      <c r="O521" s="569"/>
      <c r="P521" s="569"/>
      <c r="Q521" s="569"/>
      <c r="R521" s="569"/>
      <c r="S521" s="569"/>
      <c r="T521" s="569"/>
      <c r="U521" s="569"/>
      <c r="V521" s="569"/>
      <c r="W521" s="569"/>
      <c r="X521" s="569"/>
      <c r="Y521" s="569"/>
      <c r="Z521" s="569"/>
      <c r="AA521" s="569"/>
      <c r="AB521" s="569"/>
    </row>
    <row r="522">
      <c r="A522" s="574"/>
      <c r="B522" s="574"/>
      <c r="C522" s="569"/>
      <c r="D522" s="569"/>
      <c r="E522" s="569"/>
      <c r="F522" s="569"/>
      <c r="G522" s="569"/>
      <c r="H522" s="569"/>
      <c r="I522" s="569"/>
      <c r="J522" s="569"/>
      <c r="K522" s="569"/>
      <c r="L522" s="569"/>
      <c r="M522" s="569"/>
      <c r="N522" s="569"/>
      <c r="O522" s="569"/>
      <c r="P522" s="569"/>
      <c r="Q522" s="569"/>
      <c r="R522" s="569"/>
      <c r="S522" s="569"/>
      <c r="T522" s="569"/>
      <c r="U522" s="569"/>
      <c r="V522" s="569"/>
      <c r="W522" s="569"/>
      <c r="X522" s="569"/>
      <c r="Y522" s="569"/>
      <c r="Z522" s="569"/>
      <c r="AA522" s="569"/>
      <c r="AB522" s="569"/>
    </row>
    <row r="523">
      <c r="A523" s="574"/>
      <c r="B523" s="574"/>
      <c r="C523" s="569"/>
      <c r="D523" s="569"/>
      <c r="E523" s="569"/>
      <c r="F523" s="569"/>
      <c r="G523" s="569"/>
      <c r="H523" s="569"/>
      <c r="I523" s="569"/>
      <c r="J523" s="569"/>
      <c r="K523" s="569"/>
      <c r="L523" s="569"/>
      <c r="M523" s="569"/>
      <c r="N523" s="569"/>
      <c r="O523" s="569"/>
      <c r="P523" s="569"/>
      <c r="Q523" s="569"/>
      <c r="R523" s="569"/>
      <c r="S523" s="569"/>
      <c r="T523" s="569"/>
      <c r="U523" s="569"/>
      <c r="V523" s="569"/>
      <c r="W523" s="569"/>
      <c r="X523" s="569"/>
      <c r="Y523" s="569"/>
      <c r="Z523" s="569"/>
      <c r="AA523" s="569"/>
      <c r="AB523" s="569"/>
    </row>
    <row r="524">
      <c r="A524" s="574"/>
      <c r="B524" s="574"/>
      <c r="C524" s="569"/>
      <c r="D524" s="569"/>
      <c r="E524" s="569"/>
      <c r="F524" s="569"/>
      <c r="G524" s="569"/>
      <c r="H524" s="569"/>
      <c r="I524" s="569"/>
      <c r="J524" s="569"/>
      <c r="K524" s="569"/>
      <c r="L524" s="569"/>
      <c r="M524" s="569"/>
      <c r="N524" s="569"/>
      <c r="O524" s="569"/>
      <c r="P524" s="569"/>
      <c r="Q524" s="569"/>
      <c r="R524" s="569"/>
      <c r="S524" s="569"/>
      <c r="T524" s="569"/>
      <c r="U524" s="569"/>
      <c r="V524" s="569"/>
      <c r="W524" s="569"/>
      <c r="X524" s="569"/>
      <c r="Y524" s="569"/>
      <c r="Z524" s="569"/>
      <c r="AA524" s="569"/>
      <c r="AB524" s="569"/>
    </row>
    <row r="525">
      <c r="A525" s="574"/>
      <c r="B525" s="574"/>
      <c r="C525" s="569"/>
      <c r="D525" s="569"/>
      <c r="E525" s="569"/>
      <c r="F525" s="569"/>
      <c r="G525" s="569"/>
      <c r="H525" s="569"/>
      <c r="I525" s="569"/>
      <c r="J525" s="569"/>
      <c r="K525" s="569"/>
      <c r="L525" s="569"/>
      <c r="M525" s="569"/>
      <c r="N525" s="569"/>
      <c r="O525" s="569"/>
      <c r="P525" s="569"/>
      <c r="Q525" s="569"/>
      <c r="R525" s="569"/>
      <c r="S525" s="569"/>
      <c r="T525" s="569"/>
      <c r="U525" s="569"/>
      <c r="V525" s="569"/>
      <c r="W525" s="569"/>
      <c r="X525" s="569"/>
      <c r="Y525" s="569"/>
      <c r="Z525" s="569"/>
      <c r="AA525" s="569"/>
      <c r="AB525" s="569"/>
    </row>
    <row r="526">
      <c r="A526" s="574"/>
      <c r="B526" s="574"/>
      <c r="C526" s="569"/>
      <c r="D526" s="569"/>
      <c r="E526" s="569"/>
      <c r="F526" s="569"/>
      <c r="G526" s="569"/>
      <c r="H526" s="569"/>
      <c r="I526" s="569"/>
      <c r="J526" s="569"/>
      <c r="K526" s="569"/>
      <c r="L526" s="569"/>
      <c r="M526" s="569"/>
      <c r="N526" s="569"/>
      <c r="O526" s="569"/>
      <c r="P526" s="569"/>
      <c r="Q526" s="569"/>
      <c r="R526" s="569"/>
      <c r="S526" s="569"/>
      <c r="T526" s="569"/>
      <c r="U526" s="569"/>
      <c r="V526" s="569"/>
      <c r="W526" s="569"/>
      <c r="X526" s="569"/>
      <c r="Y526" s="569"/>
      <c r="Z526" s="569"/>
      <c r="AA526" s="569"/>
      <c r="AB526" s="569"/>
    </row>
    <row r="527">
      <c r="A527" s="574"/>
      <c r="B527" s="574"/>
      <c r="C527" s="569"/>
      <c r="D527" s="569"/>
      <c r="E527" s="569"/>
      <c r="F527" s="569"/>
      <c r="G527" s="569"/>
      <c r="H527" s="569"/>
      <c r="I527" s="569"/>
      <c r="J527" s="569"/>
      <c r="K527" s="569"/>
      <c r="L527" s="569"/>
      <c r="M527" s="569"/>
      <c r="N527" s="569"/>
      <c r="O527" s="569"/>
      <c r="P527" s="569"/>
      <c r="Q527" s="569"/>
      <c r="R527" s="569"/>
      <c r="S527" s="569"/>
      <c r="T527" s="569"/>
      <c r="U527" s="569"/>
      <c r="V527" s="569"/>
      <c r="W527" s="569"/>
      <c r="X527" s="569"/>
      <c r="Y527" s="569"/>
      <c r="Z527" s="569"/>
      <c r="AA527" s="569"/>
      <c r="AB527" s="569"/>
    </row>
    <row r="528">
      <c r="A528" s="574"/>
      <c r="B528" s="574"/>
      <c r="C528" s="569"/>
      <c r="D528" s="569"/>
      <c r="E528" s="569"/>
      <c r="F528" s="569"/>
      <c r="G528" s="569"/>
      <c r="H528" s="569"/>
      <c r="I528" s="569"/>
      <c r="J528" s="569"/>
      <c r="K528" s="569"/>
      <c r="L528" s="569"/>
      <c r="M528" s="569"/>
      <c r="N528" s="569"/>
      <c r="O528" s="569"/>
      <c r="P528" s="569"/>
      <c r="Q528" s="569"/>
      <c r="R528" s="569"/>
      <c r="S528" s="569"/>
      <c r="T528" s="569"/>
      <c r="U528" s="569"/>
      <c r="V528" s="569"/>
      <c r="W528" s="569"/>
      <c r="X528" s="569"/>
      <c r="Y528" s="569"/>
      <c r="Z528" s="569"/>
      <c r="AA528" s="569"/>
      <c r="AB528" s="569"/>
    </row>
    <row r="529">
      <c r="A529" s="574"/>
      <c r="B529" s="574"/>
      <c r="C529" s="569"/>
      <c r="D529" s="569"/>
      <c r="E529" s="569"/>
      <c r="F529" s="569"/>
      <c r="G529" s="569"/>
      <c r="H529" s="569"/>
      <c r="I529" s="569"/>
      <c r="J529" s="569"/>
      <c r="K529" s="569"/>
      <c r="L529" s="569"/>
      <c r="M529" s="569"/>
      <c r="N529" s="569"/>
      <c r="O529" s="569"/>
      <c r="P529" s="569"/>
      <c r="Q529" s="569"/>
      <c r="R529" s="569"/>
      <c r="S529" s="569"/>
      <c r="T529" s="569"/>
      <c r="U529" s="569"/>
      <c r="V529" s="569"/>
      <c r="W529" s="569"/>
      <c r="X529" s="569"/>
      <c r="Y529" s="569"/>
      <c r="Z529" s="569"/>
      <c r="AA529" s="569"/>
      <c r="AB529" s="569"/>
    </row>
    <row r="530">
      <c r="A530" s="574"/>
      <c r="B530" s="574"/>
      <c r="C530" s="569"/>
      <c r="D530" s="569"/>
      <c r="E530" s="569"/>
      <c r="F530" s="569"/>
      <c r="G530" s="569"/>
      <c r="H530" s="569"/>
      <c r="I530" s="569"/>
      <c r="J530" s="569"/>
      <c r="K530" s="569"/>
      <c r="L530" s="569"/>
      <c r="M530" s="569"/>
      <c r="N530" s="569"/>
      <c r="O530" s="569"/>
      <c r="P530" s="569"/>
      <c r="Q530" s="569"/>
      <c r="R530" s="569"/>
      <c r="S530" s="569"/>
      <c r="T530" s="569"/>
      <c r="U530" s="569"/>
      <c r="V530" s="569"/>
      <c r="W530" s="569"/>
      <c r="X530" s="569"/>
      <c r="Y530" s="569"/>
      <c r="Z530" s="569"/>
      <c r="AA530" s="569"/>
      <c r="AB530" s="569"/>
    </row>
    <row r="531">
      <c r="A531" s="574"/>
      <c r="B531" s="574"/>
      <c r="C531" s="569"/>
      <c r="D531" s="569"/>
      <c r="E531" s="569"/>
      <c r="F531" s="569"/>
      <c r="G531" s="569"/>
      <c r="H531" s="569"/>
      <c r="I531" s="569"/>
      <c r="J531" s="569"/>
      <c r="K531" s="569"/>
      <c r="L531" s="569"/>
      <c r="M531" s="569"/>
      <c r="N531" s="569"/>
      <c r="O531" s="569"/>
      <c r="P531" s="569"/>
      <c r="Q531" s="569"/>
      <c r="R531" s="569"/>
      <c r="S531" s="569"/>
      <c r="T531" s="569"/>
      <c r="U531" s="569"/>
      <c r="V531" s="569"/>
      <c r="W531" s="569"/>
      <c r="X531" s="569"/>
      <c r="Y531" s="569"/>
      <c r="Z531" s="569"/>
      <c r="AA531" s="569"/>
      <c r="AB531" s="569"/>
    </row>
    <row r="532">
      <c r="A532" s="574"/>
      <c r="B532" s="574"/>
      <c r="C532" s="569"/>
      <c r="D532" s="569"/>
      <c r="E532" s="569"/>
      <c r="F532" s="569"/>
      <c r="G532" s="569"/>
      <c r="H532" s="569"/>
      <c r="I532" s="569"/>
      <c r="J532" s="569"/>
      <c r="K532" s="569"/>
      <c r="L532" s="569"/>
      <c r="M532" s="569"/>
      <c r="N532" s="569"/>
      <c r="O532" s="569"/>
      <c r="P532" s="569"/>
      <c r="Q532" s="569"/>
      <c r="R532" s="569"/>
      <c r="S532" s="569"/>
      <c r="T532" s="569"/>
      <c r="U532" s="569"/>
      <c r="V532" s="569"/>
      <c r="W532" s="569"/>
      <c r="X532" s="569"/>
      <c r="Y532" s="569"/>
      <c r="Z532" s="569"/>
      <c r="AA532" s="569"/>
      <c r="AB532" s="569"/>
    </row>
    <row r="533">
      <c r="A533" s="574"/>
      <c r="B533" s="574"/>
      <c r="C533" s="569"/>
      <c r="D533" s="569"/>
      <c r="E533" s="569"/>
      <c r="F533" s="569"/>
      <c r="G533" s="569"/>
      <c r="H533" s="569"/>
      <c r="I533" s="569"/>
      <c r="J533" s="569"/>
      <c r="K533" s="569"/>
      <c r="L533" s="569"/>
      <c r="M533" s="569"/>
      <c r="N533" s="569"/>
      <c r="O533" s="569"/>
      <c r="P533" s="569"/>
      <c r="Q533" s="569"/>
      <c r="R533" s="569"/>
      <c r="S533" s="569"/>
      <c r="T533" s="569"/>
      <c r="U533" s="569"/>
      <c r="V533" s="569"/>
      <c r="W533" s="569"/>
      <c r="X533" s="569"/>
      <c r="Y533" s="569"/>
      <c r="Z533" s="569"/>
      <c r="AA533" s="569"/>
      <c r="AB533" s="569"/>
    </row>
    <row r="534">
      <c r="A534" s="574"/>
      <c r="B534" s="574"/>
      <c r="C534" s="569"/>
      <c r="D534" s="569"/>
      <c r="E534" s="569"/>
      <c r="F534" s="569"/>
      <c r="G534" s="569"/>
      <c r="H534" s="569"/>
      <c r="I534" s="569"/>
      <c r="J534" s="569"/>
      <c r="K534" s="569"/>
      <c r="L534" s="569"/>
      <c r="M534" s="569"/>
      <c r="N534" s="569"/>
      <c r="O534" s="569"/>
      <c r="P534" s="569"/>
      <c r="Q534" s="569"/>
      <c r="R534" s="569"/>
      <c r="S534" s="569"/>
      <c r="T534" s="569"/>
      <c r="U534" s="569"/>
      <c r="V534" s="569"/>
      <c r="W534" s="569"/>
      <c r="X534" s="569"/>
      <c r="Y534" s="569"/>
      <c r="Z534" s="569"/>
      <c r="AA534" s="569"/>
      <c r="AB534" s="569"/>
    </row>
    <row r="535">
      <c r="A535" s="574"/>
      <c r="B535" s="574"/>
      <c r="C535" s="569"/>
      <c r="D535" s="569"/>
      <c r="E535" s="569"/>
      <c r="F535" s="569"/>
      <c r="G535" s="569"/>
      <c r="H535" s="569"/>
      <c r="I535" s="569"/>
      <c r="J535" s="569"/>
      <c r="K535" s="569"/>
      <c r="L535" s="569"/>
      <c r="M535" s="569"/>
      <c r="N535" s="569"/>
      <c r="O535" s="569"/>
      <c r="P535" s="569"/>
      <c r="Q535" s="569"/>
      <c r="R535" s="569"/>
      <c r="S535" s="569"/>
      <c r="T535" s="569"/>
      <c r="U535" s="569"/>
      <c r="V535" s="569"/>
      <c r="W535" s="569"/>
      <c r="X535" s="569"/>
      <c r="Y535" s="569"/>
      <c r="Z535" s="569"/>
      <c r="AA535" s="569"/>
      <c r="AB535" s="569"/>
    </row>
    <row r="536">
      <c r="A536" s="574"/>
      <c r="B536" s="574"/>
      <c r="C536" s="569"/>
      <c r="D536" s="569"/>
      <c r="E536" s="569"/>
      <c r="F536" s="569"/>
      <c r="G536" s="569"/>
      <c r="H536" s="569"/>
      <c r="I536" s="569"/>
      <c r="J536" s="569"/>
      <c r="K536" s="569"/>
      <c r="L536" s="569"/>
      <c r="M536" s="569"/>
      <c r="N536" s="569"/>
      <c r="O536" s="569"/>
      <c r="P536" s="569"/>
      <c r="Q536" s="569"/>
      <c r="R536" s="569"/>
      <c r="S536" s="569"/>
      <c r="T536" s="569"/>
      <c r="U536" s="569"/>
      <c r="V536" s="569"/>
      <c r="W536" s="569"/>
      <c r="X536" s="569"/>
      <c r="Y536" s="569"/>
      <c r="Z536" s="569"/>
      <c r="AA536" s="569"/>
      <c r="AB536" s="569"/>
    </row>
    <row r="537">
      <c r="A537" s="574"/>
      <c r="B537" s="574"/>
      <c r="C537" s="569"/>
      <c r="D537" s="569"/>
      <c r="E537" s="569"/>
      <c r="F537" s="569"/>
      <c r="G537" s="569"/>
      <c r="H537" s="569"/>
      <c r="I537" s="569"/>
      <c r="J537" s="569"/>
      <c r="K537" s="569"/>
      <c r="L537" s="569"/>
      <c r="M537" s="569"/>
      <c r="N537" s="569"/>
      <c r="O537" s="569"/>
      <c r="P537" s="569"/>
      <c r="Q537" s="569"/>
      <c r="R537" s="569"/>
      <c r="S537" s="569"/>
      <c r="T537" s="569"/>
      <c r="U537" s="569"/>
      <c r="V537" s="569"/>
      <c r="W537" s="569"/>
      <c r="X537" s="569"/>
      <c r="Y537" s="569"/>
      <c r="Z537" s="569"/>
      <c r="AA537" s="569"/>
      <c r="AB537" s="569"/>
    </row>
    <row r="538">
      <c r="A538" s="574"/>
      <c r="B538" s="574"/>
      <c r="C538" s="569"/>
      <c r="D538" s="569"/>
      <c r="E538" s="569"/>
      <c r="F538" s="569"/>
      <c r="G538" s="569"/>
      <c r="H538" s="569"/>
      <c r="I538" s="569"/>
      <c r="J538" s="569"/>
      <c r="K538" s="569"/>
      <c r="L538" s="569"/>
      <c r="M538" s="569"/>
      <c r="N538" s="569"/>
      <c r="O538" s="569"/>
      <c r="P538" s="569"/>
      <c r="Q538" s="569"/>
      <c r="R538" s="569"/>
      <c r="S538" s="569"/>
      <c r="T538" s="569"/>
      <c r="U538" s="569"/>
      <c r="V538" s="569"/>
      <c r="W538" s="569"/>
      <c r="X538" s="569"/>
      <c r="Y538" s="569"/>
      <c r="Z538" s="569"/>
      <c r="AA538" s="569"/>
      <c r="AB538" s="569"/>
    </row>
    <row r="539">
      <c r="A539" s="574"/>
      <c r="B539" s="574"/>
      <c r="C539" s="569"/>
      <c r="D539" s="569"/>
      <c r="E539" s="569"/>
      <c r="F539" s="569"/>
      <c r="G539" s="569"/>
      <c r="H539" s="569"/>
      <c r="I539" s="569"/>
      <c r="J539" s="569"/>
      <c r="K539" s="569"/>
      <c r="L539" s="569"/>
      <c r="M539" s="569"/>
      <c r="N539" s="569"/>
      <c r="O539" s="569"/>
      <c r="P539" s="569"/>
      <c r="Q539" s="569"/>
      <c r="R539" s="569"/>
      <c r="S539" s="569"/>
      <c r="T539" s="569"/>
      <c r="U539" s="569"/>
      <c r="V539" s="569"/>
      <c r="W539" s="569"/>
      <c r="X539" s="569"/>
      <c r="Y539" s="569"/>
      <c r="Z539" s="569"/>
      <c r="AA539" s="569"/>
      <c r="AB539" s="569"/>
    </row>
    <row r="540">
      <c r="A540" s="574"/>
      <c r="B540" s="574"/>
      <c r="C540" s="569"/>
      <c r="D540" s="569"/>
      <c r="E540" s="569"/>
      <c r="F540" s="569"/>
      <c r="G540" s="569"/>
      <c r="H540" s="569"/>
      <c r="I540" s="569"/>
      <c r="J540" s="569"/>
      <c r="K540" s="569"/>
      <c r="L540" s="569"/>
      <c r="M540" s="569"/>
      <c r="N540" s="569"/>
      <c r="O540" s="569"/>
      <c r="P540" s="569"/>
      <c r="Q540" s="569"/>
      <c r="R540" s="569"/>
      <c r="S540" s="569"/>
      <c r="T540" s="569"/>
      <c r="U540" s="569"/>
      <c r="V540" s="569"/>
      <c r="W540" s="569"/>
      <c r="X540" s="569"/>
      <c r="Y540" s="569"/>
      <c r="Z540" s="569"/>
      <c r="AA540" s="569"/>
      <c r="AB540" s="569"/>
    </row>
    <row r="541">
      <c r="A541" s="574"/>
      <c r="B541" s="574"/>
      <c r="C541" s="569"/>
      <c r="D541" s="569"/>
      <c r="E541" s="569"/>
      <c r="F541" s="569"/>
      <c r="G541" s="569"/>
      <c r="H541" s="569"/>
      <c r="I541" s="569"/>
      <c r="J541" s="569"/>
      <c r="K541" s="569"/>
      <c r="L541" s="569"/>
      <c r="M541" s="569"/>
      <c r="N541" s="569"/>
      <c r="O541" s="569"/>
      <c r="P541" s="569"/>
      <c r="Q541" s="569"/>
      <c r="R541" s="569"/>
      <c r="S541" s="569"/>
      <c r="T541" s="569"/>
      <c r="U541" s="569"/>
      <c r="V541" s="569"/>
      <c r="W541" s="569"/>
      <c r="X541" s="569"/>
      <c r="Y541" s="569"/>
      <c r="Z541" s="569"/>
      <c r="AA541" s="569"/>
      <c r="AB541" s="569"/>
    </row>
    <row r="542">
      <c r="A542" s="574"/>
      <c r="B542" s="574"/>
      <c r="C542" s="569"/>
      <c r="D542" s="569"/>
      <c r="E542" s="569"/>
      <c r="F542" s="569"/>
      <c r="G542" s="569"/>
      <c r="H542" s="569"/>
      <c r="I542" s="569"/>
      <c r="J542" s="569"/>
      <c r="K542" s="569"/>
      <c r="L542" s="569"/>
      <c r="M542" s="569"/>
      <c r="N542" s="569"/>
      <c r="O542" s="569"/>
      <c r="P542" s="569"/>
      <c r="Q542" s="569"/>
      <c r="R542" s="569"/>
      <c r="S542" s="569"/>
      <c r="T542" s="569"/>
      <c r="U542" s="569"/>
      <c r="V542" s="569"/>
      <c r="W542" s="569"/>
      <c r="X542" s="569"/>
      <c r="Y542" s="569"/>
      <c r="Z542" s="569"/>
      <c r="AA542" s="569"/>
      <c r="AB542" s="569"/>
    </row>
    <row r="543">
      <c r="A543" s="574"/>
      <c r="B543" s="574"/>
      <c r="C543" s="569"/>
      <c r="D543" s="569"/>
      <c r="E543" s="569"/>
      <c r="F543" s="569"/>
      <c r="G543" s="569"/>
      <c r="H543" s="569"/>
      <c r="I543" s="569"/>
      <c r="J543" s="569"/>
      <c r="K543" s="569"/>
      <c r="L543" s="569"/>
      <c r="M543" s="569"/>
      <c r="N543" s="569"/>
      <c r="O543" s="569"/>
      <c r="P543" s="569"/>
      <c r="Q543" s="569"/>
      <c r="R543" s="569"/>
      <c r="S543" s="569"/>
      <c r="T543" s="569"/>
      <c r="U543" s="569"/>
      <c r="V543" s="569"/>
      <c r="W543" s="569"/>
      <c r="X543" s="569"/>
      <c r="Y543" s="569"/>
      <c r="Z543" s="569"/>
      <c r="AA543" s="569"/>
      <c r="AB543" s="569"/>
    </row>
    <row r="544">
      <c r="A544" s="574"/>
      <c r="B544" s="574"/>
      <c r="C544" s="569"/>
      <c r="D544" s="569"/>
      <c r="E544" s="569"/>
      <c r="F544" s="569"/>
      <c r="G544" s="569"/>
      <c r="H544" s="569"/>
      <c r="I544" s="569"/>
      <c r="J544" s="569"/>
      <c r="K544" s="569"/>
      <c r="L544" s="569"/>
      <c r="M544" s="569"/>
      <c r="N544" s="569"/>
      <c r="O544" s="569"/>
      <c r="P544" s="569"/>
      <c r="Q544" s="569"/>
      <c r="R544" s="569"/>
      <c r="S544" s="569"/>
      <c r="T544" s="569"/>
      <c r="U544" s="569"/>
      <c r="V544" s="569"/>
      <c r="W544" s="569"/>
      <c r="X544" s="569"/>
      <c r="Y544" s="569"/>
      <c r="Z544" s="569"/>
      <c r="AA544" s="569"/>
      <c r="AB544" s="569"/>
    </row>
    <row r="545">
      <c r="A545" s="574"/>
      <c r="B545" s="574"/>
      <c r="C545" s="569"/>
      <c r="D545" s="569"/>
      <c r="E545" s="569"/>
      <c r="F545" s="569"/>
      <c r="G545" s="569"/>
      <c r="H545" s="569"/>
      <c r="I545" s="569"/>
      <c r="J545" s="569"/>
      <c r="K545" s="569"/>
      <c r="L545" s="569"/>
      <c r="M545" s="569"/>
      <c r="N545" s="569"/>
      <c r="O545" s="569"/>
      <c r="P545" s="569"/>
      <c r="Q545" s="569"/>
      <c r="R545" s="569"/>
      <c r="S545" s="569"/>
      <c r="T545" s="569"/>
      <c r="U545" s="569"/>
      <c r="V545" s="569"/>
      <c r="W545" s="569"/>
      <c r="X545" s="569"/>
      <c r="Y545" s="569"/>
      <c r="Z545" s="569"/>
      <c r="AA545" s="569"/>
      <c r="AB545" s="569"/>
    </row>
    <row r="546">
      <c r="A546" s="574"/>
      <c r="B546" s="574"/>
      <c r="C546" s="569"/>
      <c r="D546" s="569"/>
      <c r="E546" s="569"/>
      <c r="F546" s="569"/>
      <c r="G546" s="569"/>
      <c r="H546" s="569"/>
      <c r="I546" s="569"/>
      <c r="J546" s="569"/>
      <c r="K546" s="569"/>
      <c r="L546" s="569"/>
      <c r="M546" s="569"/>
      <c r="N546" s="569"/>
      <c r="O546" s="569"/>
      <c r="P546" s="569"/>
      <c r="Q546" s="569"/>
      <c r="R546" s="569"/>
      <c r="S546" s="569"/>
      <c r="T546" s="569"/>
      <c r="U546" s="569"/>
      <c r="V546" s="569"/>
      <c r="W546" s="569"/>
      <c r="X546" s="569"/>
      <c r="Y546" s="569"/>
      <c r="Z546" s="569"/>
      <c r="AA546" s="569"/>
      <c r="AB546" s="569"/>
    </row>
    <row r="547">
      <c r="A547" s="574"/>
      <c r="B547" s="574"/>
      <c r="C547" s="569"/>
      <c r="D547" s="569"/>
      <c r="E547" s="569"/>
      <c r="F547" s="569"/>
      <c r="G547" s="569"/>
      <c r="H547" s="569"/>
      <c r="I547" s="569"/>
      <c r="J547" s="569"/>
      <c r="K547" s="569"/>
      <c r="L547" s="569"/>
      <c r="M547" s="569"/>
      <c r="N547" s="569"/>
      <c r="O547" s="569"/>
      <c r="P547" s="569"/>
      <c r="Q547" s="569"/>
      <c r="R547" s="569"/>
      <c r="S547" s="569"/>
      <c r="T547" s="569"/>
      <c r="U547" s="569"/>
      <c r="V547" s="569"/>
      <c r="W547" s="569"/>
      <c r="X547" s="569"/>
      <c r="Y547" s="569"/>
      <c r="Z547" s="569"/>
      <c r="AA547" s="569"/>
      <c r="AB547" s="569"/>
    </row>
    <row r="548">
      <c r="A548" s="574"/>
      <c r="B548" s="574"/>
      <c r="C548" s="569"/>
      <c r="D548" s="569"/>
      <c r="E548" s="569"/>
      <c r="F548" s="569"/>
      <c r="G548" s="569"/>
      <c r="H548" s="569"/>
      <c r="I548" s="569"/>
      <c r="J548" s="569"/>
      <c r="K548" s="569"/>
      <c r="L548" s="569"/>
      <c r="M548" s="569"/>
      <c r="N548" s="569"/>
      <c r="O548" s="569"/>
      <c r="P548" s="569"/>
      <c r="Q548" s="569"/>
      <c r="R548" s="569"/>
      <c r="S548" s="569"/>
      <c r="T548" s="569"/>
      <c r="U548" s="569"/>
      <c r="V548" s="569"/>
      <c r="W548" s="569"/>
      <c r="X548" s="569"/>
      <c r="Y548" s="569"/>
      <c r="Z548" s="569"/>
      <c r="AA548" s="569"/>
      <c r="AB548" s="569"/>
    </row>
    <row r="549">
      <c r="A549" s="574"/>
      <c r="B549" s="574"/>
      <c r="C549" s="569"/>
      <c r="D549" s="569"/>
      <c r="E549" s="569"/>
      <c r="F549" s="569"/>
      <c r="G549" s="569"/>
      <c r="H549" s="569"/>
      <c r="I549" s="569"/>
      <c r="J549" s="569"/>
      <c r="K549" s="569"/>
      <c r="L549" s="569"/>
      <c r="M549" s="569"/>
      <c r="N549" s="569"/>
      <c r="O549" s="569"/>
      <c r="P549" s="569"/>
      <c r="Q549" s="569"/>
      <c r="R549" s="569"/>
      <c r="S549" s="569"/>
      <c r="T549" s="569"/>
      <c r="U549" s="569"/>
      <c r="V549" s="569"/>
      <c r="W549" s="569"/>
      <c r="X549" s="569"/>
      <c r="Y549" s="569"/>
      <c r="Z549" s="569"/>
      <c r="AA549" s="569"/>
      <c r="AB549" s="569"/>
    </row>
    <row r="550">
      <c r="A550" s="574"/>
      <c r="B550" s="574"/>
      <c r="C550" s="569"/>
      <c r="D550" s="569"/>
      <c r="E550" s="569"/>
      <c r="F550" s="569"/>
      <c r="G550" s="569"/>
      <c r="H550" s="569"/>
      <c r="I550" s="569"/>
      <c r="J550" s="569"/>
      <c r="K550" s="569"/>
      <c r="L550" s="569"/>
      <c r="M550" s="569"/>
      <c r="N550" s="569"/>
      <c r="O550" s="569"/>
      <c r="P550" s="569"/>
      <c r="Q550" s="569"/>
      <c r="R550" s="569"/>
      <c r="S550" s="569"/>
      <c r="T550" s="569"/>
      <c r="U550" s="569"/>
      <c r="V550" s="569"/>
      <c r="W550" s="569"/>
      <c r="X550" s="569"/>
      <c r="Y550" s="569"/>
      <c r="Z550" s="569"/>
      <c r="AA550" s="569"/>
      <c r="AB550" s="569"/>
    </row>
    <row r="551">
      <c r="A551" s="574"/>
      <c r="B551" s="574"/>
      <c r="C551" s="569"/>
      <c r="D551" s="569"/>
      <c r="E551" s="569"/>
      <c r="F551" s="569"/>
      <c r="G551" s="569"/>
      <c r="H551" s="569"/>
      <c r="I551" s="569"/>
      <c r="J551" s="569"/>
      <c r="K551" s="569"/>
      <c r="L551" s="569"/>
      <c r="M551" s="569"/>
      <c r="N551" s="569"/>
      <c r="O551" s="569"/>
      <c r="P551" s="569"/>
      <c r="Q551" s="569"/>
      <c r="R551" s="569"/>
      <c r="S551" s="569"/>
      <c r="T551" s="569"/>
      <c r="U551" s="569"/>
      <c r="V551" s="569"/>
      <c r="W551" s="569"/>
      <c r="X551" s="569"/>
      <c r="Y551" s="569"/>
      <c r="Z551" s="569"/>
      <c r="AA551" s="569"/>
      <c r="AB551" s="569"/>
    </row>
    <row r="552">
      <c r="A552" s="574"/>
      <c r="B552" s="574"/>
      <c r="C552" s="569"/>
      <c r="D552" s="569"/>
      <c r="E552" s="569"/>
      <c r="F552" s="569"/>
      <c r="G552" s="569"/>
      <c r="H552" s="569"/>
      <c r="I552" s="569"/>
      <c r="J552" s="569"/>
      <c r="K552" s="569"/>
      <c r="L552" s="569"/>
      <c r="M552" s="569"/>
      <c r="N552" s="569"/>
      <c r="O552" s="569"/>
      <c r="P552" s="569"/>
      <c r="Q552" s="569"/>
      <c r="R552" s="569"/>
      <c r="S552" s="569"/>
      <c r="T552" s="569"/>
      <c r="U552" s="569"/>
      <c r="V552" s="569"/>
      <c r="W552" s="569"/>
      <c r="X552" s="569"/>
      <c r="Y552" s="569"/>
      <c r="Z552" s="569"/>
      <c r="AA552" s="569"/>
      <c r="AB552" s="569"/>
    </row>
    <row r="553">
      <c r="A553" s="574"/>
      <c r="B553" s="574"/>
      <c r="C553" s="569"/>
      <c r="D553" s="569"/>
      <c r="E553" s="569"/>
      <c r="F553" s="569"/>
      <c r="G553" s="569"/>
      <c r="H553" s="569"/>
      <c r="I553" s="569"/>
      <c r="J553" s="569"/>
      <c r="K553" s="569"/>
      <c r="L553" s="569"/>
      <c r="M553" s="569"/>
      <c r="N553" s="569"/>
      <c r="O553" s="569"/>
      <c r="P553" s="569"/>
      <c r="Q553" s="569"/>
      <c r="R553" s="569"/>
      <c r="S553" s="569"/>
      <c r="T553" s="569"/>
      <c r="U553" s="569"/>
      <c r="V553" s="569"/>
      <c r="W553" s="569"/>
      <c r="X553" s="569"/>
      <c r="Y553" s="569"/>
      <c r="Z553" s="569"/>
      <c r="AA553" s="569"/>
      <c r="AB553" s="569"/>
    </row>
    <row r="554">
      <c r="A554" s="574"/>
      <c r="B554" s="574"/>
      <c r="C554" s="569"/>
      <c r="D554" s="569"/>
      <c r="E554" s="569"/>
      <c r="F554" s="569"/>
      <c r="G554" s="569"/>
      <c r="H554" s="569"/>
      <c r="I554" s="569"/>
      <c r="J554" s="569"/>
      <c r="K554" s="569"/>
      <c r="L554" s="569"/>
      <c r="M554" s="569"/>
      <c r="N554" s="569"/>
      <c r="O554" s="569"/>
      <c r="P554" s="569"/>
      <c r="Q554" s="569"/>
      <c r="R554" s="569"/>
      <c r="S554" s="569"/>
      <c r="T554" s="569"/>
      <c r="U554" s="569"/>
      <c r="V554" s="569"/>
      <c r="W554" s="569"/>
      <c r="X554" s="569"/>
      <c r="Y554" s="569"/>
      <c r="Z554" s="569"/>
      <c r="AA554" s="569"/>
      <c r="AB554" s="569"/>
    </row>
    <row r="555">
      <c r="A555" s="574"/>
      <c r="B555" s="574"/>
      <c r="C555" s="569"/>
      <c r="D555" s="569"/>
      <c r="E555" s="569"/>
      <c r="F555" s="569"/>
      <c r="G555" s="569"/>
      <c r="H555" s="569"/>
      <c r="I555" s="569"/>
      <c r="J555" s="569"/>
      <c r="K555" s="569"/>
      <c r="L555" s="569"/>
      <c r="M555" s="569"/>
      <c r="N555" s="569"/>
      <c r="O555" s="569"/>
      <c r="P555" s="569"/>
      <c r="Q555" s="569"/>
      <c r="R555" s="569"/>
      <c r="S555" s="569"/>
      <c r="T555" s="569"/>
      <c r="U555" s="569"/>
      <c r="V555" s="569"/>
      <c r="W555" s="569"/>
      <c r="X555" s="569"/>
      <c r="Y555" s="569"/>
      <c r="Z555" s="569"/>
      <c r="AA555" s="569"/>
      <c r="AB555" s="569"/>
    </row>
    <row r="556">
      <c r="A556" s="574"/>
      <c r="B556" s="574"/>
      <c r="C556" s="569"/>
      <c r="D556" s="569"/>
      <c r="E556" s="569"/>
      <c r="F556" s="569"/>
      <c r="G556" s="569"/>
      <c r="H556" s="569"/>
      <c r="I556" s="569"/>
      <c r="J556" s="569"/>
      <c r="K556" s="569"/>
      <c r="L556" s="569"/>
      <c r="M556" s="569"/>
      <c r="N556" s="569"/>
      <c r="O556" s="569"/>
      <c r="P556" s="569"/>
      <c r="Q556" s="569"/>
      <c r="R556" s="569"/>
      <c r="S556" s="569"/>
      <c r="T556" s="569"/>
      <c r="U556" s="569"/>
      <c r="V556" s="569"/>
      <c r="W556" s="569"/>
      <c r="X556" s="569"/>
      <c r="Y556" s="569"/>
      <c r="Z556" s="569"/>
      <c r="AA556" s="569"/>
      <c r="AB556" s="569"/>
    </row>
    <row r="557">
      <c r="A557" s="574"/>
      <c r="B557" s="574"/>
      <c r="C557" s="569"/>
      <c r="D557" s="569"/>
      <c r="E557" s="569"/>
      <c r="F557" s="569"/>
      <c r="G557" s="569"/>
      <c r="H557" s="569"/>
      <c r="I557" s="569"/>
      <c r="J557" s="569"/>
      <c r="K557" s="569"/>
      <c r="L557" s="569"/>
      <c r="M557" s="569"/>
      <c r="N557" s="569"/>
      <c r="O557" s="569"/>
      <c r="P557" s="569"/>
      <c r="Q557" s="569"/>
      <c r="R557" s="569"/>
      <c r="S557" s="569"/>
      <c r="T557" s="569"/>
      <c r="U557" s="569"/>
      <c r="V557" s="569"/>
      <c r="W557" s="569"/>
      <c r="X557" s="569"/>
      <c r="Y557" s="569"/>
      <c r="Z557" s="569"/>
      <c r="AA557" s="569"/>
      <c r="AB557" s="569"/>
    </row>
    <row r="558">
      <c r="A558" s="574"/>
      <c r="B558" s="574"/>
      <c r="C558" s="569"/>
      <c r="D558" s="569"/>
      <c r="E558" s="569"/>
      <c r="F558" s="569"/>
      <c r="G558" s="569"/>
      <c r="H558" s="569"/>
      <c r="I558" s="569"/>
      <c r="J558" s="569"/>
      <c r="K558" s="569"/>
      <c r="L558" s="569"/>
      <c r="M558" s="569"/>
      <c r="N558" s="569"/>
      <c r="O558" s="569"/>
      <c r="P558" s="569"/>
      <c r="Q558" s="569"/>
      <c r="R558" s="569"/>
      <c r="S558" s="569"/>
      <c r="T558" s="569"/>
      <c r="U558" s="569"/>
      <c r="V558" s="569"/>
      <c r="W558" s="569"/>
      <c r="X558" s="569"/>
      <c r="Y558" s="569"/>
      <c r="Z558" s="569"/>
      <c r="AA558" s="569"/>
      <c r="AB558" s="569"/>
    </row>
    <row r="559">
      <c r="A559" s="574"/>
      <c r="B559" s="574"/>
      <c r="C559" s="569"/>
      <c r="D559" s="569"/>
      <c r="E559" s="569"/>
      <c r="F559" s="569"/>
      <c r="G559" s="569"/>
      <c r="H559" s="569"/>
      <c r="I559" s="569"/>
      <c r="J559" s="569"/>
      <c r="K559" s="569"/>
      <c r="L559" s="569"/>
      <c r="M559" s="569"/>
      <c r="N559" s="569"/>
      <c r="O559" s="569"/>
      <c r="P559" s="569"/>
      <c r="Q559" s="569"/>
      <c r="R559" s="569"/>
      <c r="S559" s="569"/>
      <c r="T559" s="569"/>
      <c r="U559" s="569"/>
      <c r="V559" s="569"/>
      <c r="W559" s="569"/>
      <c r="X559" s="569"/>
      <c r="Y559" s="569"/>
      <c r="Z559" s="569"/>
      <c r="AA559" s="569"/>
      <c r="AB559" s="569"/>
    </row>
    <row r="560">
      <c r="A560" s="574"/>
      <c r="B560" s="574"/>
      <c r="C560" s="569"/>
      <c r="D560" s="569"/>
      <c r="E560" s="569"/>
      <c r="F560" s="569"/>
      <c r="G560" s="569"/>
      <c r="H560" s="569"/>
      <c r="I560" s="569"/>
      <c r="J560" s="569"/>
      <c r="K560" s="569"/>
      <c r="L560" s="569"/>
      <c r="M560" s="569"/>
      <c r="N560" s="569"/>
      <c r="O560" s="569"/>
      <c r="P560" s="569"/>
      <c r="Q560" s="569"/>
      <c r="R560" s="569"/>
      <c r="S560" s="569"/>
      <c r="T560" s="569"/>
      <c r="U560" s="569"/>
      <c r="V560" s="569"/>
      <c r="W560" s="569"/>
      <c r="X560" s="569"/>
      <c r="Y560" s="569"/>
      <c r="Z560" s="569"/>
      <c r="AA560" s="569"/>
      <c r="AB560" s="569"/>
    </row>
    <row r="561">
      <c r="A561" s="574"/>
      <c r="B561" s="574"/>
      <c r="C561" s="569"/>
      <c r="D561" s="569"/>
      <c r="E561" s="569"/>
      <c r="F561" s="569"/>
      <c r="G561" s="569"/>
      <c r="H561" s="569"/>
      <c r="I561" s="569"/>
      <c r="J561" s="569"/>
      <c r="K561" s="569"/>
      <c r="L561" s="569"/>
      <c r="M561" s="569"/>
      <c r="N561" s="569"/>
      <c r="O561" s="569"/>
      <c r="P561" s="569"/>
      <c r="Q561" s="569"/>
      <c r="R561" s="569"/>
      <c r="S561" s="569"/>
      <c r="T561" s="569"/>
      <c r="U561" s="569"/>
      <c r="V561" s="569"/>
      <c r="W561" s="569"/>
      <c r="X561" s="569"/>
      <c r="Y561" s="569"/>
      <c r="Z561" s="569"/>
      <c r="AA561" s="569"/>
      <c r="AB561" s="569"/>
    </row>
    <row r="562">
      <c r="A562" s="574"/>
      <c r="B562" s="574"/>
      <c r="C562" s="569"/>
      <c r="D562" s="569"/>
      <c r="E562" s="569"/>
      <c r="F562" s="569"/>
      <c r="G562" s="569"/>
      <c r="H562" s="569"/>
      <c r="I562" s="569"/>
      <c r="J562" s="569"/>
      <c r="K562" s="569"/>
      <c r="L562" s="569"/>
      <c r="M562" s="569"/>
      <c r="N562" s="569"/>
      <c r="O562" s="569"/>
      <c r="P562" s="569"/>
      <c r="Q562" s="569"/>
      <c r="R562" s="569"/>
      <c r="S562" s="569"/>
      <c r="T562" s="569"/>
      <c r="U562" s="569"/>
      <c r="V562" s="569"/>
      <c r="W562" s="569"/>
      <c r="X562" s="569"/>
      <c r="Y562" s="569"/>
      <c r="Z562" s="569"/>
      <c r="AA562" s="569"/>
      <c r="AB562" s="569"/>
    </row>
    <row r="563">
      <c r="A563" s="574"/>
      <c r="B563" s="574"/>
      <c r="C563" s="569"/>
      <c r="D563" s="569"/>
      <c r="E563" s="569"/>
      <c r="F563" s="569"/>
      <c r="G563" s="569"/>
      <c r="H563" s="569"/>
      <c r="I563" s="569"/>
      <c r="J563" s="569"/>
      <c r="K563" s="569"/>
      <c r="L563" s="569"/>
      <c r="M563" s="569"/>
      <c r="N563" s="569"/>
      <c r="O563" s="569"/>
      <c r="P563" s="569"/>
      <c r="Q563" s="569"/>
      <c r="R563" s="569"/>
      <c r="S563" s="569"/>
      <c r="T563" s="569"/>
      <c r="U563" s="569"/>
      <c r="V563" s="569"/>
      <c r="W563" s="569"/>
      <c r="X563" s="569"/>
      <c r="Y563" s="569"/>
      <c r="Z563" s="569"/>
      <c r="AA563" s="569"/>
      <c r="AB563" s="569"/>
    </row>
    <row r="564">
      <c r="A564" s="574"/>
      <c r="B564" s="574"/>
      <c r="C564" s="569"/>
      <c r="D564" s="569"/>
      <c r="E564" s="569"/>
      <c r="F564" s="569"/>
      <c r="G564" s="569"/>
      <c r="H564" s="569"/>
      <c r="I564" s="569"/>
      <c r="J564" s="569"/>
      <c r="K564" s="569"/>
      <c r="L564" s="569"/>
      <c r="M564" s="569"/>
      <c r="N564" s="569"/>
      <c r="O564" s="569"/>
      <c r="P564" s="569"/>
      <c r="Q564" s="569"/>
      <c r="R564" s="569"/>
      <c r="S564" s="569"/>
      <c r="T564" s="569"/>
      <c r="U564" s="569"/>
      <c r="V564" s="569"/>
      <c r="W564" s="569"/>
      <c r="X564" s="569"/>
      <c r="Y564" s="569"/>
      <c r="Z564" s="569"/>
      <c r="AA564" s="569"/>
      <c r="AB564" s="569"/>
    </row>
    <row r="565">
      <c r="A565" s="574"/>
      <c r="B565" s="574"/>
      <c r="C565" s="569"/>
      <c r="D565" s="569"/>
      <c r="E565" s="569"/>
      <c r="F565" s="569"/>
      <c r="G565" s="569"/>
      <c r="H565" s="569"/>
      <c r="I565" s="569"/>
      <c r="J565" s="569"/>
      <c r="K565" s="569"/>
      <c r="L565" s="569"/>
      <c r="M565" s="569"/>
      <c r="N565" s="569"/>
      <c r="O565" s="569"/>
      <c r="P565" s="569"/>
      <c r="Q565" s="569"/>
      <c r="R565" s="569"/>
      <c r="S565" s="569"/>
      <c r="T565" s="569"/>
      <c r="U565" s="569"/>
      <c r="V565" s="569"/>
      <c r="W565" s="569"/>
      <c r="X565" s="569"/>
      <c r="Y565" s="569"/>
      <c r="Z565" s="569"/>
      <c r="AA565" s="569"/>
      <c r="AB565" s="569"/>
    </row>
    <row r="566">
      <c r="A566" s="574"/>
      <c r="B566" s="574"/>
      <c r="C566" s="569"/>
      <c r="D566" s="569"/>
      <c r="E566" s="569"/>
      <c r="F566" s="569"/>
      <c r="G566" s="569"/>
      <c r="H566" s="569"/>
      <c r="I566" s="569"/>
      <c r="J566" s="569"/>
      <c r="K566" s="569"/>
      <c r="L566" s="569"/>
      <c r="M566" s="569"/>
      <c r="N566" s="569"/>
      <c r="O566" s="569"/>
      <c r="P566" s="569"/>
      <c r="Q566" s="569"/>
      <c r="R566" s="569"/>
      <c r="S566" s="569"/>
      <c r="T566" s="569"/>
      <c r="U566" s="569"/>
      <c r="V566" s="569"/>
      <c r="W566" s="569"/>
      <c r="X566" s="569"/>
      <c r="Y566" s="569"/>
      <c r="Z566" s="569"/>
      <c r="AA566" s="569"/>
      <c r="AB566" s="569"/>
    </row>
    <row r="567">
      <c r="A567" s="574"/>
      <c r="B567" s="574"/>
      <c r="C567" s="569"/>
      <c r="D567" s="569"/>
      <c r="E567" s="569"/>
      <c r="F567" s="569"/>
      <c r="G567" s="569"/>
      <c r="H567" s="569"/>
      <c r="I567" s="569"/>
      <c r="J567" s="569"/>
      <c r="K567" s="569"/>
      <c r="L567" s="569"/>
      <c r="M567" s="569"/>
      <c r="N567" s="569"/>
      <c r="O567" s="569"/>
      <c r="P567" s="569"/>
      <c r="Q567" s="569"/>
      <c r="R567" s="569"/>
      <c r="S567" s="569"/>
      <c r="T567" s="569"/>
      <c r="U567" s="569"/>
      <c r="V567" s="569"/>
      <c r="W567" s="569"/>
      <c r="X567" s="569"/>
      <c r="Y567" s="569"/>
      <c r="Z567" s="569"/>
      <c r="AA567" s="569"/>
      <c r="AB567" s="569"/>
    </row>
    <row r="568">
      <c r="A568" s="574"/>
      <c r="B568" s="574"/>
      <c r="C568" s="569"/>
      <c r="D568" s="569"/>
      <c r="E568" s="569"/>
      <c r="F568" s="569"/>
      <c r="G568" s="569"/>
      <c r="H568" s="569"/>
      <c r="I568" s="569"/>
      <c r="J568" s="569"/>
      <c r="K568" s="569"/>
      <c r="L568" s="569"/>
      <c r="M568" s="569"/>
      <c r="N568" s="569"/>
      <c r="O568" s="569"/>
      <c r="P568" s="569"/>
      <c r="Q568" s="569"/>
      <c r="R568" s="569"/>
      <c r="S568" s="569"/>
      <c r="T568" s="569"/>
      <c r="U568" s="569"/>
      <c r="V568" s="569"/>
      <c r="W568" s="569"/>
      <c r="X568" s="569"/>
      <c r="Y568" s="569"/>
      <c r="Z568" s="569"/>
      <c r="AA568" s="569"/>
      <c r="AB568" s="569"/>
    </row>
    <row r="569">
      <c r="A569" s="574"/>
      <c r="B569" s="574"/>
      <c r="C569" s="569"/>
      <c r="D569" s="569"/>
      <c r="E569" s="569"/>
      <c r="F569" s="569"/>
      <c r="G569" s="569"/>
      <c r="H569" s="569"/>
      <c r="I569" s="569"/>
      <c r="J569" s="569"/>
      <c r="K569" s="569"/>
      <c r="L569" s="569"/>
      <c r="M569" s="569"/>
      <c r="N569" s="569"/>
      <c r="O569" s="569"/>
      <c r="P569" s="569"/>
      <c r="Q569" s="569"/>
      <c r="R569" s="569"/>
      <c r="S569" s="569"/>
      <c r="T569" s="569"/>
      <c r="U569" s="569"/>
      <c r="V569" s="569"/>
      <c r="W569" s="569"/>
      <c r="X569" s="569"/>
      <c r="Y569" s="569"/>
      <c r="Z569" s="569"/>
      <c r="AA569" s="569"/>
      <c r="AB569" s="569"/>
    </row>
    <row r="570">
      <c r="A570" s="574"/>
      <c r="B570" s="574"/>
      <c r="C570" s="569"/>
      <c r="D570" s="569"/>
      <c r="E570" s="569"/>
      <c r="F570" s="569"/>
      <c r="G570" s="569"/>
      <c r="H570" s="569"/>
      <c r="I570" s="569"/>
      <c r="J570" s="569"/>
      <c r="K570" s="569"/>
      <c r="L570" s="569"/>
      <c r="M570" s="569"/>
      <c r="N570" s="569"/>
      <c r="O570" s="569"/>
      <c r="P570" s="569"/>
      <c r="Q570" s="569"/>
      <c r="R570" s="569"/>
      <c r="S570" s="569"/>
      <c r="T570" s="569"/>
      <c r="U570" s="569"/>
      <c r="V570" s="569"/>
      <c r="W570" s="569"/>
      <c r="X570" s="569"/>
      <c r="Y570" s="569"/>
      <c r="Z570" s="569"/>
      <c r="AA570" s="569"/>
      <c r="AB570" s="569"/>
    </row>
    <row r="571">
      <c r="A571" s="574"/>
      <c r="B571" s="574"/>
      <c r="C571" s="569"/>
      <c r="D571" s="569"/>
      <c r="E571" s="569"/>
      <c r="F571" s="569"/>
      <c r="G571" s="569"/>
      <c r="H571" s="569"/>
      <c r="I571" s="569"/>
      <c r="J571" s="569"/>
      <c r="K571" s="569"/>
      <c r="L571" s="569"/>
      <c r="M571" s="569"/>
      <c r="N571" s="569"/>
      <c r="O571" s="569"/>
      <c r="P571" s="569"/>
      <c r="Q571" s="569"/>
      <c r="R571" s="569"/>
      <c r="S571" s="569"/>
      <c r="T571" s="569"/>
      <c r="U571" s="569"/>
      <c r="V571" s="569"/>
      <c r="W571" s="569"/>
      <c r="X571" s="569"/>
      <c r="Y571" s="569"/>
      <c r="Z571" s="569"/>
      <c r="AA571" s="569"/>
      <c r="AB571" s="569"/>
    </row>
    <row r="572">
      <c r="A572" s="574"/>
      <c r="B572" s="574"/>
      <c r="C572" s="569"/>
      <c r="D572" s="569"/>
      <c r="E572" s="569"/>
      <c r="F572" s="569"/>
      <c r="G572" s="569"/>
      <c r="H572" s="569"/>
      <c r="I572" s="569"/>
      <c r="J572" s="569"/>
      <c r="K572" s="569"/>
      <c r="L572" s="569"/>
      <c r="M572" s="569"/>
      <c r="N572" s="569"/>
      <c r="O572" s="569"/>
      <c r="P572" s="569"/>
      <c r="Q572" s="569"/>
      <c r="R572" s="569"/>
      <c r="S572" s="569"/>
      <c r="T572" s="569"/>
      <c r="U572" s="569"/>
      <c r="V572" s="569"/>
      <c r="W572" s="569"/>
      <c r="X572" s="569"/>
      <c r="Y572" s="569"/>
      <c r="Z572" s="569"/>
      <c r="AA572" s="569"/>
      <c r="AB572" s="569"/>
    </row>
    <row r="573">
      <c r="A573" s="574"/>
      <c r="B573" s="574"/>
      <c r="C573" s="569"/>
      <c r="D573" s="569"/>
      <c r="E573" s="569"/>
      <c r="F573" s="569"/>
      <c r="G573" s="569"/>
      <c r="H573" s="569"/>
      <c r="I573" s="569"/>
      <c r="J573" s="569"/>
      <c r="K573" s="569"/>
      <c r="L573" s="569"/>
      <c r="M573" s="569"/>
      <c r="N573" s="569"/>
      <c r="O573" s="569"/>
      <c r="P573" s="569"/>
      <c r="Q573" s="569"/>
      <c r="R573" s="569"/>
      <c r="S573" s="569"/>
      <c r="T573" s="569"/>
      <c r="U573" s="569"/>
      <c r="V573" s="569"/>
      <c r="W573" s="569"/>
      <c r="X573" s="569"/>
      <c r="Y573" s="569"/>
      <c r="Z573" s="569"/>
      <c r="AA573" s="569"/>
      <c r="AB573" s="569"/>
    </row>
    <row r="574">
      <c r="A574" s="574"/>
      <c r="B574" s="574"/>
      <c r="C574" s="569"/>
      <c r="D574" s="569"/>
      <c r="E574" s="569"/>
      <c r="F574" s="569"/>
      <c r="G574" s="569"/>
      <c r="H574" s="569"/>
      <c r="I574" s="569"/>
      <c r="J574" s="569"/>
      <c r="K574" s="569"/>
      <c r="L574" s="569"/>
      <c r="M574" s="569"/>
      <c r="N574" s="569"/>
      <c r="O574" s="569"/>
      <c r="P574" s="569"/>
      <c r="Q574" s="569"/>
      <c r="R574" s="569"/>
      <c r="S574" s="569"/>
      <c r="T574" s="569"/>
      <c r="U574" s="569"/>
      <c r="V574" s="569"/>
      <c r="W574" s="569"/>
      <c r="X574" s="569"/>
      <c r="Y574" s="569"/>
      <c r="Z574" s="569"/>
      <c r="AA574" s="569"/>
      <c r="AB574" s="569"/>
    </row>
    <row r="575">
      <c r="A575" s="574"/>
      <c r="B575" s="574"/>
      <c r="C575" s="569"/>
      <c r="D575" s="569"/>
      <c r="E575" s="569"/>
      <c r="F575" s="569"/>
      <c r="G575" s="569"/>
      <c r="H575" s="569"/>
      <c r="I575" s="569"/>
      <c r="J575" s="569"/>
      <c r="K575" s="569"/>
      <c r="L575" s="569"/>
      <c r="M575" s="569"/>
      <c r="N575" s="569"/>
      <c r="O575" s="569"/>
      <c r="P575" s="569"/>
      <c r="Q575" s="569"/>
      <c r="R575" s="569"/>
      <c r="S575" s="569"/>
      <c r="T575" s="569"/>
      <c r="U575" s="569"/>
      <c r="V575" s="569"/>
      <c r="W575" s="569"/>
      <c r="X575" s="569"/>
      <c r="Y575" s="569"/>
      <c r="Z575" s="569"/>
      <c r="AA575" s="569"/>
      <c r="AB575" s="569"/>
    </row>
    <row r="576">
      <c r="A576" s="574"/>
      <c r="B576" s="574"/>
      <c r="C576" s="569"/>
      <c r="D576" s="569"/>
      <c r="E576" s="569"/>
      <c r="F576" s="569"/>
      <c r="G576" s="569"/>
      <c r="H576" s="569"/>
      <c r="I576" s="569"/>
      <c r="J576" s="569"/>
      <c r="K576" s="569"/>
      <c r="L576" s="569"/>
      <c r="M576" s="569"/>
      <c r="N576" s="569"/>
      <c r="O576" s="569"/>
      <c r="P576" s="569"/>
      <c r="Q576" s="569"/>
      <c r="R576" s="569"/>
      <c r="S576" s="569"/>
      <c r="T576" s="569"/>
      <c r="U576" s="569"/>
      <c r="V576" s="569"/>
      <c r="W576" s="569"/>
      <c r="X576" s="569"/>
      <c r="Y576" s="569"/>
      <c r="Z576" s="569"/>
      <c r="AA576" s="569"/>
      <c r="AB576" s="569"/>
    </row>
    <row r="577">
      <c r="A577" s="574"/>
      <c r="B577" s="574"/>
      <c r="C577" s="569"/>
      <c r="D577" s="569"/>
      <c r="E577" s="569"/>
      <c r="F577" s="569"/>
      <c r="G577" s="569"/>
      <c r="H577" s="569"/>
      <c r="I577" s="569"/>
      <c r="J577" s="569"/>
      <c r="K577" s="569"/>
      <c r="L577" s="569"/>
      <c r="M577" s="569"/>
      <c r="N577" s="569"/>
      <c r="O577" s="569"/>
      <c r="P577" s="569"/>
      <c r="Q577" s="569"/>
      <c r="R577" s="569"/>
      <c r="S577" s="569"/>
      <c r="T577" s="569"/>
      <c r="U577" s="569"/>
      <c r="V577" s="569"/>
      <c r="W577" s="569"/>
      <c r="X577" s="569"/>
      <c r="Y577" s="569"/>
      <c r="Z577" s="569"/>
      <c r="AA577" s="569"/>
      <c r="AB577" s="569"/>
    </row>
    <row r="578">
      <c r="A578" s="574"/>
      <c r="B578" s="574"/>
      <c r="C578" s="569"/>
      <c r="D578" s="569"/>
      <c r="E578" s="569"/>
      <c r="F578" s="569"/>
      <c r="G578" s="569"/>
      <c r="H578" s="569"/>
      <c r="I578" s="569"/>
      <c r="J578" s="569"/>
      <c r="K578" s="569"/>
      <c r="L578" s="569"/>
      <c r="M578" s="569"/>
      <c r="N578" s="569"/>
      <c r="O578" s="569"/>
      <c r="P578" s="569"/>
      <c r="Q578" s="569"/>
      <c r="R578" s="569"/>
      <c r="S578" s="569"/>
      <c r="T578" s="569"/>
      <c r="U578" s="569"/>
      <c r="V578" s="569"/>
      <c r="W578" s="569"/>
      <c r="X578" s="569"/>
      <c r="Y578" s="569"/>
      <c r="Z578" s="569"/>
      <c r="AA578" s="569"/>
      <c r="AB578" s="569"/>
    </row>
    <row r="579">
      <c r="A579" s="574"/>
      <c r="B579" s="574"/>
      <c r="C579" s="569"/>
      <c r="D579" s="569"/>
      <c r="E579" s="569"/>
      <c r="F579" s="569"/>
      <c r="G579" s="569"/>
      <c r="H579" s="569"/>
      <c r="I579" s="569"/>
      <c r="J579" s="569"/>
      <c r="K579" s="569"/>
      <c r="L579" s="569"/>
      <c r="M579" s="569"/>
      <c r="N579" s="569"/>
      <c r="O579" s="569"/>
      <c r="P579" s="569"/>
      <c r="Q579" s="569"/>
      <c r="R579" s="569"/>
      <c r="S579" s="569"/>
      <c r="T579" s="569"/>
      <c r="U579" s="569"/>
      <c r="V579" s="569"/>
      <c r="W579" s="569"/>
      <c r="X579" s="569"/>
      <c r="Y579" s="569"/>
      <c r="Z579" s="569"/>
      <c r="AA579" s="569"/>
      <c r="AB579" s="569"/>
    </row>
    <row r="580">
      <c r="A580" s="574"/>
      <c r="B580" s="574"/>
      <c r="C580" s="569"/>
      <c r="D580" s="569"/>
      <c r="E580" s="569"/>
      <c r="F580" s="569"/>
      <c r="G580" s="569"/>
      <c r="H580" s="569"/>
      <c r="I580" s="569"/>
      <c r="J580" s="569"/>
      <c r="K580" s="569"/>
      <c r="L580" s="569"/>
      <c r="M580" s="569"/>
      <c r="N580" s="569"/>
      <c r="O580" s="569"/>
      <c r="P580" s="569"/>
      <c r="Q580" s="569"/>
      <c r="R580" s="569"/>
      <c r="S580" s="569"/>
      <c r="T580" s="569"/>
      <c r="U580" s="569"/>
      <c r="V580" s="569"/>
      <c r="W580" s="569"/>
      <c r="X580" s="569"/>
      <c r="Y580" s="569"/>
      <c r="Z580" s="569"/>
      <c r="AA580" s="569"/>
      <c r="AB580" s="569"/>
    </row>
    <row r="581">
      <c r="A581" s="574"/>
      <c r="B581" s="574"/>
      <c r="C581" s="569"/>
      <c r="D581" s="569"/>
      <c r="E581" s="569"/>
      <c r="F581" s="569"/>
      <c r="G581" s="569"/>
      <c r="H581" s="569"/>
      <c r="I581" s="569"/>
      <c r="J581" s="569"/>
      <c r="K581" s="569"/>
      <c r="L581" s="569"/>
      <c r="M581" s="569"/>
      <c r="N581" s="569"/>
      <c r="O581" s="569"/>
      <c r="P581" s="569"/>
      <c r="Q581" s="569"/>
      <c r="R581" s="569"/>
      <c r="S581" s="569"/>
      <c r="T581" s="569"/>
      <c r="U581" s="569"/>
      <c r="V581" s="569"/>
      <c r="W581" s="569"/>
      <c r="X581" s="569"/>
      <c r="Y581" s="569"/>
      <c r="Z581" s="569"/>
      <c r="AA581" s="569"/>
      <c r="AB581" s="569"/>
    </row>
    <row r="582">
      <c r="A582" s="574"/>
      <c r="B582" s="574"/>
      <c r="C582" s="569"/>
      <c r="D582" s="569"/>
      <c r="E582" s="569"/>
      <c r="F582" s="569"/>
      <c r="G582" s="569"/>
      <c r="H582" s="569"/>
      <c r="I582" s="569"/>
      <c r="J582" s="569"/>
      <c r="K582" s="569"/>
      <c r="L582" s="569"/>
      <c r="M582" s="569"/>
      <c r="N582" s="569"/>
      <c r="O582" s="569"/>
      <c r="P582" s="569"/>
      <c r="Q582" s="569"/>
      <c r="R582" s="569"/>
      <c r="S582" s="569"/>
      <c r="T582" s="569"/>
      <c r="U582" s="569"/>
      <c r="V582" s="569"/>
      <c r="W582" s="569"/>
      <c r="X582" s="569"/>
      <c r="Y582" s="569"/>
      <c r="Z582" s="569"/>
      <c r="AA582" s="569"/>
      <c r="AB582" s="569"/>
    </row>
    <row r="583">
      <c r="A583" s="574"/>
      <c r="B583" s="574"/>
      <c r="C583" s="569"/>
      <c r="D583" s="569"/>
      <c r="E583" s="569"/>
      <c r="F583" s="569"/>
      <c r="G583" s="569"/>
      <c r="H583" s="569"/>
      <c r="I583" s="569"/>
      <c r="J583" s="569"/>
      <c r="K583" s="569"/>
      <c r="L583" s="569"/>
      <c r="M583" s="569"/>
      <c r="N583" s="569"/>
      <c r="O583" s="569"/>
      <c r="P583" s="569"/>
      <c r="Q583" s="569"/>
      <c r="R583" s="569"/>
      <c r="S583" s="569"/>
      <c r="T583" s="569"/>
      <c r="U583" s="569"/>
      <c r="V583" s="569"/>
      <c r="W583" s="569"/>
      <c r="X583" s="569"/>
      <c r="Y583" s="569"/>
      <c r="Z583" s="569"/>
      <c r="AA583" s="569"/>
      <c r="AB583" s="569"/>
    </row>
    <row r="584">
      <c r="A584" s="574"/>
      <c r="B584" s="574"/>
      <c r="C584" s="569"/>
      <c r="D584" s="569"/>
      <c r="E584" s="569"/>
      <c r="F584" s="569"/>
      <c r="G584" s="569"/>
      <c r="H584" s="569"/>
      <c r="I584" s="569"/>
      <c r="J584" s="569"/>
      <c r="K584" s="569"/>
      <c r="L584" s="569"/>
      <c r="M584" s="569"/>
      <c r="N584" s="569"/>
      <c r="O584" s="569"/>
      <c r="P584" s="569"/>
      <c r="Q584" s="569"/>
      <c r="R584" s="569"/>
      <c r="S584" s="569"/>
      <c r="T584" s="569"/>
      <c r="U584" s="569"/>
      <c r="V584" s="569"/>
      <c r="W584" s="569"/>
      <c r="X584" s="569"/>
      <c r="Y584" s="569"/>
      <c r="Z584" s="569"/>
      <c r="AA584" s="569"/>
      <c r="AB584" s="569"/>
    </row>
    <row r="585">
      <c r="A585" s="574"/>
      <c r="B585" s="574"/>
      <c r="C585" s="569"/>
      <c r="D585" s="569"/>
      <c r="E585" s="569"/>
      <c r="F585" s="569"/>
      <c r="G585" s="569"/>
      <c r="H585" s="569"/>
      <c r="I585" s="569"/>
      <c r="J585" s="569"/>
      <c r="K585" s="569"/>
      <c r="L585" s="569"/>
      <c r="M585" s="569"/>
      <c r="N585" s="569"/>
      <c r="O585" s="569"/>
      <c r="P585" s="569"/>
      <c r="Q585" s="569"/>
      <c r="R585" s="569"/>
      <c r="S585" s="569"/>
      <c r="T585" s="569"/>
      <c r="U585" s="569"/>
      <c r="V585" s="569"/>
      <c r="W585" s="569"/>
      <c r="X585" s="569"/>
      <c r="Y585" s="569"/>
      <c r="Z585" s="569"/>
      <c r="AA585" s="569"/>
      <c r="AB585" s="569"/>
    </row>
    <row r="586">
      <c r="A586" s="574"/>
      <c r="B586" s="574"/>
      <c r="C586" s="569"/>
      <c r="D586" s="569"/>
      <c r="E586" s="569"/>
      <c r="F586" s="569"/>
      <c r="G586" s="569"/>
      <c r="H586" s="569"/>
      <c r="I586" s="569"/>
      <c r="J586" s="569"/>
      <c r="K586" s="569"/>
      <c r="L586" s="569"/>
      <c r="M586" s="569"/>
      <c r="N586" s="569"/>
      <c r="O586" s="569"/>
      <c r="P586" s="569"/>
      <c r="Q586" s="569"/>
      <c r="R586" s="569"/>
      <c r="S586" s="569"/>
      <c r="T586" s="569"/>
      <c r="U586" s="569"/>
      <c r="V586" s="569"/>
      <c r="W586" s="569"/>
      <c r="X586" s="569"/>
      <c r="Y586" s="569"/>
      <c r="Z586" s="569"/>
      <c r="AA586" s="569"/>
      <c r="AB586" s="569"/>
    </row>
    <row r="587">
      <c r="A587" s="574"/>
      <c r="B587" s="574"/>
      <c r="C587" s="569"/>
      <c r="D587" s="569"/>
      <c r="E587" s="569"/>
      <c r="F587" s="569"/>
      <c r="G587" s="569"/>
      <c r="H587" s="569"/>
      <c r="I587" s="569"/>
      <c r="J587" s="569"/>
      <c r="K587" s="569"/>
      <c r="L587" s="569"/>
      <c r="M587" s="569"/>
      <c r="N587" s="569"/>
      <c r="O587" s="569"/>
      <c r="P587" s="569"/>
      <c r="Q587" s="569"/>
      <c r="R587" s="569"/>
      <c r="S587" s="569"/>
      <c r="T587" s="569"/>
      <c r="U587" s="569"/>
      <c r="V587" s="569"/>
      <c r="W587" s="569"/>
      <c r="X587" s="569"/>
      <c r="Y587" s="569"/>
      <c r="Z587" s="569"/>
      <c r="AA587" s="569"/>
      <c r="AB587" s="569"/>
    </row>
    <row r="588">
      <c r="A588" s="574"/>
      <c r="B588" s="574"/>
      <c r="C588" s="569"/>
      <c r="D588" s="569"/>
      <c r="E588" s="569"/>
      <c r="F588" s="569"/>
      <c r="G588" s="569"/>
      <c r="H588" s="569"/>
      <c r="I588" s="569"/>
      <c r="J588" s="569"/>
      <c r="K588" s="569"/>
      <c r="L588" s="569"/>
      <c r="M588" s="569"/>
      <c r="N588" s="569"/>
      <c r="O588" s="569"/>
      <c r="P588" s="569"/>
      <c r="Q588" s="569"/>
      <c r="R588" s="569"/>
      <c r="S588" s="569"/>
      <c r="T588" s="569"/>
      <c r="U588" s="569"/>
      <c r="V588" s="569"/>
      <c r="W588" s="569"/>
      <c r="X588" s="569"/>
      <c r="Y588" s="569"/>
      <c r="Z588" s="569"/>
      <c r="AA588" s="569"/>
      <c r="AB588" s="569"/>
    </row>
    <row r="589">
      <c r="A589" s="574"/>
      <c r="B589" s="574"/>
      <c r="C589" s="569"/>
      <c r="D589" s="569"/>
      <c r="E589" s="569"/>
      <c r="F589" s="569"/>
      <c r="G589" s="569"/>
      <c r="H589" s="569"/>
      <c r="I589" s="569"/>
      <c r="J589" s="569"/>
      <c r="K589" s="569"/>
      <c r="L589" s="569"/>
      <c r="M589" s="569"/>
      <c r="N589" s="569"/>
      <c r="O589" s="569"/>
      <c r="P589" s="569"/>
      <c r="Q589" s="569"/>
      <c r="R589" s="569"/>
      <c r="S589" s="569"/>
      <c r="T589" s="569"/>
      <c r="U589" s="569"/>
      <c r="V589" s="569"/>
      <c r="W589" s="569"/>
      <c r="X589" s="569"/>
      <c r="Y589" s="569"/>
      <c r="Z589" s="569"/>
      <c r="AA589" s="569"/>
      <c r="AB589" s="569"/>
    </row>
    <row r="590">
      <c r="A590" s="574"/>
      <c r="B590" s="574"/>
      <c r="C590" s="569"/>
      <c r="D590" s="569"/>
      <c r="E590" s="569"/>
      <c r="F590" s="569"/>
      <c r="G590" s="569"/>
      <c r="H590" s="569"/>
      <c r="I590" s="569"/>
      <c r="J590" s="569"/>
      <c r="K590" s="569"/>
      <c r="L590" s="569"/>
      <c r="M590" s="569"/>
      <c r="N590" s="569"/>
      <c r="O590" s="569"/>
      <c r="P590" s="569"/>
      <c r="Q590" s="569"/>
      <c r="R590" s="569"/>
      <c r="S590" s="569"/>
      <c r="T590" s="569"/>
      <c r="U590" s="569"/>
      <c r="V590" s="569"/>
      <c r="W590" s="569"/>
      <c r="X590" s="569"/>
      <c r="Y590" s="569"/>
      <c r="Z590" s="569"/>
      <c r="AA590" s="569"/>
      <c r="AB590" s="569"/>
    </row>
    <row r="591">
      <c r="A591" s="574"/>
      <c r="B591" s="574"/>
      <c r="C591" s="569"/>
      <c r="D591" s="569"/>
      <c r="E591" s="569"/>
      <c r="F591" s="569"/>
      <c r="G591" s="569"/>
      <c r="H591" s="569"/>
      <c r="I591" s="569"/>
      <c r="J591" s="569"/>
      <c r="K591" s="569"/>
      <c r="L591" s="569"/>
      <c r="M591" s="569"/>
      <c r="N591" s="569"/>
      <c r="O591" s="569"/>
      <c r="P591" s="569"/>
      <c r="Q591" s="569"/>
      <c r="R591" s="569"/>
      <c r="S591" s="569"/>
      <c r="T591" s="569"/>
      <c r="U591" s="569"/>
      <c r="V591" s="569"/>
      <c r="W591" s="569"/>
      <c r="X591" s="569"/>
      <c r="Y591" s="569"/>
      <c r="Z591" s="569"/>
      <c r="AA591" s="569"/>
      <c r="AB591" s="569"/>
    </row>
    <row r="592">
      <c r="A592" s="574"/>
      <c r="B592" s="574"/>
      <c r="C592" s="569"/>
      <c r="D592" s="569"/>
      <c r="E592" s="569"/>
      <c r="F592" s="569"/>
      <c r="G592" s="569"/>
      <c r="H592" s="569"/>
      <c r="I592" s="569"/>
      <c r="J592" s="569"/>
      <c r="K592" s="569"/>
      <c r="L592" s="569"/>
      <c r="M592" s="569"/>
      <c r="N592" s="569"/>
      <c r="O592" s="569"/>
      <c r="P592" s="569"/>
      <c r="Q592" s="569"/>
      <c r="R592" s="569"/>
      <c r="S592" s="569"/>
      <c r="T592" s="569"/>
      <c r="U592" s="569"/>
      <c r="V592" s="569"/>
      <c r="W592" s="569"/>
      <c r="X592" s="569"/>
      <c r="Y592" s="569"/>
      <c r="Z592" s="569"/>
      <c r="AA592" s="569"/>
      <c r="AB592" s="569"/>
    </row>
    <row r="593">
      <c r="A593" s="574"/>
      <c r="B593" s="574"/>
      <c r="C593" s="569"/>
      <c r="D593" s="569"/>
      <c r="E593" s="569"/>
      <c r="F593" s="569"/>
      <c r="G593" s="569"/>
      <c r="H593" s="569"/>
      <c r="I593" s="569"/>
      <c r="J593" s="569"/>
      <c r="K593" s="569"/>
      <c r="L593" s="569"/>
      <c r="M593" s="569"/>
      <c r="N593" s="569"/>
      <c r="O593" s="569"/>
      <c r="P593" s="569"/>
      <c r="Q593" s="569"/>
      <c r="R593" s="569"/>
      <c r="S593" s="569"/>
      <c r="T593" s="569"/>
      <c r="U593" s="569"/>
      <c r="V593" s="569"/>
      <c r="W593" s="569"/>
      <c r="X593" s="569"/>
      <c r="Y593" s="569"/>
      <c r="Z593" s="569"/>
      <c r="AA593" s="569"/>
      <c r="AB593" s="569"/>
    </row>
    <row r="594">
      <c r="A594" s="574"/>
      <c r="B594" s="574"/>
      <c r="C594" s="569"/>
      <c r="D594" s="569"/>
      <c r="E594" s="569"/>
      <c r="F594" s="569"/>
      <c r="G594" s="569"/>
      <c r="H594" s="569"/>
      <c r="I594" s="569"/>
      <c r="J594" s="569"/>
      <c r="K594" s="569"/>
      <c r="L594" s="569"/>
      <c r="M594" s="569"/>
      <c r="N594" s="569"/>
      <c r="O594" s="569"/>
      <c r="P594" s="569"/>
      <c r="Q594" s="569"/>
      <c r="R594" s="569"/>
      <c r="S594" s="569"/>
      <c r="T594" s="569"/>
      <c r="U594" s="569"/>
      <c r="V594" s="569"/>
      <c r="W594" s="569"/>
      <c r="X594" s="569"/>
      <c r="Y594" s="569"/>
      <c r="Z594" s="569"/>
      <c r="AA594" s="569"/>
      <c r="AB594" s="569"/>
    </row>
    <row r="595">
      <c r="A595" s="574"/>
      <c r="B595" s="574"/>
      <c r="C595" s="569"/>
      <c r="D595" s="569"/>
      <c r="E595" s="569"/>
      <c r="F595" s="569"/>
      <c r="G595" s="569"/>
      <c r="H595" s="569"/>
      <c r="I595" s="569"/>
      <c r="J595" s="569"/>
      <c r="K595" s="569"/>
      <c r="L595" s="569"/>
      <c r="M595" s="569"/>
      <c r="N595" s="569"/>
      <c r="O595" s="569"/>
      <c r="P595" s="569"/>
      <c r="Q595" s="569"/>
      <c r="R595" s="569"/>
      <c r="S595" s="569"/>
      <c r="T595" s="569"/>
      <c r="U595" s="569"/>
      <c r="V595" s="569"/>
      <c r="W595" s="569"/>
      <c r="X595" s="569"/>
      <c r="Y595" s="569"/>
      <c r="Z595" s="569"/>
      <c r="AA595" s="569"/>
      <c r="AB595" s="569"/>
    </row>
    <row r="596">
      <c r="A596" s="574"/>
      <c r="B596" s="574"/>
      <c r="C596" s="569"/>
      <c r="D596" s="569"/>
      <c r="E596" s="569"/>
      <c r="F596" s="569"/>
      <c r="G596" s="569"/>
      <c r="H596" s="569"/>
      <c r="I596" s="569"/>
      <c r="J596" s="569"/>
      <c r="K596" s="569"/>
      <c r="L596" s="569"/>
      <c r="M596" s="569"/>
      <c r="N596" s="569"/>
      <c r="O596" s="569"/>
      <c r="P596" s="569"/>
      <c r="Q596" s="569"/>
      <c r="R596" s="569"/>
      <c r="S596" s="569"/>
      <c r="T596" s="569"/>
      <c r="U596" s="569"/>
      <c r="V596" s="569"/>
      <c r="W596" s="569"/>
      <c r="X596" s="569"/>
      <c r="Y596" s="569"/>
      <c r="Z596" s="569"/>
      <c r="AA596" s="569"/>
      <c r="AB596" s="569"/>
    </row>
    <row r="597">
      <c r="A597" s="574"/>
      <c r="B597" s="574"/>
      <c r="C597" s="569"/>
      <c r="D597" s="569"/>
      <c r="E597" s="569"/>
      <c r="F597" s="569"/>
      <c r="G597" s="569"/>
      <c r="H597" s="569"/>
      <c r="I597" s="569"/>
      <c r="J597" s="569"/>
      <c r="K597" s="569"/>
      <c r="L597" s="569"/>
      <c r="M597" s="569"/>
      <c r="N597" s="569"/>
      <c r="O597" s="569"/>
      <c r="P597" s="569"/>
      <c r="Q597" s="569"/>
      <c r="R597" s="569"/>
      <c r="S597" s="569"/>
      <c r="T597" s="569"/>
      <c r="U597" s="569"/>
      <c r="V597" s="569"/>
      <c r="W597" s="569"/>
      <c r="X597" s="569"/>
      <c r="Y597" s="569"/>
      <c r="Z597" s="569"/>
      <c r="AA597" s="569"/>
      <c r="AB597" s="569"/>
    </row>
    <row r="598">
      <c r="A598" s="574"/>
      <c r="B598" s="574"/>
      <c r="C598" s="569"/>
      <c r="D598" s="569"/>
      <c r="E598" s="569"/>
      <c r="F598" s="569"/>
      <c r="G598" s="569"/>
      <c r="H598" s="569"/>
      <c r="I598" s="569"/>
      <c r="J598" s="569"/>
      <c r="K598" s="569"/>
      <c r="L598" s="569"/>
      <c r="M598" s="569"/>
      <c r="N598" s="569"/>
      <c r="O598" s="569"/>
      <c r="P598" s="569"/>
      <c r="Q598" s="569"/>
      <c r="R598" s="569"/>
      <c r="S598" s="569"/>
      <c r="T598" s="569"/>
      <c r="U598" s="569"/>
      <c r="V598" s="569"/>
      <c r="W598" s="569"/>
      <c r="X598" s="569"/>
      <c r="Y598" s="569"/>
      <c r="Z598" s="569"/>
      <c r="AA598" s="569"/>
      <c r="AB598" s="569"/>
    </row>
    <row r="599">
      <c r="A599" s="574"/>
      <c r="B599" s="574"/>
      <c r="C599" s="569"/>
      <c r="D599" s="569"/>
      <c r="E599" s="569"/>
      <c r="F599" s="569"/>
      <c r="G599" s="569"/>
      <c r="H599" s="569"/>
      <c r="I599" s="569"/>
      <c r="J599" s="569"/>
      <c r="K599" s="569"/>
      <c r="L599" s="569"/>
      <c r="M599" s="569"/>
      <c r="N599" s="569"/>
      <c r="O599" s="569"/>
      <c r="P599" s="569"/>
      <c r="Q599" s="569"/>
      <c r="R599" s="569"/>
      <c r="S599" s="569"/>
      <c r="T599" s="569"/>
      <c r="U599" s="569"/>
      <c r="V599" s="569"/>
      <c r="W599" s="569"/>
      <c r="X599" s="569"/>
      <c r="Y599" s="569"/>
      <c r="Z599" s="569"/>
      <c r="AA599" s="569"/>
      <c r="AB599" s="569"/>
    </row>
    <row r="600">
      <c r="A600" s="574"/>
      <c r="B600" s="574"/>
      <c r="C600" s="569"/>
      <c r="D600" s="569"/>
      <c r="E600" s="569"/>
      <c r="F600" s="569"/>
      <c r="G600" s="569"/>
      <c r="H600" s="569"/>
      <c r="I600" s="569"/>
      <c r="J600" s="569"/>
      <c r="K600" s="569"/>
      <c r="L600" s="569"/>
      <c r="M600" s="569"/>
      <c r="N600" s="569"/>
      <c r="O600" s="569"/>
      <c r="P600" s="569"/>
      <c r="Q600" s="569"/>
      <c r="R600" s="569"/>
      <c r="S600" s="569"/>
      <c r="T600" s="569"/>
      <c r="U600" s="569"/>
      <c r="V600" s="569"/>
      <c r="W600" s="569"/>
      <c r="X600" s="569"/>
      <c r="Y600" s="569"/>
      <c r="Z600" s="569"/>
      <c r="AA600" s="569"/>
      <c r="AB600" s="569"/>
    </row>
    <row r="601">
      <c r="A601" s="574"/>
      <c r="B601" s="574"/>
      <c r="C601" s="569"/>
      <c r="D601" s="569"/>
      <c r="E601" s="569"/>
      <c r="F601" s="569"/>
      <c r="G601" s="569"/>
      <c r="H601" s="569"/>
      <c r="I601" s="569"/>
      <c r="J601" s="569"/>
      <c r="K601" s="569"/>
      <c r="L601" s="569"/>
      <c r="M601" s="569"/>
      <c r="N601" s="569"/>
      <c r="O601" s="569"/>
      <c r="P601" s="569"/>
      <c r="Q601" s="569"/>
      <c r="R601" s="569"/>
      <c r="S601" s="569"/>
      <c r="T601" s="569"/>
      <c r="U601" s="569"/>
      <c r="V601" s="569"/>
      <c r="W601" s="569"/>
      <c r="X601" s="569"/>
      <c r="Y601" s="569"/>
      <c r="Z601" s="569"/>
      <c r="AA601" s="569"/>
      <c r="AB601" s="569"/>
    </row>
    <row r="602">
      <c r="A602" s="574"/>
      <c r="B602" s="574"/>
      <c r="C602" s="569"/>
      <c r="D602" s="569"/>
      <c r="E602" s="569"/>
      <c r="F602" s="569"/>
      <c r="G602" s="569"/>
      <c r="H602" s="569"/>
      <c r="I602" s="569"/>
      <c r="J602" s="569"/>
      <c r="K602" s="569"/>
      <c r="L602" s="569"/>
      <c r="M602" s="569"/>
      <c r="N602" s="569"/>
      <c r="O602" s="569"/>
      <c r="P602" s="569"/>
      <c r="Q602" s="569"/>
      <c r="R602" s="569"/>
      <c r="S602" s="569"/>
      <c r="T602" s="569"/>
      <c r="U602" s="569"/>
      <c r="V602" s="569"/>
      <c r="W602" s="569"/>
      <c r="X602" s="569"/>
      <c r="Y602" s="569"/>
      <c r="Z602" s="569"/>
      <c r="AA602" s="569"/>
      <c r="AB602" s="569"/>
    </row>
    <row r="603">
      <c r="A603" s="574"/>
      <c r="B603" s="574"/>
      <c r="C603" s="569"/>
      <c r="D603" s="569"/>
      <c r="E603" s="569"/>
      <c r="F603" s="569"/>
      <c r="G603" s="569"/>
      <c r="H603" s="569"/>
      <c r="I603" s="569"/>
      <c r="J603" s="569"/>
      <c r="K603" s="569"/>
      <c r="L603" s="569"/>
      <c r="M603" s="569"/>
      <c r="N603" s="569"/>
      <c r="O603" s="569"/>
      <c r="P603" s="569"/>
      <c r="Q603" s="569"/>
      <c r="R603" s="569"/>
      <c r="S603" s="569"/>
      <c r="T603" s="569"/>
      <c r="U603" s="569"/>
      <c r="V603" s="569"/>
      <c r="W603" s="569"/>
      <c r="X603" s="569"/>
      <c r="Y603" s="569"/>
      <c r="Z603" s="569"/>
      <c r="AA603" s="569"/>
      <c r="AB603" s="569"/>
    </row>
    <row r="604">
      <c r="A604" s="574"/>
      <c r="B604" s="574"/>
      <c r="C604" s="569"/>
      <c r="D604" s="569"/>
      <c r="E604" s="569"/>
      <c r="F604" s="569"/>
      <c r="G604" s="569"/>
      <c r="H604" s="569"/>
      <c r="I604" s="569"/>
      <c r="J604" s="569"/>
      <c r="K604" s="569"/>
      <c r="L604" s="569"/>
      <c r="M604" s="569"/>
      <c r="N604" s="569"/>
      <c r="O604" s="569"/>
      <c r="P604" s="569"/>
      <c r="Q604" s="569"/>
      <c r="R604" s="569"/>
      <c r="S604" s="569"/>
      <c r="T604" s="569"/>
      <c r="U604" s="569"/>
      <c r="V604" s="569"/>
      <c r="W604" s="569"/>
      <c r="X604" s="569"/>
      <c r="Y604" s="569"/>
      <c r="Z604" s="569"/>
      <c r="AA604" s="569"/>
      <c r="AB604" s="569"/>
    </row>
    <row r="605">
      <c r="A605" s="574"/>
      <c r="B605" s="574"/>
      <c r="C605" s="569"/>
      <c r="D605" s="569"/>
      <c r="E605" s="569"/>
      <c r="F605" s="569"/>
      <c r="G605" s="569"/>
      <c r="H605" s="569"/>
      <c r="I605" s="569"/>
      <c r="J605" s="569"/>
      <c r="K605" s="569"/>
      <c r="L605" s="569"/>
      <c r="M605" s="569"/>
      <c r="N605" s="569"/>
      <c r="O605" s="569"/>
      <c r="P605" s="569"/>
      <c r="Q605" s="569"/>
      <c r="R605" s="569"/>
      <c r="S605" s="569"/>
      <c r="T605" s="569"/>
      <c r="U605" s="569"/>
      <c r="V605" s="569"/>
      <c r="W605" s="569"/>
      <c r="X605" s="569"/>
      <c r="Y605" s="569"/>
      <c r="Z605" s="569"/>
      <c r="AA605" s="569"/>
      <c r="AB605" s="569"/>
    </row>
    <row r="606">
      <c r="A606" s="574"/>
      <c r="B606" s="574"/>
      <c r="C606" s="569"/>
      <c r="D606" s="569"/>
      <c r="E606" s="569"/>
      <c r="F606" s="569"/>
      <c r="G606" s="569"/>
      <c r="H606" s="569"/>
      <c r="I606" s="569"/>
      <c r="J606" s="569"/>
      <c r="K606" s="569"/>
      <c r="L606" s="569"/>
      <c r="M606" s="569"/>
      <c r="N606" s="569"/>
      <c r="O606" s="569"/>
      <c r="P606" s="569"/>
      <c r="Q606" s="569"/>
      <c r="R606" s="569"/>
      <c r="S606" s="569"/>
      <c r="T606" s="569"/>
      <c r="U606" s="569"/>
      <c r="V606" s="569"/>
      <c r="W606" s="569"/>
      <c r="X606" s="569"/>
      <c r="Y606" s="569"/>
      <c r="Z606" s="569"/>
      <c r="AA606" s="569"/>
      <c r="AB606" s="569"/>
    </row>
    <row r="607">
      <c r="A607" s="574"/>
      <c r="B607" s="574"/>
      <c r="C607" s="569"/>
      <c r="D607" s="569"/>
      <c r="E607" s="569"/>
      <c r="F607" s="569"/>
      <c r="G607" s="569"/>
      <c r="H607" s="569"/>
      <c r="I607" s="569"/>
      <c r="J607" s="569"/>
      <c r="K607" s="569"/>
      <c r="L607" s="569"/>
      <c r="M607" s="569"/>
      <c r="N607" s="569"/>
      <c r="O607" s="569"/>
      <c r="P607" s="569"/>
      <c r="Q607" s="569"/>
      <c r="R607" s="569"/>
      <c r="S607" s="569"/>
      <c r="T607" s="569"/>
      <c r="U607" s="569"/>
      <c r="V607" s="569"/>
      <c r="W607" s="569"/>
      <c r="X607" s="569"/>
      <c r="Y607" s="569"/>
      <c r="Z607" s="569"/>
      <c r="AA607" s="569"/>
      <c r="AB607" s="569"/>
    </row>
    <row r="608">
      <c r="A608" s="574"/>
      <c r="B608" s="574"/>
      <c r="C608" s="569"/>
      <c r="D608" s="569"/>
      <c r="E608" s="569"/>
      <c r="F608" s="569"/>
      <c r="G608" s="569"/>
      <c r="H608" s="569"/>
      <c r="I608" s="569"/>
      <c r="J608" s="569"/>
      <c r="K608" s="569"/>
      <c r="L608" s="569"/>
      <c r="M608" s="569"/>
      <c r="N608" s="569"/>
      <c r="O608" s="569"/>
      <c r="P608" s="569"/>
      <c r="Q608" s="569"/>
      <c r="R608" s="569"/>
      <c r="S608" s="569"/>
      <c r="T608" s="569"/>
      <c r="U608" s="569"/>
      <c r="V608" s="569"/>
      <c r="W608" s="569"/>
      <c r="X608" s="569"/>
      <c r="Y608" s="569"/>
      <c r="Z608" s="569"/>
      <c r="AA608" s="569"/>
      <c r="AB608" s="569"/>
    </row>
    <row r="609">
      <c r="A609" s="574"/>
      <c r="B609" s="574"/>
      <c r="C609" s="569"/>
      <c r="D609" s="569"/>
      <c r="E609" s="569"/>
      <c r="F609" s="569"/>
      <c r="G609" s="569"/>
      <c r="H609" s="569"/>
      <c r="I609" s="569"/>
      <c r="J609" s="569"/>
      <c r="K609" s="569"/>
      <c r="L609" s="569"/>
      <c r="M609" s="569"/>
      <c r="N609" s="569"/>
      <c r="O609" s="569"/>
      <c r="P609" s="569"/>
      <c r="Q609" s="569"/>
      <c r="R609" s="569"/>
      <c r="S609" s="569"/>
      <c r="T609" s="569"/>
      <c r="U609" s="569"/>
      <c r="V609" s="569"/>
      <c r="W609" s="569"/>
      <c r="X609" s="569"/>
      <c r="Y609" s="569"/>
      <c r="Z609" s="569"/>
      <c r="AA609" s="569"/>
      <c r="AB609" s="569"/>
    </row>
    <row r="610">
      <c r="A610" s="574"/>
      <c r="B610" s="574"/>
      <c r="C610" s="569"/>
      <c r="D610" s="569"/>
      <c r="E610" s="569"/>
      <c r="F610" s="569"/>
      <c r="G610" s="569"/>
      <c r="H610" s="569"/>
      <c r="I610" s="569"/>
      <c r="J610" s="569"/>
      <c r="K610" s="569"/>
      <c r="L610" s="569"/>
      <c r="M610" s="569"/>
      <c r="N610" s="569"/>
      <c r="O610" s="569"/>
      <c r="P610" s="569"/>
      <c r="Q610" s="569"/>
      <c r="R610" s="569"/>
      <c r="S610" s="569"/>
      <c r="T610" s="569"/>
      <c r="U610" s="569"/>
      <c r="V610" s="569"/>
      <c r="W610" s="569"/>
      <c r="X610" s="569"/>
      <c r="Y610" s="569"/>
      <c r="Z610" s="569"/>
      <c r="AA610" s="569"/>
      <c r="AB610" s="569"/>
    </row>
    <row r="611">
      <c r="A611" s="574"/>
      <c r="B611" s="574"/>
      <c r="C611" s="569"/>
      <c r="D611" s="569"/>
      <c r="E611" s="569"/>
      <c r="F611" s="569"/>
      <c r="G611" s="569"/>
      <c r="H611" s="569"/>
      <c r="I611" s="569"/>
      <c r="J611" s="569"/>
      <c r="K611" s="569"/>
      <c r="L611" s="569"/>
      <c r="M611" s="569"/>
      <c r="N611" s="569"/>
      <c r="O611" s="569"/>
      <c r="P611" s="569"/>
      <c r="Q611" s="569"/>
      <c r="R611" s="569"/>
      <c r="S611" s="569"/>
      <c r="T611" s="569"/>
      <c r="U611" s="569"/>
      <c r="V611" s="569"/>
      <c r="W611" s="569"/>
      <c r="X611" s="569"/>
      <c r="Y611" s="569"/>
      <c r="Z611" s="569"/>
      <c r="AA611" s="569"/>
      <c r="AB611" s="569"/>
    </row>
    <row r="612">
      <c r="A612" s="574"/>
      <c r="B612" s="574"/>
      <c r="C612" s="569"/>
      <c r="D612" s="569"/>
      <c r="E612" s="569"/>
      <c r="F612" s="569"/>
      <c r="G612" s="569"/>
      <c r="H612" s="569"/>
      <c r="I612" s="569"/>
      <c r="J612" s="569"/>
      <c r="K612" s="569"/>
      <c r="L612" s="569"/>
      <c r="M612" s="569"/>
      <c r="N612" s="569"/>
      <c r="O612" s="569"/>
      <c r="P612" s="569"/>
      <c r="Q612" s="569"/>
      <c r="R612" s="569"/>
      <c r="S612" s="569"/>
      <c r="T612" s="569"/>
      <c r="U612" s="569"/>
      <c r="V612" s="569"/>
      <c r="W612" s="569"/>
      <c r="X612" s="569"/>
      <c r="Y612" s="569"/>
      <c r="Z612" s="569"/>
      <c r="AA612" s="569"/>
      <c r="AB612" s="569"/>
    </row>
    <row r="613">
      <c r="A613" s="574"/>
      <c r="B613" s="574"/>
      <c r="C613" s="569"/>
      <c r="D613" s="569"/>
      <c r="E613" s="569"/>
      <c r="F613" s="569"/>
      <c r="G613" s="569"/>
      <c r="H613" s="569"/>
      <c r="I613" s="569"/>
      <c r="J613" s="569"/>
      <c r="K613" s="569"/>
      <c r="L613" s="569"/>
      <c r="M613" s="569"/>
      <c r="N613" s="569"/>
      <c r="O613" s="569"/>
      <c r="P613" s="569"/>
      <c r="Q613" s="569"/>
      <c r="R613" s="569"/>
      <c r="S613" s="569"/>
      <c r="T613" s="569"/>
      <c r="U613" s="569"/>
      <c r="V613" s="569"/>
      <c r="W613" s="569"/>
      <c r="X613" s="569"/>
      <c r="Y613" s="569"/>
      <c r="Z613" s="569"/>
      <c r="AA613" s="569"/>
      <c r="AB613" s="569"/>
    </row>
    <row r="614">
      <c r="A614" s="574"/>
      <c r="B614" s="574"/>
      <c r="C614" s="569"/>
      <c r="D614" s="569"/>
      <c r="E614" s="569"/>
      <c r="F614" s="569"/>
      <c r="G614" s="569"/>
      <c r="H614" s="569"/>
      <c r="I614" s="569"/>
      <c r="J614" s="569"/>
      <c r="K614" s="569"/>
      <c r="L614" s="569"/>
      <c r="M614" s="569"/>
      <c r="N614" s="569"/>
      <c r="O614" s="569"/>
      <c r="P614" s="569"/>
      <c r="Q614" s="569"/>
      <c r="R614" s="569"/>
      <c r="S614" s="569"/>
      <c r="T614" s="569"/>
      <c r="U614" s="569"/>
      <c r="V614" s="569"/>
      <c r="W614" s="569"/>
      <c r="X614" s="569"/>
      <c r="Y614" s="569"/>
      <c r="Z614" s="569"/>
      <c r="AA614" s="569"/>
      <c r="AB614" s="569"/>
    </row>
    <row r="615">
      <c r="A615" s="574"/>
      <c r="B615" s="574"/>
      <c r="C615" s="569"/>
      <c r="D615" s="569"/>
      <c r="E615" s="569"/>
      <c r="F615" s="569"/>
      <c r="G615" s="569"/>
      <c r="H615" s="569"/>
      <c r="I615" s="569"/>
      <c r="J615" s="569"/>
      <c r="K615" s="569"/>
      <c r="L615" s="569"/>
      <c r="M615" s="569"/>
      <c r="N615" s="569"/>
      <c r="O615" s="569"/>
      <c r="P615" s="569"/>
      <c r="Q615" s="569"/>
      <c r="R615" s="569"/>
      <c r="S615" s="569"/>
      <c r="T615" s="569"/>
      <c r="U615" s="569"/>
      <c r="V615" s="569"/>
      <c r="W615" s="569"/>
      <c r="X615" s="569"/>
      <c r="Y615" s="569"/>
      <c r="Z615" s="569"/>
      <c r="AA615" s="569"/>
      <c r="AB615" s="569"/>
    </row>
    <row r="616">
      <c r="A616" s="574"/>
      <c r="B616" s="574"/>
      <c r="C616" s="569"/>
      <c r="D616" s="569"/>
      <c r="E616" s="569"/>
      <c r="F616" s="569"/>
      <c r="G616" s="569"/>
      <c r="H616" s="569"/>
      <c r="I616" s="569"/>
      <c r="J616" s="569"/>
      <c r="K616" s="569"/>
      <c r="L616" s="569"/>
      <c r="M616" s="569"/>
      <c r="N616" s="569"/>
      <c r="O616" s="569"/>
      <c r="P616" s="569"/>
      <c r="Q616" s="569"/>
      <c r="R616" s="569"/>
      <c r="S616" s="569"/>
      <c r="T616" s="569"/>
      <c r="U616" s="569"/>
      <c r="V616" s="569"/>
      <c r="W616" s="569"/>
      <c r="X616" s="569"/>
      <c r="Y616" s="569"/>
      <c r="Z616" s="569"/>
      <c r="AA616" s="569"/>
      <c r="AB616" s="569"/>
    </row>
    <row r="617">
      <c r="A617" s="574"/>
      <c r="B617" s="574"/>
      <c r="C617" s="569"/>
      <c r="D617" s="569"/>
      <c r="E617" s="569"/>
      <c r="F617" s="569"/>
      <c r="G617" s="569"/>
      <c r="H617" s="569"/>
      <c r="I617" s="569"/>
      <c r="J617" s="569"/>
      <c r="K617" s="569"/>
      <c r="L617" s="569"/>
      <c r="M617" s="569"/>
      <c r="N617" s="569"/>
      <c r="O617" s="569"/>
      <c r="P617" s="569"/>
      <c r="Q617" s="569"/>
      <c r="R617" s="569"/>
      <c r="S617" s="569"/>
      <c r="T617" s="569"/>
      <c r="U617" s="569"/>
      <c r="V617" s="569"/>
      <c r="W617" s="569"/>
      <c r="X617" s="569"/>
      <c r="Y617" s="569"/>
      <c r="Z617" s="569"/>
      <c r="AA617" s="569"/>
      <c r="AB617" s="569"/>
    </row>
    <row r="618">
      <c r="A618" s="574"/>
      <c r="B618" s="574"/>
      <c r="C618" s="569"/>
      <c r="D618" s="569"/>
      <c r="E618" s="569"/>
      <c r="F618" s="569"/>
      <c r="G618" s="569"/>
      <c r="H618" s="569"/>
      <c r="I618" s="569"/>
      <c r="J618" s="569"/>
      <c r="K618" s="569"/>
      <c r="L618" s="569"/>
      <c r="M618" s="569"/>
      <c r="N618" s="569"/>
      <c r="O618" s="569"/>
      <c r="P618" s="569"/>
      <c r="Q618" s="569"/>
      <c r="R618" s="569"/>
      <c r="S618" s="569"/>
      <c r="T618" s="569"/>
      <c r="U618" s="569"/>
      <c r="V618" s="569"/>
      <c r="W618" s="569"/>
      <c r="X618" s="569"/>
      <c r="Y618" s="569"/>
      <c r="Z618" s="569"/>
      <c r="AA618" s="569"/>
      <c r="AB618" s="569"/>
    </row>
    <row r="619">
      <c r="A619" s="574"/>
      <c r="B619" s="574"/>
      <c r="C619" s="569"/>
      <c r="D619" s="569"/>
      <c r="E619" s="569"/>
      <c r="F619" s="569"/>
      <c r="G619" s="569"/>
      <c r="H619" s="569"/>
      <c r="I619" s="569"/>
      <c r="J619" s="569"/>
      <c r="K619" s="569"/>
      <c r="L619" s="569"/>
      <c r="M619" s="569"/>
      <c r="N619" s="569"/>
      <c r="O619" s="569"/>
      <c r="P619" s="569"/>
      <c r="Q619" s="569"/>
      <c r="R619" s="569"/>
      <c r="S619" s="569"/>
      <c r="T619" s="569"/>
      <c r="U619" s="569"/>
      <c r="V619" s="569"/>
      <c r="W619" s="569"/>
      <c r="X619" s="569"/>
      <c r="Y619" s="569"/>
      <c r="Z619" s="569"/>
      <c r="AA619" s="569"/>
      <c r="AB619" s="569"/>
    </row>
    <row r="620">
      <c r="A620" s="574"/>
      <c r="B620" s="574"/>
      <c r="C620" s="569"/>
      <c r="D620" s="569"/>
      <c r="E620" s="569"/>
      <c r="F620" s="569"/>
      <c r="G620" s="569"/>
      <c r="H620" s="569"/>
      <c r="I620" s="569"/>
      <c r="J620" s="569"/>
      <c r="K620" s="569"/>
      <c r="L620" s="569"/>
      <c r="M620" s="569"/>
      <c r="N620" s="569"/>
      <c r="O620" s="569"/>
      <c r="P620" s="569"/>
      <c r="Q620" s="569"/>
      <c r="R620" s="569"/>
      <c r="S620" s="569"/>
      <c r="T620" s="569"/>
      <c r="U620" s="569"/>
      <c r="V620" s="569"/>
      <c r="W620" s="569"/>
      <c r="X620" s="569"/>
      <c r="Y620" s="569"/>
      <c r="Z620" s="569"/>
      <c r="AA620" s="569"/>
      <c r="AB620" s="569"/>
    </row>
    <row r="621">
      <c r="A621" s="574"/>
      <c r="B621" s="574"/>
      <c r="C621" s="569"/>
      <c r="D621" s="569"/>
      <c r="E621" s="569"/>
      <c r="F621" s="569"/>
      <c r="G621" s="569"/>
      <c r="H621" s="569"/>
      <c r="I621" s="569"/>
      <c r="J621" s="569"/>
      <c r="K621" s="569"/>
      <c r="L621" s="569"/>
      <c r="M621" s="569"/>
      <c r="N621" s="569"/>
      <c r="O621" s="569"/>
      <c r="P621" s="569"/>
      <c r="Q621" s="569"/>
      <c r="R621" s="569"/>
      <c r="S621" s="569"/>
      <c r="T621" s="569"/>
      <c r="U621" s="569"/>
      <c r="V621" s="569"/>
      <c r="W621" s="569"/>
      <c r="X621" s="569"/>
      <c r="Y621" s="569"/>
      <c r="Z621" s="569"/>
      <c r="AA621" s="569"/>
      <c r="AB621" s="569"/>
    </row>
    <row r="622">
      <c r="A622" s="574"/>
      <c r="B622" s="574"/>
      <c r="C622" s="569"/>
      <c r="D622" s="569"/>
      <c r="E622" s="569"/>
      <c r="F622" s="569"/>
      <c r="G622" s="569"/>
      <c r="H622" s="569"/>
      <c r="I622" s="569"/>
      <c r="J622" s="569"/>
      <c r="K622" s="569"/>
      <c r="L622" s="569"/>
      <c r="M622" s="569"/>
      <c r="N622" s="569"/>
      <c r="O622" s="569"/>
      <c r="P622" s="569"/>
      <c r="Q622" s="569"/>
      <c r="R622" s="569"/>
      <c r="S622" s="569"/>
      <c r="T622" s="569"/>
      <c r="U622" s="569"/>
      <c r="V622" s="569"/>
      <c r="W622" s="569"/>
      <c r="X622" s="569"/>
      <c r="Y622" s="569"/>
      <c r="Z622" s="569"/>
      <c r="AA622" s="569"/>
      <c r="AB622" s="569"/>
    </row>
    <row r="623">
      <c r="A623" s="574"/>
      <c r="B623" s="574"/>
      <c r="C623" s="569"/>
      <c r="D623" s="569"/>
      <c r="E623" s="569"/>
      <c r="F623" s="569"/>
      <c r="G623" s="569"/>
      <c r="H623" s="569"/>
      <c r="I623" s="569"/>
      <c r="J623" s="569"/>
      <c r="K623" s="569"/>
      <c r="L623" s="569"/>
      <c r="M623" s="569"/>
      <c r="N623" s="569"/>
      <c r="O623" s="569"/>
      <c r="P623" s="569"/>
      <c r="Q623" s="569"/>
      <c r="R623" s="569"/>
      <c r="S623" s="569"/>
      <c r="T623" s="569"/>
      <c r="U623" s="569"/>
      <c r="V623" s="569"/>
      <c r="W623" s="569"/>
      <c r="X623" s="569"/>
      <c r="Y623" s="569"/>
      <c r="Z623" s="569"/>
      <c r="AA623" s="569"/>
      <c r="AB623" s="569"/>
    </row>
    <row r="624">
      <c r="A624" s="574"/>
      <c r="B624" s="574"/>
      <c r="C624" s="569"/>
      <c r="D624" s="569"/>
      <c r="E624" s="569"/>
      <c r="F624" s="569"/>
      <c r="G624" s="569"/>
      <c r="H624" s="569"/>
      <c r="I624" s="569"/>
      <c r="J624" s="569"/>
      <c r="K624" s="569"/>
      <c r="L624" s="569"/>
      <c r="M624" s="569"/>
      <c r="N624" s="569"/>
      <c r="O624" s="569"/>
      <c r="P624" s="569"/>
      <c r="Q624" s="569"/>
      <c r="R624" s="569"/>
      <c r="S624" s="569"/>
      <c r="T624" s="569"/>
      <c r="U624" s="569"/>
      <c r="V624" s="569"/>
      <c r="W624" s="569"/>
      <c r="X624" s="569"/>
      <c r="Y624" s="569"/>
      <c r="Z624" s="569"/>
      <c r="AA624" s="569"/>
      <c r="AB624" s="569"/>
    </row>
    <row r="625">
      <c r="A625" s="574"/>
      <c r="B625" s="574"/>
      <c r="C625" s="569"/>
      <c r="D625" s="569"/>
      <c r="E625" s="569"/>
      <c r="F625" s="569"/>
      <c r="G625" s="569"/>
      <c r="H625" s="569"/>
      <c r="I625" s="569"/>
      <c r="J625" s="569"/>
      <c r="K625" s="569"/>
      <c r="L625" s="569"/>
      <c r="M625" s="569"/>
      <c r="N625" s="569"/>
      <c r="O625" s="569"/>
      <c r="P625" s="569"/>
      <c r="Q625" s="569"/>
      <c r="R625" s="569"/>
      <c r="S625" s="569"/>
      <c r="T625" s="569"/>
      <c r="U625" s="569"/>
      <c r="V625" s="569"/>
      <c r="W625" s="569"/>
      <c r="X625" s="569"/>
      <c r="Y625" s="569"/>
      <c r="Z625" s="569"/>
      <c r="AA625" s="569"/>
      <c r="AB625" s="569"/>
    </row>
    <row r="626">
      <c r="A626" s="574"/>
      <c r="B626" s="574"/>
      <c r="C626" s="569"/>
      <c r="D626" s="569"/>
      <c r="E626" s="569"/>
      <c r="F626" s="569"/>
      <c r="G626" s="569"/>
      <c r="H626" s="569"/>
      <c r="I626" s="569"/>
      <c r="J626" s="569"/>
      <c r="K626" s="569"/>
      <c r="L626" s="569"/>
      <c r="M626" s="569"/>
      <c r="N626" s="569"/>
      <c r="O626" s="569"/>
      <c r="P626" s="569"/>
      <c r="Q626" s="569"/>
      <c r="R626" s="569"/>
      <c r="S626" s="569"/>
      <c r="T626" s="569"/>
      <c r="U626" s="569"/>
      <c r="V626" s="569"/>
      <c r="W626" s="569"/>
      <c r="X626" s="569"/>
      <c r="Y626" s="569"/>
      <c r="Z626" s="569"/>
      <c r="AA626" s="569"/>
      <c r="AB626" s="569"/>
    </row>
    <row r="627">
      <c r="A627" s="574"/>
      <c r="B627" s="574"/>
      <c r="C627" s="569"/>
      <c r="D627" s="569"/>
      <c r="E627" s="569"/>
      <c r="F627" s="569"/>
      <c r="G627" s="569"/>
      <c r="H627" s="569"/>
      <c r="I627" s="569"/>
      <c r="J627" s="569"/>
      <c r="K627" s="569"/>
      <c r="L627" s="569"/>
      <c r="M627" s="569"/>
      <c r="N627" s="569"/>
      <c r="O627" s="569"/>
      <c r="P627" s="569"/>
      <c r="Q627" s="569"/>
      <c r="R627" s="569"/>
      <c r="S627" s="569"/>
      <c r="T627" s="569"/>
      <c r="U627" s="569"/>
      <c r="V627" s="569"/>
      <c r="W627" s="569"/>
      <c r="X627" s="569"/>
      <c r="Y627" s="569"/>
      <c r="Z627" s="569"/>
      <c r="AA627" s="569"/>
      <c r="AB627" s="569"/>
    </row>
    <row r="628">
      <c r="A628" s="574"/>
      <c r="B628" s="574"/>
      <c r="C628" s="569"/>
      <c r="D628" s="569"/>
      <c r="E628" s="569"/>
      <c r="F628" s="569"/>
      <c r="G628" s="569"/>
      <c r="H628" s="569"/>
      <c r="I628" s="569"/>
      <c r="J628" s="569"/>
      <c r="K628" s="569"/>
      <c r="L628" s="569"/>
      <c r="M628" s="569"/>
      <c r="N628" s="569"/>
      <c r="O628" s="569"/>
      <c r="P628" s="569"/>
      <c r="Q628" s="569"/>
      <c r="R628" s="569"/>
      <c r="S628" s="569"/>
      <c r="T628" s="569"/>
      <c r="U628" s="569"/>
      <c r="V628" s="569"/>
      <c r="W628" s="569"/>
      <c r="X628" s="569"/>
      <c r="Y628" s="569"/>
      <c r="Z628" s="569"/>
      <c r="AA628" s="569"/>
      <c r="AB628" s="569"/>
    </row>
    <row r="629">
      <c r="A629" s="574"/>
      <c r="B629" s="574"/>
      <c r="C629" s="569"/>
      <c r="D629" s="569"/>
      <c r="E629" s="569"/>
      <c r="F629" s="569"/>
      <c r="G629" s="569"/>
      <c r="H629" s="569"/>
      <c r="I629" s="569"/>
      <c r="J629" s="569"/>
      <c r="K629" s="569"/>
      <c r="L629" s="569"/>
      <c r="M629" s="569"/>
      <c r="N629" s="569"/>
      <c r="O629" s="569"/>
      <c r="P629" s="569"/>
      <c r="Q629" s="569"/>
      <c r="R629" s="569"/>
      <c r="S629" s="569"/>
      <c r="T629" s="569"/>
      <c r="U629" s="569"/>
      <c r="V629" s="569"/>
      <c r="W629" s="569"/>
      <c r="X629" s="569"/>
      <c r="Y629" s="569"/>
      <c r="Z629" s="569"/>
      <c r="AA629" s="569"/>
      <c r="AB629" s="569"/>
    </row>
    <row r="630">
      <c r="A630" s="574"/>
      <c r="B630" s="574"/>
      <c r="C630" s="569"/>
      <c r="D630" s="569"/>
      <c r="E630" s="569"/>
      <c r="F630" s="569"/>
      <c r="G630" s="569"/>
      <c r="H630" s="569"/>
      <c r="I630" s="569"/>
      <c r="J630" s="569"/>
      <c r="K630" s="569"/>
      <c r="L630" s="569"/>
      <c r="M630" s="569"/>
      <c r="N630" s="569"/>
      <c r="O630" s="569"/>
      <c r="P630" s="569"/>
      <c r="Q630" s="569"/>
      <c r="R630" s="569"/>
      <c r="S630" s="569"/>
      <c r="T630" s="569"/>
      <c r="U630" s="569"/>
      <c r="V630" s="569"/>
      <c r="W630" s="569"/>
      <c r="X630" s="569"/>
      <c r="Y630" s="569"/>
      <c r="Z630" s="569"/>
      <c r="AA630" s="569"/>
      <c r="AB630" s="569"/>
    </row>
    <row r="631">
      <c r="A631" s="574"/>
      <c r="B631" s="574"/>
      <c r="C631" s="569"/>
      <c r="D631" s="569"/>
      <c r="E631" s="569"/>
      <c r="F631" s="569"/>
      <c r="G631" s="569"/>
      <c r="H631" s="569"/>
      <c r="I631" s="569"/>
      <c r="J631" s="569"/>
      <c r="K631" s="569"/>
      <c r="L631" s="569"/>
      <c r="M631" s="569"/>
      <c r="N631" s="569"/>
      <c r="O631" s="569"/>
      <c r="P631" s="569"/>
      <c r="Q631" s="569"/>
      <c r="R631" s="569"/>
      <c r="S631" s="569"/>
      <c r="T631" s="569"/>
      <c r="U631" s="569"/>
      <c r="V631" s="569"/>
      <c r="W631" s="569"/>
      <c r="X631" s="569"/>
      <c r="Y631" s="569"/>
      <c r="Z631" s="569"/>
      <c r="AA631" s="569"/>
      <c r="AB631" s="569"/>
    </row>
    <row r="632">
      <c r="A632" s="574"/>
      <c r="B632" s="574"/>
      <c r="C632" s="569"/>
      <c r="D632" s="569"/>
      <c r="E632" s="569"/>
      <c r="F632" s="569"/>
      <c r="G632" s="569"/>
      <c r="H632" s="569"/>
      <c r="I632" s="569"/>
      <c r="J632" s="569"/>
      <c r="K632" s="569"/>
      <c r="L632" s="569"/>
      <c r="M632" s="569"/>
      <c r="N632" s="569"/>
      <c r="O632" s="569"/>
      <c r="P632" s="569"/>
      <c r="Q632" s="569"/>
      <c r="R632" s="569"/>
      <c r="S632" s="569"/>
      <c r="T632" s="569"/>
      <c r="U632" s="569"/>
      <c r="V632" s="569"/>
      <c r="W632" s="569"/>
      <c r="X632" s="569"/>
      <c r="Y632" s="569"/>
      <c r="Z632" s="569"/>
      <c r="AA632" s="569"/>
      <c r="AB632" s="569"/>
    </row>
    <row r="633">
      <c r="A633" s="574"/>
      <c r="B633" s="574"/>
      <c r="C633" s="569"/>
      <c r="D633" s="569"/>
      <c r="E633" s="569"/>
      <c r="F633" s="569"/>
      <c r="G633" s="569"/>
      <c r="H633" s="569"/>
      <c r="I633" s="569"/>
      <c r="J633" s="569"/>
      <c r="K633" s="569"/>
      <c r="L633" s="569"/>
      <c r="M633" s="569"/>
      <c r="N633" s="569"/>
      <c r="O633" s="569"/>
      <c r="P633" s="569"/>
      <c r="Q633" s="569"/>
      <c r="R633" s="569"/>
      <c r="S633" s="569"/>
      <c r="T633" s="569"/>
      <c r="U633" s="569"/>
      <c r="V633" s="569"/>
      <c r="W633" s="569"/>
      <c r="X633" s="569"/>
      <c r="Y633" s="569"/>
      <c r="Z633" s="569"/>
      <c r="AA633" s="569"/>
      <c r="AB633" s="569"/>
    </row>
    <row r="634">
      <c r="A634" s="574"/>
      <c r="B634" s="574"/>
      <c r="C634" s="569"/>
      <c r="D634" s="569"/>
      <c r="E634" s="569"/>
      <c r="F634" s="569"/>
      <c r="G634" s="569"/>
      <c r="H634" s="569"/>
      <c r="I634" s="569"/>
      <c r="J634" s="569"/>
      <c r="K634" s="569"/>
      <c r="L634" s="569"/>
      <c r="M634" s="569"/>
      <c r="N634" s="569"/>
      <c r="O634" s="569"/>
      <c r="P634" s="569"/>
      <c r="Q634" s="569"/>
      <c r="R634" s="569"/>
      <c r="S634" s="569"/>
      <c r="T634" s="569"/>
      <c r="U634" s="569"/>
      <c r="V634" s="569"/>
      <c r="W634" s="569"/>
      <c r="X634" s="569"/>
      <c r="Y634" s="569"/>
      <c r="Z634" s="569"/>
      <c r="AA634" s="569"/>
      <c r="AB634" s="569"/>
    </row>
    <row r="635">
      <c r="A635" s="574"/>
      <c r="B635" s="574"/>
      <c r="C635" s="569"/>
      <c r="D635" s="569"/>
      <c r="E635" s="569"/>
      <c r="F635" s="569"/>
      <c r="G635" s="569"/>
      <c r="H635" s="569"/>
      <c r="I635" s="569"/>
      <c r="J635" s="569"/>
      <c r="K635" s="569"/>
      <c r="L635" s="569"/>
      <c r="M635" s="569"/>
      <c r="N635" s="569"/>
      <c r="O635" s="569"/>
      <c r="P635" s="569"/>
      <c r="Q635" s="569"/>
      <c r="R635" s="569"/>
      <c r="S635" s="569"/>
      <c r="T635" s="569"/>
      <c r="U635" s="569"/>
      <c r="V635" s="569"/>
      <c r="W635" s="569"/>
      <c r="X635" s="569"/>
      <c r="Y635" s="569"/>
      <c r="Z635" s="569"/>
      <c r="AA635" s="569"/>
      <c r="AB635" s="569"/>
    </row>
    <row r="636">
      <c r="A636" s="574"/>
      <c r="B636" s="574"/>
      <c r="C636" s="569"/>
      <c r="D636" s="569"/>
      <c r="E636" s="569"/>
      <c r="F636" s="569"/>
      <c r="G636" s="569"/>
      <c r="H636" s="569"/>
      <c r="I636" s="569"/>
      <c r="J636" s="569"/>
      <c r="K636" s="569"/>
      <c r="L636" s="569"/>
      <c r="M636" s="569"/>
      <c r="N636" s="569"/>
      <c r="O636" s="569"/>
      <c r="P636" s="569"/>
      <c r="Q636" s="569"/>
      <c r="R636" s="569"/>
      <c r="S636" s="569"/>
      <c r="T636" s="569"/>
      <c r="U636" s="569"/>
      <c r="V636" s="569"/>
      <c r="W636" s="569"/>
      <c r="X636" s="569"/>
      <c r="Y636" s="569"/>
      <c r="Z636" s="569"/>
      <c r="AA636" s="569"/>
      <c r="AB636" s="569"/>
    </row>
    <row r="637">
      <c r="A637" s="574"/>
      <c r="B637" s="574"/>
      <c r="C637" s="569"/>
      <c r="D637" s="569"/>
      <c r="E637" s="569"/>
      <c r="F637" s="569"/>
      <c r="G637" s="569"/>
      <c r="H637" s="569"/>
      <c r="I637" s="569"/>
      <c r="J637" s="569"/>
      <c r="K637" s="569"/>
      <c r="L637" s="569"/>
      <c r="M637" s="569"/>
      <c r="N637" s="569"/>
      <c r="O637" s="569"/>
      <c r="P637" s="569"/>
      <c r="Q637" s="569"/>
      <c r="R637" s="569"/>
      <c r="S637" s="569"/>
      <c r="T637" s="569"/>
      <c r="U637" s="569"/>
      <c r="V637" s="569"/>
      <c r="W637" s="569"/>
      <c r="X637" s="569"/>
      <c r="Y637" s="569"/>
      <c r="Z637" s="569"/>
      <c r="AA637" s="569"/>
      <c r="AB637" s="569"/>
    </row>
    <row r="638">
      <c r="A638" s="574"/>
      <c r="B638" s="574"/>
      <c r="C638" s="569"/>
      <c r="D638" s="569"/>
      <c r="E638" s="569"/>
      <c r="F638" s="569"/>
      <c r="G638" s="569"/>
      <c r="H638" s="569"/>
      <c r="I638" s="569"/>
      <c r="J638" s="569"/>
      <c r="K638" s="569"/>
      <c r="L638" s="569"/>
      <c r="M638" s="569"/>
      <c r="N638" s="569"/>
      <c r="O638" s="569"/>
      <c r="P638" s="569"/>
      <c r="Q638" s="569"/>
      <c r="R638" s="569"/>
      <c r="S638" s="569"/>
      <c r="T638" s="569"/>
      <c r="U638" s="569"/>
      <c r="V638" s="569"/>
      <c r="W638" s="569"/>
      <c r="X638" s="569"/>
      <c r="Y638" s="569"/>
      <c r="Z638" s="569"/>
      <c r="AA638" s="569"/>
      <c r="AB638" s="569"/>
    </row>
    <row r="639">
      <c r="A639" s="574"/>
      <c r="B639" s="574"/>
      <c r="C639" s="569"/>
      <c r="D639" s="569"/>
      <c r="E639" s="569"/>
      <c r="F639" s="569"/>
      <c r="G639" s="569"/>
      <c r="H639" s="569"/>
      <c r="I639" s="569"/>
      <c r="J639" s="569"/>
      <c r="K639" s="569"/>
      <c r="L639" s="569"/>
      <c r="M639" s="569"/>
      <c r="N639" s="569"/>
      <c r="O639" s="569"/>
      <c r="P639" s="569"/>
      <c r="Q639" s="569"/>
      <c r="R639" s="569"/>
      <c r="S639" s="569"/>
      <c r="T639" s="569"/>
      <c r="U639" s="569"/>
      <c r="V639" s="569"/>
      <c r="W639" s="569"/>
      <c r="X639" s="569"/>
      <c r="Y639" s="569"/>
      <c r="Z639" s="569"/>
      <c r="AA639" s="569"/>
      <c r="AB639" s="569"/>
    </row>
    <row r="640">
      <c r="A640" s="574"/>
      <c r="B640" s="574"/>
      <c r="C640" s="569"/>
      <c r="D640" s="569"/>
      <c r="E640" s="569"/>
      <c r="F640" s="569"/>
      <c r="G640" s="569"/>
      <c r="H640" s="569"/>
      <c r="I640" s="569"/>
      <c r="J640" s="569"/>
      <c r="K640" s="569"/>
      <c r="L640" s="569"/>
      <c r="M640" s="569"/>
      <c r="N640" s="569"/>
      <c r="O640" s="569"/>
      <c r="P640" s="569"/>
      <c r="Q640" s="569"/>
      <c r="R640" s="569"/>
      <c r="S640" s="569"/>
      <c r="T640" s="569"/>
      <c r="U640" s="569"/>
      <c r="V640" s="569"/>
      <c r="W640" s="569"/>
      <c r="X640" s="569"/>
      <c r="Y640" s="569"/>
      <c r="Z640" s="569"/>
      <c r="AA640" s="569"/>
      <c r="AB640" s="569"/>
    </row>
    <row r="641">
      <c r="A641" s="574"/>
      <c r="B641" s="574"/>
      <c r="C641" s="569"/>
      <c r="D641" s="569"/>
      <c r="E641" s="569"/>
      <c r="F641" s="569"/>
      <c r="G641" s="569"/>
      <c r="H641" s="569"/>
      <c r="I641" s="569"/>
      <c r="J641" s="569"/>
      <c r="K641" s="569"/>
      <c r="L641" s="569"/>
      <c r="M641" s="569"/>
      <c r="N641" s="569"/>
      <c r="O641" s="569"/>
      <c r="P641" s="569"/>
      <c r="Q641" s="569"/>
      <c r="R641" s="569"/>
      <c r="S641" s="569"/>
      <c r="T641" s="569"/>
      <c r="U641" s="569"/>
      <c r="V641" s="569"/>
      <c r="W641" s="569"/>
      <c r="X641" s="569"/>
      <c r="Y641" s="569"/>
      <c r="Z641" s="569"/>
      <c r="AA641" s="569"/>
      <c r="AB641" s="569"/>
    </row>
    <row r="642">
      <c r="A642" s="574"/>
      <c r="B642" s="574"/>
      <c r="C642" s="569"/>
      <c r="D642" s="569"/>
      <c r="E642" s="569"/>
      <c r="F642" s="569"/>
      <c r="G642" s="569"/>
      <c r="H642" s="569"/>
      <c r="I642" s="569"/>
      <c r="J642" s="569"/>
      <c r="K642" s="569"/>
      <c r="L642" s="569"/>
      <c r="M642" s="569"/>
      <c r="N642" s="569"/>
      <c r="O642" s="569"/>
      <c r="P642" s="569"/>
      <c r="Q642" s="569"/>
      <c r="R642" s="569"/>
      <c r="S642" s="569"/>
      <c r="T642" s="569"/>
      <c r="U642" s="569"/>
      <c r="V642" s="569"/>
      <c r="W642" s="569"/>
      <c r="X642" s="569"/>
      <c r="Y642" s="569"/>
      <c r="Z642" s="569"/>
      <c r="AA642" s="569"/>
      <c r="AB642" s="569"/>
    </row>
    <row r="643">
      <c r="A643" s="574"/>
      <c r="B643" s="574"/>
      <c r="C643" s="569"/>
      <c r="D643" s="569"/>
      <c r="E643" s="569"/>
      <c r="F643" s="569"/>
      <c r="G643" s="569"/>
      <c r="H643" s="569"/>
      <c r="I643" s="569"/>
      <c r="J643" s="569"/>
      <c r="K643" s="569"/>
      <c r="L643" s="569"/>
      <c r="M643" s="569"/>
      <c r="N643" s="569"/>
      <c r="O643" s="569"/>
      <c r="P643" s="569"/>
      <c r="Q643" s="569"/>
      <c r="R643" s="569"/>
      <c r="S643" s="569"/>
      <c r="T643" s="569"/>
      <c r="U643" s="569"/>
      <c r="V643" s="569"/>
      <c r="W643" s="569"/>
      <c r="X643" s="569"/>
      <c r="Y643" s="569"/>
      <c r="Z643" s="569"/>
      <c r="AA643" s="569"/>
      <c r="AB643" s="569"/>
    </row>
    <row r="644">
      <c r="A644" s="574"/>
      <c r="B644" s="574"/>
      <c r="C644" s="569"/>
      <c r="D644" s="569"/>
      <c r="E644" s="569"/>
      <c r="F644" s="569"/>
      <c r="G644" s="569"/>
      <c r="H644" s="569"/>
      <c r="I644" s="569"/>
      <c r="J644" s="569"/>
      <c r="K644" s="569"/>
      <c r="L644" s="569"/>
      <c r="M644" s="569"/>
      <c r="N644" s="569"/>
      <c r="O644" s="569"/>
      <c r="P644" s="569"/>
      <c r="Q644" s="569"/>
      <c r="R644" s="569"/>
      <c r="S644" s="569"/>
      <c r="T644" s="569"/>
      <c r="U644" s="569"/>
      <c r="V644" s="569"/>
      <c r="W644" s="569"/>
      <c r="X644" s="569"/>
      <c r="Y644" s="569"/>
      <c r="Z644" s="569"/>
      <c r="AA644" s="569"/>
      <c r="AB644" s="569"/>
    </row>
    <row r="645">
      <c r="A645" s="574"/>
      <c r="B645" s="574"/>
      <c r="C645" s="569"/>
      <c r="D645" s="569"/>
      <c r="E645" s="569"/>
      <c r="F645" s="569"/>
      <c r="G645" s="569"/>
      <c r="H645" s="569"/>
      <c r="I645" s="569"/>
      <c r="J645" s="569"/>
      <c r="K645" s="569"/>
      <c r="L645" s="569"/>
      <c r="M645" s="569"/>
      <c r="N645" s="569"/>
      <c r="O645" s="569"/>
      <c r="P645" s="569"/>
      <c r="Q645" s="569"/>
      <c r="R645" s="569"/>
      <c r="S645" s="569"/>
      <c r="T645" s="569"/>
      <c r="U645" s="569"/>
      <c r="V645" s="569"/>
      <c r="W645" s="569"/>
      <c r="X645" s="569"/>
      <c r="Y645" s="569"/>
      <c r="Z645" s="569"/>
      <c r="AA645" s="569"/>
      <c r="AB645" s="569"/>
    </row>
    <row r="646">
      <c r="A646" s="574"/>
      <c r="B646" s="574"/>
      <c r="C646" s="569"/>
      <c r="D646" s="569"/>
      <c r="E646" s="569"/>
      <c r="F646" s="569"/>
      <c r="G646" s="569"/>
      <c r="H646" s="569"/>
      <c r="I646" s="569"/>
      <c r="J646" s="569"/>
      <c r="K646" s="569"/>
      <c r="L646" s="569"/>
      <c r="M646" s="569"/>
      <c r="N646" s="569"/>
      <c r="O646" s="569"/>
      <c r="P646" s="569"/>
      <c r="Q646" s="569"/>
      <c r="R646" s="569"/>
      <c r="S646" s="569"/>
      <c r="T646" s="569"/>
      <c r="U646" s="569"/>
      <c r="V646" s="569"/>
      <c r="W646" s="569"/>
      <c r="X646" s="569"/>
      <c r="Y646" s="569"/>
      <c r="Z646" s="569"/>
      <c r="AA646" s="569"/>
      <c r="AB646" s="569"/>
    </row>
    <row r="647">
      <c r="A647" s="574"/>
      <c r="B647" s="574"/>
      <c r="C647" s="569"/>
      <c r="D647" s="569"/>
      <c r="E647" s="569"/>
      <c r="F647" s="569"/>
      <c r="G647" s="569"/>
      <c r="H647" s="569"/>
      <c r="I647" s="569"/>
      <c r="J647" s="569"/>
      <c r="K647" s="569"/>
      <c r="L647" s="569"/>
      <c r="M647" s="569"/>
      <c r="N647" s="569"/>
      <c r="O647" s="569"/>
      <c r="P647" s="569"/>
      <c r="Q647" s="569"/>
      <c r="R647" s="569"/>
      <c r="S647" s="569"/>
      <c r="T647" s="569"/>
      <c r="U647" s="569"/>
      <c r="V647" s="569"/>
      <c r="W647" s="569"/>
      <c r="X647" s="569"/>
      <c r="Y647" s="569"/>
      <c r="Z647" s="569"/>
      <c r="AA647" s="569"/>
      <c r="AB647" s="569"/>
    </row>
    <row r="648">
      <c r="A648" s="574"/>
      <c r="B648" s="574"/>
      <c r="C648" s="569"/>
      <c r="D648" s="569"/>
      <c r="E648" s="569"/>
      <c r="F648" s="569"/>
      <c r="G648" s="569"/>
      <c r="H648" s="569"/>
      <c r="I648" s="569"/>
      <c r="J648" s="569"/>
      <c r="K648" s="569"/>
      <c r="L648" s="569"/>
      <c r="M648" s="569"/>
      <c r="N648" s="569"/>
      <c r="O648" s="569"/>
      <c r="P648" s="569"/>
      <c r="Q648" s="569"/>
      <c r="R648" s="569"/>
      <c r="S648" s="569"/>
      <c r="T648" s="569"/>
      <c r="U648" s="569"/>
      <c r="V648" s="569"/>
      <c r="W648" s="569"/>
      <c r="X648" s="569"/>
      <c r="Y648" s="569"/>
      <c r="Z648" s="569"/>
      <c r="AA648" s="569"/>
      <c r="AB648" s="569"/>
    </row>
    <row r="649">
      <c r="A649" s="574"/>
      <c r="B649" s="574"/>
      <c r="C649" s="569"/>
      <c r="D649" s="569"/>
      <c r="E649" s="569"/>
      <c r="F649" s="569"/>
      <c r="G649" s="569"/>
      <c r="H649" s="569"/>
      <c r="I649" s="569"/>
      <c r="J649" s="569"/>
      <c r="K649" s="569"/>
      <c r="L649" s="569"/>
      <c r="M649" s="569"/>
      <c r="N649" s="569"/>
      <c r="O649" s="569"/>
      <c r="P649" s="569"/>
      <c r="Q649" s="569"/>
      <c r="R649" s="569"/>
      <c r="S649" s="569"/>
      <c r="T649" s="569"/>
      <c r="U649" s="569"/>
      <c r="V649" s="569"/>
      <c r="W649" s="569"/>
      <c r="X649" s="569"/>
      <c r="Y649" s="569"/>
      <c r="Z649" s="569"/>
      <c r="AA649" s="569"/>
      <c r="AB649" s="569"/>
    </row>
    <row r="650">
      <c r="A650" s="574"/>
      <c r="B650" s="574"/>
      <c r="C650" s="569"/>
      <c r="D650" s="569"/>
      <c r="E650" s="569"/>
      <c r="F650" s="569"/>
      <c r="G650" s="569"/>
      <c r="H650" s="569"/>
      <c r="I650" s="569"/>
      <c r="J650" s="569"/>
      <c r="K650" s="569"/>
      <c r="L650" s="569"/>
      <c r="M650" s="569"/>
      <c r="N650" s="569"/>
      <c r="O650" s="569"/>
      <c r="P650" s="569"/>
      <c r="Q650" s="569"/>
      <c r="R650" s="569"/>
      <c r="S650" s="569"/>
      <c r="T650" s="569"/>
      <c r="U650" s="569"/>
      <c r="V650" s="569"/>
      <c r="W650" s="569"/>
      <c r="X650" s="569"/>
      <c r="Y650" s="569"/>
      <c r="Z650" s="569"/>
      <c r="AA650" s="569"/>
      <c r="AB650" s="569"/>
    </row>
    <row r="651">
      <c r="A651" s="574"/>
      <c r="B651" s="574"/>
      <c r="C651" s="569"/>
      <c r="D651" s="569"/>
      <c r="E651" s="569"/>
      <c r="F651" s="569"/>
      <c r="G651" s="569"/>
      <c r="H651" s="569"/>
      <c r="I651" s="569"/>
      <c r="J651" s="569"/>
      <c r="K651" s="569"/>
      <c r="L651" s="569"/>
      <c r="M651" s="569"/>
      <c r="N651" s="569"/>
      <c r="O651" s="569"/>
      <c r="P651" s="569"/>
      <c r="Q651" s="569"/>
      <c r="R651" s="569"/>
      <c r="S651" s="569"/>
      <c r="T651" s="569"/>
      <c r="U651" s="569"/>
      <c r="V651" s="569"/>
      <c r="W651" s="569"/>
      <c r="X651" s="569"/>
      <c r="Y651" s="569"/>
      <c r="Z651" s="569"/>
      <c r="AA651" s="569"/>
      <c r="AB651" s="569"/>
    </row>
    <row r="652">
      <c r="A652" s="574"/>
      <c r="B652" s="574"/>
      <c r="C652" s="569"/>
      <c r="D652" s="569"/>
      <c r="E652" s="569"/>
      <c r="F652" s="569"/>
      <c r="G652" s="569"/>
      <c r="H652" s="569"/>
      <c r="I652" s="569"/>
      <c r="J652" s="569"/>
      <c r="K652" s="569"/>
      <c r="L652" s="569"/>
      <c r="M652" s="569"/>
      <c r="N652" s="569"/>
      <c r="O652" s="569"/>
      <c r="P652" s="569"/>
      <c r="Q652" s="569"/>
      <c r="R652" s="569"/>
      <c r="S652" s="569"/>
      <c r="T652" s="569"/>
      <c r="U652" s="569"/>
      <c r="V652" s="569"/>
      <c r="W652" s="569"/>
      <c r="X652" s="569"/>
      <c r="Y652" s="569"/>
      <c r="Z652" s="569"/>
      <c r="AA652" s="569"/>
      <c r="AB652" s="569"/>
    </row>
    <row r="653">
      <c r="A653" s="574"/>
      <c r="B653" s="574"/>
      <c r="C653" s="569"/>
      <c r="D653" s="569"/>
      <c r="E653" s="569"/>
      <c r="F653" s="569"/>
      <c r="G653" s="569"/>
      <c r="H653" s="569"/>
      <c r="I653" s="569"/>
      <c r="J653" s="569"/>
      <c r="K653" s="569"/>
      <c r="L653" s="569"/>
      <c r="M653" s="569"/>
      <c r="N653" s="569"/>
      <c r="O653" s="569"/>
      <c r="P653" s="569"/>
      <c r="Q653" s="569"/>
      <c r="R653" s="569"/>
      <c r="S653" s="569"/>
      <c r="T653" s="569"/>
      <c r="U653" s="569"/>
      <c r="V653" s="569"/>
      <c r="W653" s="569"/>
      <c r="X653" s="569"/>
      <c r="Y653" s="569"/>
      <c r="Z653" s="569"/>
      <c r="AA653" s="569"/>
      <c r="AB653" s="569"/>
    </row>
    <row r="654">
      <c r="A654" s="574"/>
      <c r="B654" s="574"/>
      <c r="C654" s="569"/>
      <c r="D654" s="569"/>
      <c r="E654" s="569"/>
      <c r="F654" s="569"/>
      <c r="G654" s="569"/>
      <c r="H654" s="569"/>
      <c r="I654" s="569"/>
      <c r="J654" s="569"/>
      <c r="K654" s="569"/>
      <c r="L654" s="569"/>
      <c r="M654" s="569"/>
      <c r="N654" s="569"/>
      <c r="O654" s="569"/>
      <c r="P654" s="569"/>
      <c r="Q654" s="569"/>
      <c r="R654" s="569"/>
      <c r="S654" s="569"/>
      <c r="T654" s="569"/>
      <c r="U654" s="569"/>
      <c r="V654" s="569"/>
      <c r="W654" s="569"/>
      <c r="X654" s="569"/>
      <c r="Y654" s="569"/>
      <c r="Z654" s="569"/>
      <c r="AA654" s="569"/>
      <c r="AB654" s="569"/>
    </row>
    <row r="655">
      <c r="A655" s="574"/>
      <c r="B655" s="574"/>
      <c r="C655" s="569"/>
      <c r="D655" s="569"/>
      <c r="E655" s="569"/>
      <c r="F655" s="569"/>
      <c r="G655" s="569"/>
      <c r="H655" s="569"/>
      <c r="I655" s="569"/>
      <c r="J655" s="569"/>
      <c r="K655" s="569"/>
      <c r="L655" s="569"/>
      <c r="M655" s="569"/>
      <c r="N655" s="569"/>
      <c r="O655" s="569"/>
      <c r="P655" s="569"/>
      <c r="Q655" s="569"/>
      <c r="R655" s="569"/>
      <c r="S655" s="569"/>
      <c r="T655" s="569"/>
      <c r="U655" s="569"/>
      <c r="V655" s="569"/>
      <c r="W655" s="569"/>
      <c r="X655" s="569"/>
      <c r="Y655" s="569"/>
      <c r="Z655" s="569"/>
      <c r="AA655" s="569"/>
      <c r="AB655" s="569"/>
    </row>
    <row r="656">
      <c r="A656" s="574"/>
      <c r="B656" s="574"/>
      <c r="C656" s="569"/>
      <c r="D656" s="569"/>
      <c r="E656" s="569"/>
      <c r="F656" s="569"/>
      <c r="G656" s="569"/>
      <c r="H656" s="569"/>
      <c r="I656" s="569"/>
      <c r="J656" s="569"/>
      <c r="K656" s="569"/>
      <c r="L656" s="569"/>
      <c r="M656" s="569"/>
      <c r="N656" s="569"/>
      <c r="O656" s="569"/>
      <c r="P656" s="569"/>
      <c r="Q656" s="569"/>
      <c r="R656" s="569"/>
      <c r="S656" s="569"/>
      <c r="T656" s="569"/>
      <c r="U656" s="569"/>
      <c r="V656" s="569"/>
      <c r="W656" s="569"/>
      <c r="X656" s="569"/>
      <c r="Y656" s="569"/>
      <c r="Z656" s="569"/>
      <c r="AA656" s="569"/>
      <c r="AB656" s="569"/>
    </row>
    <row r="657">
      <c r="A657" s="574"/>
      <c r="B657" s="574"/>
      <c r="C657" s="569"/>
      <c r="D657" s="569"/>
      <c r="E657" s="569"/>
      <c r="F657" s="569"/>
      <c r="G657" s="569"/>
      <c r="H657" s="569"/>
      <c r="I657" s="569"/>
      <c r="J657" s="569"/>
      <c r="K657" s="569"/>
      <c r="L657" s="569"/>
      <c r="M657" s="569"/>
      <c r="N657" s="569"/>
      <c r="O657" s="569"/>
      <c r="P657" s="569"/>
      <c r="Q657" s="569"/>
      <c r="R657" s="569"/>
      <c r="S657" s="569"/>
      <c r="T657" s="569"/>
      <c r="U657" s="569"/>
      <c r="V657" s="569"/>
      <c r="W657" s="569"/>
      <c r="X657" s="569"/>
      <c r="Y657" s="569"/>
      <c r="Z657" s="569"/>
      <c r="AA657" s="569"/>
      <c r="AB657" s="569"/>
    </row>
    <row r="658">
      <c r="A658" s="574"/>
      <c r="B658" s="574"/>
      <c r="C658" s="569"/>
      <c r="D658" s="569"/>
      <c r="E658" s="569"/>
      <c r="F658" s="569"/>
      <c r="G658" s="569"/>
      <c r="H658" s="569"/>
      <c r="I658" s="569"/>
      <c r="J658" s="569"/>
      <c r="K658" s="569"/>
      <c r="L658" s="569"/>
      <c r="M658" s="569"/>
      <c r="N658" s="569"/>
      <c r="O658" s="569"/>
      <c r="P658" s="569"/>
      <c r="Q658" s="569"/>
      <c r="R658" s="569"/>
      <c r="S658" s="569"/>
      <c r="T658" s="569"/>
      <c r="U658" s="569"/>
      <c r="V658" s="569"/>
      <c r="W658" s="569"/>
      <c r="X658" s="569"/>
      <c r="Y658" s="569"/>
      <c r="Z658" s="569"/>
      <c r="AA658" s="569"/>
      <c r="AB658" s="569"/>
    </row>
    <row r="659">
      <c r="A659" s="574"/>
      <c r="B659" s="574"/>
      <c r="C659" s="569"/>
      <c r="D659" s="569"/>
      <c r="E659" s="569"/>
      <c r="F659" s="569"/>
      <c r="G659" s="569"/>
      <c r="H659" s="569"/>
      <c r="I659" s="569"/>
      <c r="J659" s="569"/>
      <c r="K659" s="569"/>
      <c r="L659" s="569"/>
      <c r="M659" s="569"/>
      <c r="N659" s="569"/>
      <c r="O659" s="569"/>
      <c r="P659" s="569"/>
      <c r="Q659" s="569"/>
      <c r="R659" s="569"/>
      <c r="S659" s="569"/>
      <c r="T659" s="569"/>
      <c r="U659" s="569"/>
      <c r="V659" s="569"/>
      <c r="W659" s="569"/>
      <c r="X659" s="569"/>
      <c r="Y659" s="569"/>
      <c r="Z659" s="569"/>
      <c r="AA659" s="569"/>
      <c r="AB659" s="569"/>
    </row>
    <row r="660">
      <c r="A660" s="574"/>
      <c r="B660" s="574"/>
      <c r="C660" s="569"/>
      <c r="D660" s="569"/>
      <c r="E660" s="569"/>
      <c r="F660" s="569"/>
      <c r="G660" s="569"/>
      <c r="H660" s="569"/>
      <c r="I660" s="569"/>
      <c r="J660" s="569"/>
      <c r="K660" s="569"/>
      <c r="L660" s="569"/>
      <c r="M660" s="569"/>
      <c r="N660" s="569"/>
      <c r="O660" s="569"/>
      <c r="P660" s="569"/>
      <c r="Q660" s="569"/>
      <c r="R660" s="569"/>
      <c r="S660" s="569"/>
      <c r="T660" s="569"/>
      <c r="U660" s="569"/>
      <c r="V660" s="569"/>
      <c r="W660" s="569"/>
      <c r="X660" s="569"/>
      <c r="Y660" s="569"/>
      <c r="Z660" s="569"/>
      <c r="AA660" s="569"/>
      <c r="AB660" s="569"/>
    </row>
    <row r="661">
      <c r="A661" s="574"/>
      <c r="B661" s="574"/>
      <c r="C661" s="569"/>
      <c r="D661" s="569"/>
      <c r="E661" s="569"/>
      <c r="F661" s="569"/>
      <c r="G661" s="569"/>
      <c r="H661" s="569"/>
      <c r="I661" s="569"/>
      <c r="J661" s="569"/>
      <c r="K661" s="569"/>
      <c r="L661" s="569"/>
      <c r="M661" s="569"/>
      <c r="N661" s="569"/>
      <c r="O661" s="569"/>
      <c r="P661" s="569"/>
      <c r="Q661" s="569"/>
      <c r="R661" s="569"/>
      <c r="S661" s="569"/>
      <c r="T661" s="569"/>
      <c r="U661" s="569"/>
      <c r="V661" s="569"/>
      <c r="W661" s="569"/>
      <c r="X661" s="569"/>
      <c r="Y661" s="569"/>
      <c r="Z661" s="569"/>
      <c r="AA661" s="569"/>
      <c r="AB661" s="569"/>
    </row>
    <row r="662">
      <c r="A662" s="574"/>
      <c r="B662" s="574"/>
      <c r="C662" s="569"/>
      <c r="D662" s="569"/>
      <c r="E662" s="569"/>
      <c r="F662" s="569"/>
      <c r="G662" s="569"/>
      <c r="H662" s="569"/>
      <c r="I662" s="569"/>
      <c r="J662" s="569"/>
      <c r="K662" s="569"/>
      <c r="L662" s="569"/>
      <c r="M662" s="569"/>
      <c r="N662" s="569"/>
      <c r="O662" s="569"/>
      <c r="P662" s="569"/>
      <c r="Q662" s="569"/>
      <c r="R662" s="569"/>
      <c r="S662" s="569"/>
      <c r="T662" s="569"/>
      <c r="U662" s="569"/>
      <c r="V662" s="569"/>
      <c r="W662" s="569"/>
      <c r="X662" s="569"/>
      <c r="Y662" s="569"/>
      <c r="Z662" s="569"/>
      <c r="AA662" s="569"/>
      <c r="AB662" s="569"/>
    </row>
    <row r="663">
      <c r="A663" s="574"/>
      <c r="B663" s="574"/>
      <c r="C663" s="569"/>
      <c r="D663" s="569"/>
      <c r="E663" s="569"/>
      <c r="F663" s="569"/>
      <c r="G663" s="569"/>
      <c r="H663" s="569"/>
      <c r="I663" s="569"/>
      <c r="J663" s="569"/>
      <c r="K663" s="569"/>
      <c r="L663" s="569"/>
      <c r="M663" s="569"/>
      <c r="N663" s="569"/>
      <c r="O663" s="569"/>
      <c r="P663" s="569"/>
      <c r="Q663" s="569"/>
      <c r="R663" s="569"/>
      <c r="S663" s="569"/>
      <c r="T663" s="569"/>
      <c r="U663" s="569"/>
      <c r="V663" s="569"/>
      <c r="W663" s="569"/>
      <c r="X663" s="569"/>
      <c r="Y663" s="569"/>
      <c r="Z663" s="569"/>
      <c r="AA663" s="569"/>
      <c r="AB663" s="569"/>
    </row>
    <row r="664">
      <c r="A664" s="574"/>
      <c r="B664" s="574"/>
      <c r="C664" s="569"/>
      <c r="D664" s="569"/>
      <c r="E664" s="569"/>
      <c r="F664" s="569"/>
      <c r="G664" s="569"/>
      <c r="H664" s="569"/>
      <c r="I664" s="569"/>
      <c r="J664" s="569"/>
      <c r="K664" s="569"/>
      <c r="L664" s="569"/>
      <c r="M664" s="569"/>
      <c r="N664" s="569"/>
      <c r="O664" s="569"/>
      <c r="P664" s="569"/>
      <c r="Q664" s="569"/>
      <c r="R664" s="569"/>
      <c r="S664" s="569"/>
      <c r="T664" s="569"/>
      <c r="U664" s="569"/>
      <c r="V664" s="569"/>
      <c r="W664" s="569"/>
      <c r="X664" s="569"/>
      <c r="Y664" s="569"/>
      <c r="Z664" s="569"/>
      <c r="AA664" s="569"/>
      <c r="AB664" s="569"/>
    </row>
    <row r="665">
      <c r="A665" s="574"/>
      <c r="B665" s="574"/>
      <c r="C665" s="569"/>
      <c r="D665" s="569"/>
      <c r="E665" s="569"/>
      <c r="F665" s="569"/>
      <c r="G665" s="569"/>
      <c r="H665" s="569"/>
      <c r="I665" s="569"/>
      <c r="J665" s="569"/>
      <c r="K665" s="569"/>
      <c r="L665" s="569"/>
      <c r="M665" s="569"/>
      <c r="N665" s="569"/>
      <c r="O665" s="569"/>
      <c r="P665" s="569"/>
      <c r="Q665" s="569"/>
      <c r="R665" s="569"/>
      <c r="S665" s="569"/>
      <c r="T665" s="569"/>
      <c r="U665" s="569"/>
      <c r="V665" s="569"/>
      <c r="W665" s="569"/>
      <c r="X665" s="569"/>
      <c r="Y665" s="569"/>
      <c r="Z665" s="569"/>
      <c r="AA665" s="569"/>
      <c r="AB665" s="569"/>
    </row>
    <row r="666">
      <c r="A666" s="574"/>
      <c r="B666" s="574"/>
      <c r="C666" s="569"/>
      <c r="D666" s="569"/>
      <c r="E666" s="569"/>
      <c r="F666" s="569"/>
      <c r="G666" s="569"/>
      <c r="H666" s="569"/>
      <c r="I666" s="569"/>
      <c r="J666" s="569"/>
      <c r="K666" s="569"/>
      <c r="L666" s="569"/>
      <c r="M666" s="569"/>
      <c r="N666" s="569"/>
      <c r="O666" s="569"/>
      <c r="P666" s="569"/>
      <c r="Q666" s="569"/>
      <c r="R666" s="569"/>
      <c r="S666" s="569"/>
      <c r="T666" s="569"/>
      <c r="U666" s="569"/>
      <c r="V666" s="569"/>
      <c r="W666" s="569"/>
      <c r="X666" s="569"/>
      <c r="Y666" s="569"/>
      <c r="Z666" s="569"/>
      <c r="AA666" s="569"/>
      <c r="AB666" s="569"/>
    </row>
    <row r="667">
      <c r="A667" s="574"/>
      <c r="B667" s="574"/>
      <c r="C667" s="569"/>
      <c r="D667" s="569"/>
      <c r="E667" s="569"/>
      <c r="F667" s="569"/>
      <c r="G667" s="569"/>
      <c r="H667" s="569"/>
      <c r="I667" s="569"/>
      <c r="J667" s="569"/>
      <c r="K667" s="569"/>
      <c r="L667" s="569"/>
      <c r="M667" s="569"/>
      <c r="N667" s="569"/>
      <c r="O667" s="569"/>
      <c r="P667" s="569"/>
      <c r="Q667" s="569"/>
      <c r="R667" s="569"/>
      <c r="S667" s="569"/>
      <c r="T667" s="569"/>
      <c r="U667" s="569"/>
      <c r="V667" s="569"/>
      <c r="W667" s="569"/>
      <c r="X667" s="569"/>
      <c r="Y667" s="569"/>
      <c r="Z667" s="569"/>
      <c r="AA667" s="569"/>
      <c r="AB667" s="569"/>
    </row>
    <row r="668">
      <c r="A668" s="574"/>
      <c r="B668" s="574"/>
      <c r="C668" s="569"/>
      <c r="D668" s="569"/>
      <c r="E668" s="569"/>
      <c r="F668" s="569"/>
      <c r="G668" s="569"/>
      <c r="H668" s="569"/>
      <c r="I668" s="569"/>
      <c r="J668" s="569"/>
      <c r="K668" s="569"/>
      <c r="L668" s="569"/>
      <c r="M668" s="569"/>
      <c r="N668" s="569"/>
      <c r="O668" s="569"/>
      <c r="P668" s="569"/>
      <c r="Q668" s="569"/>
      <c r="R668" s="569"/>
      <c r="S668" s="569"/>
      <c r="T668" s="569"/>
      <c r="U668" s="569"/>
      <c r="V668" s="569"/>
      <c r="W668" s="569"/>
      <c r="X668" s="569"/>
      <c r="Y668" s="569"/>
      <c r="Z668" s="569"/>
      <c r="AA668" s="569"/>
      <c r="AB668" s="569"/>
    </row>
    <row r="669">
      <c r="A669" s="574"/>
      <c r="B669" s="574"/>
      <c r="C669" s="569"/>
      <c r="D669" s="569"/>
      <c r="E669" s="569"/>
      <c r="F669" s="569"/>
      <c r="G669" s="569"/>
      <c r="H669" s="569"/>
      <c r="I669" s="569"/>
      <c r="J669" s="569"/>
      <c r="K669" s="569"/>
      <c r="L669" s="569"/>
      <c r="M669" s="569"/>
      <c r="N669" s="569"/>
      <c r="O669" s="569"/>
      <c r="P669" s="569"/>
      <c r="Q669" s="569"/>
      <c r="R669" s="569"/>
      <c r="S669" s="569"/>
      <c r="T669" s="569"/>
      <c r="U669" s="569"/>
      <c r="V669" s="569"/>
      <c r="W669" s="569"/>
      <c r="X669" s="569"/>
      <c r="Y669" s="569"/>
      <c r="Z669" s="569"/>
      <c r="AA669" s="569"/>
      <c r="AB669" s="569"/>
    </row>
    <row r="670">
      <c r="A670" s="574"/>
      <c r="B670" s="574"/>
      <c r="C670" s="569"/>
      <c r="D670" s="569"/>
      <c r="E670" s="569"/>
      <c r="F670" s="569"/>
      <c r="G670" s="569"/>
      <c r="H670" s="569"/>
      <c r="I670" s="569"/>
      <c r="J670" s="569"/>
      <c r="K670" s="569"/>
      <c r="L670" s="569"/>
      <c r="M670" s="569"/>
      <c r="N670" s="569"/>
      <c r="O670" s="569"/>
      <c r="P670" s="569"/>
      <c r="Q670" s="569"/>
      <c r="R670" s="569"/>
      <c r="S670" s="569"/>
      <c r="T670" s="569"/>
      <c r="U670" s="569"/>
      <c r="V670" s="569"/>
      <c r="W670" s="569"/>
      <c r="X670" s="569"/>
      <c r="Y670" s="569"/>
      <c r="Z670" s="569"/>
      <c r="AA670" s="569"/>
      <c r="AB670" s="569"/>
    </row>
    <row r="671">
      <c r="A671" s="574"/>
      <c r="B671" s="574"/>
      <c r="C671" s="569"/>
      <c r="D671" s="569"/>
      <c r="E671" s="569"/>
      <c r="F671" s="569"/>
      <c r="G671" s="569"/>
      <c r="H671" s="569"/>
      <c r="I671" s="569"/>
      <c r="J671" s="569"/>
      <c r="K671" s="569"/>
      <c r="L671" s="569"/>
      <c r="M671" s="569"/>
      <c r="N671" s="569"/>
      <c r="O671" s="569"/>
      <c r="P671" s="569"/>
      <c r="Q671" s="569"/>
      <c r="R671" s="569"/>
      <c r="S671" s="569"/>
      <c r="T671" s="569"/>
      <c r="U671" s="569"/>
      <c r="V671" s="569"/>
      <c r="W671" s="569"/>
      <c r="X671" s="569"/>
      <c r="Y671" s="569"/>
      <c r="Z671" s="569"/>
      <c r="AA671" s="569"/>
      <c r="AB671" s="569"/>
    </row>
    <row r="672">
      <c r="A672" s="574"/>
      <c r="B672" s="574"/>
      <c r="C672" s="569"/>
      <c r="D672" s="569"/>
      <c r="E672" s="569"/>
      <c r="F672" s="569"/>
      <c r="G672" s="569"/>
      <c r="H672" s="569"/>
      <c r="I672" s="569"/>
      <c r="J672" s="569"/>
      <c r="K672" s="569"/>
      <c r="L672" s="569"/>
      <c r="M672" s="569"/>
      <c r="N672" s="569"/>
      <c r="O672" s="569"/>
      <c r="P672" s="569"/>
      <c r="Q672" s="569"/>
      <c r="R672" s="569"/>
      <c r="S672" s="569"/>
      <c r="T672" s="569"/>
      <c r="U672" s="569"/>
      <c r="V672" s="569"/>
      <c r="W672" s="569"/>
      <c r="X672" s="569"/>
      <c r="Y672" s="569"/>
      <c r="Z672" s="569"/>
      <c r="AA672" s="569"/>
      <c r="AB672" s="569"/>
    </row>
    <row r="673">
      <c r="A673" s="574"/>
      <c r="B673" s="574"/>
      <c r="C673" s="569"/>
      <c r="D673" s="569"/>
      <c r="E673" s="569"/>
      <c r="F673" s="569"/>
      <c r="G673" s="569"/>
      <c r="H673" s="569"/>
      <c r="I673" s="569"/>
      <c r="J673" s="569"/>
      <c r="K673" s="569"/>
      <c r="L673" s="569"/>
      <c r="M673" s="569"/>
      <c r="N673" s="569"/>
      <c r="O673" s="569"/>
      <c r="P673" s="569"/>
      <c r="Q673" s="569"/>
      <c r="R673" s="569"/>
      <c r="S673" s="569"/>
      <c r="T673" s="569"/>
      <c r="U673" s="569"/>
      <c r="V673" s="569"/>
      <c r="W673" s="569"/>
      <c r="X673" s="569"/>
      <c r="Y673" s="569"/>
      <c r="Z673" s="569"/>
      <c r="AA673" s="569"/>
      <c r="AB673" s="569"/>
    </row>
    <row r="674">
      <c r="A674" s="574"/>
      <c r="B674" s="574"/>
      <c r="C674" s="569"/>
      <c r="D674" s="569"/>
      <c r="E674" s="569"/>
      <c r="F674" s="569"/>
      <c r="G674" s="569"/>
      <c r="H674" s="569"/>
      <c r="I674" s="569"/>
      <c r="J674" s="569"/>
      <c r="K674" s="569"/>
      <c r="L674" s="569"/>
      <c r="M674" s="569"/>
      <c r="N674" s="569"/>
      <c r="O674" s="569"/>
      <c r="P674" s="569"/>
      <c r="Q674" s="569"/>
      <c r="R674" s="569"/>
      <c r="S674" s="569"/>
      <c r="T674" s="569"/>
      <c r="U674" s="569"/>
      <c r="V674" s="569"/>
      <c r="W674" s="569"/>
      <c r="X674" s="569"/>
      <c r="Y674" s="569"/>
      <c r="Z674" s="569"/>
      <c r="AA674" s="569"/>
      <c r="AB674" s="569"/>
    </row>
    <row r="675">
      <c r="A675" s="574"/>
      <c r="B675" s="574"/>
      <c r="C675" s="569"/>
      <c r="D675" s="569"/>
      <c r="E675" s="569"/>
      <c r="F675" s="569"/>
      <c r="G675" s="569"/>
      <c r="H675" s="569"/>
      <c r="I675" s="569"/>
      <c r="J675" s="569"/>
      <c r="K675" s="569"/>
      <c r="L675" s="569"/>
      <c r="M675" s="569"/>
      <c r="N675" s="569"/>
      <c r="O675" s="569"/>
      <c r="P675" s="569"/>
      <c r="Q675" s="569"/>
      <c r="R675" s="569"/>
      <c r="S675" s="569"/>
      <c r="T675" s="569"/>
      <c r="U675" s="569"/>
      <c r="V675" s="569"/>
      <c r="W675" s="569"/>
      <c r="X675" s="569"/>
      <c r="Y675" s="569"/>
      <c r="Z675" s="569"/>
      <c r="AA675" s="569"/>
      <c r="AB675" s="569"/>
    </row>
    <row r="676">
      <c r="A676" s="574"/>
      <c r="B676" s="574"/>
      <c r="C676" s="569"/>
      <c r="D676" s="569"/>
      <c r="E676" s="569"/>
      <c r="F676" s="569"/>
      <c r="G676" s="569"/>
      <c r="H676" s="569"/>
      <c r="I676" s="569"/>
      <c r="J676" s="569"/>
      <c r="K676" s="569"/>
      <c r="L676" s="569"/>
      <c r="M676" s="569"/>
      <c r="N676" s="569"/>
      <c r="O676" s="569"/>
      <c r="P676" s="569"/>
      <c r="Q676" s="569"/>
      <c r="R676" s="569"/>
      <c r="S676" s="569"/>
      <c r="T676" s="569"/>
      <c r="U676" s="569"/>
      <c r="V676" s="569"/>
      <c r="W676" s="569"/>
      <c r="X676" s="569"/>
      <c r="Y676" s="569"/>
      <c r="Z676" s="569"/>
      <c r="AA676" s="569"/>
      <c r="AB676" s="569"/>
    </row>
    <row r="677">
      <c r="A677" s="574"/>
      <c r="B677" s="574"/>
      <c r="C677" s="569"/>
      <c r="D677" s="569"/>
      <c r="E677" s="569"/>
      <c r="F677" s="569"/>
      <c r="G677" s="569"/>
      <c r="H677" s="569"/>
      <c r="I677" s="569"/>
      <c r="J677" s="569"/>
      <c r="K677" s="569"/>
      <c r="L677" s="569"/>
      <c r="M677" s="569"/>
      <c r="N677" s="569"/>
      <c r="O677" s="569"/>
      <c r="P677" s="569"/>
      <c r="Q677" s="569"/>
      <c r="R677" s="569"/>
      <c r="S677" s="569"/>
      <c r="T677" s="569"/>
      <c r="U677" s="569"/>
      <c r="V677" s="569"/>
      <c r="W677" s="569"/>
      <c r="X677" s="569"/>
      <c r="Y677" s="569"/>
      <c r="Z677" s="569"/>
      <c r="AA677" s="569"/>
      <c r="AB677" s="569"/>
    </row>
    <row r="678">
      <c r="A678" s="574"/>
      <c r="B678" s="574"/>
      <c r="C678" s="569"/>
      <c r="D678" s="569"/>
      <c r="E678" s="569"/>
      <c r="F678" s="569"/>
      <c r="G678" s="569"/>
      <c r="H678" s="569"/>
      <c r="I678" s="569"/>
      <c r="J678" s="569"/>
      <c r="K678" s="569"/>
      <c r="L678" s="569"/>
      <c r="M678" s="569"/>
      <c r="N678" s="569"/>
      <c r="O678" s="569"/>
      <c r="P678" s="569"/>
      <c r="Q678" s="569"/>
      <c r="R678" s="569"/>
      <c r="S678" s="569"/>
      <c r="T678" s="569"/>
      <c r="U678" s="569"/>
      <c r="V678" s="569"/>
      <c r="W678" s="569"/>
      <c r="X678" s="569"/>
      <c r="Y678" s="569"/>
      <c r="Z678" s="569"/>
      <c r="AA678" s="569"/>
      <c r="AB678" s="569"/>
    </row>
    <row r="679">
      <c r="A679" s="574"/>
      <c r="B679" s="574"/>
      <c r="C679" s="569"/>
      <c r="D679" s="569"/>
      <c r="E679" s="569"/>
      <c r="F679" s="569"/>
      <c r="G679" s="569"/>
      <c r="H679" s="569"/>
      <c r="I679" s="569"/>
      <c r="J679" s="569"/>
      <c r="K679" s="569"/>
      <c r="L679" s="569"/>
      <c r="M679" s="569"/>
      <c r="N679" s="569"/>
      <c r="O679" s="569"/>
      <c r="P679" s="569"/>
      <c r="Q679" s="569"/>
      <c r="R679" s="569"/>
      <c r="S679" s="569"/>
      <c r="T679" s="569"/>
      <c r="U679" s="569"/>
      <c r="V679" s="569"/>
      <c r="W679" s="569"/>
      <c r="X679" s="569"/>
      <c r="Y679" s="569"/>
      <c r="Z679" s="569"/>
      <c r="AA679" s="569"/>
      <c r="AB679" s="569"/>
    </row>
    <row r="680">
      <c r="A680" s="574"/>
      <c r="B680" s="574"/>
      <c r="C680" s="569"/>
      <c r="D680" s="569"/>
      <c r="E680" s="569"/>
      <c r="F680" s="569"/>
      <c r="G680" s="569"/>
      <c r="H680" s="569"/>
      <c r="I680" s="569"/>
      <c r="J680" s="569"/>
      <c r="K680" s="569"/>
      <c r="L680" s="569"/>
      <c r="M680" s="569"/>
      <c r="N680" s="569"/>
      <c r="O680" s="569"/>
      <c r="P680" s="569"/>
      <c r="Q680" s="569"/>
      <c r="R680" s="569"/>
      <c r="S680" s="569"/>
      <c r="T680" s="569"/>
      <c r="U680" s="569"/>
      <c r="V680" s="569"/>
      <c r="W680" s="569"/>
      <c r="X680" s="569"/>
      <c r="Y680" s="569"/>
      <c r="Z680" s="569"/>
      <c r="AA680" s="569"/>
      <c r="AB680" s="569"/>
    </row>
    <row r="681">
      <c r="A681" s="574"/>
      <c r="B681" s="574"/>
      <c r="C681" s="569"/>
      <c r="D681" s="569"/>
      <c r="E681" s="569"/>
      <c r="F681" s="569"/>
      <c r="G681" s="569"/>
      <c r="H681" s="569"/>
      <c r="I681" s="569"/>
      <c r="J681" s="569"/>
      <c r="K681" s="569"/>
      <c r="L681" s="569"/>
      <c r="M681" s="569"/>
      <c r="N681" s="569"/>
      <c r="O681" s="569"/>
      <c r="P681" s="569"/>
      <c r="Q681" s="569"/>
      <c r="R681" s="569"/>
      <c r="S681" s="569"/>
      <c r="T681" s="569"/>
      <c r="U681" s="569"/>
      <c r="V681" s="569"/>
      <c r="W681" s="569"/>
      <c r="X681" s="569"/>
      <c r="Y681" s="569"/>
      <c r="Z681" s="569"/>
      <c r="AA681" s="569"/>
      <c r="AB681" s="569"/>
    </row>
    <row r="682">
      <c r="A682" s="574"/>
      <c r="B682" s="574"/>
      <c r="C682" s="569"/>
      <c r="D682" s="569"/>
      <c r="E682" s="569"/>
      <c r="F682" s="569"/>
      <c r="G682" s="569"/>
      <c r="H682" s="569"/>
      <c r="I682" s="569"/>
      <c r="J682" s="569"/>
      <c r="K682" s="569"/>
      <c r="L682" s="569"/>
      <c r="M682" s="569"/>
      <c r="N682" s="569"/>
      <c r="O682" s="569"/>
      <c r="P682" s="569"/>
      <c r="Q682" s="569"/>
      <c r="R682" s="569"/>
      <c r="S682" s="569"/>
      <c r="T682" s="569"/>
      <c r="U682" s="569"/>
      <c r="V682" s="569"/>
      <c r="W682" s="569"/>
      <c r="X682" s="569"/>
      <c r="Y682" s="569"/>
      <c r="Z682" s="569"/>
      <c r="AA682" s="569"/>
      <c r="AB682" s="569"/>
    </row>
    <row r="683">
      <c r="A683" s="574"/>
      <c r="B683" s="574"/>
      <c r="C683" s="569"/>
      <c r="D683" s="569"/>
      <c r="E683" s="569"/>
      <c r="F683" s="569"/>
      <c r="G683" s="569"/>
      <c r="H683" s="569"/>
      <c r="I683" s="569"/>
      <c r="J683" s="569"/>
      <c r="K683" s="569"/>
      <c r="L683" s="569"/>
      <c r="M683" s="569"/>
      <c r="N683" s="569"/>
      <c r="O683" s="569"/>
      <c r="P683" s="569"/>
      <c r="Q683" s="569"/>
      <c r="R683" s="569"/>
      <c r="S683" s="569"/>
      <c r="T683" s="569"/>
      <c r="U683" s="569"/>
      <c r="V683" s="569"/>
      <c r="W683" s="569"/>
      <c r="X683" s="569"/>
      <c r="Y683" s="569"/>
      <c r="Z683" s="569"/>
      <c r="AA683" s="569"/>
      <c r="AB683" s="569"/>
    </row>
    <row r="684">
      <c r="A684" s="574"/>
      <c r="B684" s="574"/>
      <c r="C684" s="569"/>
      <c r="D684" s="569"/>
      <c r="E684" s="569"/>
      <c r="F684" s="569"/>
      <c r="G684" s="569"/>
      <c r="H684" s="569"/>
      <c r="I684" s="569"/>
      <c r="J684" s="569"/>
      <c r="K684" s="569"/>
      <c r="L684" s="569"/>
      <c r="M684" s="569"/>
      <c r="N684" s="569"/>
      <c r="O684" s="569"/>
      <c r="P684" s="569"/>
      <c r="Q684" s="569"/>
      <c r="R684" s="569"/>
      <c r="S684" s="569"/>
      <c r="T684" s="569"/>
      <c r="U684" s="569"/>
      <c r="V684" s="569"/>
      <c r="W684" s="569"/>
      <c r="X684" s="569"/>
      <c r="Y684" s="569"/>
      <c r="Z684" s="569"/>
      <c r="AA684" s="569"/>
      <c r="AB684" s="569"/>
    </row>
    <row r="685">
      <c r="A685" s="574"/>
      <c r="B685" s="574"/>
      <c r="C685" s="569"/>
      <c r="D685" s="569"/>
      <c r="E685" s="569"/>
      <c r="F685" s="569"/>
      <c r="G685" s="569"/>
      <c r="H685" s="569"/>
      <c r="I685" s="569"/>
      <c r="J685" s="569"/>
      <c r="K685" s="569"/>
      <c r="L685" s="569"/>
      <c r="M685" s="569"/>
      <c r="N685" s="569"/>
      <c r="O685" s="569"/>
      <c r="P685" s="569"/>
      <c r="Q685" s="569"/>
      <c r="R685" s="569"/>
      <c r="S685" s="569"/>
      <c r="T685" s="569"/>
      <c r="U685" s="569"/>
      <c r="V685" s="569"/>
      <c r="W685" s="569"/>
      <c r="X685" s="569"/>
      <c r="Y685" s="569"/>
      <c r="Z685" s="569"/>
      <c r="AA685" s="569"/>
      <c r="AB685" s="569"/>
    </row>
    <row r="686">
      <c r="A686" s="574"/>
      <c r="B686" s="574"/>
      <c r="C686" s="569"/>
      <c r="D686" s="569"/>
      <c r="E686" s="569"/>
      <c r="F686" s="569"/>
      <c r="G686" s="569"/>
      <c r="H686" s="569"/>
      <c r="I686" s="569"/>
      <c r="J686" s="569"/>
      <c r="K686" s="569"/>
      <c r="L686" s="569"/>
      <c r="M686" s="569"/>
      <c r="N686" s="569"/>
      <c r="O686" s="569"/>
      <c r="P686" s="569"/>
      <c r="Q686" s="569"/>
      <c r="R686" s="569"/>
      <c r="S686" s="569"/>
      <c r="T686" s="569"/>
      <c r="U686" s="569"/>
      <c r="V686" s="569"/>
      <c r="W686" s="569"/>
      <c r="X686" s="569"/>
      <c r="Y686" s="569"/>
      <c r="Z686" s="569"/>
      <c r="AA686" s="569"/>
      <c r="AB686" s="569"/>
    </row>
    <row r="687">
      <c r="A687" s="574"/>
      <c r="B687" s="574"/>
      <c r="C687" s="569"/>
      <c r="D687" s="569"/>
      <c r="E687" s="569"/>
      <c r="F687" s="569"/>
      <c r="G687" s="569"/>
      <c r="H687" s="569"/>
      <c r="I687" s="569"/>
      <c r="J687" s="569"/>
      <c r="K687" s="569"/>
      <c r="L687" s="569"/>
      <c r="M687" s="569"/>
      <c r="N687" s="569"/>
      <c r="O687" s="569"/>
      <c r="P687" s="569"/>
      <c r="Q687" s="569"/>
      <c r="R687" s="569"/>
      <c r="S687" s="569"/>
      <c r="T687" s="569"/>
      <c r="U687" s="569"/>
      <c r="V687" s="569"/>
      <c r="W687" s="569"/>
      <c r="X687" s="569"/>
      <c r="Y687" s="569"/>
      <c r="Z687" s="569"/>
      <c r="AA687" s="569"/>
      <c r="AB687" s="569"/>
    </row>
    <row r="688">
      <c r="A688" s="574"/>
      <c r="B688" s="574"/>
      <c r="C688" s="569"/>
      <c r="D688" s="569"/>
      <c r="E688" s="569"/>
      <c r="F688" s="569"/>
      <c r="G688" s="569"/>
      <c r="H688" s="569"/>
      <c r="I688" s="569"/>
      <c r="J688" s="569"/>
      <c r="K688" s="569"/>
      <c r="L688" s="569"/>
      <c r="M688" s="569"/>
      <c r="N688" s="569"/>
      <c r="O688" s="569"/>
      <c r="P688" s="569"/>
      <c r="Q688" s="569"/>
      <c r="R688" s="569"/>
      <c r="S688" s="569"/>
      <c r="T688" s="569"/>
      <c r="U688" s="569"/>
      <c r="V688" s="569"/>
      <c r="W688" s="569"/>
      <c r="X688" s="569"/>
      <c r="Y688" s="569"/>
      <c r="Z688" s="569"/>
      <c r="AA688" s="569"/>
      <c r="AB688" s="569"/>
    </row>
    <row r="689">
      <c r="A689" s="574"/>
      <c r="B689" s="574"/>
      <c r="C689" s="569"/>
      <c r="D689" s="569"/>
      <c r="E689" s="569"/>
      <c r="F689" s="569"/>
      <c r="G689" s="569"/>
      <c r="H689" s="569"/>
      <c r="I689" s="569"/>
      <c r="J689" s="569"/>
      <c r="K689" s="569"/>
      <c r="L689" s="569"/>
      <c r="M689" s="569"/>
      <c r="N689" s="569"/>
      <c r="O689" s="569"/>
      <c r="P689" s="569"/>
      <c r="Q689" s="569"/>
      <c r="R689" s="569"/>
      <c r="S689" s="569"/>
      <c r="T689" s="569"/>
      <c r="U689" s="569"/>
      <c r="V689" s="569"/>
      <c r="W689" s="569"/>
      <c r="X689" s="569"/>
      <c r="Y689" s="569"/>
      <c r="Z689" s="569"/>
      <c r="AA689" s="569"/>
      <c r="AB689" s="569"/>
    </row>
    <row r="690">
      <c r="A690" s="574"/>
      <c r="B690" s="574"/>
      <c r="C690" s="569"/>
      <c r="D690" s="569"/>
      <c r="E690" s="569"/>
      <c r="F690" s="569"/>
      <c r="G690" s="569"/>
      <c r="H690" s="569"/>
      <c r="I690" s="569"/>
      <c r="J690" s="569"/>
      <c r="K690" s="569"/>
      <c r="L690" s="569"/>
      <c r="M690" s="569"/>
      <c r="N690" s="569"/>
      <c r="O690" s="569"/>
      <c r="P690" s="569"/>
      <c r="Q690" s="569"/>
      <c r="R690" s="569"/>
      <c r="S690" s="569"/>
      <c r="T690" s="569"/>
      <c r="U690" s="569"/>
      <c r="V690" s="569"/>
      <c r="W690" s="569"/>
      <c r="X690" s="569"/>
      <c r="Y690" s="569"/>
      <c r="Z690" s="569"/>
      <c r="AA690" s="569"/>
      <c r="AB690" s="569"/>
    </row>
    <row r="691">
      <c r="A691" s="574"/>
      <c r="B691" s="574"/>
      <c r="C691" s="569"/>
      <c r="D691" s="569"/>
      <c r="E691" s="569"/>
      <c r="F691" s="569"/>
      <c r="G691" s="569"/>
      <c r="H691" s="569"/>
      <c r="I691" s="569"/>
      <c r="J691" s="569"/>
      <c r="K691" s="569"/>
      <c r="L691" s="569"/>
      <c r="M691" s="569"/>
      <c r="N691" s="569"/>
      <c r="O691" s="569"/>
      <c r="P691" s="569"/>
      <c r="Q691" s="569"/>
      <c r="R691" s="569"/>
      <c r="S691" s="569"/>
      <c r="T691" s="569"/>
      <c r="U691" s="569"/>
      <c r="V691" s="569"/>
      <c r="W691" s="569"/>
      <c r="X691" s="569"/>
      <c r="Y691" s="569"/>
      <c r="Z691" s="569"/>
      <c r="AA691" s="569"/>
      <c r="AB691" s="569"/>
    </row>
    <row r="692">
      <c r="A692" s="574"/>
      <c r="B692" s="574"/>
      <c r="C692" s="569"/>
      <c r="D692" s="569"/>
      <c r="E692" s="569"/>
      <c r="F692" s="569"/>
      <c r="G692" s="569"/>
      <c r="H692" s="569"/>
      <c r="I692" s="569"/>
      <c r="J692" s="569"/>
      <c r="K692" s="569"/>
      <c r="L692" s="569"/>
      <c r="M692" s="569"/>
      <c r="N692" s="569"/>
      <c r="O692" s="569"/>
      <c r="P692" s="569"/>
      <c r="Q692" s="569"/>
      <c r="R692" s="569"/>
      <c r="S692" s="569"/>
      <c r="T692" s="569"/>
      <c r="U692" s="569"/>
      <c r="V692" s="569"/>
      <c r="W692" s="569"/>
      <c r="X692" s="569"/>
      <c r="Y692" s="569"/>
      <c r="Z692" s="569"/>
      <c r="AA692" s="569"/>
      <c r="AB692" s="569"/>
    </row>
    <row r="693">
      <c r="A693" s="574"/>
      <c r="B693" s="574"/>
      <c r="C693" s="569"/>
      <c r="D693" s="569"/>
      <c r="E693" s="569"/>
      <c r="F693" s="569"/>
      <c r="G693" s="569"/>
      <c r="H693" s="569"/>
      <c r="I693" s="569"/>
      <c r="J693" s="569"/>
      <c r="K693" s="569"/>
      <c r="L693" s="569"/>
      <c r="M693" s="569"/>
      <c r="N693" s="569"/>
      <c r="O693" s="569"/>
      <c r="P693" s="569"/>
      <c r="Q693" s="569"/>
      <c r="R693" s="569"/>
      <c r="S693" s="569"/>
      <c r="T693" s="569"/>
      <c r="U693" s="569"/>
      <c r="V693" s="569"/>
      <c r="W693" s="569"/>
      <c r="X693" s="569"/>
      <c r="Y693" s="569"/>
      <c r="Z693" s="569"/>
      <c r="AA693" s="569"/>
      <c r="AB693" s="569"/>
    </row>
    <row r="694">
      <c r="A694" s="574"/>
      <c r="B694" s="574"/>
      <c r="C694" s="569"/>
      <c r="D694" s="569"/>
      <c r="E694" s="569"/>
      <c r="F694" s="569"/>
      <c r="G694" s="569"/>
      <c r="H694" s="569"/>
      <c r="I694" s="569"/>
      <c r="J694" s="569"/>
      <c r="K694" s="569"/>
      <c r="L694" s="569"/>
      <c r="M694" s="569"/>
      <c r="N694" s="569"/>
      <c r="O694" s="569"/>
      <c r="P694" s="569"/>
      <c r="Q694" s="569"/>
      <c r="R694" s="569"/>
      <c r="S694" s="569"/>
      <c r="T694" s="569"/>
      <c r="U694" s="569"/>
      <c r="V694" s="569"/>
      <c r="W694" s="569"/>
      <c r="X694" s="569"/>
      <c r="Y694" s="569"/>
      <c r="Z694" s="569"/>
      <c r="AA694" s="569"/>
      <c r="AB694" s="569"/>
    </row>
    <row r="695">
      <c r="A695" s="574"/>
      <c r="B695" s="574"/>
      <c r="C695" s="569"/>
      <c r="D695" s="569"/>
      <c r="E695" s="569"/>
      <c r="F695" s="569"/>
      <c r="G695" s="569"/>
      <c r="H695" s="569"/>
      <c r="I695" s="569"/>
      <c r="J695" s="569"/>
      <c r="K695" s="569"/>
      <c r="L695" s="569"/>
      <c r="M695" s="569"/>
      <c r="N695" s="569"/>
      <c r="O695" s="569"/>
      <c r="P695" s="569"/>
      <c r="Q695" s="569"/>
      <c r="R695" s="569"/>
      <c r="S695" s="569"/>
      <c r="T695" s="569"/>
      <c r="U695" s="569"/>
      <c r="V695" s="569"/>
      <c r="W695" s="569"/>
      <c r="X695" s="569"/>
      <c r="Y695" s="569"/>
      <c r="Z695" s="569"/>
      <c r="AA695" s="569"/>
      <c r="AB695" s="569"/>
    </row>
    <row r="696">
      <c r="A696" s="574"/>
      <c r="B696" s="574"/>
      <c r="C696" s="569"/>
      <c r="D696" s="569"/>
      <c r="E696" s="569"/>
      <c r="F696" s="569"/>
      <c r="G696" s="569"/>
      <c r="H696" s="569"/>
      <c r="I696" s="569"/>
      <c r="J696" s="569"/>
      <c r="K696" s="569"/>
      <c r="L696" s="569"/>
      <c r="M696" s="569"/>
      <c r="N696" s="569"/>
      <c r="O696" s="569"/>
      <c r="P696" s="569"/>
      <c r="Q696" s="569"/>
      <c r="R696" s="569"/>
      <c r="S696" s="569"/>
      <c r="T696" s="569"/>
      <c r="U696" s="569"/>
      <c r="V696" s="569"/>
      <c r="W696" s="569"/>
      <c r="X696" s="569"/>
      <c r="Y696" s="569"/>
      <c r="Z696" s="569"/>
      <c r="AA696" s="569"/>
      <c r="AB696" s="569"/>
    </row>
    <row r="697">
      <c r="A697" s="574"/>
      <c r="B697" s="574"/>
      <c r="C697" s="569"/>
      <c r="D697" s="569"/>
      <c r="E697" s="569"/>
      <c r="F697" s="569"/>
      <c r="G697" s="569"/>
      <c r="H697" s="569"/>
      <c r="I697" s="569"/>
      <c r="J697" s="569"/>
      <c r="K697" s="569"/>
      <c r="L697" s="569"/>
      <c r="M697" s="569"/>
      <c r="N697" s="569"/>
      <c r="O697" s="569"/>
      <c r="P697" s="569"/>
      <c r="Q697" s="569"/>
      <c r="R697" s="569"/>
      <c r="S697" s="569"/>
      <c r="T697" s="569"/>
      <c r="U697" s="569"/>
      <c r="V697" s="569"/>
      <c r="W697" s="569"/>
      <c r="X697" s="569"/>
      <c r="Y697" s="569"/>
      <c r="Z697" s="569"/>
      <c r="AA697" s="569"/>
      <c r="AB697" s="569"/>
    </row>
    <row r="698">
      <c r="A698" s="574"/>
      <c r="B698" s="574"/>
      <c r="C698" s="569"/>
      <c r="D698" s="569"/>
      <c r="E698" s="569"/>
      <c r="F698" s="569"/>
      <c r="G698" s="569"/>
      <c r="H698" s="569"/>
      <c r="I698" s="569"/>
      <c r="J698" s="569"/>
      <c r="K698" s="569"/>
      <c r="L698" s="569"/>
      <c r="M698" s="569"/>
      <c r="N698" s="569"/>
      <c r="O698" s="569"/>
      <c r="P698" s="569"/>
      <c r="Q698" s="569"/>
      <c r="R698" s="569"/>
      <c r="S698" s="569"/>
      <c r="T698" s="569"/>
      <c r="U698" s="569"/>
      <c r="V698" s="569"/>
      <c r="W698" s="569"/>
      <c r="X698" s="569"/>
      <c r="Y698" s="569"/>
      <c r="Z698" s="569"/>
      <c r="AA698" s="569"/>
      <c r="AB698" s="569"/>
    </row>
    <row r="699">
      <c r="A699" s="574"/>
      <c r="B699" s="574"/>
      <c r="C699" s="569"/>
      <c r="D699" s="569"/>
      <c r="E699" s="569"/>
      <c r="F699" s="569"/>
      <c r="G699" s="569"/>
      <c r="H699" s="569"/>
      <c r="I699" s="569"/>
      <c r="J699" s="569"/>
      <c r="K699" s="569"/>
      <c r="L699" s="569"/>
      <c r="M699" s="569"/>
      <c r="N699" s="569"/>
      <c r="O699" s="569"/>
      <c r="P699" s="569"/>
      <c r="Q699" s="569"/>
      <c r="R699" s="569"/>
      <c r="S699" s="569"/>
      <c r="T699" s="569"/>
      <c r="U699" s="569"/>
      <c r="V699" s="569"/>
      <c r="W699" s="569"/>
      <c r="X699" s="569"/>
      <c r="Y699" s="569"/>
      <c r="Z699" s="569"/>
      <c r="AA699" s="569"/>
      <c r="AB699" s="569"/>
    </row>
    <row r="700">
      <c r="A700" s="574"/>
      <c r="B700" s="574"/>
      <c r="C700" s="569"/>
      <c r="D700" s="569"/>
      <c r="E700" s="569"/>
      <c r="F700" s="569"/>
      <c r="G700" s="569"/>
      <c r="H700" s="569"/>
      <c r="I700" s="569"/>
      <c r="J700" s="569"/>
      <c r="K700" s="569"/>
      <c r="L700" s="569"/>
      <c r="M700" s="569"/>
      <c r="N700" s="569"/>
      <c r="O700" s="569"/>
      <c r="P700" s="569"/>
      <c r="Q700" s="569"/>
      <c r="R700" s="569"/>
      <c r="S700" s="569"/>
      <c r="T700" s="569"/>
      <c r="U700" s="569"/>
      <c r="V700" s="569"/>
      <c r="W700" s="569"/>
      <c r="X700" s="569"/>
      <c r="Y700" s="569"/>
      <c r="Z700" s="569"/>
      <c r="AA700" s="569"/>
      <c r="AB700" s="569"/>
    </row>
    <row r="701">
      <c r="A701" s="574"/>
      <c r="B701" s="574"/>
      <c r="C701" s="569"/>
      <c r="D701" s="569"/>
      <c r="E701" s="569"/>
      <c r="F701" s="569"/>
      <c r="G701" s="569"/>
      <c r="H701" s="569"/>
      <c r="I701" s="569"/>
      <c r="J701" s="569"/>
      <c r="K701" s="569"/>
      <c r="L701" s="569"/>
      <c r="M701" s="569"/>
      <c r="N701" s="569"/>
      <c r="O701" s="569"/>
      <c r="P701" s="569"/>
      <c r="Q701" s="569"/>
      <c r="R701" s="569"/>
      <c r="S701" s="569"/>
      <c r="T701" s="569"/>
      <c r="U701" s="569"/>
      <c r="V701" s="569"/>
      <c r="W701" s="569"/>
      <c r="X701" s="569"/>
      <c r="Y701" s="569"/>
      <c r="Z701" s="569"/>
      <c r="AA701" s="569"/>
      <c r="AB701" s="569"/>
    </row>
    <row r="702">
      <c r="A702" s="574"/>
      <c r="B702" s="574"/>
      <c r="C702" s="569"/>
      <c r="D702" s="569"/>
      <c r="E702" s="569"/>
      <c r="F702" s="569"/>
      <c r="G702" s="569"/>
      <c r="H702" s="569"/>
      <c r="I702" s="569"/>
      <c r="J702" s="569"/>
      <c r="K702" s="569"/>
      <c r="L702" s="569"/>
      <c r="M702" s="569"/>
      <c r="N702" s="569"/>
      <c r="O702" s="569"/>
      <c r="P702" s="569"/>
      <c r="Q702" s="569"/>
      <c r="R702" s="569"/>
      <c r="S702" s="569"/>
      <c r="T702" s="569"/>
      <c r="U702" s="569"/>
      <c r="V702" s="569"/>
      <c r="W702" s="569"/>
      <c r="X702" s="569"/>
      <c r="Y702" s="569"/>
      <c r="Z702" s="569"/>
      <c r="AA702" s="569"/>
      <c r="AB702" s="569"/>
    </row>
    <row r="703">
      <c r="A703" s="574"/>
      <c r="B703" s="574"/>
      <c r="C703" s="569"/>
      <c r="D703" s="569"/>
      <c r="E703" s="569"/>
      <c r="F703" s="569"/>
      <c r="G703" s="569"/>
      <c r="H703" s="569"/>
      <c r="I703" s="569"/>
      <c r="J703" s="569"/>
      <c r="K703" s="569"/>
      <c r="L703" s="569"/>
      <c r="M703" s="569"/>
      <c r="N703" s="569"/>
      <c r="O703" s="569"/>
      <c r="P703" s="569"/>
      <c r="Q703" s="569"/>
      <c r="R703" s="569"/>
      <c r="S703" s="569"/>
      <c r="T703" s="569"/>
      <c r="U703" s="569"/>
      <c r="V703" s="569"/>
      <c r="W703" s="569"/>
      <c r="X703" s="569"/>
      <c r="Y703" s="569"/>
      <c r="Z703" s="569"/>
      <c r="AA703" s="569"/>
      <c r="AB703" s="569"/>
    </row>
    <row r="704">
      <c r="A704" s="574"/>
      <c r="B704" s="574"/>
      <c r="C704" s="569"/>
      <c r="D704" s="569"/>
      <c r="E704" s="569"/>
      <c r="F704" s="569"/>
      <c r="G704" s="569"/>
      <c r="H704" s="569"/>
      <c r="I704" s="569"/>
      <c r="J704" s="569"/>
      <c r="K704" s="569"/>
      <c r="L704" s="569"/>
      <c r="M704" s="569"/>
      <c r="N704" s="569"/>
      <c r="O704" s="569"/>
      <c r="P704" s="569"/>
      <c r="Q704" s="569"/>
      <c r="R704" s="569"/>
      <c r="S704" s="569"/>
      <c r="T704" s="569"/>
      <c r="U704" s="569"/>
      <c r="V704" s="569"/>
      <c r="W704" s="569"/>
      <c r="X704" s="569"/>
      <c r="Y704" s="569"/>
      <c r="Z704" s="569"/>
      <c r="AA704" s="569"/>
      <c r="AB704" s="569"/>
    </row>
    <row r="705">
      <c r="A705" s="574"/>
      <c r="B705" s="574"/>
      <c r="C705" s="569"/>
      <c r="D705" s="569"/>
      <c r="E705" s="569"/>
      <c r="F705" s="569"/>
      <c r="G705" s="569"/>
      <c r="H705" s="569"/>
      <c r="I705" s="569"/>
      <c r="J705" s="569"/>
      <c r="K705" s="569"/>
      <c r="L705" s="569"/>
      <c r="M705" s="569"/>
      <c r="N705" s="569"/>
      <c r="O705" s="569"/>
      <c r="P705" s="569"/>
      <c r="Q705" s="569"/>
      <c r="R705" s="569"/>
      <c r="S705" s="569"/>
      <c r="T705" s="569"/>
      <c r="U705" s="569"/>
      <c r="V705" s="569"/>
      <c r="W705" s="569"/>
      <c r="X705" s="569"/>
      <c r="Y705" s="569"/>
      <c r="Z705" s="569"/>
      <c r="AA705" s="569"/>
      <c r="AB705" s="569"/>
    </row>
    <row r="706">
      <c r="A706" s="574"/>
      <c r="B706" s="574"/>
      <c r="C706" s="569"/>
      <c r="D706" s="569"/>
      <c r="E706" s="569"/>
      <c r="F706" s="569"/>
      <c r="G706" s="569"/>
      <c r="H706" s="569"/>
      <c r="I706" s="569"/>
      <c r="J706" s="569"/>
      <c r="K706" s="569"/>
      <c r="L706" s="569"/>
      <c r="M706" s="569"/>
      <c r="N706" s="569"/>
      <c r="O706" s="569"/>
      <c r="P706" s="569"/>
      <c r="Q706" s="569"/>
      <c r="R706" s="569"/>
      <c r="S706" s="569"/>
      <c r="T706" s="569"/>
      <c r="U706" s="569"/>
      <c r="V706" s="569"/>
      <c r="W706" s="569"/>
      <c r="X706" s="569"/>
      <c r="Y706" s="569"/>
      <c r="Z706" s="569"/>
      <c r="AA706" s="569"/>
      <c r="AB706" s="569"/>
    </row>
    <row r="707">
      <c r="A707" s="574"/>
      <c r="B707" s="574"/>
      <c r="C707" s="569"/>
      <c r="D707" s="569"/>
      <c r="E707" s="569"/>
      <c r="F707" s="569"/>
      <c r="G707" s="569"/>
      <c r="H707" s="569"/>
      <c r="I707" s="569"/>
      <c r="J707" s="569"/>
      <c r="K707" s="569"/>
      <c r="L707" s="569"/>
      <c r="M707" s="569"/>
      <c r="N707" s="569"/>
      <c r="O707" s="569"/>
      <c r="P707" s="569"/>
      <c r="Q707" s="569"/>
      <c r="R707" s="569"/>
      <c r="S707" s="569"/>
      <c r="T707" s="569"/>
      <c r="U707" s="569"/>
      <c r="V707" s="569"/>
      <c r="W707" s="569"/>
      <c r="X707" s="569"/>
      <c r="Y707" s="569"/>
      <c r="Z707" s="569"/>
      <c r="AA707" s="569"/>
      <c r="AB707" s="569"/>
    </row>
    <row r="708">
      <c r="A708" s="574"/>
      <c r="B708" s="574"/>
      <c r="C708" s="569"/>
      <c r="D708" s="569"/>
      <c r="E708" s="569"/>
      <c r="F708" s="569"/>
      <c r="G708" s="569"/>
      <c r="H708" s="569"/>
      <c r="I708" s="569"/>
      <c r="J708" s="569"/>
      <c r="K708" s="569"/>
      <c r="L708" s="569"/>
      <c r="M708" s="569"/>
      <c r="N708" s="569"/>
      <c r="O708" s="569"/>
      <c r="P708" s="569"/>
      <c r="Q708" s="569"/>
      <c r="R708" s="569"/>
      <c r="S708" s="569"/>
      <c r="T708" s="569"/>
      <c r="U708" s="569"/>
      <c r="V708" s="569"/>
      <c r="W708" s="569"/>
      <c r="X708" s="569"/>
      <c r="Y708" s="569"/>
      <c r="Z708" s="569"/>
      <c r="AA708" s="569"/>
      <c r="AB708" s="569"/>
    </row>
    <row r="709">
      <c r="A709" s="574"/>
      <c r="B709" s="574"/>
      <c r="C709" s="569"/>
      <c r="D709" s="569"/>
      <c r="E709" s="569"/>
      <c r="F709" s="569"/>
      <c r="G709" s="569"/>
      <c r="H709" s="569"/>
      <c r="I709" s="569"/>
      <c r="J709" s="569"/>
      <c r="K709" s="569"/>
      <c r="L709" s="569"/>
      <c r="M709" s="569"/>
      <c r="N709" s="569"/>
      <c r="O709" s="569"/>
      <c r="P709" s="569"/>
      <c r="Q709" s="569"/>
      <c r="R709" s="569"/>
      <c r="S709" s="569"/>
      <c r="T709" s="569"/>
      <c r="U709" s="569"/>
      <c r="V709" s="569"/>
      <c r="W709" s="569"/>
      <c r="X709" s="569"/>
      <c r="Y709" s="569"/>
      <c r="Z709" s="569"/>
      <c r="AA709" s="569"/>
      <c r="AB709" s="569"/>
    </row>
    <row r="710">
      <c r="A710" s="574"/>
      <c r="B710" s="574"/>
      <c r="C710" s="569"/>
      <c r="D710" s="569"/>
      <c r="E710" s="569"/>
      <c r="F710" s="569"/>
      <c r="G710" s="569"/>
      <c r="H710" s="569"/>
      <c r="I710" s="569"/>
      <c r="J710" s="569"/>
      <c r="K710" s="569"/>
      <c r="L710" s="569"/>
      <c r="M710" s="569"/>
      <c r="N710" s="569"/>
      <c r="O710" s="569"/>
      <c r="P710" s="569"/>
      <c r="Q710" s="569"/>
      <c r="R710" s="569"/>
      <c r="S710" s="569"/>
      <c r="T710" s="569"/>
      <c r="U710" s="569"/>
      <c r="V710" s="569"/>
      <c r="W710" s="569"/>
      <c r="X710" s="569"/>
      <c r="Y710" s="569"/>
      <c r="Z710" s="569"/>
      <c r="AA710" s="569"/>
      <c r="AB710" s="569"/>
    </row>
    <row r="711">
      <c r="A711" s="574"/>
      <c r="B711" s="574"/>
      <c r="C711" s="569"/>
      <c r="D711" s="569"/>
      <c r="E711" s="569"/>
      <c r="F711" s="569"/>
      <c r="G711" s="569"/>
      <c r="H711" s="569"/>
      <c r="I711" s="569"/>
      <c r="J711" s="569"/>
      <c r="K711" s="569"/>
      <c r="L711" s="569"/>
      <c r="M711" s="569"/>
      <c r="N711" s="569"/>
      <c r="O711" s="569"/>
      <c r="P711" s="569"/>
      <c r="Q711" s="569"/>
      <c r="R711" s="569"/>
      <c r="S711" s="569"/>
      <c r="T711" s="569"/>
      <c r="U711" s="569"/>
      <c r="V711" s="569"/>
      <c r="W711" s="569"/>
      <c r="X711" s="569"/>
      <c r="Y711" s="569"/>
      <c r="Z711" s="569"/>
      <c r="AA711" s="569"/>
      <c r="AB711" s="569"/>
    </row>
    <row r="712">
      <c r="A712" s="574"/>
      <c r="B712" s="574"/>
      <c r="C712" s="569"/>
      <c r="D712" s="569"/>
      <c r="E712" s="569"/>
      <c r="F712" s="569"/>
      <c r="G712" s="569"/>
      <c r="H712" s="569"/>
      <c r="I712" s="569"/>
      <c r="J712" s="569"/>
      <c r="K712" s="569"/>
      <c r="L712" s="569"/>
      <c r="M712" s="569"/>
      <c r="N712" s="569"/>
      <c r="O712" s="569"/>
      <c r="P712" s="569"/>
      <c r="Q712" s="569"/>
      <c r="R712" s="569"/>
      <c r="S712" s="569"/>
      <c r="T712" s="569"/>
      <c r="U712" s="569"/>
      <c r="V712" s="569"/>
      <c r="W712" s="569"/>
      <c r="X712" s="569"/>
      <c r="Y712" s="569"/>
      <c r="Z712" s="569"/>
      <c r="AA712" s="569"/>
      <c r="AB712" s="569"/>
    </row>
    <row r="713">
      <c r="A713" s="574"/>
      <c r="B713" s="574"/>
      <c r="C713" s="569"/>
      <c r="D713" s="569"/>
      <c r="E713" s="569"/>
      <c r="F713" s="569"/>
      <c r="G713" s="569"/>
      <c r="H713" s="569"/>
      <c r="I713" s="569"/>
      <c r="J713" s="569"/>
      <c r="K713" s="569"/>
      <c r="L713" s="569"/>
      <c r="M713" s="569"/>
      <c r="N713" s="569"/>
      <c r="O713" s="569"/>
      <c r="P713" s="569"/>
      <c r="Q713" s="569"/>
      <c r="R713" s="569"/>
      <c r="S713" s="569"/>
      <c r="T713" s="569"/>
      <c r="U713" s="569"/>
      <c r="V713" s="569"/>
      <c r="W713" s="569"/>
      <c r="X713" s="569"/>
      <c r="Y713" s="569"/>
      <c r="Z713" s="569"/>
      <c r="AA713" s="569"/>
      <c r="AB713" s="569"/>
    </row>
    <row r="714">
      <c r="A714" s="574"/>
      <c r="B714" s="574"/>
      <c r="C714" s="569"/>
      <c r="D714" s="569"/>
      <c r="E714" s="569"/>
      <c r="F714" s="569"/>
      <c r="G714" s="569"/>
      <c r="H714" s="569"/>
      <c r="I714" s="569"/>
      <c r="J714" s="569"/>
      <c r="K714" s="569"/>
      <c r="L714" s="569"/>
      <c r="M714" s="569"/>
      <c r="N714" s="569"/>
      <c r="O714" s="569"/>
      <c r="P714" s="569"/>
      <c r="Q714" s="569"/>
      <c r="R714" s="569"/>
      <c r="S714" s="569"/>
      <c r="T714" s="569"/>
      <c r="U714" s="569"/>
      <c r="V714" s="569"/>
      <c r="W714" s="569"/>
      <c r="X714" s="569"/>
      <c r="Y714" s="569"/>
      <c r="Z714" s="569"/>
      <c r="AA714" s="569"/>
      <c r="AB714" s="569"/>
    </row>
    <row r="715">
      <c r="A715" s="574"/>
      <c r="B715" s="574"/>
      <c r="C715" s="569"/>
      <c r="D715" s="569"/>
      <c r="E715" s="569"/>
      <c r="F715" s="569"/>
      <c r="G715" s="569"/>
      <c r="H715" s="569"/>
      <c r="I715" s="569"/>
      <c r="J715" s="569"/>
      <c r="K715" s="569"/>
      <c r="L715" s="569"/>
      <c r="M715" s="569"/>
      <c r="N715" s="569"/>
      <c r="O715" s="569"/>
      <c r="P715" s="569"/>
      <c r="Q715" s="569"/>
      <c r="R715" s="569"/>
      <c r="S715" s="569"/>
      <c r="T715" s="569"/>
      <c r="U715" s="569"/>
      <c r="V715" s="569"/>
      <c r="W715" s="569"/>
      <c r="X715" s="569"/>
      <c r="Y715" s="569"/>
      <c r="Z715" s="569"/>
      <c r="AA715" s="569"/>
      <c r="AB715" s="569"/>
    </row>
    <row r="716">
      <c r="A716" s="574"/>
      <c r="B716" s="574"/>
      <c r="C716" s="569"/>
      <c r="D716" s="569"/>
      <c r="E716" s="569"/>
      <c r="F716" s="569"/>
      <c r="G716" s="569"/>
      <c r="H716" s="569"/>
      <c r="I716" s="569"/>
      <c r="J716" s="569"/>
      <c r="K716" s="569"/>
      <c r="L716" s="569"/>
      <c r="M716" s="569"/>
      <c r="N716" s="569"/>
      <c r="O716" s="569"/>
      <c r="P716" s="569"/>
      <c r="Q716" s="569"/>
      <c r="R716" s="569"/>
      <c r="S716" s="569"/>
      <c r="T716" s="569"/>
      <c r="U716" s="569"/>
      <c r="V716" s="569"/>
      <c r="W716" s="569"/>
      <c r="X716" s="569"/>
      <c r="Y716" s="569"/>
      <c r="Z716" s="569"/>
      <c r="AA716" s="569"/>
      <c r="AB716" s="569"/>
    </row>
    <row r="717">
      <c r="A717" s="574"/>
      <c r="B717" s="574"/>
      <c r="C717" s="569"/>
      <c r="D717" s="569"/>
      <c r="E717" s="569"/>
      <c r="F717" s="569"/>
      <c r="G717" s="569"/>
      <c r="H717" s="569"/>
      <c r="I717" s="569"/>
      <c r="J717" s="569"/>
      <c r="K717" s="569"/>
      <c r="L717" s="569"/>
      <c r="M717" s="569"/>
      <c r="N717" s="569"/>
      <c r="O717" s="569"/>
      <c r="P717" s="569"/>
      <c r="Q717" s="569"/>
      <c r="R717" s="569"/>
      <c r="S717" s="569"/>
      <c r="T717" s="569"/>
      <c r="U717" s="569"/>
      <c r="V717" s="569"/>
      <c r="W717" s="569"/>
      <c r="X717" s="569"/>
      <c r="Y717" s="569"/>
      <c r="Z717" s="569"/>
      <c r="AA717" s="569"/>
      <c r="AB717" s="569"/>
    </row>
    <row r="718">
      <c r="A718" s="574"/>
      <c r="B718" s="574"/>
      <c r="C718" s="569"/>
      <c r="D718" s="569"/>
      <c r="E718" s="569"/>
      <c r="F718" s="569"/>
      <c r="G718" s="569"/>
      <c r="H718" s="569"/>
      <c r="I718" s="569"/>
      <c r="J718" s="569"/>
      <c r="K718" s="569"/>
      <c r="L718" s="569"/>
      <c r="M718" s="569"/>
      <c r="N718" s="569"/>
      <c r="O718" s="569"/>
      <c r="P718" s="569"/>
      <c r="Q718" s="569"/>
      <c r="R718" s="569"/>
      <c r="S718" s="569"/>
      <c r="T718" s="569"/>
      <c r="U718" s="569"/>
      <c r="V718" s="569"/>
      <c r="W718" s="569"/>
      <c r="X718" s="569"/>
      <c r="Y718" s="569"/>
      <c r="Z718" s="569"/>
      <c r="AA718" s="569"/>
      <c r="AB718" s="569"/>
    </row>
    <row r="719">
      <c r="A719" s="574"/>
      <c r="B719" s="574"/>
      <c r="C719" s="569"/>
      <c r="D719" s="569"/>
      <c r="E719" s="569"/>
      <c r="F719" s="569"/>
      <c r="G719" s="569"/>
      <c r="H719" s="569"/>
      <c r="I719" s="569"/>
      <c r="J719" s="569"/>
      <c r="K719" s="569"/>
      <c r="L719" s="569"/>
      <c r="M719" s="569"/>
      <c r="N719" s="569"/>
      <c r="O719" s="569"/>
      <c r="P719" s="569"/>
      <c r="Q719" s="569"/>
      <c r="R719" s="569"/>
      <c r="S719" s="569"/>
      <c r="T719" s="569"/>
      <c r="U719" s="569"/>
      <c r="V719" s="569"/>
      <c r="W719" s="569"/>
      <c r="X719" s="569"/>
      <c r="Y719" s="569"/>
      <c r="Z719" s="569"/>
      <c r="AA719" s="569"/>
      <c r="AB719" s="569"/>
    </row>
    <row r="720">
      <c r="A720" s="574"/>
      <c r="B720" s="574"/>
      <c r="C720" s="569"/>
      <c r="D720" s="569"/>
      <c r="E720" s="569"/>
      <c r="F720" s="569"/>
      <c r="G720" s="569"/>
      <c r="H720" s="569"/>
      <c r="I720" s="569"/>
      <c r="J720" s="569"/>
      <c r="K720" s="569"/>
      <c r="L720" s="569"/>
      <c r="M720" s="569"/>
      <c r="N720" s="569"/>
      <c r="O720" s="569"/>
      <c r="P720" s="569"/>
      <c r="Q720" s="569"/>
      <c r="R720" s="569"/>
      <c r="S720" s="569"/>
      <c r="T720" s="569"/>
      <c r="U720" s="569"/>
      <c r="V720" s="569"/>
      <c r="W720" s="569"/>
      <c r="X720" s="569"/>
      <c r="Y720" s="569"/>
      <c r="Z720" s="569"/>
      <c r="AA720" s="569"/>
      <c r="AB720" s="569"/>
    </row>
    <row r="721">
      <c r="A721" s="574"/>
      <c r="B721" s="574"/>
      <c r="C721" s="569"/>
      <c r="D721" s="569"/>
      <c r="E721" s="569"/>
      <c r="F721" s="569"/>
      <c r="G721" s="569"/>
      <c r="H721" s="569"/>
      <c r="I721" s="569"/>
      <c r="J721" s="569"/>
      <c r="K721" s="569"/>
      <c r="L721" s="569"/>
      <c r="M721" s="569"/>
      <c r="N721" s="569"/>
      <c r="O721" s="569"/>
      <c r="P721" s="569"/>
      <c r="Q721" s="569"/>
      <c r="R721" s="569"/>
      <c r="S721" s="569"/>
      <c r="T721" s="569"/>
      <c r="U721" s="569"/>
      <c r="V721" s="569"/>
      <c r="W721" s="569"/>
      <c r="X721" s="569"/>
      <c r="Y721" s="569"/>
      <c r="Z721" s="569"/>
      <c r="AA721" s="569"/>
      <c r="AB721" s="569"/>
    </row>
    <row r="722">
      <c r="A722" s="574"/>
      <c r="B722" s="574"/>
      <c r="C722" s="569"/>
      <c r="D722" s="569"/>
      <c r="E722" s="569"/>
      <c r="F722" s="569"/>
      <c r="G722" s="569"/>
      <c r="H722" s="569"/>
      <c r="I722" s="569"/>
      <c r="J722" s="569"/>
      <c r="K722" s="569"/>
      <c r="L722" s="569"/>
      <c r="M722" s="569"/>
      <c r="N722" s="569"/>
      <c r="O722" s="569"/>
      <c r="P722" s="569"/>
      <c r="Q722" s="569"/>
      <c r="R722" s="569"/>
      <c r="S722" s="569"/>
      <c r="T722" s="569"/>
      <c r="U722" s="569"/>
      <c r="V722" s="569"/>
      <c r="W722" s="569"/>
      <c r="X722" s="569"/>
      <c r="Y722" s="569"/>
      <c r="Z722" s="569"/>
      <c r="AA722" s="569"/>
      <c r="AB722" s="569"/>
    </row>
    <row r="723">
      <c r="A723" s="574"/>
      <c r="B723" s="574"/>
      <c r="C723" s="569"/>
      <c r="D723" s="569"/>
      <c r="E723" s="569"/>
      <c r="F723" s="569"/>
      <c r="G723" s="569"/>
      <c r="H723" s="569"/>
      <c r="I723" s="569"/>
      <c r="J723" s="569"/>
      <c r="K723" s="569"/>
      <c r="L723" s="569"/>
      <c r="M723" s="569"/>
      <c r="N723" s="569"/>
      <c r="O723" s="569"/>
      <c r="P723" s="569"/>
      <c r="Q723" s="569"/>
      <c r="R723" s="569"/>
      <c r="S723" s="569"/>
      <c r="T723" s="569"/>
      <c r="U723" s="569"/>
      <c r="V723" s="569"/>
      <c r="W723" s="569"/>
      <c r="X723" s="569"/>
      <c r="Y723" s="569"/>
      <c r="Z723" s="569"/>
      <c r="AA723" s="569"/>
      <c r="AB723" s="569"/>
    </row>
    <row r="724">
      <c r="A724" s="574"/>
      <c r="B724" s="574"/>
      <c r="C724" s="569"/>
      <c r="D724" s="569"/>
      <c r="E724" s="569"/>
      <c r="F724" s="569"/>
      <c r="G724" s="569"/>
      <c r="H724" s="569"/>
      <c r="I724" s="569"/>
      <c r="J724" s="569"/>
      <c r="K724" s="569"/>
      <c r="L724" s="569"/>
      <c r="M724" s="569"/>
      <c r="N724" s="569"/>
      <c r="O724" s="569"/>
      <c r="P724" s="569"/>
      <c r="Q724" s="569"/>
      <c r="R724" s="569"/>
      <c r="S724" s="569"/>
      <c r="T724" s="569"/>
      <c r="U724" s="569"/>
      <c r="V724" s="569"/>
      <c r="W724" s="569"/>
      <c r="X724" s="569"/>
      <c r="Y724" s="569"/>
      <c r="Z724" s="569"/>
      <c r="AA724" s="569"/>
      <c r="AB724" s="569"/>
    </row>
    <row r="725">
      <c r="A725" s="574"/>
      <c r="B725" s="574"/>
      <c r="C725" s="569"/>
      <c r="D725" s="569"/>
      <c r="E725" s="569"/>
      <c r="F725" s="569"/>
      <c r="G725" s="569"/>
      <c r="H725" s="569"/>
      <c r="I725" s="569"/>
      <c r="J725" s="569"/>
      <c r="K725" s="569"/>
      <c r="L725" s="569"/>
      <c r="M725" s="569"/>
      <c r="N725" s="569"/>
      <c r="O725" s="569"/>
      <c r="P725" s="569"/>
      <c r="Q725" s="569"/>
      <c r="R725" s="569"/>
      <c r="S725" s="569"/>
      <c r="T725" s="569"/>
      <c r="U725" s="569"/>
      <c r="V725" s="569"/>
      <c r="W725" s="569"/>
      <c r="X725" s="569"/>
      <c r="Y725" s="569"/>
      <c r="Z725" s="569"/>
      <c r="AA725" s="569"/>
      <c r="AB725" s="569"/>
    </row>
    <row r="726">
      <c r="A726" s="574"/>
      <c r="B726" s="574"/>
      <c r="C726" s="569"/>
      <c r="D726" s="569"/>
      <c r="E726" s="569"/>
      <c r="F726" s="569"/>
      <c r="G726" s="569"/>
      <c r="H726" s="569"/>
      <c r="I726" s="569"/>
      <c r="J726" s="569"/>
      <c r="K726" s="569"/>
      <c r="L726" s="569"/>
      <c r="M726" s="569"/>
      <c r="N726" s="569"/>
      <c r="O726" s="569"/>
      <c r="P726" s="569"/>
      <c r="Q726" s="569"/>
      <c r="R726" s="569"/>
      <c r="S726" s="569"/>
      <c r="T726" s="569"/>
      <c r="U726" s="569"/>
      <c r="V726" s="569"/>
      <c r="W726" s="569"/>
      <c r="X726" s="569"/>
      <c r="Y726" s="569"/>
      <c r="Z726" s="569"/>
      <c r="AA726" s="569"/>
      <c r="AB726" s="569"/>
    </row>
    <row r="727">
      <c r="A727" s="574"/>
      <c r="B727" s="574"/>
      <c r="C727" s="569"/>
      <c r="D727" s="569"/>
      <c r="E727" s="569"/>
      <c r="F727" s="569"/>
      <c r="G727" s="569"/>
      <c r="H727" s="569"/>
      <c r="I727" s="569"/>
      <c r="J727" s="569"/>
      <c r="K727" s="569"/>
      <c r="L727" s="569"/>
      <c r="M727" s="569"/>
      <c r="N727" s="569"/>
      <c r="O727" s="569"/>
      <c r="P727" s="569"/>
      <c r="Q727" s="569"/>
      <c r="R727" s="569"/>
      <c r="S727" s="569"/>
      <c r="T727" s="569"/>
      <c r="U727" s="569"/>
      <c r="V727" s="569"/>
      <c r="W727" s="569"/>
      <c r="X727" s="569"/>
      <c r="Y727" s="569"/>
      <c r="Z727" s="569"/>
      <c r="AA727" s="569"/>
      <c r="AB727" s="569"/>
    </row>
    <row r="728">
      <c r="A728" s="574"/>
      <c r="B728" s="574"/>
      <c r="C728" s="569"/>
      <c r="D728" s="569"/>
      <c r="E728" s="569"/>
      <c r="F728" s="569"/>
      <c r="G728" s="569"/>
      <c r="H728" s="569"/>
      <c r="I728" s="569"/>
      <c r="J728" s="569"/>
      <c r="K728" s="569"/>
      <c r="L728" s="569"/>
      <c r="M728" s="569"/>
      <c r="N728" s="569"/>
      <c r="O728" s="569"/>
      <c r="P728" s="569"/>
      <c r="Q728" s="569"/>
      <c r="R728" s="569"/>
      <c r="S728" s="569"/>
      <c r="T728" s="569"/>
      <c r="U728" s="569"/>
      <c r="V728" s="569"/>
      <c r="W728" s="569"/>
      <c r="X728" s="569"/>
      <c r="Y728" s="569"/>
      <c r="Z728" s="569"/>
      <c r="AA728" s="569"/>
      <c r="AB728" s="569"/>
    </row>
    <row r="729">
      <c r="A729" s="574"/>
      <c r="B729" s="574"/>
      <c r="C729" s="569"/>
      <c r="D729" s="569"/>
      <c r="E729" s="569"/>
      <c r="F729" s="569"/>
      <c r="G729" s="569"/>
      <c r="H729" s="569"/>
      <c r="I729" s="569"/>
      <c r="J729" s="569"/>
      <c r="K729" s="569"/>
      <c r="L729" s="569"/>
      <c r="M729" s="569"/>
      <c r="N729" s="569"/>
      <c r="O729" s="569"/>
      <c r="P729" s="569"/>
      <c r="Q729" s="569"/>
      <c r="R729" s="569"/>
      <c r="S729" s="569"/>
      <c r="T729" s="569"/>
      <c r="U729" s="569"/>
      <c r="V729" s="569"/>
      <c r="W729" s="569"/>
      <c r="X729" s="569"/>
      <c r="Y729" s="569"/>
      <c r="Z729" s="569"/>
      <c r="AA729" s="569"/>
      <c r="AB729" s="569"/>
    </row>
    <row r="730">
      <c r="A730" s="574"/>
      <c r="B730" s="574"/>
      <c r="C730" s="569"/>
      <c r="D730" s="569"/>
      <c r="E730" s="569"/>
      <c r="F730" s="569"/>
      <c r="G730" s="569"/>
      <c r="H730" s="569"/>
      <c r="I730" s="569"/>
      <c r="J730" s="569"/>
      <c r="K730" s="569"/>
      <c r="L730" s="569"/>
      <c r="M730" s="569"/>
      <c r="N730" s="569"/>
      <c r="O730" s="569"/>
      <c r="P730" s="569"/>
      <c r="Q730" s="569"/>
      <c r="R730" s="569"/>
      <c r="S730" s="569"/>
      <c r="T730" s="569"/>
      <c r="U730" s="569"/>
      <c r="V730" s="569"/>
      <c r="W730" s="569"/>
      <c r="X730" s="569"/>
      <c r="Y730" s="569"/>
      <c r="Z730" s="569"/>
      <c r="AA730" s="569"/>
      <c r="AB730" s="569"/>
    </row>
    <row r="731">
      <c r="A731" s="574"/>
      <c r="B731" s="574"/>
      <c r="C731" s="569"/>
      <c r="D731" s="569"/>
      <c r="E731" s="569"/>
      <c r="F731" s="569"/>
      <c r="G731" s="569"/>
      <c r="H731" s="569"/>
      <c r="I731" s="569"/>
      <c r="J731" s="569"/>
      <c r="K731" s="569"/>
      <c r="L731" s="569"/>
      <c r="M731" s="569"/>
      <c r="N731" s="569"/>
      <c r="O731" s="569"/>
      <c r="P731" s="569"/>
      <c r="Q731" s="569"/>
      <c r="R731" s="569"/>
      <c r="S731" s="569"/>
      <c r="T731" s="569"/>
      <c r="U731" s="569"/>
      <c r="V731" s="569"/>
      <c r="W731" s="569"/>
      <c r="X731" s="569"/>
      <c r="Y731" s="569"/>
      <c r="Z731" s="569"/>
      <c r="AA731" s="569"/>
      <c r="AB731" s="569"/>
    </row>
    <row r="732">
      <c r="A732" s="574"/>
      <c r="B732" s="574"/>
      <c r="C732" s="569"/>
      <c r="D732" s="569"/>
      <c r="E732" s="569"/>
      <c r="F732" s="569"/>
      <c r="G732" s="569"/>
      <c r="H732" s="569"/>
      <c r="I732" s="569"/>
      <c r="J732" s="569"/>
      <c r="K732" s="569"/>
      <c r="L732" s="569"/>
      <c r="M732" s="569"/>
      <c r="N732" s="569"/>
      <c r="O732" s="569"/>
      <c r="P732" s="569"/>
      <c r="Q732" s="569"/>
      <c r="R732" s="569"/>
      <c r="S732" s="569"/>
      <c r="T732" s="569"/>
      <c r="U732" s="569"/>
      <c r="V732" s="569"/>
      <c r="W732" s="569"/>
      <c r="X732" s="569"/>
      <c r="Y732" s="569"/>
      <c r="Z732" s="569"/>
      <c r="AA732" s="569"/>
      <c r="AB732" s="569"/>
    </row>
    <row r="733">
      <c r="A733" s="574"/>
      <c r="B733" s="574"/>
      <c r="C733" s="569"/>
      <c r="D733" s="569"/>
      <c r="E733" s="569"/>
      <c r="F733" s="569"/>
      <c r="G733" s="569"/>
      <c r="H733" s="569"/>
      <c r="I733" s="569"/>
      <c r="J733" s="569"/>
      <c r="K733" s="569"/>
      <c r="L733" s="569"/>
      <c r="M733" s="569"/>
      <c r="N733" s="569"/>
      <c r="O733" s="569"/>
      <c r="P733" s="569"/>
      <c r="Q733" s="569"/>
      <c r="R733" s="569"/>
      <c r="S733" s="569"/>
      <c r="T733" s="569"/>
      <c r="U733" s="569"/>
      <c r="V733" s="569"/>
      <c r="W733" s="569"/>
      <c r="X733" s="569"/>
      <c r="Y733" s="569"/>
      <c r="Z733" s="569"/>
      <c r="AA733" s="569"/>
      <c r="AB733" s="569"/>
    </row>
    <row r="734">
      <c r="A734" s="574"/>
      <c r="B734" s="574"/>
      <c r="C734" s="569"/>
      <c r="D734" s="569"/>
      <c r="E734" s="569"/>
      <c r="F734" s="569"/>
      <c r="G734" s="569"/>
      <c r="H734" s="569"/>
      <c r="I734" s="569"/>
      <c r="J734" s="569"/>
      <c r="K734" s="569"/>
      <c r="L734" s="569"/>
      <c r="M734" s="569"/>
      <c r="N734" s="569"/>
      <c r="O734" s="569"/>
      <c r="P734" s="569"/>
      <c r="Q734" s="569"/>
      <c r="R734" s="569"/>
      <c r="S734" s="569"/>
      <c r="T734" s="569"/>
      <c r="U734" s="569"/>
      <c r="V734" s="569"/>
      <c r="W734" s="569"/>
      <c r="X734" s="569"/>
      <c r="Y734" s="569"/>
      <c r="Z734" s="569"/>
      <c r="AA734" s="569"/>
      <c r="AB734" s="569"/>
    </row>
    <row r="735">
      <c r="A735" s="574"/>
      <c r="B735" s="574"/>
      <c r="C735" s="569"/>
      <c r="D735" s="569"/>
      <c r="E735" s="569"/>
      <c r="F735" s="569"/>
      <c r="G735" s="569"/>
      <c r="H735" s="569"/>
      <c r="I735" s="569"/>
      <c r="J735" s="569"/>
      <c r="K735" s="569"/>
      <c r="L735" s="569"/>
      <c r="M735" s="569"/>
      <c r="N735" s="569"/>
      <c r="O735" s="569"/>
      <c r="P735" s="569"/>
      <c r="Q735" s="569"/>
      <c r="R735" s="569"/>
      <c r="S735" s="569"/>
      <c r="T735" s="569"/>
      <c r="U735" s="569"/>
      <c r="V735" s="569"/>
      <c r="W735" s="569"/>
      <c r="X735" s="569"/>
      <c r="Y735" s="569"/>
      <c r="Z735" s="569"/>
      <c r="AA735" s="569"/>
      <c r="AB735" s="569"/>
    </row>
    <row r="736">
      <c r="A736" s="574"/>
      <c r="B736" s="574"/>
      <c r="C736" s="569"/>
      <c r="D736" s="569"/>
      <c r="E736" s="569"/>
      <c r="F736" s="569"/>
      <c r="G736" s="569"/>
      <c r="H736" s="569"/>
      <c r="I736" s="569"/>
      <c r="J736" s="569"/>
      <c r="K736" s="569"/>
      <c r="L736" s="569"/>
      <c r="M736" s="569"/>
      <c r="N736" s="569"/>
      <c r="O736" s="569"/>
      <c r="P736" s="569"/>
      <c r="Q736" s="569"/>
      <c r="R736" s="569"/>
      <c r="S736" s="569"/>
      <c r="T736" s="569"/>
      <c r="U736" s="569"/>
      <c r="V736" s="569"/>
      <c r="W736" s="569"/>
      <c r="X736" s="569"/>
      <c r="Y736" s="569"/>
      <c r="Z736" s="569"/>
      <c r="AA736" s="569"/>
      <c r="AB736" s="569"/>
    </row>
    <row r="737">
      <c r="A737" s="574"/>
      <c r="B737" s="574"/>
      <c r="C737" s="569"/>
      <c r="D737" s="569"/>
      <c r="E737" s="569"/>
      <c r="F737" s="569"/>
      <c r="G737" s="569"/>
      <c r="H737" s="569"/>
      <c r="I737" s="569"/>
      <c r="J737" s="569"/>
      <c r="K737" s="569"/>
      <c r="L737" s="569"/>
      <c r="M737" s="569"/>
      <c r="N737" s="569"/>
      <c r="O737" s="569"/>
      <c r="P737" s="569"/>
      <c r="Q737" s="569"/>
      <c r="R737" s="569"/>
      <c r="S737" s="569"/>
      <c r="T737" s="569"/>
      <c r="U737" s="569"/>
      <c r="V737" s="569"/>
      <c r="W737" s="569"/>
      <c r="X737" s="569"/>
      <c r="Y737" s="569"/>
      <c r="Z737" s="569"/>
      <c r="AA737" s="569"/>
      <c r="AB737" s="569"/>
    </row>
    <row r="738">
      <c r="A738" s="574"/>
      <c r="B738" s="574"/>
      <c r="C738" s="569"/>
      <c r="D738" s="569"/>
      <c r="E738" s="569"/>
      <c r="F738" s="569"/>
      <c r="G738" s="569"/>
      <c r="H738" s="569"/>
      <c r="I738" s="569"/>
      <c r="J738" s="569"/>
      <c r="K738" s="569"/>
      <c r="L738" s="569"/>
      <c r="M738" s="569"/>
      <c r="N738" s="569"/>
      <c r="O738" s="569"/>
      <c r="P738" s="569"/>
      <c r="Q738" s="569"/>
      <c r="R738" s="569"/>
      <c r="S738" s="569"/>
      <c r="T738" s="569"/>
      <c r="U738" s="569"/>
      <c r="V738" s="569"/>
      <c r="W738" s="569"/>
      <c r="X738" s="569"/>
      <c r="Y738" s="569"/>
      <c r="Z738" s="569"/>
      <c r="AA738" s="569"/>
      <c r="AB738" s="569"/>
    </row>
    <row r="739">
      <c r="A739" s="574"/>
      <c r="B739" s="574"/>
      <c r="C739" s="569"/>
      <c r="D739" s="569"/>
      <c r="E739" s="569"/>
      <c r="F739" s="569"/>
      <c r="G739" s="569"/>
      <c r="H739" s="569"/>
      <c r="I739" s="569"/>
      <c r="J739" s="569"/>
      <c r="K739" s="569"/>
      <c r="L739" s="569"/>
      <c r="M739" s="569"/>
      <c r="N739" s="569"/>
      <c r="O739" s="569"/>
      <c r="P739" s="569"/>
      <c r="Q739" s="569"/>
      <c r="R739" s="569"/>
      <c r="S739" s="569"/>
      <c r="T739" s="569"/>
      <c r="U739" s="569"/>
      <c r="V739" s="569"/>
      <c r="W739" s="569"/>
      <c r="X739" s="569"/>
      <c r="Y739" s="569"/>
      <c r="Z739" s="569"/>
      <c r="AA739" s="569"/>
      <c r="AB739" s="569"/>
    </row>
    <row r="740">
      <c r="A740" s="574"/>
      <c r="B740" s="574"/>
      <c r="C740" s="569"/>
      <c r="D740" s="569"/>
      <c r="E740" s="569"/>
      <c r="F740" s="569"/>
      <c r="G740" s="569"/>
      <c r="H740" s="569"/>
      <c r="I740" s="569"/>
      <c r="J740" s="569"/>
      <c r="K740" s="569"/>
      <c r="L740" s="569"/>
      <c r="M740" s="569"/>
      <c r="N740" s="569"/>
      <c r="O740" s="569"/>
      <c r="P740" s="569"/>
      <c r="Q740" s="569"/>
      <c r="R740" s="569"/>
      <c r="S740" s="569"/>
      <c r="T740" s="569"/>
      <c r="U740" s="569"/>
      <c r="V740" s="569"/>
      <c r="W740" s="569"/>
      <c r="X740" s="569"/>
      <c r="Y740" s="569"/>
      <c r="Z740" s="569"/>
      <c r="AA740" s="569"/>
      <c r="AB740" s="569"/>
    </row>
    <row r="741">
      <c r="A741" s="574"/>
      <c r="B741" s="574"/>
      <c r="C741" s="569"/>
      <c r="D741" s="569"/>
      <c r="E741" s="569"/>
      <c r="F741" s="569"/>
      <c r="G741" s="569"/>
      <c r="H741" s="569"/>
      <c r="I741" s="569"/>
      <c r="J741" s="569"/>
      <c r="K741" s="569"/>
      <c r="L741" s="569"/>
      <c r="M741" s="569"/>
      <c r="N741" s="569"/>
      <c r="O741" s="569"/>
      <c r="P741" s="569"/>
      <c r="Q741" s="569"/>
      <c r="R741" s="569"/>
      <c r="S741" s="569"/>
      <c r="T741" s="569"/>
      <c r="U741" s="569"/>
      <c r="V741" s="569"/>
      <c r="W741" s="569"/>
      <c r="X741" s="569"/>
      <c r="Y741" s="569"/>
      <c r="Z741" s="569"/>
      <c r="AA741" s="569"/>
      <c r="AB741" s="569"/>
    </row>
    <row r="742">
      <c r="A742" s="574"/>
      <c r="B742" s="574"/>
      <c r="C742" s="569"/>
      <c r="D742" s="569"/>
      <c r="E742" s="569"/>
      <c r="F742" s="569"/>
      <c r="G742" s="569"/>
      <c r="H742" s="569"/>
      <c r="I742" s="569"/>
      <c r="J742" s="569"/>
      <c r="K742" s="569"/>
      <c r="L742" s="569"/>
      <c r="M742" s="569"/>
      <c r="N742" s="569"/>
      <c r="O742" s="569"/>
      <c r="P742" s="569"/>
      <c r="Q742" s="569"/>
      <c r="R742" s="569"/>
      <c r="S742" s="569"/>
      <c r="T742" s="569"/>
      <c r="U742" s="569"/>
      <c r="V742" s="569"/>
      <c r="W742" s="569"/>
      <c r="X742" s="569"/>
      <c r="Y742" s="569"/>
      <c r="Z742" s="569"/>
      <c r="AA742" s="569"/>
      <c r="AB742" s="569"/>
    </row>
    <row r="743">
      <c r="A743" s="574"/>
      <c r="B743" s="574"/>
      <c r="C743" s="569"/>
      <c r="D743" s="569"/>
      <c r="E743" s="569"/>
      <c r="F743" s="569"/>
      <c r="G743" s="569"/>
      <c r="H743" s="569"/>
      <c r="I743" s="569"/>
      <c r="J743" s="569"/>
      <c r="K743" s="569"/>
      <c r="L743" s="569"/>
      <c r="M743" s="569"/>
      <c r="N743" s="569"/>
      <c r="O743" s="569"/>
      <c r="P743" s="569"/>
      <c r="Q743" s="569"/>
      <c r="R743" s="569"/>
      <c r="S743" s="569"/>
      <c r="T743" s="569"/>
      <c r="U743" s="569"/>
      <c r="V743" s="569"/>
      <c r="W743" s="569"/>
      <c r="X743" s="569"/>
      <c r="Y743" s="569"/>
      <c r="Z743" s="569"/>
      <c r="AA743" s="569"/>
      <c r="AB743" s="569"/>
    </row>
    <row r="744">
      <c r="A744" s="574"/>
      <c r="B744" s="574"/>
      <c r="C744" s="569"/>
      <c r="D744" s="569"/>
      <c r="E744" s="569"/>
      <c r="F744" s="569"/>
      <c r="G744" s="569"/>
      <c r="H744" s="569"/>
      <c r="I744" s="569"/>
      <c r="J744" s="569"/>
      <c r="K744" s="569"/>
      <c r="L744" s="569"/>
      <c r="M744" s="569"/>
      <c r="N744" s="569"/>
      <c r="O744" s="569"/>
      <c r="P744" s="569"/>
      <c r="Q744" s="569"/>
      <c r="R744" s="569"/>
      <c r="S744" s="569"/>
      <c r="T744" s="569"/>
      <c r="U744" s="569"/>
      <c r="V744" s="569"/>
      <c r="W744" s="569"/>
      <c r="X744" s="569"/>
      <c r="Y744" s="569"/>
      <c r="Z744" s="569"/>
      <c r="AA744" s="569"/>
      <c r="AB744" s="569"/>
    </row>
    <row r="745">
      <c r="A745" s="574"/>
      <c r="B745" s="574"/>
      <c r="C745" s="569"/>
      <c r="D745" s="569"/>
      <c r="E745" s="569"/>
      <c r="F745" s="569"/>
      <c r="G745" s="569"/>
      <c r="H745" s="569"/>
      <c r="I745" s="569"/>
      <c r="J745" s="569"/>
      <c r="K745" s="569"/>
      <c r="L745" s="569"/>
      <c r="M745" s="569"/>
      <c r="N745" s="569"/>
      <c r="O745" s="569"/>
      <c r="P745" s="569"/>
      <c r="Q745" s="569"/>
      <c r="R745" s="569"/>
      <c r="S745" s="569"/>
      <c r="T745" s="569"/>
      <c r="U745" s="569"/>
      <c r="V745" s="569"/>
      <c r="W745" s="569"/>
      <c r="X745" s="569"/>
      <c r="Y745" s="569"/>
      <c r="Z745" s="569"/>
      <c r="AA745" s="569"/>
      <c r="AB745" s="569"/>
    </row>
    <row r="746">
      <c r="A746" s="574"/>
      <c r="B746" s="574"/>
      <c r="C746" s="569"/>
      <c r="D746" s="569"/>
      <c r="E746" s="569"/>
      <c r="F746" s="569"/>
      <c r="G746" s="569"/>
      <c r="H746" s="569"/>
      <c r="I746" s="569"/>
      <c r="J746" s="569"/>
      <c r="K746" s="569"/>
      <c r="L746" s="569"/>
      <c r="M746" s="569"/>
      <c r="N746" s="569"/>
      <c r="O746" s="569"/>
      <c r="P746" s="569"/>
      <c r="Q746" s="569"/>
      <c r="R746" s="569"/>
      <c r="S746" s="569"/>
      <c r="T746" s="569"/>
      <c r="U746" s="569"/>
      <c r="V746" s="569"/>
      <c r="W746" s="569"/>
      <c r="X746" s="569"/>
      <c r="Y746" s="569"/>
      <c r="Z746" s="569"/>
      <c r="AA746" s="569"/>
      <c r="AB746" s="569"/>
    </row>
    <row r="747">
      <c r="A747" s="574"/>
      <c r="B747" s="574"/>
      <c r="C747" s="569"/>
      <c r="D747" s="569"/>
      <c r="E747" s="569"/>
      <c r="F747" s="569"/>
      <c r="G747" s="569"/>
      <c r="H747" s="569"/>
      <c r="I747" s="569"/>
      <c r="J747" s="569"/>
      <c r="K747" s="569"/>
      <c r="L747" s="569"/>
      <c r="M747" s="569"/>
      <c r="N747" s="569"/>
      <c r="O747" s="569"/>
      <c r="P747" s="569"/>
      <c r="Q747" s="569"/>
      <c r="R747" s="569"/>
      <c r="S747" s="569"/>
      <c r="T747" s="569"/>
      <c r="U747" s="569"/>
      <c r="V747" s="569"/>
      <c r="W747" s="569"/>
      <c r="X747" s="569"/>
      <c r="Y747" s="569"/>
      <c r="Z747" s="569"/>
      <c r="AA747" s="569"/>
      <c r="AB747" s="569"/>
    </row>
    <row r="748">
      <c r="A748" s="574"/>
      <c r="B748" s="574"/>
      <c r="C748" s="569"/>
      <c r="D748" s="569"/>
      <c r="E748" s="569"/>
      <c r="F748" s="569"/>
      <c r="G748" s="569"/>
      <c r="H748" s="569"/>
      <c r="I748" s="569"/>
      <c r="J748" s="569"/>
      <c r="K748" s="569"/>
      <c r="L748" s="569"/>
      <c r="M748" s="569"/>
      <c r="N748" s="569"/>
      <c r="O748" s="569"/>
      <c r="P748" s="569"/>
      <c r="Q748" s="569"/>
      <c r="R748" s="569"/>
      <c r="S748" s="569"/>
      <c r="T748" s="569"/>
      <c r="U748" s="569"/>
      <c r="V748" s="569"/>
      <c r="W748" s="569"/>
      <c r="X748" s="569"/>
      <c r="Y748" s="569"/>
      <c r="Z748" s="569"/>
      <c r="AA748" s="569"/>
      <c r="AB748" s="569"/>
    </row>
    <row r="749">
      <c r="A749" s="574"/>
      <c r="B749" s="574"/>
      <c r="C749" s="569"/>
      <c r="D749" s="569"/>
      <c r="E749" s="569"/>
      <c r="F749" s="569"/>
      <c r="G749" s="569"/>
      <c r="H749" s="569"/>
      <c r="I749" s="569"/>
      <c r="J749" s="569"/>
      <c r="K749" s="569"/>
      <c r="L749" s="569"/>
      <c r="M749" s="569"/>
      <c r="N749" s="569"/>
      <c r="O749" s="569"/>
      <c r="P749" s="569"/>
      <c r="Q749" s="569"/>
      <c r="R749" s="569"/>
      <c r="S749" s="569"/>
      <c r="T749" s="569"/>
      <c r="U749" s="569"/>
      <c r="V749" s="569"/>
      <c r="W749" s="569"/>
      <c r="X749" s="569"/>
      <c r="Y749" s="569"/>
      <c r="Z749" s="569"/>
      <c r="AA749" s="569"/>
      <c r="AB749" s="569"/>
    </row>
    <row r="750">
      <c r="A750" s="574"/>
      <c r="B750" s="574"/>
      <c r="C750" s="569"/>
      <c r="D750" s="569"/>
      <c r="E750" s="569"/>
      <c r="F750" s="569"/>
      <c r="G750" s="569"/>
      <c r="H750" s="569"/>
      <c r="I750" s="569"/>
      <c r="J750" s="569"/>
      <c r="K750" s="569"/>
      <c r="L750" s="569"/>
      <c r="M750" s="569"/>
      <c r="N750" s="569"/>
      <c r="O750" s="569"/>
      <c r="P750" s="569"/>
      <c r="Q750" s="569"/>
      <c r="R750" s="569"/>
      <c r="S750" s="569"/>
      <c r="T750" s="569"/>
      <c r="U750" s="569"/>
      <c r="V750" s="569"/>
      <c r="W750" s="569"/>
      <c r="X750" s="569"/>
      <c r="Y750" s="569"/>
      <c r="Z750" s="569"/>
      <c r="AA750" s="569"/>
      <c r="AB750" s="569"/>
    </row>
    <row r="751">
      <c r="A751" s="574"/>
      <c r="B751" s="574"/>
      <c r="C751" s="569"/>
      <c r="D751" s="569"/>
      <c r="E751" s="569"/>
      <c r="F751" s="569"/>
      <c r="G751" s="569"/>
      <c r="H751" s="569"/>
      <c r="I751" s="569"/>
      <c r="J751" s="569"/>
      <c r="K751" s="569"/>
      <c r="L751" s="569"/>
      <c r="M751" s="569"/>
      <c r="N751" s="569"/>
      <c r="O751" s="569"/>
      <c r="P751" s="569"/>
      <c r="Q751" s="569"/>
      <c r="R751" s="569"/>
      <c r="S751" s="569"/>
      <c r="T751" s="569"/>
      <c r="U751" s="569"/>
      <c r="V751" s="569"/>
      <c r="W751" s="569"/>
      <c r="X751" s="569"/>
      <c r="Y751" s="569"/>
      <c r="Z751" s="569"/>
      <c r="AA751" s="569"/>
      <c r="AB751" s="569"/>
    </row>
    <row r="752">
      <c r="A752" s="574"/>
      <c r="B752" s="574"/>
      <c r="C752" s="569"/>
      <c r="D752" s="569"/>
      <c r="E752" s="569"/>
      <c r="F752" s="569"/>
      <c r="G752" s="569"/>
      <c r="H752" s="569"/>
      <c r="I752" s="569"/>
      <c r="J752" s="569"/>
      <c r="K752" s="569"/>
      <c r="L752" s="569"/>
      <c r="M752" s="569"/>
      <c r="N752" s="569"/>
      <c r="O752" s="569"/>
      <c r="P752" s="569"/>
      <c r="Q752" s="569"/>
      <c r="R752" s="569"/>
      <c r="S752" s="569"/>
      <c r="T752" s="569"/>
      <c r="U752" s="569"/>
      <c r="V752" s="569"/>
      <c r="W752" s="569"/>
      <c r="X752" s="569"/>
      <c r="Y752" s="569"/>
      <c r="Z752" s="569"/>
      <c r="AA752" s="569"/>
      <c r="AB752" s="569"/>
    </row>
    <row r="753">
      <c r="A753" s="574"/>
      <c r="B753" s="574"/>
      <c r="C753" s="569"/>
      <c r="D753" s="569"/>
      <c r="E753" s="569"/>
      <c r="F753" s="569"/>
      <c r="G753" s="569"/>
      <c r="H753" s="569"/>
      <c r="I753" s="569"/>
      <c r="J753" s="569"/>
      <c r="K753" s="569"/>
      <c r="L753" s="569"/>
      <c r="M753" s="569"/>
      <c r="N753" s="569"/>
      <c r="O753" s="569"/>
      <c r="P753" s="569"/>
      <c r="Q753" s="569"/>
      <c r="R753" s="569"/>
      <c r="S753" s="569"/>
      <c r="T753" s="569"/>
      <c r="U753" s="569"/>
      <c r="V753" s="569"/>
      <c r="W753" s="569"/>
      <c r="X753" s="569"/>
      <c r="Y753" s="569"/>
      <c r="Z753" s="569"/>
      <c r="AA753" s="569"/>
      <c r="AB753" s="569"/>
    </row>
    <row r="754">
      <c r="A754" s="574"/>
      <c r="B754" s="574"/>
      <c r="C754" s="569"/>
      <c r="D754" s="569"/>
      <c r="E754" s="569"/>
      <c r="F754" s="569"/>
      <c r="G754" s="569"/>
      <c r="H754" s="569"/>
      <c r="I754" s="569"/>
      <c r="J754" s="569"/>
      <c r="K754" s="569"/>
      <c r="L754" s="569"/>
      <c r="M754" s="569"/>
      <c r="N754" s="569"/>
      <c r="O754" s="569"/>
      <c r="P754" s="569"/>
      <c r="Q754" s="569"/>
      <c r="R754" s="569"/>
      <c r="S754" s="569"/>
      <c r="T754" s="569"/>
      <c r="U754" s="569"/>
      <c r="V754" s="569"/>
      <c r="W754" s="569"/>
      <c r="X754" s="569"/>
      <c r="Y754" s="569"/>
      <c r="Z754" s="569"/>
      <c r="AA754" s="569"/>
      <c r="AB754" s="569"/>
    </row>
    <row r="755">
      <c r="A755" s="574"/>
      <c r="B755" s="574"/>
      <c r="C755" s="569"/>
      <c r="D755" s="569"/>
      <c r="E755" s="569"/>
      <c r="F755" s="569"/>
      <c r="G755" s="569"/>
      <c r="H755" s="569"/>
      <c r="I755" s="569"/>
      <c r="J755" s="569"/>
      <c r="K755" s="569"/>
      <c r="L755" s="569"/>
      <c r="M755" s="569"/>
      <c r="N755" s="569"/>
      <c r="O755" s="569"/>
      <c r="P755" s="569"/>
      <c r="Q755" s="569"/>
      <c r="R755" s="569"/>
      <c r="S755" s="569"/>
      <c r="T755" s="569"/>
      <c r="U755" s="569"/>
      <c r="V755" s="569"/>
      <c r="W755" s="569"/>
      <c r="X755" s="569"/>
      <c r="Y755" s="569"/>
      <c r="Z755" s="569"/>
      <c r="AA755" s="569"/>
      <c r="AB755" s="569"/>
    </row>
    <row r="756">
      <c r="A756" s="574"/>
      <c r="B756" s="574"/>
      <c r="C756" s="569"/>
      <c r="D756" s="569"/>
      <c r="E756" s="569"/>
      <c r="F756" s="569"/>
      <c r="G756" s="569"/>
      <c r="H756" s="569"/>
      <c r="I756" s="569"/>
      <c r="J756" s="569"/>
      <c r="K756" s="569"/>
      <c r="L756" s="569"/>
      <c r="M756" s="569"/>
      <c r="N756" s="569"/>
      <c r="O756" s="569"/>
      <c r="P756" s="569"/>
      <c r="Q756" s="569"/>
      <c r="R756" s="569"/>
      <c r="S756" s="569"/>
      <c r="T756" s="569"/>
      <c r="U756" s="569"/>
      <c r="V756" s="569"/>
      <c r="W756" s="569"/>
      <c r="X756" s="569"/>
      <c r="Y756" s="569"/>
      <c r="Z756" s="569"/>
      <c r="AA756" s="569"/>
      <c r="AB756" s="569"/>
    </row>
    <row r="757">
      <c r="A757" s="574"/>
      <c r="B757" s="574"/>
      <c r="C757" s="569"/>
      <c r="D757" s="569"/>
      <c r="E757" s="569"/>
      <c r="F757" s="569"/>
      <c r="G757" s="569"/>
      <c r="H757" s="569"/>
      <c r="I757" s="569"/>
      <c r="J757" s="569"/>
      <c r="K757" s="569"/>
      <c r="L757" s="569"/>
      <c r="M757" s="569"/>
      <c r="N757" s="569"/>
      <c r="O757" s="569"/>
      <c r="P757" s="569"/>
      <c r="Q757" s="569"/>
      <c r="R757" s="569"/>
      <c r="S757" s="569"/>
      <c r="T757" s="569"/>
      <c r="U757" s="569"/>
      <c r="V757" s="569"/>
      <c r="W757" s="569"/>
      <c r="X757" s="569"/>
      <c r="Y757" s="569"/>
      <c r="Z757" s="569"/>
      <c r="AA757" s="569"/>
      <c r="AB757" s="569"/>
    </row>
    <row r="758">
      <c r="A758" s="574"/>
      <c r="B758" s="574"/>
      <c r="C758" s="569"/>
      <c r="D758" s="569"/>
      <c r="E758" s="569"/>
      <c r="F758" s="569"/>
      <c r="G758" s="569"/>
      <c r="H758" s="569"/>
      <c r="I758" s="569"/>
      <c r="J758" s="569"/>
      <c r="K758" s="569"/>
      <c r="L758" s="569"/>
      <c r="M758" s="569"/>
      <c r="N758" s="569"/>
      <c r="O758" s="569"/>
      <c r="P758" s="569"/>
      <c r="Q758" s="569"/>
      <c r="R758" s="569"/>
      <c r="S758" s="569"/>
      <c r="T758" s="569"/>
      <c r="U758" s="569"/>
      <c r="V758" s="569"/>
      <c r="W758" s="569"/>
      <c r="X758" s="569"/>
      <c r="Y758" s="569"/>
      <c r="Z758" s="569"/>
      <c r="AA758" s="569"/>
      <c r="AB758" s="569"/>
    </row>
    <row r="759">
      <c r="A759" s="574"/>
      <c r="B759" s="574"/>
      <c r="C759" s="569"/>
      <c r="D759" s="569"/>
      <c r="E759" s="569"/>
      <c r="F759" s="569"/>
      <c r="G759" s="569"/>
      <c r="H759" s="569"/>
      <c r="I759" s="569"/>
      <c r="J759" s="569"/>
      <c r="K759" s="569"/>
      <c r="L759" s="569"/>
      <c r="M759" s="569"/>
      <c r="N759" s="569"/>
      <c r="O759" s="569"/>
      <c r="P759" s="569"/>
      <c r="Q759" s="569"/>
      <c r="R759" s="569"/>
      <c r="S759" s="569"/>
      <c r="T759" s="569"/>
      <c r="U759" s="569"/>
      <c r="V759" s="569"/>
      <c r="W759" s="569"/>
      <c r="X759" s="569"/>
      <c r="Y759" s="569"/>
      <c r="Z759" s="569"/>
      <c r="AA759" s="569"/>
      <c r="AB759" s="569"/>
    </row>
    <row r="760">
      <c r="A760" s="574"/>
      <c r="B760" s="574"/>
      <c r="C760" s="569"/>
      <c r="D760" s="569"/>
      <c r="E760" s="569"/>
      <c r="F760" s="569"/>
      <c r="G760" s="569"/>
      <c r="H760" s="569"/>
      <c r="I760" s="569"/>
      <c r="J760" s="569"/>
      <c r="K760" s="569"/>
      <c r="L760" s="569"/>
      <c r="M760" s="569"/>
      <c r="N760" s="569"/>
      <c r="O760" s="569"/>
      <c r="P760" s="569"/>
      <c r="Q760" s="569"/>
      <c r="R760" s="569"/>
      <c r="S760" s="569"/>
      <c r="T760" s="569"/>
      <c r="U760" s="569"/>
      <c r="V760" s="569"/>
      <c r="W760" s="569"/>
      <c r="X760" s="569"/>
      <c r="Y760" s="569"/>
      <c r="Z760" s="569"/>
      <c r="AA760" s="569"/>
      <c r="AB760" s="569"/>
    </row>
    <row r="761">
      <c r="A761" s="574"/>
      <c r="B761" s="574"/>
      <c r="C761" s="569"/>
      <c r="D761" s="569"/>
      <c r="E761" s="569"/>
      <c r="F761" s="569"/>
      <c r="G761" s="569"/>
      <c r="H761" s="569"/>
      <c r="I761" s="569"/>
      <c r="J761" s="569"/>
      <c r="K761" s="569"/>
      <c r="L761" s="569"/>
      <c r="M761" s="569"/>
      <c r="N761" s="569"/>
      <c r="O761" s="569"/>
      <c r="P761" s="569"/>
      <c r="Q761" s="569"/>
      <c r="R761" s="569"/>
      <c r="S761" s="569"/>
      <c r="T761" s="569"/>
      <c r="U761" s="569"/>
      <c r="V761" s="569"/>
      <c r="W761" s="569"/>
      <c r="X761" s="569"/>
      <c r="Y761" s="569"/>
      <c r="Z761" s="569"/>
      <c r="AA761" s="569"/>
      <c r="AB761" s="569"/>
    </row>
    <row r="762">
      <c r="A762" s="574"/>
      <c r="B762" s="574"/>
      <c r="C762" s="569"/>
      <c r="D762" s="569"/>
      <c r="E762" s="569"/>
      <c r="F762" s="569"/>
      <c r="G762" s="569"/>
      <c r="H762" s="569"/>
      <c r="I762" s="569"/>
      <c r="J762" s="569"/>
      <c r="K762" s="569"/>
      <c r="L762" s="569"/>
      <c r="M762" s="569"/>
      <c r="N762" s="569"/>
      <c r="O762" s="569"/>
      <c r="P762" s="569"/>
      <c r="Q762" s="569"/>
      <c r="R762" s="569"/>
      <c r="S762" s="569"/>
      <c r="T762" s="569"/>
      <c r="U762" s="569"/>
      <c r="V762" s="569"/>
      <c r="W762" s="569"/>
      <c r="X762" s="569"/>
      <c r="Y762" s="569"/>
      <c r="Z762" s="569"/>
      <c r="AA762" s="569"/>
      <c r="AB762" s="569"/>
    </row>
    <row r="763">
      <c r="A763" s="574"/>
      <c r="B763" s="574"/>
      <c r="C763" s="569"/>
      <c r="D763" s="569"/>
      <c r="E763" s="569"/>
      <c r="F763" s="569"/>
      <c r="G763" s="569"/>
      <c r="H763" s="569"/>
      <c r="I763" s="569"/>
      <c r="J763" s="569"/>
      <c r="K763" s="569"/>
      <c r="L763" s="569"/>
      <c r="M763" s="569"/>
      <c r="N763" s="569"/>
      <c r="O763" s="569"/>
      <c r="P763" s="569"/>
      <c r="Q763" s="569"/>
      <c r="R763" s="569"/>
      <c r="S763" s="569"/>
      <c r="T763" s="569"/>
      <c r="U763" s="569"/>
      <c r="V763" s="569"/>
      <c r="W763" s="569"/>
      <c r="X763" s="569"/>
      <c r="Y763" s="569"/>
      <c r="Z763" s="569"/>
      <c r="AA763" s="569"/>
      <c r="AB763" s="569"/>
    </row>
    <row r="764">
      <c r="A764" s="574"/>
      <c r="B764" s="574"/>
      <c r="C764" s="569"/>
      <c r="D764" s="569"/>
      <c r="E764" s="569"/>
      <c r="F764" s="569"/>
      <c r="G764" s="569"/>
      <c r="H764" s="569"/>
      <c r="I764" s="569"/>
      <c r="J764" s="569"/>
      <c r="K764" s="569"/>
      <c r="L764" s="569"/>
      <c r="M764" s="569"/>
      <c r="N764" s="569"/>
      <c r="O764" s="569"/>
      <c r="P764" s="569"/>
      <c r="Q764" s="569"/>
      <c r="R764" s="569"/>
      <c r="S764" s="569"/>
      <c r="T764" s="569"/>
      <c r="U764" s="569"/>
      <c r="V764" s="569"/>
      <c r="W764" s="569"/>
      <c r="X764" s="569"/>
      <c r="Y764" s="569"/>
      <c r="Z764" s="569"/>
      <c r="AA764" s="569"/>
      <c r="AB764" s="569"/>
    </row>
    <row r="765">
      <c r="A765" s="574"/>
      <c r="B765" s="574"/>
      <c r="C765" s="569"/>
      <c r="D765" s="569"/>
      <c r="E765" s="569"/>
      <c r="F765" s="569"/>
      <c r="G765" s="569"/>
      <c r="H765" s="569"/>
      <c r="I765" s="569"/>
      <c r="J765" s="569"/>
      <c r="K765" s="569"/>
      <c r="L765" s="569"/>
      <c r="M765" s="569"/>
      <c r="N765" s="569"/>
      <c r="O765" s="569"/>
      <c r="P765" s="569"/>
      <c r="Q765" s="569"/>
      <c r="R765" s="569"/>
      <c r="S765" s="569"/>
      <c r="T765" s="569"/>
      <c r="U765" s="569"/>
      <c r="V765" s="569"/>
      <c r="W765" s="569"/>
      <c r="X765" s="569"/>
      <c r="Y765" s="569"/>
      <c r="Z765" s="569"/>
      <c r="AA765" s="569"/>
      <c r="AB765" s="569"/>
    </row>
    <row r="766">
      <c r="A766" s="574"/>
      <c r="B766" s="574"/>
      <c r="C766" s="569"/>
      <c r="D766" s="569"/>
      <c r="E766" s="569"/>
      <c r="F766" s="569"/>
      <c r="G766" s="569"/>
      <c r="H766" s="569"/>
      <c r="I766" s="569"/>
      <c r="J766" s="569"/>
      <c r="K766" s="569"/>
      <c r="L766" s="569"/>
      <c r="M766" s="569"/>
      <c r="N766" s="569"/>
      <c r="O766" s="569"/>
      <c r="P766" s="569"/>
      <c r="Q766" s="569"/>
      <c r="R766" s="569"/>
      <c r="S766" s="569"/>
      <c r="T766" s="569"/>
      <c r="U766" s="569"/>
      <c r="V766" s="569"/>
      <c r="W766" s="569"/>
      <c r="X766" s="569"/>
      <c r="Y766" s="569"/>
      <c r="Z766" s="569"/>
      <c r="AA766" s="569"/>
      <c r="AB766" s="569"/>
    </row>
    <row r="767">
      <c r="A767" s="574"/>
      <c r="B767" s="574"/>
      <c r="C767" s="569"/>
      <c r="D767" s="569"/>
      <c r="E767" s="569"/>
      <c r="F767" s="569"/>
      <c r="G767" s="569"/>
      <c r="H767" s="569"/>
      <c r="I767" s="569"/>
      <c r="J767" s="569"/>
      <c r="K767" s="569"/>
      <c r="L767" s="569"/>
      <c r="M767" s="569"/>
      <c r="N767" s="569"/>
      <c r="O767" s="569"/>
      <c r="P767" s="569"/>
      <c r="Q767" s="569"/>
      <c r="R767" s="569"/>
      <c r="S767" s="569"/>
      <c r="T767" s="569"/>
      <c r="U767" s="569"/>
      <c r="V767" s="569"/>
      <c r="W767" s="569"/>
      <c r="X767" s="569"/>
      <c r="Y767" s="569"/>
      <c r="Z767" s="569"/>
      <c r="AA767" s="569"/>
      <c r="AB767" s="569"/>
    </row>
    <row r="768">
      <c r="A768" s="574"/>
      <c r="B768" s="574"/>
      <c r="C768" s="569"/>
      <c r="D768" s="569"/>
      <c r="E768" s="569"/>
      <c r="F768" s="569"/>
      <c r="G768" s="569"/>
      <c r="H768" s="569"/>
      <c r="I768" s="569"/>
      <c r="J768" s="569"/>
      <c r="K768" s="569"/>
      <c r="L768" s="569"/>
      <c r="M768" s="569"/>
      <c r="N768" s="569"/>
      <c r="O768" s="569"/>
      <c r="P768" s="569"/>
      <c r="Q768" s="569"/>
      <c r="R768" s="569"/>
      <c r="S768" s="569"/>
      <c r="T768" s="569"/>
      <c r="U768" s="569"/>
      <c r="V768" s="569"/>
      <c r="W768" s="569"/>
      <c r="X768" s="569"/>
      <c r="Y768" s="569"/>
      <c r="Z768" s="569"/>
      <c r="AA768" s="569"/>
      <c r="AB768" s="569"/>
    </row>
    <row r="769">
      <c r="A769" s="574"/>
      <c r="B769" s="574"/>
      <c r="C769" s="569"/>
      <c r="D769" s="569"/>
      <c r="E769" s="569"/>
      <c r="F769" s="569"/>
      <c r="G769" s="569"/>
      <c r="H769" s="569"/>
      <c r="I769" s="569"/>
      <c r="J769" s="569"/>
      <c r="K769" s="569"/>
      <c r="L769" s="569"/>
      <c r="M769" s="569"/>
      <c r="N769" s="569"/>
      <c r="O769" s="569"/>
      <c r="P769" s="569"/>
      <c r="Q769" s="569"/>
      <c r="R769" s="569"/>
      <c r="S769" s="569"/>
      <c r="T769" s="569"/>
      <c r="U769" s="569"/>
      <c r="V769" s="569"/>
      <c r="W769" s="569"/>
      <c r="X769" s="569"/>
      <c r="Y769" s="569"/>
      <c r="Z769" s="569"/>
      <c r="AA769" s="569"/>
      <c r="AB769" s="569"/>
    </row>
    <row r="770">
      <c r="A770" s="574"/>
      <c r="B770" s="574"/>
      <c r="C770" s="569"/>
      <c r="D770" s="569"/>
      <c r="E770" s="569"/>
      <c r="F770" s="569"/>
      <c r="G770" s="569"/>
      <c r="H770" s="569"/>
      <c r="I770" s="569"/>
      <c r="J770" s="569"/>
      <c r="K770" s="569"/>
      <c r="L770" s="569"/>
      <c r="M770" s="569"/>
      <c r="N770" s="569"/>
      <c r="O770" s="569"/>
      <c r="P770" s="569"/>
      <c r="Q770" s="569"/>
      <c r="R770" s="569"/>
      <c r="S770" s="569"/>
      <c r="T770" s="569"/>
      <c r="U770" s="569"/>
      <c r="V770" s="569"/>
      <c r="W770" s="569"/>
      <c r="X770" s="569"/>
      <c r="Y770" s="569"/>
      <c r="Z770" s="569"/>
      <c r="AA770" s="569"/>
      <c r="AB770" s="569"/>
    </row>
    <row r="771">
      <c r="A771" s="574"/>
      <c r="B771" s="574"/>
      <c r="C771" s="569"/>
      <c r="D771" s="569"/>
      <c r="E771" s="569"/>
      <c r="F771" s="569"/>
      <c r="G771" s="569"/>
      <c r="H771" s="569"/>
      <c r="I771" s="569"/>
      <c r="J771" s="569"/>
      <c r="K771" s="569"/>
      <c r="L771" s="569"/>
      <c r="M771" s="569"/>
      <c r="N771" s="569"/>
      <c r="O771" s="569"/>
      <c r="P771" s="569"/>
      <c r="Q771" s="569"/>
      <c r="R771" s="569"/>
      <c r="S771" s="569"/>
      <c r="T771" s="569"/>
      <c r="U771" s="569"/>
      <c r="V771" s="569"/>
      <c r="W771" s="569"/>
      <c r="X771" s="569"/>
      <c r="Y771" s="569"/>
      <c r="Z771" s="569"/>
      <c r="AA771" s="569"/>
      <c r="AB771" s="569"/>
    </row>
    <row r="772">
      <c r="A772" s="574"/>
      <c r="B772" s="574"/>
      <c r="C772" s="569"/>
      <c r="D772" s="569"/>
      <c r="E772" s="569"/>
      <c r="F772" s="569"/>
      <c r="G772" s="569"/>
      <c r="H772" s="569"/>
      <c r="I772" s="569"/>
      <c r="J772" s="569"/>
      <c r="K772" s="569"/>
      <c r="L772" s="569"/>
      <c r="M772" s="569"/>
      <c r="N772" s="569"/>
      <c r="O772" s="569"/>
      <c r="P772" s="569"/>
      <c r="Q772" s="569"/>
      <c r="R772" s="569"/>
      <c r="S772" s="569"/>
      <c r="T772" s="569"/>
      <c r="U772" s="569"/>
      <c r="V772" s="569"/>
      <c r="W772" s="569"/>
      <c r="X772" s="569"/>
      <c r="Y772" s="569"/>
      <c r="Z772" s="569"/>
      <c r="AA772" s="569"/>
      <c r="AB772" s="569"/>
    </row>
    <row r="773">
      <c r="A773" s="574"/>
      <c r="B773" s="574"/>
      <c r="C773" s="569"/>
      <c r="D773" s="569"/>
      <c r="E773" s="569"/>
      <c r="F773" s="569"/>
      <c r="G773" s="569"/>
      <c r="H773" s="569"/>
      <c r="I773" s="569"/>
      <c r="J773" s="569"/>
      <c r="K773" s="569"/>
      <c r="L773" s="569"/>
      <c r="M773" s="569"/>
      <c r="N773" s="569"/>
      <c r="O773" s="569"/>
      <c r="P773" s="569"/>
      <c r="Q773" s="569"/>
      <c r="R773" s="569"/>
      <c r="S773" s="569"/>
      <c r="T773" s="569"/>
      <c r="U773" s="569"/>
      <c r="V773" s="569"/>
      <c r="W773" s="569"/>
      <c r="X773" s="569"/>
      <c r="Y773" s="569"/>
      <c r="Z773" s="569"/>
      <c r="AA773" s="569"/>
      <c r="AB773" s="569"/>
    </row>
    <row r="774">
      <c r="A774" s="574"/>
      <c r="B774" s="574"/>
      <c r="C774" s="569"/>
      <c r="D774" s="569"/>
      <c r="E774" s="569"/>
      <c r="F774" s="569"/>
      <c r="G774" s="569"/>
      <c r="H774" s="569"/>
      <c r="I774" s="569"/>
      <c r="J774" s="569"/>
      <c r="K774" s="569"/>
      <c r="L774" s="569"/>
      <c r="M774" s="569"/>
      <c r="N774" s="569"/>
      <c r="O774" s="569"/>
      <c r="P774" s="569"/>
      <c r="Q774" s="569"/>
      <c r="R774" s="569"/>
      <c r="S774" s="569"/>
      <c r="T774" s="569"/>
      <c r="U774" s="569"/>
      <c r="V774" s="569"/>
      <c r="W774" s="569"/>
      <c r="X774" s="569"/>
      <c r="Y774" s="569"/>
      <c r="Z774" s="569"/>
      <c r="AA774" s="569"/>
      <c r="AB774" s="569"/>
    </row>
    <row r="775">
      <c r="A775" s="574"/>
      <c r="B775" s="574"/>
      <c r="C775" s="569"/>
      <c r="D775" s="569"/>
      <c r="E775" s="569"/>
      <c r="F775" s="569"/>
      <c r="G775" s="569"/>
      <c r="H775" s="569"/>
      <c r="I775" s="569"/>
      <c r="J775" s="569"/>
      <c r="K775" s="569"/>
      <c r="L775" s="569"/>
      <c r="M775" s="569"/>
      <c r="N775" s="569"/>
      <c r="O775" s="569"/>
      <c r="P775" s="569"/>
      <c r="Q775" s="569"/>
      <c r="R775" s="569"/>
      <c r="S775" s="569"/>
      <c r="T775" s="569"/>
      <c r="U775" s="569"/>
      <c r="V775" s="569"/>
      <c r="W775" s="569"/>
      <c r="X775" s="569"/>
      <c r="Y775" s="569"/>
      <c r="Z775" s="569"/>
      <c r="AA775" s="569"/>
      <c r="AB775" s="569"/>
    </row>
    <row r="776">
      <c r="A776" s="574"/>
      <c r="B776" s="574"/>
      <c r="C776" s="569"/>
      <c r="D776" s="569"/>
      <c r="E776" s="569"/>
      <c r="F776" s="569"/>
      <c r="G776" s="569"/>
      <c r="H776" s="569"/>
      <c r="I776" s="569"/>
      <c r="J776" s="569"/>
      <c r="K776" s="569"/>
      <c r="L776" s="569"/>
      <c r="M776" s="569"/>
      <c r="N776" s="569"/>
      <c r="O776" s="569"/>
      <c r="P776" s="569"/>
      <c r="Q776" s="569"/>
      <c r="R776" s="569"/>
      <c r="S776" s="569"/>
      <c r="T776" s="569"/>
      <c r="U776" s="569"/>
      <c r="V776" s="569"/>
      <c r="W776" s="569"/>
      <c r="X776" s="569"/>
      <c r="Y776" s="569"/>
      <c r="Z776" s="569"/>
      <c r="AA776" s="569"/>
      <c r="AB776" s="569"/>
    </row>
    <row r="777">
      <c r="A777" s="574"/>
      <c r="B777" s="574"/>
      <c r="C777" s="569"/>
      <c r="D777" s="569"/>
      <c r="E777" s="569"/>
      <c r="F777" s="569"/>
      <c r="G777" s="569"/>
      <c r="H777" s="569"/>
      <c r="I777" s="569"/>
      <c r="J777" s="569"/>
      <c r="K777" s="569"/>
      <c r="L777" s="569"/>
      <c r="M777" s="569"/>
      <c r="N777" s="569"/>
      <c r="O777" s="569"/>
      <c r="P777" s="569"/>
      <c r="Q777" s="569"/>
      <c r="R777" s="569"/>
      <c r="S777" s="569"/>
      <c r="T777" s="569"/>
      <c r="U777" s="569"/>
      <c r="V777" s="569"/>
      <c r="W777" s="569"/>
      <c r="X777" s="569"/>
      <c r="Y777" s="569"/>
      <c r="Z777" s="569"/>
      <c r="AA777" s="569"/>
      <c r="AB777" s="569"/>
    </row>
    <row r="778">
      <c r="A778" s="574"/>
      <c r="B778" s="574"/>
      <c r="C778" s="569"/>
      <c r="D778" s="569"/>
      <c r="E778" s="569"/>
      <c r="F778" s="569"/>
      <c r="G778" s="569"/>
      <c r="H778" s="569"/>
      <c r="I778" s="569"/>
      <c r="J778" s="569"/>
      <c r="K778" s="569"/>
      <c r="L778" s="569"/>
      <c r="M778" s="569"/>
      <c r="N778" s="569"/>
      <c r="O778" s="569"/>
      <c r="P778" s="569"/>
      <c r="Q778" s="569"/>
      <c r="R778" s="569"/>
      <c r="S778" s="569"/>
      <c r="T778" s="569"/>
      <c r="U778" s="569"/>
      <c r="V778" s="569"/>
      <c r="W778" s="569"/>
      <c r="X778" s="569"/>
      <c r="Y778" s="569"/>
      <c r="Z778" s="569"/>
      <c r="AA778" s="569"/>
      <c r="AB778" s="569"/>
    </row>
    <row r="779">
      <c r="A779" s="574"/>
      <c r="B779" s="574"/>
      <c r="C779" s="569"/>
      <c r="D779" s="569"/>
      <c r="E779" s="569"/>
      <c r="F779" s="569"/>
      <c r="G779" s="569"/>
      <c r="H779" s="569"/>
      <c r="I779" s="569"/>
      <c r="J779" s="569"/>
      <c r="K779" s="569"/>
      <c r="L779" s="569"/>
      <c r="M779" s="569"/>
      <c r="N779" s="569"/>
      <c r="O779" s="569"/>
      <c r="P779" s="569"/>
      <c r="Q779" s="569"/>
      <c r="R779" s="569"/>
      <c r="S779" s="569"/>
      <c r="T779" s="569"/>
      <c r="U779" s="569"/>
      <c r="V779" s="569"/>
      <c r="W779" s="569"/>
      <c r="X779" s="569"/>
      <c r="Y779" s="569"/>
      <c r="Z779" s="569"/>
      <c r="AA779" s="569"/>
      <c r="AB779" s="569"/>
    </row>
    <row r="780">
      <c r="A780" s="574"/>
      <c r="B780" s="574"/>
      <c r="C780" s="569"/>
      <c r="D780" s="569"/>
      <c r="E780" s="569"/>
      <c r="F780" s="569"/>
      <c r="G780" s="569"/>
      <c r="H780" s="569"/>
      <c r="I780" s="569"/>
      <c r="J780" s="569"/>
      <c r="K780" s="569"/>
      <c r="L780" s="569"/>
      <c r="M780" s="569"/>
      <c r="N780" s="569"/>
      <c r="O780" s="569"/>
      <c r="P780" s="569"/>
      <c r="Q780" s="569"/>
      <c r="R780" s="569"/>
      <c r="S780" s="569"/>
      <c r="T780" s="569"/>
      <c r="U780" s="569"/>
      <c r="V780" s="569"/>
      <c r="W780" s="569"/>
      <c r="X780" s="569"/>
      <c r="Y780" s="569"/>
      <c r="Z780" s="569"/>
      <c r="AA780" s="569"/>
      <c r="AB780" s="569"/>
    </row>
    <row r="781">
      <c r="A781" s="574"/>
      <c r="B781" s="574"/>
      <c r="C781" s="569"/>
      <c r="D781" s="569"/>
      <c r="E781" s="569"/>
      <c r="F781" s="569"/>
      <c r="G781" s="569"/>
      <c r="H781" s="569"/>
      <c r="I781" s="569"/>
      <c r="J781" s="569"/>
      <c r="K781" s="569"/>
      <c r="L781" s="569"/>
      <c r="M781" s="569"/>
      <c r="N781" s="569"/>
      <c r="O781" s="569"/>
      <c r="P781" s="569"/>
      <c r="Q781" s="569"/>
      <c r="R781" s="569"/>
      <c r="S781" s="569"/>
      <c r="T781" s="569"/>
      <c r="U781" s="569"/>
      <c r="V781" s="569"/>
      <c r="W781" s="569"/>
      <c r="X781" s="569"/>
      <c r="Y781" s="569"/>
      <c r="Z781" s="569"/>
      <c r="AA781" s="569"/>
      <c r="AB781" s="569"/>
    </row>
    <row r="782">
      <c r="A782" s="574"/>
      <c r="B782" s="574"/>
      <c r="C782" s="569"/>
      <c r="D782" s="569"/>
      <c r="E782" s="569"/>
      <c r="F782" s="569"/>
      <c r="G782" s="569"/>
      <c r="H782" s="569"/>
      <c r="I782" s="569"/>
      <c r="J782" s="569"/>
      <c r="K782" s="569"/>
      <c r="L782" s="569"/>
      <c r="M782" s="569"/>
      <c r="N782" s="569"/>
      <c r="O782" s="569"/>
      <c r="P782" s="569"/>
      <c r="Q782" s="569"/>
      <c r="R782" s="569"/>
      <c r="S782" s="569"/>
      <c r="T782" s="569"/>
      <c r="U782" s="569"/>
      <c r="V782" s="569"/>
      <c r="W782" s="569"/>
      <c r="X782" s="569"/>
      <c r="Y782" s="569"/>
      <c r="Z782" s="569"/>
      <c r="AA782" s="569"/>
      <c r="AB782" s="569"/>
    </row>
    <row r="783">
      <c r="A783" s="574"/>
      <c r="B783" s="574"/>
      <c r="C783" s="569"/>
      <c r="D783" s="569"/>
      <c r="E783" s="569"/>
      <c r="F783" s="569"/>
      <c r="G783" s="569"/>
      <c r="H783" s="569"/>
      <c r="I783" s="569"/>
      <c r="J783" s="569"/>
      <c r="K783" s="569"/>
      <c r="L783" s="569"/>
      <c r="M783" s="569"/>
      <c r="N783" s="569"/>
      <c r="O783" s="569"/>
      <c r="P783" s="569"/>
      <c r="Q783" s="569"/>
      <c r="R783" s="569"/>
      <c r="S783" s="569"/>
      <c r="T783" s="569"/>
      <c r="U783" s="569"/>
      <c r="V783" s="569"/>
      <c r="W783" s="569"/>
      <c r="X783" s="569"/>
      <c r="Y783" s="569"/>
      <c r="Z783" s="569"/>
      <c r="AA783" s="569"/>
      <c r="AB783" s="569"/>
    </row>
    <row r="784">
      <c r="A784" s="574"/>
      <c r="B784" s="574"/>
      <c r="C784" s="569"/>
      <c r="D784" s="569"/>
      <c r="E784" s="569"/>
      <c r="F784" s="569"/>
      <c r="G784" s="569"/>
      <c r="H784" s="569"/>
      <c r="I784" s="569"/>
      <c r="J784" s="569"/>
      <c r="K784" s="569"/>
      <c r="L784" s="569"/>
      <c r="M784" s="569"/>
      <c r="N784" s="569"/>
      <c r="O784" s="569"/>
      <c r="P784" s="569"/>
      <c r="Q784" s="569"/>
      <c r="R784" s="569"/>
      <c r="S784" s="569"/>
      <c r="T784" s="569"/>
      <c r="U784" s="569"/>
      <c r="V784" s="569"/>
      <c r="W784" s="569"/>
      <c r="X784" s="569"/>
      <c r="Y784" s="569"/>
      <c r="Z784" s="569"/>
      <c r="AA784" s="569"/>
      <c r="AB784" s="569"/>
    </row>
    <row r="785">
      <c r="A785" s="574"/>
      <c r="B785" s="574"/>
      <c r="C785" s="569"/>
      <c r="D785" s="569"/>
      <c r="E785" s="569"/>
      <c r="F785" s="569"/>
      <c r="G785" s="569"/>
      <c r="H785" s="569"/>
      <c r="I785" s="569"/>
      <c r="J785" s="569"/>
      <c r="K785" s="569"/>
      <c r="L785" s="569"/>
      <c r="M785" s="569"/>
      <c r="N785" s="569"/>
      <c r="O785" s="569"/>
      <c r="P785" s="569"/>
      <c r="Q785" s="569"/>
      <c r="R785" s="569"/>
      <c r="S785" s="569"/>
      <c r="T785" s="569"/>
      <c r="U785" s="569"/>
      <c r="V785" s="569"/>
      <c r="W785" s="569"/>
      <c r="X785" s="569"/>
      <c r="Y785" s="569"/>
      <c r="Z785" s="569"/>
      <c r="AA785" s="569"/>
      <c r="AB785" s="569"/>
    </row>
    <row r="786">
      <c r="A786" s="574"/>
      <c r="B786" s="574"/>
      <c r="C786" s="569"/>
      <c r="D786" s="569"/>
      <c r="E786" s="569"/>
      <c r="F786" s="569"/>
      <c r="G786" s="569"/>
      <c r="H786" s="569"/>
      <c r="I786" s="569"/>
      <c r="J786" s="569"/>
      <c r="K786" s="569"/>
      <c r="L786" s="569"/>
      <c r="M786" s="569"/>
      <c r="N786" s="569"/>
      <c r="O786" s="569"/>
      <c r="P786" s="569"/>
      <c r="Q786" s="569"/>
      <c r="R786" s="569"/>
      <c r="S786" s="569"/>
      <c r="T786" s="569"/>
      <c r="U786" s="569"/>
      <c r="V786" s="569"/>
      <c r="W786" s="569"/>
      <c r="X786" s="569"/>
      <c r="Y786" s="569"/>
      <c r="Z786" s="569"/>
      <c r="AA786" s="569"/>
      <c r="AB786" s="569"/>
    </row>
    <row r="787">
      <c r="A787" s="574"/>
      <c r="B787" s="574"/>
      <c r="C787" s="569"/>
      <c r="D787" s="569"/>
      <c r="E787" s="569"/>
      <c r="F787" s="569"/>
      <c r="G787" s="569"/>
      <c r="H787" s="569"/>
      <c r="I787" s="569"/>
      <c r="J787" s="569"/>
      <c r="K787" s="569"/>
      <c r="L787" s="569"/>
      <c r="M787" s="569"/>
      <c r="N787" s="569"/>
      <c r="O787" s="569"/>
      <c r="P787" s="569"/>
      <c r="Q787" s="569"/>
      <c r="R787" s="569"/>
      <c r="S787" s="569"/>
      <c r="T787" s="569"/>
      <c r="U787" s="569"/>
      <c r="V787" s="569"/>
      <c r="W787" s="569"/>
      <c r="X787" s="569"/>
      <c r="Y787" s="569"/>
      <c r="Z787" s="569"/>
      <c r="AA787" s="569"/>
      <c r="AB787" s="569"/>
    </row>
    <row r="788">
      <c r="A788" s="574"/>
      <c r="B788" s="574"/>
      <c r="C788" s="569"/>
      <c r="D788" s="569"/>
      <c r="E788" s="569"/>
      <c r="F788" s="569"/>
      <c r="G788" s="569"/>
      <c r="H788" s="569"/>
      <c r="I788" s="569"/>
      <c r="J788" s="569"/>
      <c r="K788" s="569"/>
      <c r="L788" s="569"/>
      <c r="M788" s="569"/>
      <c r="N788" s="569"/>
      <c r="O788" s="569"/>
      <c r="P788" s="569"/>
      <c r="Q788" s="569"/>
      <c r="R788" s="569"/>
      <c r="S788" s="569"/>
      <c r="T788" s="569"/>
      <c r="U788" s="569"/>
      <c r="V788" s="569"/>
      <c r="W788" s="569"/>
      <c r="X788" s="569"/>
      <c r="Y788" s="569"/>
      <c r="Z788" s="569"/>
      <c r="AA788" s="569"/>
      <c r="AB788" s="569"/>
    </row>
    <row r="789">
      <c r="A789" s="574"/>
      <c r="B789" s="574"/>
      <c r="C789" s="569"/>
      <c r="D789" s="569"/>
      <c r="E789" s="569"/>
      <c r="F789" s="569"/>
      <c r="G789" s="569"/>
      <c r="H789" s="569"/>
      <c r="I789" s="569"/>
      <c r="J789" s="569"/>
      <c r="K789" s="569"/>
      <c r="L789" s="569"/>
      <c r="M789" s="569"/>
      <c r="N789" s="569"/>
      <c r="O789" s="569"/>
      <c r="P789" s="569"/>
      <c r="Q789" s="569"/>
      <c r="R789" s="569"/>
      <c r="S789" s="569"/>
      <c r="T789" s="569"/>
      <c r="U789" s="569"/>
      <c r="V789" s="569"/>
      <c r="W789" s="569"/>
      <c r="X789" s="569"/>
      <c r="Y789" s="569"/>
      <c r="Z789" s="569"/>
      <c r="AA789" s="569"/>
      <c r="AB789" s="569"/>
    </row>
    <row r="790">
      <c r="A790" s="574"/>
      <c r="B790" s="574"/>
      <c r="C790" s="569"/>
      <c r="D790" s="569"/>
      <c r="E790" s="569"/>
      <c r="F790" s="569"/>
      <c r="G790" s="569"/>
      <c r="H790" s="569"/>
      <c r="I790" s="569"/>
      <c r="J790" s="569"/>
      <c r="K790" s="569"/>
      <c r="L790" s="569"/>
      <c r="M790" s="569"/>
      <c r="N790" s="569"/>
      <c r="O790" s="569"/>
      <c r="P790" s="569"/>
      <c r="Q790" s="569"/>
      <c r="R790" s="569"/>
      <c r="S790" s="569"/>
      <c r="T790" s="569"/>
      <c r="U790" s="569"/>
      <c r="V790" s="569"/>
      <c r="W790" s="569"/>
      <c r="X790" s="569"/>
      <c r="Y790" s="569"/>
      <c r="Z790" s="569"/>
      <c r="AA790" s="569"/>
      <c r="AB790" s="569"/>
    </row>
    <row r="791">
      <c r="A791" s="574"/>
      <c r="B791" s="574"/>
      <c r="C791" s="569"/>
      <c r="D791" s="569"/>
      <c r="E791" s="569"/>
      <c r="F791" s="569"/>
      <c r="G791" s="569"/>
      <c r="H791" s="569"/>
      <c r="I791" s="569"/>
      <c r="J791" s="569"/>
      <c r="K791" s="569"/>
      <c r="L791" s="569"/>
      <c r="M791" s="569"/>
      <c r="N791" s="569"/>
      <c r="O791" s="569"/>
      <c r="P791" s="569"/>
      <c r="Q791" s="569"/>
      <c r="R791" s="569"/>
      <c r="S791" s="569"/>
      <c r="T791" s="569"/>
      <c r="U791" s="569"/>
      <c r="V791" s="569"/>
      <c r="W791" s="569"/>
      <c r="X791" s="569"/>
      <c r="Y791" s="569"/>
      <c r="Z791" s="569"/>
      <c r="AA791" s="569"/>
      <c r="AB791" s="569"/>
    </row>
    <row r="792">
      <c r="A792" s="574"/>
      <c r="B792" s="574"/>
      <c r="C792" s="569"/>
      <c r="D792" s="569"/>
      <c r="E792" s="569"/>
      <c r="F792" s="569"/>
      <c r="G792" s="569"/>
      <c r="H792" s="569"/>
      <c r="I792" s="569"/>
      <c r="J792" s="569"/>
      <c r="K792" s="569"/>
      <c r="L792" s="569"/>
      <c r="M792" s="569"/>
      <c r="N792" s="569"/>
      <c r="O792" s="569"/>
      <c r="P792" s="569"/>
      <c r="Q792" s="569"/>
      <c r="R792" s="569"/>
      <c r="S792" s="569"/>
      <c r="T792" s="569"/>
      <c r="U792" s="569"/>
      <c r="V792" s="569"/>
      <c r="W792" s="569"/>
      <c r="X792" s="569"/>
      <c r="Y792" s="569"/>
      <c r="Z792" s="569"/>
      <c r="AA792" s="569"/>
      <c r="AB792" s="569"/>
    </row>
    <row r="793">
      <c r="A793" s="574"/>
      <c r="B793" s="574"/>
      <c r="C793" s="569"/>
      <c r="D793" s="569"/>
      <c r="E793" s="569"/>
      <c r="F793" s="569"/>
      <c r="G793" s="569"/>
      <c r="H793" s="569"/>
      <c r="I793" s="569"/>
      <c r="J793" s="569"/>
      <c r="K793" s="569"/>
      <c r="L793" s="569"/>
      <c r="M793" s="569"/>
      <c r="N793" s="569"/>
      <c r="O793" s="569"/>
      <c r="P793" s="569"/>
      <c r="Q793" s="569"/>
      <c r="R793" s="569"/>
      <c r="S793" s="569"/>
      <c r="T793" s="569"/>
      <c r="U793" s="569"/>
      <c r="V793" s="569"/>
      <c r="W793" s="569"/>
      <c r="X793" s="569"/>
      <c r="Y793" s="569"/>
      <c r="Z793" s="569"/>
      <c r="AA793" s="569"/>
      <c r="AB793" s="569"/>
    </row>
    <row r="794">
      <c r="A794" s="574"/>
      <c r="B794" s="574"/>
      <c r="C794" s="569"/>
      <c r="D794" s="569"/>
      <c r="E794" s="569"/>
      <c r="F794" s="569"/>
      <c r="G794" s="569"/>
      <c r="H794" s="569"/>
      <c r="I794" s="569"/>
      <c r="J794" s="569"/>
      <c r="K794" s="569"/>
      <c r="L794" s="569"/>
      <c r="M794" s="569"/>
      <c r="N794" s="569"/>
      <c r="O794" s="569"/>
      <c r="P794" s="569"/>
      <c r="Q794" s="569"/>
      <c r="R794" s="569"/>
      <c r="S794" s="569"/>
      <c r="T794" s="569"/>
      <c r="U794" s="569"/>
      <c r="V794" s="569"/>
      <c r="W794" s="569"/>
      <c r="X794" s="569"/>
      <c r="Y794" s="569"/>
      <c r="Z794" s="569"/>
      <c r="AA794" s="569"/>
      <c r="AB794" s="569"/>
    </row>
    <row r="795">
      <c r="A795" s="574"/>
      <c r="B795" s="574"/>
      <c r="C795" s="569"/>
      <c r="D795" s="569"/>
      <c r="E795" s="569"/>
      <c r="F795" s="569"/>
      <c r="G795" s="569"/>
      <c r="H795" s="569"/>
      <c r="I795" s="569"/>
      <c r="J795" s="569"/>
      <c r="K795" s="569"/>
      <c r="L795" s="569"/>
      <c r="M795" s="569"/>
      <c r="N795" s="569"/>
      <c r="O795" s="569"/>
      <c r="P795" s="569"/>
      <c r="Q795" s="569"/>
      <c r="R795" s="569"/>
      <c r="S795" s="569"/>
      <c r="T795" s="569"/>
      <c r="U795" s="569"/>
      <c r="V795" s="569"/>
      <c r="W795" s="569"/>
      <c r="X795" s="569"/>
      <c r="Y795" s="569"/>
      <c r="Z795" s="569"/>
      <c r="AA795" s="569"/>
      <c r="AB795" s="569"/>
    </row>
    <row r="796">
      <c r="A796" s="574"/>
      <c r="B796" s="574"/>
      <c r="C796" s="569"/>
      <c r="D796" s="569"/>
      <c r="E796" s="569"/>
      <c r="F796" s="569"/>
      <c r="G796" s="569"/>
      <c r="H796" s="569"/>
      <c r="I796" s="569"/>
      <c r="J796" s="569"/>
      <c r="K796" s="569"/>
      <c r="L796" s="569"/>
      <c r="M796" s="569"/>
      <c r="N796" s="569"/>
      <c r="O796" s="569"/>
      <c r="P796" s="569"/>
      <c r="Q796" s="569"/>
      <c r="R796" s="569"/>
      <c r="S796" s="569"/>
      <c r="T796" s="569"/>
      <c r="U796" s="569"/>
      <c r="V796" s="569"/>
      <c r="W796" s="569"/>
      <c r="X796" s="569"/>
      <c r="Y796" s="569"/>
      <c r="Z796" s="569"/>
      <c r="AA796" s="569"/>
      <c r="AB796" s="569"/>
    </row>
    <row r="797">
      <c r="A797" s="574"/>
      <c r="B797" s="574"/>
      <c r="C797" s="569"/>
      <c r="D797" s="569"/>
      <c r="E797" s="569"/>
      <c r="F797" s="569"/>
      <c r="G797" s="569"/>
      <c r="H797" s="569"/>
      <c r="I797" s="569"/>
      <c r="J797" s="569"/>
      <c r="K797" s="569"/>
      <c r="L797" s="569"/>
      <c r="M797" s="569"/>
      <c r="N797" s="569"/>
      <c r="O797" s="569"/>
      <c r="P797" s="569"/>
      <c r="Q797" s="569"/>
      <c r="R797" s="569"/>
      <c r="S797" s="569"/>
      <c r="T797" s="569"/>
      <c r="U797" s="569"/>
      <c r="V797" s="569"/>
      <c r="W797" s="569"/>
      <c r="X797" s="569"/>
      <c r="Y797" s="569"/>
      <c r="Z797" s="569"/>
      <c r="AA797" s="569"/>
      <c r="AB797" s="569"/>
    </row>
    <row r="798">
      <c r="A798" s="574"/>
      <c r="B798" s="574"/>
      <c r="C798" s="569"/>
      <c r="D798" s="569"/>
      <c r="E798" s="569"/>
      <c r="F798" s="569"/>
      <c r="G798" s="569"/>
      <c r="H798" s="569"/>
      <c r="I798" s="569"/>
      <c r="J798" s="569"/>
      <c r="K798" s="569"/>
      <c r="L798" s="569"/>
      <c r="M798" s="569"/>
      <c r="N798" s="569"/>
      <c r="O798" s="569"/>
      <c r="P798" s="569"/>
      <c r="Q798" s="569"/>
      <c r="R798" s="569"/>
      <c r="S798" s="569"/>
      <c r="T798" s="569"/>
      <c r="U798" s="569"/>
      <c r="V798" s="569"/>
      <c r="W798" s="569"/>
      <c r="X798" s="569"/>
      <c r="Y798" s="569"/>
      <c r="Z798" s="569"/>
      <c r="AA798" s="569"/>
      <c r="AB798" s="569"/>
    </row>
    <row r="799">
      <c r="A799" s="574"/>
      <c r="B799" s="574"/>
      <c r="C799" s="569"/>
      <c r="D799" s="569"/>
      <c r="E799" s="569"/>
      <c r="F799" s="569"/>
      <c r="G799" s="569"/>
      <c r="H799" s="569"/>
      <c r="I799" s="569"/>
      <c r="J799" s="569"/>
      <c r="K799" s="569"/>
      <c r="L799" s="569"/>
      <c r="M799" s="569"/>
      <c r="N799" s="569"/>
      <c r="O799" s="569"/>
      <c r="P799" s="569"/>
      <c r="Q799" s="569"/>
      <c r="R799" s="569"/>
      <c r="S799" s="569"/>
      <c r="T799" s="569"/>
      <c r="U799" s="569"/>
      <c r="V799" s="569"/>
      <c r="W799" s="569"/>
      <c r="X799" s="569"/>
      <c r="Y799" s="569"/>
      <c r="Z799" s="569"/>
      <c r="AA799" s="569"/>
      <c r="AB799" s="569"/>
    </row>
    <row r="800">
      <c r="A800" s="574"/>
      <c r="B800" s="574"/>
      <c r="C800" s="569"/>
      <c r="D800" s="569"/>
      <c r="E800" s="569"/>
      <c r="F800" s="569"/>
      <c r="G800" s="569"/>
      <c r="H800" s="569"/>
      <c r="I800" s="569"/>
      <c r="J800" s="569"/>
      <c r="K800" s="569"/>
      <c r="L800" s="569"/>
      <c r="M800" s="569"/>
      <c r="N800" s="569"/>
      <c r="O800" s="569"/>
      <c r="P800" s="569"/>
      <c r="Q800" s="569"/>
      <c r="R800" s="569"/>
      <c r="S800" s="569"/>
      <c r="T800" s="569"/>
      <c r="U800" s="569"/>
      <c r="V800" s="569"/>
      <c r="W800" s="569"/>
      <c r="X800" s="569"/>
      <c r="Y800" s="569"/>
      <c r="Z800" s="569"/>
      <c r="AA800" s="569"/>
      <c r="AB800" s="569"/>
    </row>
    <row r="801">
      <c r="A801" s="574"/>
      <c r="B801" s="574"/>
      <c r="C801" s="569"/>
      <c r="D801" s="569"/>
      <c r="E801" s="569"/>
      <c r="F801" s="569"/>
      <c r="G801" s="569"/>
      <c r="H801" s="569"/>
      <c r="I801" s="569"/>
      <c r="J801" s="569"/>
      <c r="K801" s="569"/>
      <c r="L801" s="569"/>
      <c r="M801" s="569"/>
      <c r="N801" s="569"/>
      <c r="O801" s="569"/>
      <c r="P801" s="569"/>
      <c r="Q801" s="569"/>
      <c r="R801" s="569"/>
      <c r="S801" s="569"/>
      <c r="T801" s="569"/>
      <c r="U801" s="569"/>
      <c r="V801" s="569"/>
      <c r="W801" s="569"/>
      <c r="X801" s="569"/>
      <c r="Y801" s="569"/>
      <c r="Z801" s="569"/>
      <c r="AA801" s="569"/>
      <c r="AB801" s="569"/>
    </row>
    <row r="802">
      <c r="A802" s="574"/>
      <c r="B802" s="574"/>
      <c r="C802" s="569"/>
      <c r="D802" s="569"/>
      <c r="E802" s="569"/>
      <c r="F802" s="569"/>
      <c r="G802" s="569"/>
      <c r="H802" s="569"/>
      <c r="I802" s="569"/>
      <c r="J802" s="569"/>
      <c r="K802" s="569"/>
      <c r="L802" s="569"/>
      <c r="M802" s="569"/>
      <c r="N802" s="569"/>
      <c r="O802" s="569"/>
      <c r="P802" s="569"/>
      <c r="Q802" s="569"/>
      <c r="R802" s="569"/>
      <c r="S802" s="569"/>
      <c r="T802" s="569"/>
      <c r="U802" s="569"/>
      <c r="V802" s="569"/>
      <c r="W802" s="569"/>
      <c r="X802" s="569"/>
      <c r="Y802" s="569"/>
      <c r="Z802" s="569"/>
      <c r="AA802" s="569"/>
      <c r="AB802" s="569"/>
    </row>
    <row r="803">
      <c r="A803" s="574"/>
      <c r="B803" s="574"/>
      <c r="C803" s="569"/>
      <c r="D803" s="569"/>
      <c r="E803" s="569"/>
      <c r="F803" s="569"/>
      <c r="G803" s="569"/>
      <c r="H803" s="569"/>
      <c r="I803" s="569"/>
      <c r="J803" s="569"/>
      <c r="K803" s="569"/>
      <c r="L803" s="569"/>
      <c r="M803" s="569"/>
      <c r="N803" s="569"/>
      <c r="O803" s="569"/>
      <c r="P803" s="569"/>
      <c r="Q803" s="569"/>
      <c r="R803" s="569"/>
      <c r="S803" s="569"/>
      <c r="T803" s="569"/>
      <c r="U803" s="569"/>
      <c r="V803" s="569"/>
      <c r="W803" s="569"/>
      <c r="X803" s="569"/>
      <c r="Y803" s="569"/>
      <c r="Z803" s="569"/>
      <c r="AA803" s="569"/>
      <c r="AB803" s="569"/>
    </row>
    <row r="804">
      <c r="A804" s="574"/>
      <c r="B804" s="574"/>
      <c r="C804" s="569"/>
      <c r="D804" s="569"/>
      <c r="E804" s="569"/>
      <c r="F804" s="569"/>
      <c r="G804" s="569"/>
      <c r="H804" s="569"/>
      <c r="I804" s="569"/>
      <c r="J804" s="569"/>
      <c r="K804" s="569"/>
      <c r="L804" s="569"/>
      <c r="M804" s="569"/>
      <c r="N804" s="569"/>
      <c r="O804" s="569"/>
      <c r="P804" s="569"/>
      <c r="Q804" s="569"/>
      <c r="R804" s="569"/>
      <c r="S804" s="569"/>
      <c r="T804" s="569"/>
      <c r="U804" s="569"/>
      <c r="V804" s="569"/>
      <c r="W804" s="569"/>
      <c r="X804" s="569"/>
      <c r="Y804" s="569"/>
      <c r="Z804" s="569"/>
      <c r="AA804" s="569"/>
      <c r="AB804" s="569"/>
    </row>
    <row r="805">
      <c r="A805" s="574"/>
      <c r="B805" s="574"/>
      <c r="C805" s="569"/>
      <c r="D805" s="569"/>
      <c r="E805" s="569"/>
      <c r="F805" s="569"/>
      <c r="G805" s="569"/>
      <c r="H805" s="569"/>
      <c r="I805" s="569"/>
      <c r="J805" s="569"/>
      <c r="K805" s="569"/>
      <c r="L805" s="569"/>
      <c r="M805" s="569"/>
      <c r="N805" s="569"/>
      <c r="O805" s="569"/>
      <c r="P805" s="569"/>
      <c r="Q805" s="569"/>
      <c r="R805" s="569"/>
      <c r="S805" s="569"/>
      <c r="T805" s="569"/>
      <c r="U805" s="569"/>
      <c r="V805" s="569"/>
      <c r="W805" s="569"/>
      <c r="X805" s="569"/>
      <c r="Y805" s="569"/>
      <c r="Z805" s="569"/>
      <c r="AA805" s="569"/>
      <c r="AB805" s="569"/>
    </row>
    <row r="806">
      <c r="A806" s="574"/>
      <c r="B806" s="574"/>
      <c r="C806" s="569"/>
      <c r="D806" s="569"/>
      <c r="E806" s="569"/>
      <c r="F806" s="569"/>
      <c r="G806" s="569"/>
      <c r="H806" s="569"/>
      <c r="I806" s="569"/>
      <c r="J806" s="569"/>
      <c r="K806" s="569"/>
      <c r="L806" s="569"/>
      <c r="M806" s="569"/>
      <c r="N806" s="569"/>
      <c r="O806" s="569"/>
      <c r="P806" s="569"/>
      <c r="Q806" s="569"/>
      <c r="R806" s="569"/>
      <c r="S806" s="569"/>
      <c r="T806" s="569"/>
      <c r="U806" s="569"/>
      <c r="V806" s="569"/>
      <c r="W806" s="569"/>
      <c r="X806" s="569"/>
      <c r="Y806" s="569"/>
      <c r="Z806" s="569"/>
      <c r="AA806" s="569"/>
      <c r="AB806" s="569"/>
    </row>
    <row r="807">
      <c r="A807" s="574"/>
      <c r="B807" s="574"/>
      <c r="C807" s="569"/>
      <c r="D807" s="569"/>
      <c r="E807" s="569"/>
      <c r="F807" s="569"/>
      <c r="G807" s="569"/>
      <c r="H807" s="569"/>
      <c r="I807" s="569"/>
      <c r="J807" s="569"/>
      <c r="K807" s="569"/>
      <c r="L807" s="569"/>
      <c r="M807" s="569"/>
      <c r="N807" s="569"/>
      <c r="O807" s="569"/>
      <c r="P807" s="569"/>
      <c r="Q807" s="569"/>
      <c r="R807" s="569"/>
      <c r="S807" s="569"/>
      <c r="T807" s="569"/>
      <c r="U807" s="569"/>
      <c r="V807" s="569"/>
      <c r="W807" s="569"/>
      <c r="X807" s="569"/>
      <c r="Y807" s="569"/>
      <c r="Z807" s="569"/>
      <c r="AA807" s="569"/>
      <c r="AB807" s="569"/>
    </row>
    <row r="808">
      <c r="A808" s="574"/>
      <c r="B808" s="574"/>
      <c r="C808" s="569"/>
      <c r="D808" s="569"/>
      <c r="E808" s="569"/>
      <c r="F808" s="569"/>
      <c r="G808" s="569"/>
      <c r="H808" s="569"/>
      <c r="I808" s="569"/>
      <c r="J808" s="569"/>
      <c r="K808" s="569"/>
      <c r="L808" s="569"/>
      <c r="M808" s="569"/>
      <c r="N808" s="569"/>
      <c r="O808" s="569"/>
      <c r="P808" s="569"/>
      <c r="Q808" s="569"/>
      <c r="R808" s="569"/>
      <c r="S808" s="569"/>
      <c r="T808" s="569"/>
      <c r="U808" s="569"/>
      <c r="V808" s="569"/>
      <c r="W808" s="569"/>
      <c r="X808" s="569"/>
      <c r="Y808" s="569"/>
      <c r="Z808" s="569"/>
      <c r="AA808" s="569"/>
      <c r="AB808" s="569"/>
    </row>
    <row r="809">
      <c r="A809" s="574"/>
      <c r="B809" s="574"/>
      <c r="C809" s="569"/>
      <c r="D809" s="569"/>
      <c r="E809" s="569"/>
      <c r="F809" s="569"/>
      <c r="G809" s="569"/>
      <c r="H809" s="569"/>
      <c r="I809" s="569"/>
      <c r="J809" s="569"/>
      <c r="K809" s="569"/>
      <c r="L809" s="569"/>
      <c r="M809" s="569"/>
      <c r="N809" s="569"/>
      <c r="O809" s="569"/>
      <c r="P809" s="569"/>
      <c r="Q809" s="569"/>
      <c r="R809" s="569"/>
      <c r="S809" s="569"/>
      <c r="T809" s="569"/>
      <c r="U809" s="569"/>
      <c r="V809" s="569"/>
      <c r="W809" s="569"/>
      <c r="X809" s="569"/>
      <c r="Y809" s="569"/>
      <c r="Z809" s="569"/>
      <c r="AA809" s="569"/>
      <c r="AB809" s="569"/>
    </row>
    <row r="810">
      <c r="A810" s="574"/>
      <c r="B810" s="574"/>
      <c r="C810" s="569"/>
      <c r="D810" s="569"/>
      <c r="E810" s="569"/>
      <c r="F810" s="569"/>
      <c r="G810" s="569"/>
      <c r="H810" s="569"/>
      <c r="I810" s="569"/>
      <c r="J810" s="569"/>
      <c r="K810" s="569"/>
      <c r="L810" s="569"/>
      <c r="M810" s="569"/>
      <c r="N810" s="569"/>
      <c r="O810" s="569"/>
      <c r="P810" s="569"/>
      <c r="Q810" s="569"/>
      <c r="R810" s="569"/>
      <c r="S810" s="569"/>
      <c r="T810" s="569"/>
      <c r="U810" s="569"/>
      <c r="V810" s="569"/>
      <c r="W810" s="569"/>
      <c r="X810" s="569"/>
      <c r="Y810" s="569"/>
      <c r="Z810" s="569"/>
      <c r="AA810" s="569"/>
      <c r="AB810" s="569"/>
    </row>
    <row r="811">
      <c r="A811" s="574"/>
      <c r="B811" s="574"/>
      <c r="C811" s="569"/>
      <c r="D811" s="569"/>
      <c r="E811" s="569"/>
      <c r="F811" s="569"/>
      <c r="G811" s="569"/>
      <c r="H811" s="569"/>
      <c r="I811" s="569"/>
      <c r="J811" s="569"/>
      <c r="K811" s="569"/>
      <c r="L811" s="569"/>
      <c r="M811" s="569"/>
      <c r="N811" s="569"/>
      <c r="O811" s="569"/>
      <c r="P811" s="569"/>
      <c r="Q811" s="569"/>
      <c r="R811" s="569"/>
      <c r="S811" s="569"/>
      <c r="T811" s="569"/>
      <c r="U811" s="569"/>
      <c r="V811" s="569"/>
      <c r="W811" s="569"/>
      <c r="X811" s="569"/>
      <c r="Y811" s="569"/>
      <c r="Z811" s="569"/>
      <c r="AA811" s="569"/>
      <c r="AB811" s="569"/>
    </row>
    <row r="812">
      <c r="A812" s="574"/>
      <c r="B812" s="574"/>
      <c r="C812" s="569"/>
      <c r="D812" s="569"/>
      <c r="E812" s="569"/>
      <c r="F812" s="569"/>
      <c r="G812" s="569"/>
      <c r="H812" s="569"/>
      <c r="I812" s="569"/>
      <c r="J812" s="569"/>
      <c r="K812" s="569"/>
      <c r="L812" s="569"/>
      <c r="M812" s="569"/>
      <c r="N812" s="569"/>
      <c r="O812" s="569"/>
      <c r="P812" s="569"/>
      <c r="Q812" s="569"/>
      <c r="R812" s="569"/>
      <c r="S812" s="569"/>
      <c r="T812" s="569"/>
      <c r="U812" s="569"/>
      <c r="V812" s="569"/>
      <c r="W812" s="569"/>
      <c r="X812" s="569"/>
      <c r="Y812" s="569"/>
      <c r="Z812" s="569"/>
      <c r="AA812" s="569"/>
      <c r="AB812" s="569"/>
    </row>
    <row r="813">
      <c r="A813" s="574"/>
      <c r="B813" s="574"/>
      <c r="C813" s="569"/>
      <c r="D813" s="569"/>
      <c r="E813" s="569"/>
      <c r="F813" s="569"/>
      <c r="G813" s="569"/>
      <c r="H813" s="569"/>
      <c r="I813" s="569"/>
      <c r="J813" s="569"/>
      <c r="K813" s="569"/>
      <c r="L813" s="569"/>
      <c r="M813" s="569"/>
      <c r="N813" s="569"/>
      <c r="O813" s="569"/>
      <c r="P813" s="569"/>
      <c r="Q813" s="569"/>
      <c r="R813" s="569"/>
      <c r="S813" s="569"/>
      <c r="T813" s="569"/>
      <c r="U813" s="569"/>
      <c r="V813" s="569"/>
      <c r="W813" s="569"/>
      <c r="X813" s="569"/>
      <c r="Y813" s="569"/>
      <c r="Z813" s="569"/>
      <c r="AA813" s="569"/>
      <c r="AB813" s="569"/>
    </row>
    <row r="814">
      <c r="A814" s="574"/>
      <c r="B814" s="574"/>
      <c r="C814" s="569"/>
      <c r="D814" s="569"/>
      <c r="E814" s="569"/>
      <c r="F814" s="569"/>
      <c r="G814" s="569"/>
      <c r="H814" s="569"/>
      <c r="I814" s="569"/>
      <c r="J814" s="569"/>
      <c r="K814" s="569"/>
      <c r="L814" s="569"/>
      <c r="M814" s="569"/>
      <c r="N814" s="569"/>
      <c r="O814" s="569"/>
      <c r="P814" s="569"/>
      <c r="Q814" s="569"/>
      <c r="R814" s="569"/>
      <c r="S814" s="569"/>
      <c r="T814" s="569"/>
      <c r="U814" s="569"/>
      <c r="V814" s="569"/>
      <c r="W814" s="569"/>
      <c r="X814" s="569"/>
      <c r="Y814" s="569"/>
      <c r="Z814" s="569"/>
      <c r="AA814" s="569"/>
      <c r="AB814" s="569"/>
    </row>
    <row r="815">
      <c r="A815" s="574"/>
      <c r="B815" s="574"/>
      <c r="C815" s="569"/>
      <c r="D815" s="569"/>
      <c r="E815" s="569"/>
      <c r="F815" s="569"/>
      <c r="G815" s="569"/>
      <c r="H815" s="569"/>
      <c r="I815" s="569"/>
      <c r="J815" s="569"/>
      <c r="K815" s="569"/>
      <c r="L815" s="569"/>
      <c r="M815" s="569"/>
      <c r="N815" s="569"/>
      <c r="O815" s="569"/>
      <c r="P815" s="569"/>
      <c r="Q815" s="569"/>
      <c r="R815" s="569"/>
      <c r="S815" s="569"/>
      <c r="T815" s="569"/>
      <c r="U815" s="569"/>
      <c r="V815" s="569"/>
      <c r="W815" s="569"/>
      <c r="X815" s="569"/>
      <c r="Y815" s="569"/>
      <c r="Z815" s="569"/>
      <c r="AA815" s="569"/>
      <c r="AB815" s="569"/>
    </row>
    <row r="816">
      <c r="A816" s="574"/>
      <c r="B816" s="574"/>
      <c r="C816" s="569"/>
      <c r="D816" s="569"/>
      <c r="E816" s="569"/>
      <c r="F816" s="569"/>
      <c r="G816" s="569"/>
      <c r="H816" s="569"/>
      <c r="I816" s="569"/>
      <c r="J816" s="569"/>
      <c r="K816" s="569"/>
      <c r="L816" s="569"/>
      <c r="M816" s="569"/>
      <c r="N816" s="569"/>
      <c r="O816" s="569"/>
      <c r="P816" s="569"/>
      <c r="Q816" s="569"/>
      <c r="R816" s="569"/>
      <c r="S816" s="569"/>
      <c r="T816" s="569"/>
      <c r="U816" s="569"/>
      <c r="V816" s="569"/>
      <c r="W816" s="569"/>
      <c r="X816" s="569"/>
      <c r="Y816" s="569"/>
      <c r="Z816" s="569"/>
      <c r="AA816" s="569"/>
      <c r="AB816" s="569"/>
    </row>
    <row r="817">
      <c r="A817" s="574"/>
      <c r="B817" s="574"/>
      <c r="C817" s="569"/>
      <c r="D817" s="569"/>
      <c r="E817" s="569"/>
      <c r="F817" s="569"/>
      <c r="G817" s="569"/>
      <c r="H817" s="569"/>
      <c r="I817" s="569"/>
      <c r="J817" s="569"/>
      <c r="K817" s="569"/>
      <c r="L817" s="569"/>
      <c r="M817" s="569"/>
      <c r="N817" s="569"/>
      <c r="O817" s="569"/>
      <c r="P817" s="569"/>
      <c r="Q817" s="569"/>
      <c r="R817" s="569"/>
      <c r="S817" s="569"/>
      <c r="T817" s="569"/>
      <c r="U817" s="569"/>
      <c r="V817" s="569"/>
      <c r="W817" s="569"/>
      <c r="X817" s="569"/>
      <c r="Y817" s="569"/>
      <c r="Z817" s="569"/>
      <c r="AA817" s="569"/>
      <c r="AB817" s="569"/>
    </row>
    <row r="818">
      <c r="A818" s="574"/>
      <c r="B818" s="574"/>
      <c r="C818" s="569"/>
      <c r="D818" s="569"/>
      <c r="E818" s="569"/>
      <c r="F818" s="569"/>
      <c r="G818" s="569"/>
      <c r="H818" s="569"/>
      <c r="I818" s="569"/>
      <c r="J818" s="569"/>
      <c r="K818" s="569"/>
      <c r="L818" s="569"/>
      <c r="M818" s="569"/>
      <c r="N818" s="569"/>
      <c r="O818" s="569"/>
      <c r="P818" s="569"/>
      <c r="Q818" s="569"/>
      <c r="R818" s="569"/>
      <c r="S818" s="569"/>
      <c r="T818" s="569"/>
      <c r="U818" s="569"/>
      <c r="V818" s="569"/>
      <c r="W818" s="569"/>
      <c r="X818" s="569"/>
      <c r="Y818" s="569"/>
      <c r="Z818" s="569"/>
      <c r="AA818" s="569"/>
      <c r="AB818" s="569"/>
    </row>
    <row r="819">
      <c r="A819" s="574"/>
      <c r="B819" s="574"/>
      <c r="C819" s="569"/>
      <c r="D819" s="569"/>
      <c r="E819" s="569"/>
      <c r="F819" s="569"/>
      <c r="G819" s="569"/>
      <c r="H819" s="569"/>
      <c r="I819" s="569"/>
      <c r="J819" s="569"/>
      <c r="K819" s="569"/>
      <c r="L819" s="569"/>
      <c r="M819" s="569"/>
      <c r="N819" s="569"/>
      <c r="O819" s="569"/>
      <c r="P819" s="569"/>
      <c r="Q819" s="569"/>
      <c r="R819" s="569"/>
      <c r="S819" s="569"/>
      <c r="T819" s="569"/>
      <c r="U819" s="569"/>
      <c r="V819" s="569"/>
      <c r="W819" s="569"/>
      <c r="X819" s="569"/>
      <c r="Y819" s="569"/>
      <c r="Z819" s="569"/>
      <c r="AA819" s="569"/>
      <c r="AB819" s="569"/>
    </row>
    <row r="820">
      <c r="A820" s="574"/>
      <c r="B820" s="574"/>
      <c r="C820" s="569"/>
      <c r="D820" s="569"/>
      <c r="E820" s="569"/>
      <c r="F820" s="569"/>
      <c r="G820" s="569"/>
      <c r="H820" s="569"/>
      <c r="I820" s="569"/>
      <c r="J820" s="569"/>
      <c r="K820" s="569"/>
      <c r="L820" s="569"/>
      <c r="M820" s="569"/>
      <c r="N820" s="569"/>
      <c r="O820" s="569"/>
      <c r="P820" s="569"/>
      <c r="Q820" s="569"/>
      <c r="R820" s="569"/>
      <c r="S820" s="569"/>
      <c r="T820" s="569"/>
      <c r="U820" s="569"/>
      <c r="V820" s="569"/>
      <c r="W820" s="569"/>
      <c r="X820" s="569"/>
      <c r="Y820" s="569"/>
      <c r="Z820" s="569"/>
      <c r="AA820" s="569"/>
      <c r="AB820" s="569"/>
    </row>
    <row r="821">
      <c r="A821" s="574"/>
      <c r="B821" s="574"/>
      <c r="C821" s="569"/>
      <c r="D821" s="569"/>
      <c r="E821" s="569"/>
      <c r="F821" s="569"/>
      <c r="G821" s="569"/>
      <c r="H821" s="569"/>
      <c r="I821" s="569"/>
      <c r="J821" s="569"/>
      <c r="K821" s="569"/>
      <c r="L821" s="569"/>
      <c r="M821" s="569"/>
      <c r="N821" s="569"/>
      <c r="O821" s="569"/>
      <c r="P821" s="569"/>
      <c r="Q821" s="569"/>
      <c r="R821" s="569"/>
      <c r="S821" s="569"/>
      <c r="T821" s="569"/>
      <c r="U821" s="569"/>
      <c r="V821" s="569"/>
      <c r="W821" s="569"/>
      <c r="X821" s="569"/>
      <c r="Y821" s="569"/>
      <c r="Z821" s="569"/>
      <c r="AA821" s="569"/>
      <c r="AB821" s="569"/>
    </row>
    <row r="822">
      <c r="A822" s="574"/>
      <c r="B822" s="574"/>
      <c r="C822" s="569"/>
      <c r="D822" s="569"/>
      <c r="E822" s="569"/>
      <c r="F822" s="569"/>
      <c r="G822" s="569"/>
      <c r="H822" s="569"/>
      <c r="I822" s="569"/>
      <c r="J822" s="569"/>
      <c r="K822" s="569"/>
      <c r="L822" s="569"/>
      <c r="M822" s="569"/>
      <c r="N822" s="569"/>
      <c r="O822" s="569"/>
      <c r="P822" s="569"/>
      <c r="Q822" s="569"/>
      <c r="R822" s="569"/>
      <c r="S822" s="569"/>
      <c r="T822" s="569"/>
      <c r="U822" s="569"/>
      <c r="V822" s="569"/>
      <c r="W822" s="569"/>
      <c r="X822" s="569"/>
      <c r="Y822" s="569"/>
      <c r="Z822" s="569"/>
      <c r="AA822" s="569"/>
      <c r="AB822" s="569"/>
    </row>
    <row r="823">
      <c r="A823" s="574"/>
      <c r="B823" s="574"/>
      <c r="C823" s="569"/>
      <c r="D823" s="569"/>
      <c r="E823" s="569"/>
      <c r="F823" s="569"/>
      <c r="G823" s="569"/>
      <c r="H823" s="569"/>
      <c r="I823" s="569"/>
      <c r="J823" s="569"/>
      <c r="K823" s="569"/>
      <c r="L823" s="569"/>
      <c r="M823" s="569"/>
      <c r="N823" s="569"/>
      <c r="O823" s="569"/>
      <c r="P823" s="569"/>
      <c r="Q823" s="569"/>
      <c r="R823" s="569"/>
      <c r="S823" s="569"/>
      <c r="T823" s="569"/>
      <c r="U823" s="569"/>
      <c r="V823" s="569"/>
      <c r="W823" s="569"/>
      <c r="X823" s="569"/>
      <c r="Y823" s="569"/>
      <c r="Z823" s="569"/>
      <c r="AA823" s="569"/>
      <c r="AB823" s="569"/>
    </row>
    <row r="824">
      <c r="A824" s="574"/>
      <c r="B824" s="574"/>
      <c r="C824" s="569"/>
      <c r="D824" s="569"/>
      <c r="E824" s="569"/>
      <c r="F824" s="569"/>
      <c r="G824" s="569"/>
      <c r="H824" s="569"/>
      <c r="I824" s="569"/>
      <c r="J824" s="569"/>
      <c r="K824" s="569"/>
      <c r="L824" s="569"/>
      <c r="M824" s="569"/>
      <c r="N824" s="569"/>
      <c r="O824" s="569"/>
      <c r="P824" s="569"/>
      <c r="Q824" s="569"/>
      <c r="R824" s="569"/>
      <c r="S824" s="569"/>
      <c r="T824" s="569"/>
      <c r="U824" s="569"/>
      <c r="V824" s="569"/>
      <c r="W824" s="569"/>
      <c r="X824" s="569"/>
      <c r="Y824" s="569"/>
      <c r="Z824" s="569"/>
      <c r="AA824" s="569"/>
      <c r="AB824" s="569"/>
    </row>
    <row r="825">
      <c r="A825" s="574"/>
      <c r="B825" s="574"/>
      <c r="C825" s="569"/>
      <c r="D825" s="569"/>
      <c r="E825" s="569"/>
      <c r="F825" s="569"/>
      <c r="G825" s="569"/>
      <c r="H825" s="569"/>
      <c r="I825" s="569"/>
      <c r="J825" s="569"/>
      <c r="K825" s="569"/>
      <c r="L825" s="569"/>
      <c r="M825" s="569"/>
      <c r="N825" s="569"/>
      <c r="O825" s="569"/>
      <c r="P825" s="569"/>
      <c r="Q825" s="569"/>
      <c r="R825" s="569"/>
      <c r="S825" s="569"/>
      <c r="T825" s="569"/>
      <c r="U825" s="569"/>
      <c r="V825" s="569"/>
      <c r="W825" s="569"/>
      <c r="X825" s="569"/>
      <c r="Y825" s="569"/>
      <c r="Z825" s="569"/>
      <c r="AA825" s="569"/>
      <c r="AB825" s="569"/>
    </row>
    <row r="826">
      <c r="A826" s="574"/>
      <c r="B826" s="574"/>
      <c r="C826" s="569"/>
      <c r="D826" s="569"/>
      <c r="E826" s="569"/>
      <c r="F826" s="569"/>
      <c r="G826" s="569"/>
      <c r="H826" s="569"/>
      <c r="I826" s="569"/>
      <c r="J826" s="569"/>
      <c r="K826" s="569"/>
      <c r="L826" s="569"/>
      <c r="M826" s="569"/>
      <c r="N826" s="569"/>
      <c r="O826" s="569"/>
      <c r="P826" s="569"/>
      <c r="Q826" s="569"/>
      <c r="R826" s="569"/>
      <c r="S826" s="569"/>
      <c r="T826" s="569"/>
      <c r="U826" s="569"/>
      <c r="V826" s="569"/>
      <c r="W826" s="569"/>
      <c r="X826" s="569"/>
      <c r="Y826" s="569"/>
      <c r="Z826" s="569"/>
      <c r="AA826" s="569"/>
      <c r="AB826" s="569"/>
    </row>
    <row r="827">
      <c r="A827" s="574"/>
      <c r="B827" s="574"/>
      <c r="C827" s="569"/>
      <c r="D827" s="569"/>
      <c r="E827" s="569"/>
      <c r="F827" s="569"/>
      <c r="G827" s="569"/>
      <c r="H827" s="569"/>
      <c r="I827" s="569"/>
      <c r="J827" s="569"/>
      <c r="K827" s="569"/>
      <c r="L827" s="569"/>
      <c r="M827" s="569"/>
      <c r="N827" s="569"/>
      <c r="O827" s="569"/>
      <c r="P827" s="569"/>
      <c r="Q827" s="569"/>
      <c r="R827" s="569"/>
      <c r="S827" s="569"/>
      <c r="T827" s="569"/>
      <c r="U827" s="569"/>
      <c r="V827" s="569"/>
      <c r="W827" s="569"/>
      <c r="X827" s="569"/>
      <c r="Y827" s="569"/>
      <c r="Z827" s="569"/>
      <c r="AA827" s="569"/>
      <c r="AB827" s="569"/>
    </row>
    <row r="828">
      <c r="A828" s="574"/>
      <c r="B828" s="574"/>
      <c r="C828" s="569"/>
      <c r="D828" s="569"/>
      <c r="E828" s="569"/>
      <c r="F828" s="569"/>
      <c r="G828" s="569"/>
      <c r="H828" s="569"/>
      <c r="I828" s="569"/>
      <c r="J828" s="569"/>
      <c r="K828" s="569"/>
      <c r="L828" s="569"/>
      <c r="M828" s="569"/>
      <c r="N828" s="569"/>
      <c r="O828" s="569"/>
      <c r="P828" s="569"/>
      <c r="Q828" s="569"/>
      <c r="R828" s="569"/>
      <c r="S828" s="569"/>
      <c r="T828" s="569"/>
      <c r="U828" s="569"/>
      <c r="V828" s="569"/>
      <c r="W828" s="569"/>
      <c r="X828" s="569"/>
      <c r="Y828" s="569"/>
      <c r="Z828" s="569"/>
      <c r="AA828" s="569"/>
      <c r="AB828" s="569"/>
    </row>
    <row r="829">
      <c r="A829" s="574"/>
      <c r="B829" s="574"/>
      <c r="C829" s="569"/>
      <c r="D829" s="569"/>
      <c r="E829" s="569"/>
      <c r="F829" s="569"/>
      <c r="G829" s="569"/>
      <c r="H829" s="569"/>
      <c r="I829" s="569"/>
      <c r="J829" s="569"/>
      <c r="K829" s="569"/>
      <c r="L829" s="569"/>
      <c r="M829" s="569"/>
      <c r="N829" s="569"/>
      <c r="O829" s="569"/>
      <c r="P829" s="569"/>
      <c r="Q829" s="569"/>
      <c r="R829" s="569"/>
      <c r="S829" s="569"/>
      <c r="T829" s="569"/>
      <c r="U829" s="569"/>
      <c r="V829" s="569"/>
      <c r="W829" s="569"/>
      <c r="X829" s="569"/>
      <c r="Y829" s="569"/>
      <c r="Z829" s="569"/>
      <c r="AA829" s="569"/>
      <c r="AB829" s="569"/>
    </row>
    <row r="830">
      <c r="A830" s="574"/>
      <c r="B830" s="574"/>
      <c r="C830" s="569"/>
      <c r="D830" s="569"/>
      <c r="E830" s="569"/>
      <c r="F830" s="569"/>
      <c r="G830" s="569"/>
      <c r="H830" s="569"/>
      <c r="I830" s="569"/>
      <c r="J830" s="569"/>
      <c r="K830" s="569"/>
      <c r="L830" s="569"/>
      <c r="M830" s="569"/>
      <c r="N830" s="569"/>
      <c r="O830" s="569"/>
      <c r="P830" s="569"/>
      <c r="Q830" s="569"/>
      <c r="R830" s="569"/>
      <c r="S830" s="569"/>
      <c r="T830" s="569"/>
      <c r="U830" s="569"/>
      <c r="V830" s="569"/>
      <c r="W830" s="569"/>
      <c r="X830" s="569"/>
      <c r="Y830" s="569"/>
      <c r="Z830" s="569"/>
      <c r="AA830" s="569"/>
      <c r="AB830" s="569"/>
    </row>
    <row r="831">
      <c r="A831" s="574"/>
      <c r="B831" s="574"/>
      <c r="C831" s="569"/>
      <c r="D831" s="569"/>
      <c r="E831" s="569"/>
      <c r="F831" s="569"/>
      <c r="G831" s="569"/>
      <c r="H831" s="569"/>
      <c r="I831" s="569"/>
      <c r="J831" s="569"/>
      <c r="K831" s="569"/>
      <c r="L831" s="569"/>
      <c r="M831" s="569"/>
      <c r="N831" s="569"/>
      <c r="O831" s="569"/>
      <c r="P831" s="569"/>
      <c r="Q831" s="569"/>
      <c r="R831" s="569"/>
      <c r="S831" s="569"/>
      <c r="T831" s="569"/>
      <c r="U831" s="569"/>
      <c r="V831" s="569"/>
      <c r="W831" s="569"/>
      <c r="X831" s="569"/>
      <c r="Y831" s="569"/>
      <c r="Z831" s="569"/>
      <c r="AA831" s="569"/>
      <c r="AB831" s="569"/>
    </row>
    <row r="832">
      <c r="A832" s="574"/>
      <c r="B832" s="574"/>
      <c r="C832" s="569"/>
      <c r="D832" s="569"/>
      <c r="E832" s="569"/>
      <c r="F832" s="569"/>
      <c r="G832" s="569"/>
      <c r="H832" s="569"/>
      <c r="I832" s="569"/>
      <c r="J832" s="569"/>
      <c r="K832" s="569"/>
      <c r="L832" s="569"/>
      <c r="M832" s="569"/>
      <c r="N832" s="569"/>
      <c r="O832" s="569"/>
      <c r="P832" s="569"/>
      <c r="Q832" s="569"/>
      <c r="R832" s="569"/>
      <c r="S832" s="569"/>
      <c r="T832" s="569"/>
      <c r="U832" s="569"/>
      <c r="V832" s="569"/>
      <c r="W832" s="569"/>
      <c r="X832" s="569"/>
      <c r="Y832" s="569"/>
      <c r="Z832" s="569"/>
      <c r="AA832" s="569"/>
      <c r="AB832" s="569"/>
    </row>
    <row r="833">
      <c r="A833" s="574"/>
      <c r="B833" s="574"/>
      <c r="C833" s="569"/>
      <c r="D833" s="569"/>
      <c r="E833" s="569"/>
      <c r="F833" s="569"/>
      <c r="G833" s="569"/>
      <c r="H833" s="569"/>
      <c r="I833" s="569"/>
      <c r="J833" s="569"/>
      <c r="K833" s="569"/>
      <c r="L833" s="569"/>
      <c r="M833" s="569"/>
      <c r="N833" s="569"/>
      <c r="O833" s="569"/>
      <c r="P833" s="569"/>
      <c r="Q833" s="569"/>
      <c r="R833" s="569"/>
      <c r="S833" s="569"/>
      <c r="T833" s="569"/>
      <c r="U833" s="569"/>
      <c r="V833" s="569"/>
      <c r="W833" s="569"/>
      <c r="X833" s="569"/>
      <c r="Y833" s="569"/>
      <c r="Z833" s="569"/>
      <c r="AA833" s="569"/>
      <c r="AB833" s="569"/>
    </row>
    <row r="834">
      <c r="A834" s="574"/>
      <c r="B834" s="574"/>
      <c r="C834" s="569"/>
      <c r="D834" s="569"/>
      <c r="E834" s="569"/>
      <c r="F834" s="569"/>
      <c r="G834" s="569"/>
      <c r="H834" s="569"/>
      <c r="I834" s="569"/>
      <c r="J834" s="569"/>
      <c r="K834" s="569"/>
      <c r="L834" s="569"/>
      <c r="M834" s="569"/>
      <c r="N834" s="569"/>
      <c r="O834" s="569"/>
      <c r="P834" s="569"/>
      <c r="Q834" s="569"/>
      <c r="R834" s="569"/>
      <c r="S834" s="569"/>
      <c r="T834" s="569"/>
      <c r="U834" s="569"/>
      <c r="V834" s="569"/>
      <c r="W834" s="569"/>
      <c r="X834" s="569"/>
      <c r="Y834" s="569"/>
      <c r="Z834" s="569"/>
      <c r="AA834" s="569"/>
      <c r="AB834" s="569"/>
    </row>
    <row r="835">
      <c r="A835" s="574"/>
      <c r="B835" s="574"/>
      <c r="C835" s="569"/>
      <c r="D835" s="569"/>
      <c r="E835" s="569"/>
      <c r="F835" s="569"/>
      <c r="G835" s="569"/>
      <c r="H835" s="569"/>
      <c r="I835" s="569"/>
      <c r="J835" s="569"/>
      <c r="K835" s="569"/>
      <c r="L835" s="569"/>
      <c r="M835" s="569"/>
      <c r="N835" s="569"/>
      <c r="O835" s="569"/>
      <c r="P835" s="569"/>
      <c r="Q835" s="569"/>
      <c r="R835" s="569"/>
      <c r="S835" s="569"/>
      <c r="T835" s="569"/>
      <c r="U835" s="569"/>
      <c r="V835" s="569"/>
      <c r="W835" s="569"/>
      <c r="X835" s="569"/>
      <c r="Y835" s="569"/>
      <c r="Z835" s="569"/>
      <c r="AA835" s="569"/>
      <c r="AB835" s="569"/>
    </row>
    <row r="836">
      <c r="A836" s="574"/>
      <c r="B836" s="574"/>
      <c r="C836" s="569"/>
      <c r="D836" s="569"/>
      <c r="E836" s="569"/>
      <c r="F836" s="569"/>
      <c r="G836" s="569"/>
      <c r="H836" s="569"/>
      <c r="I836" s="569"/>
      <c r="J836" s="569"/>
      <c r="K836" s="569"/>
      <c r="L836" s="569"/>
      <c r="M836" s="569"/>
      <c r="N836" s="569"/>
      <c r="O836" s="569"/>
      <c r="P836" s="569"/>
      <c r="Q836" s="569"/>
      <c r="R836" s="569"/>
      <c r="S836" s="569"/>
      <c r="T836" s="569"/>
      <c r="U836" s="569"/>
      <c r="V836" s="569"/>
      <c r="W836" s="569"/>
      <c r="X836" s="569"/>
      <c r="Y836" s="569"/>
      <c r="Z836" s="569"/>
      <c r="AA836" s="569"/>
      <c r="AB836" s="569"/>
    </row>
    <row r="837">
      <c r="A837" s="574"/>
      <c r="B837" s="574"/>
      <c r="C837" s="569"/>
      <c r="D837" s="569"/>
      <c r="E837" s="569"/>
      <c r="F837" s="569"/>
      <c r="G837" s="569"/>
      <c r="H837" s="569"/>
      <c r="I837" s="569"/>
      <c r="J837" s="569"/>
      <c r="K837" s="569"/>
      <c r="L837" s="569"/>
      <c r="M837" s="569"/>
      <c r="N837" s="569"/>
      <c r="O837" s="569"/>
      <c r="P837" s="569"/>
      <c r="Q837" s="569"/>
      <c r="R837" s="569"/>
      <c r="S837" s="569"/>
      <c r="T837" s="569"/>
      <c r="U837" s="569"/>
      <c r="V837" s="569"/>
      <c r="W837" s="569"/>
      <c r="X837" s="569"/>
      <c r="Y837" s="569"/>
      <c r="Z837" s="569"/>
      <c r="AA837" s="569"/>
      <c r="AB837" s="569"/>
    </row>
    <row r="838">
      <c r="A838" s="574"/>
      <c r="B838" s="574"/>
      <c r="C838" s="569"/>
      <c r="D838" s="569"/>
      <c r="E838" s="569"/>
      <c r="F838" s="569"/>
      <c r="G838" s="569"/>
      <c r="H838" s="569"/>
      <c r="I838" s="569"/>
      <c r="J838" s="569"/>
      <c r="K838" s="569"/>
      <c r="L838" s="569"/>
      <c r="M838" s="569"/>
      <c r="N838" s="569"/>
      <c r="O838" s="569"/>
      <c r="P838" s="569"/>
      <c r="Q838" s="569"/>
      <c r="R838" s="569"/>
      <c r="S838" s="569"/>
      <c r="T838" s="569"/>
      <c r="U838" s="569"/>
      <c r="V838" s="569"/>
      <c r="W838" s="569"/>
      <c r="X838" s="569"/>
      <c r="Y838" s="569"/>
      <c r="Z838" s="569"/>
      <c r="AA838" s="569"/>
      <c r="AB838" s="569"/>
    </row>
    <row r="839">
      <c r="A839" s="574"/>
      <c r="B839" s="574"/>
      <c r="C839" s="569"/>
      <c r="D839" s="569"/>
      <c r="E839" s="569"/>
      <c r="F839" s="569"/>
      <c r="G839" s="569"/>
      <c r="H839" s="569"/>
      <c r="I839" s="569"/>
      <c r="J839" s="569"/>
      <c r="K839" s="569"/>
      <c r="L839" s="569"/>
      <c r="M839" s="569"/>
      <c r="N839" s="569"/>
      <c r="O839" s="569"/>
      <c r="P839" s="569"/>
      <c r="Q839" s="569"/>
      <c r="R839" s="569"/>
      <c r="S839" s="569"/>
      <c r="T839" s="569"/>
      <c r="U839" s="569"/>
      <c r="V839" s="569"/>
      <c r="W839" s="569"/>
      <c r="X839" s="569"/>
      <c r="Y839" s="569"/>
      <c r="Z839" s="569"/>
      <c r="AA839" s="569"/>
      <c r="AB839" s="569"/>
    </row>
    <row r="840">
      <c r="A840" s="574"/>
      <c r="B840" s="574"/>
      <c r="C840" s="569"/>
      <c r="D840" s="569"/>
      <c r="E840" s="569"/>
      <c r="F840" s="569"/>
      <c r="G840" s="569"/>
      <c r="H840" s="569"/>
      <c r="I840" s="569"/>
      <c r="J840" s="569"/>
      <c r="K840" s="569"/>
      <c r="L840" s="569"/>
      <c r="M840" s="569"/>
      <c r="N840" s="569"/>
      <c r="O840" s="569"/>
      <c r="P840" s="569"/>
      <c r="Q840" s="569"/>
      <c r="R840" s="569"/>
      <c r="S840" s="569"/>
      <c r="T840" s="569"/>
      <c r="U840" s="569"/>
      <c r="V840" s="569"/>
      <c r="W840" s="569"/>
      <c r="X840" s="569"/>
      <c r="Y840" s="569"/>
      <c r="Z840" s="569"/>
      <c r="AA840" s="569"/>
      <c r="AB840" s="569"/>
    </row>
    <row r="841">
      <c r="A841" s="574"/>
      <c r="B841" s="574"/>
      <c r="C841" s="569"/>
      <c r="D841" s="569"/>
      <c r="E841" s="569"/>
      <c r="F841" s="569"/>
      <c r="G841" s="569"/>
      <c r="H841" s="569"/>
      <c r="I841" s="569"/>
      <c r="J841" s="569"/>
      <c r="K841" s="569"/>
      <c r="L841" s="569"/>
      <c r="M841" s="569"/>
      <c r="N841" s="569"/>
      <c r="O841" s="569"/>
      <c r="P841" s="569"/>
      <c r="Q841" s="569"/>
      <c r="R841" s="569"/>
      <c r="S841" s="569"/>
      <c r="T841" s="569"/>
      <c r="U841" s="569"/>
      <c r="V841" s="569"/>
      <c r="W841" s="569"/>
      <c r="X841" s="569"/>
      <c r="Y841" s="569"/>
      <c r="Z841" s="569"/>
      <c r="AA841" s="569"/>
      <c r="AB841" s="569"/>
    </row>
    <row r="842">
      <c r="A842" s="574"/>
      <c r="B842" s="574"/>
      <c r="C842" s="569"/>
      <c r="D842" s="569"/>
      <c r="E842" s="569"/>
      <c r="F842" s="569"/>
      <c r="G842" s="569"/>
      <c r="H842" s="569"/>
      <c r="I842" s="569"/>
      <c r="J842" s="569"/>
      <c r="K842" s="569"/>
      <c r="L842" s="569"/>
      <c r="M842" s="569"/>
      <c r="N842" s="569"/>
      <c r="O842" s="569"/>
      <c r="P842" s="569"/>
      <c r="Q842" s="569"/>
      <c r="R842" s="569"/>
      <c r="S842" s="569"/>
      <c r="T842" s="569"/>
      <c r="U842" s="569"/>
      <c r="V842" s="569"/>
      <c r="W842" s="569"/>
      <c r="X842" s="569"/>
      <c r="Y842" s="569"/>
      <c r="Z842" s="569"/>
      <c r="AA842" s="569"/>
      <c r="AB842" s="569"/>
    </row>
    <row r="843">
      <c r="A843" s="574"/>
      <c r="B843" s="574"/>
      <c r="C843" s="569"/>
      <c r="D843" s="569"/>
      <c r="E843" s="569"/>
      <c r="F843" s="569"/>
      <c r="G843" s="569"/>
      <c r="H843" s="569"/>
      <c r="I843" s="569"/>
      <c r="J843" s="569"/>
      <c r="K843" s="569"/>
      <c r="L843" s="569"/>
      <c r="M843" s="569"/>
      <c r="N843" s="569"/>
      <c r="O843" s="569"/>
      <c r="P843" s="569"/>
      <c r="Q843" s="569"/>
      <c r="R843" s="569"/>
      <c r="S843" s="569"/>
      <c r="T843" s="569"/>
      <c r="U843" s="569"/>
      <c r="V843" s="569"/>
      <c r="W843" s="569"/>
      <c r="X843" s="569"/>
      <c r="Y843" s="569"/>
      <c r="Z843" s="569"/>
      <c r="AA843" s="569"/>
      <c r="AB843" s="569"/>
    </row>
    <row r="844">
      <c r="A844" s="574"/>
      <c r="B844" s="574"/>
      <c r="C844" s="569"/>
      <c r="D844" s="569"/>
      <c r="E844" s="569"/>
      <c r="F844" s="569"/>
      <c r="G844" s="569"/>
      <c r="H844" s="569"/>
      <c r="I844" s="569"/>
      <c r="J844" s="569"/>
      <c r="K844" s="569"/>
      <c r="L844" s="569"/>
      <c r="M844" s="569"/>
      <c r="N844" s="569"/>
      <c r="O844" s="569"/>
      <c r="P844" s="569"/>
      <c r="Q844" s="569"/>
      <c r="R844" s="569"/>
      <c r="S844" s="569"/>
      <c r="T844" s="569"/>
      <c r="U844" s="569"/>
      <c r="V844" s="569"/>
      <c r="W844" s="569"/>
      <c r="X844" s="569"/>
      <c r="Y844" s="569"/>
      <c r="Z844" s="569"/>
      <c r="AA844" s="569"/>
      <c r="AB844" s="569"/>
    </row>
    <row r="845">
      <c r="A845" s="574"/>
      <c r="B845" s="574"/>
      <c r="C845" s="569"/>
      <c r="D845" s="569"/>
      <c r="E845" s="569"/>
      <c r="F845" s="569"/>
      <c r="G845" s="569"/>
      <c r="H845" s="569"/>
      <c r="I845" s="569"/>
      <c r="J845" s="569"/>
      <c r="K845" s="569"/>
      <c r="L845" s="569"/>
      <c r="M845" s="569"/>
      <c r="N845" s="569"/>
      <c r="O845" s="569"/>
      <c r="P845" s="569"/>
      <c r="Q845" s="569"/>
      <c r="R845" s="569"/>
      <c r="S845" s="569"/>
      <c r="T845" s="569"/>
      <c r="U845" s="569"/>
      <c r="V845" s="569"/>
      <c r="W845" s="569"/>
      <c r="X845" s="569"/>
      <c r="Y845" s="569"/>
      <c r="Z845" s="569"/>
      <c r="AA845" s="569"/>
      <c r="AB845" s="569"/>
    </row>
    <row r="846">
      <c r="A846" s="574"/>
      <c r="B846" s="574"/>
      <c r="C846" s="569"/>
      <c r="D846" s="569"/>
      <c r="E846" s="569"/>
      <c r="F846" s="569"/>
      <c r="G846" s="569"/>
      <c r="H846" s="569"/>
      <c r="I846" s="569"/>
      <c r="J846" s="569"/>
      <c r="K846" s="569"/>
      <c r="L846" s="569"/>
      <c r="M846" s="569"/>
      <c r="N846" s="569"/>
      <c r="O846" s="569"/>
      <c r="P846" s="569"/>
      <c r="Q846" s="569"/>
      <c r="R846" s="569"/>
      <c r="S846" s="569"/>
      <c r="T846" s="569"/>
      <c r="U846" s="569"/>
      <c r="V846" s="569"/>
      <c r="W846" s="569"/>
      <c r="X846" s="569"/>
      <c r="Y846" s="569"/>
      <c r="Z846" s="569"/>
      <c r="AA846" s="569"/>
      <c r="AB846" s="569"/>
    </row>
    <row r="847">
      <c r="A847" s="574"/>
      <c r="B847" s="574"/>
      <c r="C847" s="569"/>
      <c r="D847" s="569"/>
      <c r="E847" s="569"/>
      <c r="F847" s="569"/>
      <c r="G847" s="569"/>
      <c r="H847" s="569"/>
      <c r="I847" s="569"/>
      <c r="J847" s="569"/>
      <c r="K847" s="569"/>
      <c r="L847" s="569"/>
      <c r="M847" s="569"/>
      <c r="N847" s="569"/>
      <c r="O847" s="569"/>
      <c r="P847" s="569"/>
      <c r="Q847" s="569"/>
      <c r="R847" s="569"/>
      <c r="S847" s="569"/>
      <c r="T847" s="569"/>
      <c r="U847" s="569"/>
      <c r="V847" s="569"/>
      <c r="W847" s="569"/>
      <c r="X847" s="569"/>
      <c r="Y847" s="569"/>
      <c r="Z847" s="569"/>
      <c r="AA847" s="569"/>
      <c r="AB847" s="569"/>
    </row>
    <row r="848">
      <c r="A848" s="574"/>
      <c r="B848" s="574"/>
      <c r="C848" s="569"/>
      <c r="D848" s="569"/>
      <c r="E848" s="569"/>
      <c r="F848" s="569"/>
      <c r="G848" s="569"/>
      <c r="H848" s="569"/>
      <c r="I848" s="569"/>
      <c r="J848" s="569"/>
      <c r="K848" s="569"/>
      <c r="L848" s="569"/>
      <c r="M848" s="569"/>
      <c r="N848" s="569"/>
      <c r="O848" s="569"/>
      <c r="P848" s="569"/>
      <c r="Q848" s="569"/>
      <c r="R848" s="569"/>
      <c r="S848" s="569"/>
      <c r="T848" s="569"/>
      <c r="U848" s="569"/>
      <c r="V848" s="569"/>
      <c r="W848" s="569"/>
      <c r="X848" s="569"/>
      <c r="Y848" s="569"/>
      <c r="Z848" s="569"/>
      <c r="AA848" s="569"/>
      <c r="AB848" s="569"/>
    </row>
    <row r="849">
      <c r="A849" s="574"/>
      <c r="B849" s="574"/>
      <c r="C849" s="569"/>
      <c r="D849" s="569"/>
      <c r="E849" s="569"/>
      <c r="F849" s="569"/>
      <c r="G849" s="569"/>
      <c r="H849" s="569"/>
      <c r="I849" s="569"/>
      <c r="J849" s="569"/>
      <c r="K849" s="569"/>
      <c r="L849" s="569"/>
      <c r="M849" s="569"/>
      <c r="N849" s="569"/>
      <c r="O849" s="569"/>
      <c r="P849" s="569"/>
      <c r="Q849" s="569"/>
      <c r="R849" s="569"/>
      <c r="S849" s="569"/>
      <c r="T849" s="569"/>
      <c r="U849" s="569"/>
      <c r="V849" s="569"/>
      <c r="W849" s="569"/>
      <c r="X849" s="569"/>
      <c r="Y849" s="569"/>
      <c r="Z849" s="569"/>
      <c r="AA849" s="569"/>
      <c r="AB849" s="569"/>
    </row>
    <row r="850">
      <c r="A850" s="574"/>
      <c r="B850" s="574"/>
      <c r="C850" s="569"/>
      <c r="D850" s="569"/>
      <c r="E850" s="569"/>
      <c r="F850" s="569"/>
      <c r="G850" s="569"/>
      <c r="H850" s="569"/>
      <c r="I850" s="569"/>
      <c r="J850" s="569"/>
      <c r="K850" s="569"/>
      <c r="L850" s="569"/>
      <c r="M850" s="569"/>
      <c r="N850" s="569"/>
      <c r="O850" s="569"/>
      <c r="P850" s="569"/>
      <c r="Q850" s="569"/>
      <c r="R850" s="569"/>
      <c r="S850" s="569"/>
      <c r="T850" s="569"/>
      <c r="U850" s="569"/>
      <c r="V850" s="569"/>
      <c r="W850" s="569"/>
      <c r="X850" s="569"/>
      <c r="Y850" s="569"/>
      <c r="Z850" s="569"/>
      <c r="AA850" s="569"/>
      <c r="AB850" s="569"/>
    </row>
    <row r="851">
      <c r="A851" s="574"/>
      <c r="B851" s="574"/>
      <c r="C851" s="569"/>
      <c r="D851" s="569"/>
      <c r="E851" s="569"/>
      <c r="F851" s="569"/>
      <c r="G851" s="569"/>
      <c r="H851" s="569"/>
      <c r="I851" s="569"/>
      <c r="J851" s="569"/>
      <c r="K851" s="569"/>
      <c r="L851" s="569"/>
      <c r="M851" s="569"/>
      <c r="N851" s="569"/>
      <c r="O851" s="569"/>
      <c r="P851" s="569"/>
      <c r="Q851" s="569"/>
      <c r="R851" s="569"/>
      <c r="S851" s="569"/>
      <c r="T851" s="569"/>
      <c r="U851" s="569"/>
      <c r="V851" s="569"/>
      <c r="W851" s="569"/>
      <c r="X851" s="569"/>
      <c r="Y851" s="569"/>
      <c r="Z851" s="569"/>
      <c r="AA851" s="569"/>
      <c r="AB851" s="569"/>
    </row>
    <row r="852">
      <c r="A852" s="574"/>
      <c r="B852" s="574"/>
      <c r="C852" s="569"/>
      <c r="D852" s="569"/>
      <c r="E852" s="569"/>
      <c r="F852" s="569"/>
      <c r="G852" s="569"/>
      <c r="H852" s="569"/>
      <c r="I852" s="569"/>
      <c r="J852" s="569"/>
      <c r="K852" s="569"/>
      <c r="L852" s="569"/>
      <c r="M852" s="569"/>
      <c r="N852" s="569"/>
      <c r="O852" s="569"/>
      <c r="P852" s="569"/>
      <c r="Q852" s="569"/>
      <c r="R852" s="569"/>
      <c r="S852" s="569"/>
      <c r="T852" s="569"/>
      <c r="U852" s="569"/>
      <c r="V852" s="569"/>
      <c r="W852" s="569"/>
      <c r="X852" s="569"/>
      <c r="Y852" s="569"/>
      <c r="Z852" s="569"/>
      <c r="AA852" s="569"/>
      <c r="AB852" s="569"/>
    </row>
    <row r="853">
      <c r="A853" s="574"/>
      <c r="B853" s="574"/>
      <c r="C853" s="569"/>
      <c r="D853" s="569"/>
      <c r="E853" s="569"/>
      <c r="F853" s="569"/>
      <c r="G853" s="569"/>
      <c r="H853" s="569"/>
      <c r="I853" s="569"/>
      <c r="J853" s="569"/>
      <c r="K853" s="569"/>
      <c r="L853" s="569"/>
      <c r="M853" s="569"/>
      <c r="N853" s="569"/>
      <c r="O853" s="569"/>
      <c r="P853" s="569"/>
      <c r="Q853" s="569"/>
      <c r="R853" s="569"/>
      <c r="S853" s="569"/>
      <c r="T853" s="569"/>
      <c r="U853" s="569"/>
      <c r="V853" s="569"/>
      <c r="W853" s="569"/>
      <c r="X853" s="569"/>
      <c r="Y853" s="569"/>
      <c r="Z853" s="569"/>
      <c r="AA853" s="569"/>
      <c r="AB853" s="569"/>
    </row>
    <row r="854">
      <c r="A854" s="574"/>
      <c r="B854" s="574"/>
      <c r="C854" s="569"/>
      <c r="D854" s="569"/>
      <c r="E854" s="569"/>
      <c r="F854" s="569"/>
      <c r="G854" s="569"/>
      <c r="H854" s="569"/>
      <c r="I854" s="569"/>
      <c r="J854" s="569"/>
      <c r="K854" s="569"/>
      <c r="L854" s="569"/>
      <c r="M854" s="569"/>
      <c r="N854" s="569"/>
      <c r="O854" s="569"/>
      <c r="P854" s="569"/>
      <c r="Q854" s="569"/>
      <c r="R854" s="569"/>
      <c r="S854" s="569"/>
      <c r="T854" s="569"/>
      <c r="U854" s="569"/>
      <c r="V854" s="569"/>
      <c r="W854" s="569"/>
      <c r="X854" s="569"/>
      <c r="Y854" s="569"/>
      <c r="Z854" s="569"/>
      <c r="AA854" s="569"/>
      <c r="AB854" s="569"/>
    </row>
    <row r="855">
      <c r="A855" s="574"/>
      <c r="B855" s="574"/>
      <c r="C855" s="569"/>
      <c r="D855" s="569"/>
      <c r="E855" s="569"/>
      <c r="F855" s="569"/>
      <c r="G855" s="569"/>
      <c r="H855" s="569"/>
      <c r="I855" s="569"/>
      <c r="J855" s="569"/>
      <c r="K855" s="569"/>
      <c r="L855" s="569"/>
      <c r="M855" s="569"/>
      <c r="N855" s="569"/>
      <c r="O855" s="569"/>
      <c r="P855" s="569"/>
      <c r="Q855" s="569"/>
      <c r="R855" s="569"/>
      <c r="S855" s="569"/>
      <c r="T855" s="569"/>
      <c r="U855" s="569"/>
      <c r="V855" s="569"/>
      <c r="W855" s="569"/>
      <c r="X855" s="569"/>
      <c r="Y855" s="569"/>
      <c r="Z855" s="569"/>
      <c r="AA855" s="569"/>
      <c r="AB855" s="569"/>
    </row>
    <row r="856">
      <c r="A856" s="574"/>
      <c r="B856" s="574"/>
      <c r="C856" s="569"/>
      <c r="D856" s="569"/>
      <c r="E856" s="569"/>
      <c r="F856" s="569"/>
      <c r="G856" s="569"/>
      <c r="H856" s="569"/>
      <c r="I856" s="569"/>
      <c r="J856" s="569"/>
      <c r="K856" s="569"/>
      <c r="L856" s="569"/>
      <c r="M856" s="569"/>
      <c r="N856" s="569"/>
      <c r="O856" s="569"/>
      <c r="P856" s="569"/>
      <c r="Q856" s="569"/>
      <c r="R856" s="569"/>
      <c r="S856" s="569"/>
      <c r="T856" s="569"/>
      <c r="U856" s="569"/>
      <c r="V856" s="569"/>
      <c r="W856" s="569"/>
      <c r="X856" s="569"/>
      <c r="Y856" s="569"/>
      <c r="Z856" s="569"/>
      <c r="AA856" s="569"/>
      <c r="AB856" s="569"/>
    </row>
    <row r="857">
      <c r="A857" s="574"/>
      <c r="B857" s="574"/>
      <c r="C857" s="569"/>
      <c r="D857" s="569"/>
      <c r="E857" s="569"/>
      <c r="F857" s="569"/>
      <c r="G857" s="569"/>
      <c r="H857" s="569"/>
      <c r="I857" s="569"/>
      <c r="J857" s="569"/>
      <c r="K857" s="569"/>
      <c r="L857" s="569"/>
      <c r="M857" s="569"/>
      <c r="N857" s="569"/>
      <c r="O857" s="569"/>
      <c r="P857" s="569"/>
      <c r="Q857" s="569"/>
      <c r="R857" s="569"/>
      <c r="S857" s="569"/>
      <c r="T857" s="569"/>
      <c r="U857" s="569"/>
      <c r="V857" s="569"/>
      <c r="W857" s="569"/>
      <c r="X857" s="569"/>
      <c r="Y857" s="569"/>
      <c r="Z857" s="569"/>
      <c r="AA857" s="569"/>
      <c r="AB857" s="569"/>
    </row>
    <row r="858">
      <c r="A858" s="574"/>
      <c r="B858" s="574"/>
      <c r="C858" s="569"/>
      <c r="D858" s="569"/>
      <c r="E858" s="569"/>
      <c r="F858" s="569"/>
      <c r="G858" s="569"/>
      <c r="H858" s="569"/>
      <c r="I858" s="569"/>
      <c r="J858" s="569"/>
      <c r="K858" s="569"/>
      <c r="L858" s="569"/>
      <c r="M858" s="569"/>
      <c r="N858" s="569"/>
      <c r="O858" s="569"/>
      <c r="P858" s="569"/>
      <c r="Q858" s="569"/>
      <c r="R858" s="569"/>
      <c r="S858" s="569"/>
      <c r="T858" s="569"/>
      <c r="U858" s="569"/>
      <c r="V858" s="569"/>
      <c r="W858" s="569"/>
      <c r="X858" s="569"/>
      <c r="Y858" s="569"/>
      <c r="Z858" s="569"/>
      <c r="AA858" s="569"/>
      <c r="AB858" s="569"/>
    </row>
    <row r="859">
      <c r="A859" s="574"/>
      <c r="B859" s="574"/>
      <c r="C859" s="569"/>
      <c r="D859" s="569"/>
      <c r="E859" s="569"/>
      <c r="F859" s="569"/>
      <c r="G859" s="569"/>
      <c r="H859" s="569"/>
      <c r="I859" s="569"/>
      <c r="J859" s="569"/>
      <c r="K859" s="569"/>
      <c r="L859" s="569"/>
      <c r="M859" s="569"/>
      <c r="N859" s="569"/>
      <c r="O859" s="569"/>
      <c r="P859" s="569"/>
      <c r="Q859" s="569"/>
      <c r="R859" s="569"/>
      <c r="S859" s="569"/>
      <c r="T859" s="569"/>
      <c r="U859" s="569"/>
      <c r="V859" s="569"/>
      <c r="W859" s="569"/>
      <c r="X859" s="569"/>
      <c r="Y859" s="569"/>
      <c r="Z859" s="569"/>
      <c r="AA859" s="569"/>
      <c r="AB859" s="569"/>
    </row>
    <row r="860">
      <c r="A860" s="574"/>
      <c r="B860" s="574"/>
      <c r="C860" s="569"/>
      <c r="D860" s="569"/>
      <c r="E860" s="569"/>
      <c r="F860" s="569"/>
      <c r="G860" s="569"/>
      <c r="H860" s="569"/>
      <c r="I860" s="569"/>
      <c r="J860" s="569"/>
      <c r="K860" s="569"/>
      <c r="L860" s="569"/>
      <c r="M860" s="569"/>
      <c r="N860" s="569"/>
      <c r="O860" s="569"/>
      <c r="P860" s="569"/>
      <c r="Q860" s="569"/>
      <c r="R860" s="569"/>
      <c r="S860" s="569"/>
      <c r="T860" s="569"/>
      <c r="U860" s="569"/>
      <c r="V860" s="569"/>
      <c r="W860" s="569"/>
      <c r="X860" s="569"/>
      <c r="Y860" s="569"/>
      <c r="Z860" s="569"/>
      <c r="AA860" s="569"/>
      <c r="AB860" s="569"/>
    </row>
    <row r="861">
      <c r="A861" s="574"/>
      <c r="B861" s="574"/>
      <c r="C861" s="569"/>
      <c r="D861" s="569"/>
      <c r="E861" s="569"/>
      <c r="F861" s="569"/>
      <c r="G861" s="569"/>
      <c r="H861" s="569"/>
      <c r="I861" s="569"/>
      <c r="J861" s="569"/>
      <c r="K861" s="569"/>
      <c r="L861" s="569"/>
      <c r="M861" s="569"/>
      <c r="N861" s="569"/>
      <c r="O861" s="569"/>
      <c r="P861" s="569"/>
      <c r="Q861" s="569"/>
      <c r="R861" s="569"/>
      <c r="S861" s="569"/>
      <c r="T861" s="569"/>
      <c r="U861" s="569"/>
      <c r="V861" s="569"/>
      <c r="W861" s="569"/>
      <c r="X861" s="569"/>
      <c r="Y861" s="569"/>
      <c r="Z861" s="569"/>
      <c r="AA861" s="569"/>
      <c r="AB861" s="569"/>
    </row>
    <row r="862">
      <c r="A862" s="574"/>
      <c r="B862" s="574"/>
      <c r="C862" s="569"/>
      <c r="D862" s="569"/>
      <c r="E862" s="569"/>
      <c r="F862" s="569"/>
      <c r="G862" s="569"/>
      <c r="H862" s="569"/>
      <c r="I862" s="569"/>
      <c r="J862" s="569"/>
      <c r="K862" s="569"/>
      <c r="L862" s="569"/>
      <c r="M862" s="569"/>
      <c r="N862" s="569"/>
      <c r="O862" s="569"/>
      <c r="P862" s="569"/>
      <c r="Q862" s="569"/>
      <c r="R862" s="569"/>
      <c r="S862" s="569"/>
      <c r="T862" s="569"/>
      <c r="U862" s="569"/>
      <c r="V862" s="569"/>
      <c r="W862" s="569"/>
      <c r="X862" s="569"/>
      <c r="Y862" s="569"/>
      <c r="Z862" s="569"/>
      <c r="AA862" s="569"/>
      <c r="AB862" s="569"/>
    </row>
    <row r="863">
      <c r="A863" s="574"/>
      <c r="B863" s="574"/>
      <c r="C863" s="569"/>
      <c r="D863" s="569"/>
      <c r="E863" s="569"/>
      <c r="F863" s="569"/>
      <c r="G863" s="569"/>
      <c r="H863" s="569"/>
      <c r="I863" s="569"/>
      <c r="J863" s="569"/>
      <c r="K863" s="569"/>
      <c r="L863" s="569"/>
      <c r="M863" s="569"/>
      <c r="N863" s="569"/>
      <c r="O863" s="569"/>
      <c r="P863" s="569"/>
      <c r="Q863" s="569"/>
      <c r="R863" s="569"/>
      <c r="S863" s="569"/>
      <c r="T863" s="569"/>
      <c r="U863" s="569"/>
      <c r="V863" s="569"/>
      <c r="W863" s="569"/>
      <c r="X863" s="569"/>
      <c r="Y863" s="569"/>
      <c r="Z863" s="569"/>
      <c r="AA863" s="569"/>
      <c r="AB863" s="569"/>
    </row>
    <row r="864">
      <c r="A864" s="574"/>
      <c r="B864" s="574"/>
      <c r="C864" s="569"/>
      <c r="D864" s="569"/>
      <c r="E864" s="569"/>
      <c r="F864" s="569"/>
      <c r="G864" s="569"/>
      <c r="H864" s="569"/>
      <c r="I864" s="569"/>
      <c r="J864" s="569"/>
      <c r="K864" s="569"/>
      <c r="L864" s="569"/>
      <c r="M864" s="569"/>
      <c r="N864" s="569"/>
      <c r="O864" s="569"/>
      <c r="P864" s="569"/>
      <c r="Q864" s="569"/>
      <c r="R864" s="569"/>
      <c r="S864" s="569"/>
      <c r="T864" s="569"/>
      <c r="U864" s="569"/>
      <c r="V864" s="569"/>
      <c r="W864" s="569"/>
      <c r="X864" s="569"/>
      <c r="Y864" s="569"/>
      <c r="Z864" s="569"/>
      <c r="AA864" s="569"/>
      <c r="AB864" s="569"/>
    </row>
    <row r="865">
      <c r="A865" s="574"/>
      <c r="B865" s="574"/>
      <c r="C865" s="569"/>
      <c r="D865" s="569"/>
      <c r="E865" s="569"/>
      <c r="F865" s="569"/>
      <c r="G865" s="569"/>
      <c r="H865" s="569"/>
      <c r="I865" s="569"/>
      <c r="J865" s="569"/>
      <c r="K865" s="569"/>
      <c r="L865" s="569"/>
      <c r="M865" s="569"/>
      <c r="N865" s="569"/>
      <c r="O865" s="569"/>
      <c r="P865" s="569"/>
      <c r="Q865" s="569"/>
      <c r="R865" s="569"/>
      <c r="S865" s="569"/>
      <c r="T865" s="569"/>
      <c r="U865" s="569"/>
      <c r="V865" s="569"/>
      <c r="W865" s="569"/>
      <c r="X865" s="569"/>
      <c r="Y865" s="569"/>
      <c r="Z865" s="569"/>
      <c r="AA865" s="569"/>
      <c r="AB865" s="569"/>
    </row>
    <row r="866">
      <c r="A866" s="574"/>
      <c r="B866" s="574"/>
      <c r="C866" s="569"/>
      <c r="D866" s="569"/>
      <c r="E866" s="569"/>
      <c r="F866" s="569"/>
      <c r="G866" s="569"/>
      <c r="H866" s="569"/>
      <c r="I866" s="569"/>
      <c r="J866" s="569"/>
      <c r="K866" s="569"/>
      <c r="L866" s="569"/>
      <c r="M866" s="569"/>
      <c r="N866" s="569"/>
      <c r="O866" s="569"/>
      <c r="P866" s="569"/>
      <c r="Q866" s="569"/>
      <c r="R866" s="569"/>
      <c r="S866" s="569"/>
      <c r="T866" s="569"/>
      <c r="U866" s="569"/>
      <c r="V866" s="569"/>
      <c r="W866" s="569"/>
      <c r="X866" s="569"/>
      <c r="Y866" s="569"/>
      <c r="Z866" s="569"/>
      <c r="AA866" s="569"/>
      <c r="AB866" s="569"/>
    </row>
    <row r="867">
      <c r="A867" s="574"/>
      <c r="B867" s="574"/>
      <c r="C867" s="569"/>
      <c r="D867" s="569"/>
      <c r="E867" s="569"/>
      <c r="F867" s="569"/>
      <c r="G867" s="569"/>
      <c r="H867" s="569"/>
      <c r="I867" s="569"/>
      <c r="J867" s="569"/>
      <c r="K867" s="569"/>
      <c r="L867" s="569"/>
      <c r="M867" s="569"/>
      <c r="N867" s="569"/>
      <c r="O867" s="569"/>
      <c r="P867" s="569"/>
      <c r="Q867" s="569"/>
      <c r="R867" s="569"/>
      <c r="S867" s="569"/>
      <c r="T867" s="569"/>
      <c r="U867" s="569"/>
      <c r="V867" s="569"/>
      <c r="W867" s="569"/>
      <c r="X867" s="569"/>
      <c r="Y867" s="569"/>
      <c r="Z867" s="569"/>
      <c r="AA867" s="569"/>
      <c r="AB867" s="569"/>
    </row>
    <row r="868">
      <c r="A868" s="574"/>
      <c r="B868" s="574"/>
      <c r="C868" s="569"/>
      <c r="D868" s="569"/>
      <c r="E868" s="569"/>
      <c r="F868" s="569"/>
      <c r="G868" s="569"/>
      <c r="H868" s="569"/>
      <c r="I868" s="569"/>
      <c r="J868" s="569"/>
      <c r="K868" s="569"/>
      <c r="L868" s="569"/>
      <c r="M868" s="569"/>
      <c r="N868" s="569"/>
      <c r="O868" s="569"/>
      <c r="P868" s="569"/>
      <c r="Q868" s="569"/>
      <c r="R868" s="569"/>
      <c r="S868" s="569"/>
      <c r="T868" s="569"/>
      <c r="U868" s="569"/>
      <c r="V868" s="569"/>
      <c r="W868" s="569"/>
      <c r="X868" s="569"/>
      <c r="Y868" s="569"/>
      <c r="Z868" s="569"/>
      <c r="AA868" s="569"/>
      <c r="AB868" s="569"/>
    </row>
    <row r="869">
      <c r="A869" s="574"/>
      <c r="B869" s="574"/>
      <c r="C869" s="569"/>
      <c r="D869" s="569"/>
      <c r="E869" s="569"/>
      <c r="F869" s="569"/>
      <c r="G869" s="569"/>
      <c r="H869" s="569"/>
      <c r="I869" s="569"/>
      <c r="J869" s="569"/>
      <c r="K869" s="569"/>
      <c r="L869" s="569"/>
      <c r="M869" s="569"/>
      <c r="N869" s="569"/>
      <c r="O869" s="569"/>
      <c r="P869" s="569"/>
      <c r="Q869" s="569"/>
      <c r="R869" s="569"/>
      <c r="S869" s="569"/>
      <c r="T869" s="569"/>
      <c r="U869" s="569"/>
      <c r="V869" s="569"/>
      <c r="W869" s="569"/>
      <c r="X869" s="569"/>
      <c r="Y869" s="569"/>
      <c r="Z869" s="569"/>
      <c r="AA869" s="569"/>
      <c r="AB869" s="569"/>
    </row>
    <row r="870">
      <c r="A870" s="574"/>
      <c r="B870" s="574"/>
      <c r="C870" s="569"/>
      <c r="D870" s="569"/>
      <c r="E870" s="569"/>
      <c r="F870" s="569"/>
      <c r="G870" s="569"/>
      <c r="H870" s="569"/>
      <c r="I870" s="569"/>
      <c r="J870" s="569"/>
      <c r="K870" s="569"/>
      <c r="L870" s="569"/>
      <c r="M870" s="569"/>
      <c r="N870" s="569"/>
      <c r="O870" s="569"/>
      <c r="P870" s="569"/>
      <c r="Q870" s="569"/>
      <c r="R870" s="569"/>
      <c r="S870" s="569"/>
      <c r="T870" s="569"/>
      <c r="U870" s="569"/>
      <c r="V870" s="569"/>
      <c r="W870" s="569"/>
      <c r="X870" s="569"/>
      <c r="Y870" s="569"/>
      <c r="Z870" s="569"/>
      <c r="AA870" s="569"/>
      <c r="AB870" s="569"/>
    </row>
    <row r="871">
      <c r="A871" s="574"/>
      <c r="B871" s="574"/>
      <c r="C871" s="569"/>
      <c r="D871" s="569"/>
      <c r="E871" s="569"/>
      <c r="F871" s="569"/>
      <c r="G871" s="569"/>
      <c r="H871" s="569"/>
      <c r="I871" s="569"/>
      <c r="J871" s="569"/>
      <c r="K871" s="569"/>
      <c r="L871" s="569"/>
      <c r="M871" s="569"/>
      <c r="N871" s="569"/>
      <c r="O871" s="569"/>
      <c r="P871" s="569"/>
      <c r="Q871" s="569"/>
      <c r="R871" s="569"/>
      <c r="S871" s="569"/>
      <c r="T871" s="569"/>
      <c r="U871" s="569"/>
      <c r="V871" s="569"/>
      <c r="W871" s="569"/>
      <c r="X871" s="569"/>
      <c r="Y871" s="569"/>
      <c r="Z871" s="569"/>
      <c r="AA871" s="569"/>
      <c r="AB871" s="569"/>
    </row>
    <row r="872">
      <c r="A872" s="574"/>
      <c r="B872" s="574"/>
      <c r="C872" s="569"/>
      <c r="D872" s="569"/>
      <c r="E872" s="569"/>
      <c r="F872" s="569"/>
      <c r="G872" s="569"/>
      <c r="H872" s="569"/>
      <c r="I872" s="569"/>
      <c r="J872" s="569"/>
      <c r="K872" s="569"/>
      <c r="L872" s="569"/>
      <c r="M872" s="569"/>
      <c r="N872" s="569"/>
      <c r="O872" s="569"/>
      <c r="P872" s="569"/>
      <c r="Q872" s="569"/>
      <c r="R872" s="569"/>
      <c r="S872" s="569"/>
      <c r="T872" s="569"/>
      <c r="U872" s="569"/>
      <c r="V872" s="569"/>
      <c r="W872" s="569"/>
      <c r="X872" s="569"/>
      <c r="Y872" s="569"/>
      <c r="Z872" s="569"/>
      <c r="AA872" s="569"/>
      <c r="AB872" s="569"/>
    </row>
    <row r="873">
      <c r="A873" s="574"/>
      <c r="B873" s="574"/>
      <c r="C873" s="569"/>
      <c r="D873" s="569"/>
      <c r="E873" s="569"/>
      <c r="F873" s="569"/>
      <c r="G873" s="569"/>
      <c r="H873" s="569"/>
      <c r="I873" s="569"/>
      <c r="J873" s="569"/>
      <c r="K873" s="569"/>
      <c r="L873" s="569"/>
      <c r="M873" s="569"/>
      <c r="N873" s="569"/>
      <c r="O873" s="569"/>
      <c r="P873" s="569"/>
      <c r="Q873" s="569"/>
      <c r="R873" s="569"/>
      <c r="S873" s="569"/>
      <c r="T873" s="569"/>
      <c r="U873" s="569"/>
      <c r="V873" s="569"/>
      <c r="W873" s="569"/>
      <c r="X873" s="569"/>
      <c r="Y873" s="569"/>
      <c r="Z873" s="569"/>
      <c r="AA873" s="569"/>
      <c r="AB873" s="569"/>
    </row>
    <row r="874">
      <c r="A874" s="574"/>
      <c r="B874" s="574"/>
      <c r="C874" s="569"/>
      <c r="D874" s="569"/>
      <c r="E874" s="569"/>
      <c r="F874" s="569"/>
      <c r="G874" s="569"/>
      <c r="H874" s="569"/>
      <c r="I874" s="569"/>
      <c r="J874" s="569"/>
      <c r="K874" s="569"/>
      <c r="L874" s="569"/>
      <c r="M874" s="569"/>
      <c r="N874" s="569"/>
      <c r="O874" s="569"/>
      <c r="P874" s="569"/>
      <c r="Q874" s="569"/>
      <c r="R874" s="569"/>
      <c r="S874" s="569"/>
      <c r="T874" s="569"/>
      <c r="U874" s="569"/>
      <c r="V874" s="569"/>
      <c r="W874" s="569"/>
      <c r="X874" s="569"/>
      <c r="Y874" s="569"/>
      <c r="Z874" s="569"/>
      <c r="AA874" s="569"/>
      <c r="AB874" s="569"/>
    </row>
    <row r="875">
      <c r="A875" s="574"/>
      <c r="B875" s="574"/>
      <c r="C875" s="569"/>
      <c r="D875" s="569"/>
      <c r="E875" s="569"/>
      <c r="F875" s="569"/>
      <c r="G875" s="569"/>
      <c r="H875" s="569"/>
      <c r="I875" s="569"/>
      <c r="J875" s="569"/>
      <c r="K875" s="569"/>
      <c r="L875" s="569"/>
      <c r="M875" s="569"/>
      <c r="N875" s="569"/>
      <c r="O875" s="569"/>
      <c r="P875" s="569"/>
      <c r="Q875" s="569"/>
      <c r="R875" s="569"/>
      <c r="S875" s="569"/>
      <c r="T875" s="569"/>
      <c r="U875" s="569"/>
      <c r="V875" s="569"/>
      <c r="W875" s="569"/>
      <c r="X875" s="569"/>
      <c r="Y875" s="569"/>
      <c r="Z875" s="569"/>
      <c r="AA875" s="569"/>
      <c r="AB875" s="569"/>
    </row>
    <row r="876">
      <c r="A876" s="574"/>
      <c r="B876" s="574"/>
      <c r="C876" s="569"/>
      <c r="D876" s="569"/>
      <c r="E876" s="569"/>
      <c r="F876" s="569"/>
      <c r="G876" s="569"/>
      <c r="H876" s="569"/>
      <c r="I876" s="569"/>
      <c r="J876" s="569"/>
      <c r="K876" s="569"/>
      <c r="L876" s="569"/>
      <c r="M876" s="569"/>
      <c r="N876" s="569"/>
      <c r="O876" s="569"/>
      <c r="P876" s="569"/>
      <c r="Q876" s="569"/>
      <c r="R876" s="569"/>
      <c r="S876" s="569"/>
      <c r="T876" s="569"/>
      <c r="U876" s="569"/>
      <c r="V876" s="569"/>
      <c r="W876" s="569"/>
      <c r="X876" s="569"/>
      <c r="Y876" s="569"/>
      <c r="Z876" s="569"/>
      <c r="AA876" s="569"/>
      <c r="AB876" s="569"/>
    </row>
    <row r="877">
      <c r="A877" s="574"/>
      <c r="B877" s="574"/>
      <c r="C877" s="569"/>
      <c r="D877" s="569"/>
      <c r="E877" s="569"/>
      <c r="F877" s="569"/>
      <c r="G877" s="569"/>
      <c r="H877" s="569"/>
      <c r="I877" s="569"/>
      <c r="J877" s="569"/>
      <c r="K877" s="569"/>
      <c r="L877" s="569"/>
      <c r="M877" s="569"/>
      <c r="N877" s="569"/>
      <c r="O877" s="569"/>
      <c r="P877" s="569"/>
      <c r="Q877" s="569"/>
      <c r="R877" s="569"/>
      <c r="S877" s="569"/>
      <c r="T877" s="569"/>
      <c r="U877" s="569"/>
      <c r="V877" s="569"/>
      <c r="W877" s="569"/>
      <c r="X877" s="569"/>
      <c r="Y877" s="569"/>
      <c r="Z877" s="569"/>
      <c r="AA877" s="569"/>
      <c r="AB877" s="569"/>
    </row>
    <row r="878">
      <c r="A878" s="574"/>
      <c r="B878" s="574"/>
      <c r="C878" s="569"/>
      <c r="D878" s="569"/>
      <c r="E878" s="569"/>
      <c r="F878" s="569"/>
      <c r="G878" s="569"/>
      <c r="H878" s="569"/>
      <c r="I878" s="569"/>
      <c r="J878" s="569"/>
      <c r="K878" s="569"/>
      <c r="L878" s="569"/>
      <c r="M878" s="569"/>
      <c r="N878" s="569"/>
      <c r="O878" s="569"/>
      <c r="P878" s="569"/>
      <c r="Q878" s="569"/>
      <c r="R878" s="569"/>
      <c r="S878" s="569"/>
      <c r="T878" s="569"/>
      <c r="U878" s="569"/>
      <c r="V878" s="569"/>
      <c r="W878" s="569"/>
      <c r="X878" s="569"/>
      <c r="Y878" s="569"/>
      <c r="Z878" s="569"/>
      <c r="AA878" s="569"/>
      <c r="AB878" s="569"/>
    </row>
    <row r="879">
      <c r="A879" s="574"/>
      <c r="B879" s="574"/>
      <c r="C879" s="569"/>
      <c r="D879" s="569"/>
      <c r="E879" s="569"/>
      <c r="F879" s="569"/>
      <c r="G879" s="569"/>
      <c r="H879" s="569"/>
      <c r="I879" s="569"/>
      <c r="J879" s="569"/>
      <c r="K879" s="569"/>
      <c r="L879" s="569"/>
      <c r="M879" s="569"/>
      <c r="N879" s="569"/>
      <c r="O879" s="569"/>
      <c r="P879" s="569"/>
      <c r="Q879" s="569"/>
      <c r="R879" s="569"/>
      <c r="S879" s="569"/>
      <c r="T879" s="569"/>
      <c r="U879" s="569"/>
      <c r="V879" s="569"/>
      <c r="W879" s="569"/>
      <c r="X879" s="569"/>
      <c r="Y879" s="569"/>
      <c r="Z879" s="569"/>
      <c r="AA879" s="569"/>
      <c r="AB879" s="569"/>
    </row>
    <row r="880">
      <c r="A880" s="574"/>
      <c r="B880" s="574"/>
      <c r="C880" s="569"/>
      <c r="D880" s="569"/>
      <c r="E880" s="569"/>
      <c r="F880" s="569"/>
      <c r="G880" s="569"/>
      <c r="H880" s="569"/>
      <c r="I880" s="569"/>
      <c r="J880" s="569"/>
      <c r="K880" s="569"/>
      <c r="L880" s="569"/>
      <c r="M880" s="569"/>
      <c r="N880" s="569"/>
      <c r="O880" s="569"/>
      <c r="P880" s="569"/>
      <c r="Q880" s="569"/>
      <c r="R880" s="569"/>
      <c r="S880" s="569"/>
      <c r="T880" s="569"/>
      <c r="U880" s="569"/>
      <c r="V880" s="569"/>
      <c r="W880" s="569"/>
      <c r="X880" s="569"/>
      <c r="Y880" s="569"/>
      <c r="Z880" s="569"/>
      <c r="AA880" s="569"/>
      <c r="AB880" s="569"/>
    </row>
    <row r="881">
      <c r="A881" s="574"/>
      <c r="B881" s="574"/>
      <c r="C881" s="569"/>
      <c r="D881" s="569"/>
      <c r="E881" s="569"/>
      <c r="F881" s="569"/>
      <c r="G881" s="569"/>
      <c r="H881" s="569"/>
      <c r="I881" s="569"/>
      <c r="J881" s="569"/>
      <c r="K881" s="569"/>
      <c r="L881" s="569"/>
      <c r="M881" s="569"/>
      <c r="N881" s="569"/>
      <c r="O881" s="569"/>
      <c r="P881" s="569"/>
      <c r="Q881" s="569"/>
      <c r="R881" s="569"/>
      <c r="S881" s="569"/>
      <c r="T881" s="569"/>
      <c r="U881" s="569"/>
      <c r="V881" s="569"/>
      <c r="W881" s="569"/>
      <c r="X881" s="569"/>
      <c r="Y881" s="569"/>
      <c r="Z881" s="569"/>
      <c r="AA881" s="569"/>
      <c r="AB881" s="569"/>
    </row>
    <row r="882">
      <c r="A882" s="574"/>
      <c r="B882" s="574"/>
      <c r="C882" s="569"/>
      <c r="D882" s="569"/>
      <c r="E882" s="569"/>
      <c r="F882" s="569"/>
      <c r="G882" s="569"/>
      <c r="H882" s="569"/>
      <c r="I882" s="569"/>
      <c r="J882" s="569"/>
      <c r="K882" s="569"/>
      <c r="L882" s="569"/>
      <c r="M882" s="569"/>
      <c r="N882" s="569"/>
      <c r="O882" s="569"/>
      <c r="P882" s="569"/>
      <c r="Q882" s="569"/>
      <c r="R882" s="569"/>
      <c r="S882" s="569"/>
      <c r="T882" s="569"/>
      <c r="U882" s="569"/>
      <c r="V882" s="569"/>
      <c r="W882" s="569"/>
      <c r="X882" s="569"/>
      <c r="Y882" s="569"/>
      <c r="Z882" s="569"/>
      <c r="AA882" s="569"/>
      <c r="AB882" s="569"/>
    </row>
    <row r="883">
      <c r="A883" s="574"/>
      <c r="B883" s="574"/>
      <c r="C883" s="569"/>
      <c r="D883" s="569"/>
      <c r="E883" s="569"/>
      <c r="F883" s="569"/>
      <c r="G883" s="569"/>
      <c r="H883" s="569"/>
      <c r="I883" s="569"/>
      <c r="J883" s="569"/>
      <c r="K883" s="569"/>
      <c r="L883" s="569"/>
      <c r="M883" s="569"/>
      <c r="N883" s="569"/>
      <c r="O883" s="569"/>
      <c r="P883" s="569"/>
      <c r="Q883" s="569"/>
      <c r="R883" s="569"/>
      <c r="S883" s="569"/>
      <c r="T883" s="569"/>
      <c r="U883" s="569"/>
      <c r="V883" s="569"/>
      <c r="W883" s="569"/>
      <c r="X883" s="569"/>
      <c r="Y883" s="569"/>
      <c r="Z883" s="569"/>
      <c r="AA883" s="569"/>
      <c r="AB883" s="569"/>
    </row>
    <row r="884">
      <c r="A884" s="574"/>
      <c r="B884" s="574"/>
      <c r="C884" s="569"/>
      <c r="D884" s="569"/>
      <c r="E884" s="569"/>
      <c r="F884" s="569"/>
      <c r="G884" s="569"/>
      <c r="H884" s="569"/>
      <c r="I884" s="569"/>
      <c r="J884" s="569"/>
      <c r="K884" s="569"/>
      <c r="L884" s="569"/>
      <c r="M884" s="569"/>
      <c r="N884" s="569"/>
      <c r="O884" s="569"/>
      <c r="P884" s="569"/>
      <c r="Q884" s="569"/>
      <c r="R884" s="569"/>
      <c r="S884" s="569"/>
      <c r="T884" s="569"/>
      <c r="U884" s="569"/>
      <c r="V884" s="569"/>
      <c r="W884" s="569"/>
      <c r="X884" s="569"/>
      <c r="Y884" s="569"/>
      <c r="Z884" s="569"/>
      <c r="AA884" s="569"/>
      <c r="AB884" s="569"/>
    </row>
    <row r="885">
      <c r="A885" s="574"/>
      <c r="B885" s="574"/>
      <c r="C885" s="569"/>
      <c r="D885" s="569"/>
      <c r="E885" s="569"/>
      <c r="F885" s="569"/>
      <c r="G885" s="569"/>
      <c r="H885" s="569"/>
      <c r="I885" s="569"/>
      <c r="J885" s="569"/>
      <c r="K885" s="569"/>
      <c r="L885" s="569"/>
      <c r="M885" s="569"/>
      <c r="N885" s="569"/>
      <c r="O885" s="569"/>
      <c r="P885" s="569"/>
      <c r="Q885" s="569"/>
      <c r="R885" s="569"/>
      <c r="S885" s="569"/>
      <c r="T885" s="569"/>
      <c r="U885" s="569"/>
      <c r="V885" s="569"/>
      <c r="W885" s="569"/>
      <c r="X885" s="569"/>
      <c r="Y885" s="569"/>
      <c r="Z885" s="569"/>
      <c r="AA885" s="569"/>
      <c r="AB885" s="569"/>
    </row>
    <row r="886">
      <c r="A886" s="574"/>
      <c r="B886" s="574"/>
      <c r="C886" s="569"/>
      <c r="D886" s="569"/>
      <c r="E886" s="569"/>
      <c r="F886" s="569"/>
      <c r="G886" s="569"/>
      <c r="H886" s="569"/>
      <c r="I886" s="569"/>
      <c r="J886" s="569"/>
      <c r="K886" s="569"/>
      <c r="L886" s="569"/>
      <c r="M886" s="569"/>
      <c r="N886" s="569"/>
      <c r="O886" s="569"/>
      <c r="P886" s="569"/>
      <c r="Q886" s="569"/>
      <c r="R886" s="569"/>
      <c r="S886" s="569"/>
      <c r="T886" s="569"/>
      <c r="U886" s="569"/>
      <c r="V886" s="569"/>
      <c r="W886" s="569"/>
      <c r="X886" s="569"/>
      <c r="Y886" s="569"/>
      <c r="Z886" s="569"/>
      <c r="AA886" s="569"/>
      <c r="AB886" s="569"/>
    </row>
    <row r="887">
      <c r="A887" s="574"/>
      <c r="B887" s="574"/>
      <c r="C887" s="569"/>
      <c r="D887" s="569"/>
      <c r="E887" s="569"/>
      <c r="F887" s="569"/>
      <c r="G887" s="569"/>
      <c r="H887" s="569"/>
      <c r="I887" s="569"/>
      <c r="J887" s="569"/>
      <c r="K887" s="569"/>
      <c r="L887" s="569"/>
      <c r="M887" s="569"/>
      <c r="N887" s="569"/>
      <c r="O887" s="569"/>
      <c r="P887" s="569"/>
      <c r="Q887" s="569"/>
      <c r="R887" s="569"/>
      <c r="S887" s="569"/>
      <c r="T887" s="569"/>
      <c r="U887" s="569"/>
      <c r="V887" s="569"/>
      <c r="W887" s="569"/>
      <c r="X887" s="569"/>
      <c r="Y887" s="569"/>
      <c r="Z887" s="569"/>
      <c r="AA887" s="569"/>
      <c r="AB887" s="569"/>
    </row>
    <row r="888">
      <c r="A888" s="574"/>
      <c r="B888" s="574"/>
      <c r="C888" s="569"/>
      <c r="D888" s="569"/>
      <c r="E888" s="569"/>
      <c r="F888" s="569"/>
      <c r="G888" s="569"/>
      <c r="H888" s="569"/>
      <c r="I888" s="569"/>
      <c r="J888" s="569"/>
      <c r="K888" s="569"/>
      <c r="L888" s="569"/>
      <c r="M888" s="569"/>
      <c r="N888" s="569"/>
      <c r="O888" s="569"/>
      <c r="P888" s="569"/>
      <c r="Q888" s="569"/>
      <c r="R888" s="569"/>
      <c r="S888" s="569"/>
      <c r="T888" s="569"/>
      <c r="U888" s="569"/>
      <c r="V888" s="569"/>
      <c r="W888" s="569"/>
      <c r="X888" s="569"/>
      <c r="Y888" s="569"/>
      <c r="Z888" s="569"/>
      <c r="AA888" s="569"/>
      <c r="AB888" s="569"/>
    </row>
    <row r="889">
      <c r="A889" s="574"/>
      <c r="B889" s="574"/>
      <c r="C889" s="569"/>
      <c r="D889" s="569"/>
      <c r="E889" s="569"/>
      <c r="F889" s="569"/>
      <c r="G889" s="569"/>
      <c r="H889" s="569"/>
      <c r="I889" s="569"/>
      <c r="J889" s="569"/>
      <c r="K889" s="569"/>
      <c r="L889" s="569"/>
      <c r="M889" s="569"/>
      <c r="N889" s="569"/>
      <c r="O889" s="569"/>
      <c r="P889" s="569"/>
      <c r="Q889" s="569"/>
      <c r="R889" s="569"/>
      <c r="S889" s="569"/>
      <c r="T889" s="569"/>
      <c r="U889" s="569"/>
      <c r="V889" s="569"/>
      <c r="W889" s="569"/>
      <c r="X889" s="569"/>
      <c r="Y889" s="569"/>
      <c r="Z889" s="569"/>
      <c r="AA889" s="569"/>
      <c r="AB889" s="569"/>
    </row>
    <row r="890">
      <c r="A890" s="574"/>
      <c r="B890" s="574"/>
      <c r="C890" s="569"/>
      <c r="D890" s="569"/>
      <c r="E890" s="569"/>
      <c r="F890" s="569"/>
      <c r="G890" s="569"/>
      <c r="H890" s="569"/>
      <c r="I890" s="569"/>
      <c r="J890" s="569"/>
      <c r="K890" s="569"/>
      <c r="L890" s="569"/>
      <c r="M890" s="569"/>
      <c r="N890" s="569"/>
      <c r="O890" s="569"/>
      <c r="P890" s="569"/>
      <c r="Q890" s="569"/>
      <c r="R890" s="569"/>
      <c r="S890" s="569"/>
      <c r="T890" s="569"/>
      <c r="U890" s="569"/>
      <c r="V890" s="569"/>
      <c r="W890" s="569"/>
      <c r="X890" s="569"/>
      <c r="Y890" s="569"/>
      <c r="Z890" s="569"/>
      <c r="AA890" s="569"/>
      <c r="AB890" s="569"/>
    </row>
    <row r="891">
      <c r="A891" s="574"/>
      <c r="B891" s="574"/>
      <c r="C891" s="569"/>
      <c r="D891" s="569"/>
      <c r="E891" s="569"/>
      <c r="F891" s="569"/>
      <c r="G891" s="569"/>
      <c r="H891" s="569"/>
      <c r="I891" s="569"/>
      <c r="J891" s="569"/>
      <c r="K891" s="569"/>
      <c r="L891" s="569"/>
      <c r="M891" s="569"/>
      <c r="N891" s="569"/>
      <c r="O891" s="569"/>
      <c r="P891" s="569"/>
      <c r="Q891" s="569"/>
      <c r="R891" s="569"/>
      <c r="S891" s="569"/>
      <c r="T891" s="569"/>
      <c r="U891" s="569"/>
      <c r="V891" s="569"/>
      <c r="W891" s="569"/>
      <c r="X891" s="569"/>
      <c r="Y891" s="569"/>
      <c r="Z891" s="569"/>
      <c r="AA891" s="569"/>
      <c r="AB891" s="569"/>
    </row>
    <row r="892">
      <c r="A892" s="574"/>
      <c r="B892" s="574"/>
      <c r="C892" s="569"/>
      <c r="D892" s="569"/>
      <c r="E892" s="569"/>
      <c r="F892" s="569"/>
      <c r="G892" s="569"/>
      <c r="H892" s="569"/>
      <c r="I892" s="569"/>
      <c r="J892" s="569"/>
      <c r="K892" s="569"/>
      <c r="L892" s="569"/>
      <c r="M892" s="569"/>
      <c r="N892" s="569"/>
      <c r="O892" s="569"/>
      <c r="P892" s="569"/>
      <c r="Q892" s="569"/>
      <c r="R892" s="569"/>
      <c r="S892" s="569"/>
      <c r="T892" s="569"/>
      <c r="U892" s="569"/>
      <c r="V892" s="569"/>
      <c r="W892" s="569"/>
      <c r="X892" s="569"/>
      <c r="Y892" s="569"/>
      <c r="Z892" s="569"/>
      <c r="AA892" s="569"/>
      <c r="AB892" s="569"/>
    </row>
    <row r="893">
      <c r="A893" s="574"/>
      <c r="B893" s="574"/>
      <c r="C893" s="569"/>
      <c r="D893" s="569"/>
      <c r="E893" s="569"/>
      <c r="F893" s="569"/>
      <c r="G893" s="569"/>
      <c r="H893" s="569"/>
      <c r="I893" s="569"/>
      <c r="J893" s="569"/>
      <c r="K893" s="569"/>
      <c r="L893" s="569"/>
      <c r="M893" s="569"/>
      <c r="N893" s="569"/>
      <c r="O893" s="569"/>
      <c r="P893" s="569"/>
      <c r="Q893" s="569"/>
      <c r="R893" s="569"/>
      <c r="S893" s="569"/>
      <c r="T893" s="569"/>
      <c r="U893" s="569"/>
      <c r="V893" s="569"/>
      <c r="W893" s="569"/>
      <c r="X893" s="569"/>
      <c r="Y893" s="569"/>
      <c r="Z893" s="569"/>
      <c r="AA893" s="569"/>
      <c r="AB893" s="569"/>
    </row>
    <row r="894">
      <c r="A894" s="574"/>
      <c r="B894" s="574"/>
      <c r="C894" s="569"/>
      <c r="D894" s="569"/>
      <c r="E894" s="569"/>
      <c r="F894" s="569"/>
      <c r="G894" s="569"/>
      <c r="H894" s="569"/>
      <c r="I894" s="569"/>
      <c r="J894" s="569"/>
      <c r="K894" s="569"/>
      <c r="L894" s="569"/>
      <c r="M894" s="569"/>
      <c r="N894" s="569"/>
      <c r="O894" s="569"/>
      <c r="P894" s="569"/>
      <c r="Q894" s="569"/>
      <c r="R894" s="569"/>
      <c r="S894" s="569"/>
      <c r="T894" s="569"/>
      <c r="U894" s="569"/>
      <c r="V894" s="569"/>
      <c r="W894" s="569"/>
      <c r="X894" s="569"/>
      <c r="Y894" s="569"/>
      <c r="Z894" s="569"/>
      <c r="AA894" s="569"/>
      <c r="AB894" s="569"/>
    </row>
    <row r="895">
      <c r="A895" s="574"/>
      <c r="B895" s="574"/>
      <c r="C895" s="569"/>
      <c r="D895" s="569"/>
      <c r="E895" s="569"/>
      <c r="F895" s="569"/>
      <c r="G895" s="569"/>
      <c r="H895" s="569"/>
      <c r="I895" s="569"/>
      <c r="J895" s="569"/>
      <c r="K895" s="569"/>
      <c r="L895" s="569"/>
      <c r="M895" s="569"/>
      <c r="N895" s="569"/>
      <c r="O895" s="569"/>
      <c r="P895" s="569"/>
      <c r="Q895" s="569"/>
      <c r="R895" s="569"/>
      <c r="S895" s="569"/>
      <c r="T895" s="569"/>
      <c r="U895" s="569"/>
      <c r="V895" s="569"/>
      <c r="W895" s="569"/>
      <c r="X895" s="569"/>
      <c r="Y895" s="569"/>
      <c r="Z895" s="569"/>
      <c r="AA895" s="569"/>
      <c r="AB895" s="569"/>
    </row>
    <row r="896">
      <c r="A896" s="574"/>
      <c r="B896" s="574"/>
      <c r="C896" s="569"/>
      <c r="D896" s="569"/>
      <c r="E896" s="569"/>
      <c r="F896" s="569"/>
      <c r="G896" s="569"/>
      <c r="H896" s="569"/>
      <c r="I896" s="569"/>
      <c r="J896" s="569"/>
      <c r="K896" s="569"/>
      <c r="L896" s="569"/>
      <c r="M896" s="569"/>
      <c r="N896" s="569"/>
      <c r="O896" s="569"/>
      <c r="P896" s="569"/>
      <c r="Q896" s="569"/>
      <c r="R896" s="569"/>
      <c r="S896" s="569"/>
      <c r="T896" s="569"/>
      <c r="U896" s="569"/>
      <c r="V896" s="569"/>
      <c r="W896" s="569"/>
      <c r="X896" s="569"/>
      <c r="Y896" s="569"/>
      <c r="Z896" s="569"/>
      <c r="AA896" s="569"/>
      <c r="AB896" s="569"/>
    </row>
    <row r="897">
      <c r="A897" s="574"/>
      <c r="B897" s="574"/>
      <c r="C897" s="569"/>
      <c r="D897" s="569"/>
      <c r="E897" s="569"/>
      <c r="F897" s="569"/>
      <c r="G897" s="569"/>
      <c r="H897" s="569"/>
      <c r="I897" s="569"/>
      <c r="J897" s="569"/>
      <c r="K897" s="569"/>
      <c r="L897" s="569"/>
      <c r="M897" s="569"/>
      <c r="N897" s="569"/>
      <c r="O897" s="569"/>
      <c r="P897" s="569"/>
      <c r="Q897" s="569"/>
      <c r="R897" s="569"/>
      <c r="S897" s="569"/>
      <c r="T897" s="569"/>
      <c r="U897" s="569"/>
      <c r="V897" s="569"/>
      <c r="W897" s="569"/>
      <c r="X897" s="569"/>
      <c r="Y897" s="569"/>
      <c r="Z897" s="569"/>
      <c r="AA897" s="569"/>
      <c r="AB897" s="569"/>
    </row>
    <row r="898">
      <c r="A898" s="574"/>
      <c r="B898" s="574"/>
      <c r="C898" s="569"/>
      <c r="D898" s="569"/>
      <c r="E898" s="569"/>
      <c r="F898" s="569"/>
      <c r="G898" s="569"/>
      <c r="H898" s="569"/>
      <c r="I898" s="569"/>
      <c r="J898" s="569"/>
      <c r="K898" s="569"/>
      <c r="L898" s="569"/>
      <c r="M898" s="569"/>
      <c r="N898" s="569"/>
      <c r="O898" s="569"/>
      <c r="P898" s="569"/>
      <c r="Q898" s="569"/>
      <c r="R898" s="569"/>
      <c r="S898" s="569"/>
      <c r="T898" s="569"/>
      <c r="U898" s="569"/>
      <c r="V898" s="569"/>
      <c r="W898" s="569"/>
      <c r="X898" s="569"/>
      <c r="Y898" s="569"/>
      <c r="Z898" s="569"/>
      <c r="AA898" s="569"/>
      <c r="AB898" s="569"/>
    </row>
    <row r="899">
      <c r="A899" s="574"/>
      <c r="B899" s="574"/>
      <c r="C899" s="569"/>
      <c r="D899" s="569"/>
      <c r="E899" s="569"/>
      <c r="F899" s="569"/>
      <c r="G899" s="569"/>
      <c r="H899" s="569"/>
      <c r="I899" s="569"/>
      <c r="J899" s="569"/>
      <c r="K899" s="569"/>
      <c r="L899" s="569"/>
      <c r="M899" s="569"/>
      <c r="N899" s="569"/>
      <c r="O899" s="569"/>
      <c r="P899" s="569"/>
      <c r="Q899" s="569"/>
      <c r="R899" s="569"/>
      <c r="S899" s="569"/>
      <c r="T899" s="569"/>
      <c r="U899" s="569"/>
      <c r="V899" s="569"/>
      <c r="W899" s="569"/>
      <c r="X899" s="569"/>
      <c r="Y899" s="569"/>
      <c r="Z899" s="569"/>
      <c r="AA899" s="569"/>
      <c r="AB899" s="569"/>
    </row>
    <row r="900">
      <c r="A900" s="574"/>
      <c r="B900" s="574"/>
      <c r="C900" s="569"/>
      <c r="D900" s="569"/>
      <c r="E900" s="569"/>
      <c r="F900" s="569"/>
      <c r="G900" s="569"/>
      <c r="H900" s="569"/>
      <c r="I900" s="569"/>
      <c r="J900" s="569"/>
      <c r="K900" s="569"/>
      <c r="L900" s="569"/>
      <c r="M900" s="569"/>
      <c r="N900" s="569"/>
      <c r="O900" s="569"/>
      <c r="P900" s="569"/>
      <c r="Q900" s="569"/>
      <c r="R900" s="569"/>
      <c r="S900" s="569"/>
      <c r="T900" s="569"/>
      <c r="U900" s="569"/>
      <c r="V900" s="569"/>
      <c r="W900" s="569"/>
      <c r="X900" s="569"/>
      <c r="Y900" s="569"/>
      <c r="Z900" s="569"/>
      <c r="AA900" s="569"/>
      <c r="AB900" s="569"/>
    </row>
    <row r="901">
      <c r="A901" s="574"/>
      <c r="B901" s="574"/>
      <c r="C901" s="569"/>
      <c r="D901" s="569"/>
      <c r="E901" s="569"/>
      <c r="F901" s="569"/>
      <c r="G901" s="569"/>
      <c r="H901" s="569"/>
      <c r="I901" s="569"/>
      <c r="J901" s="569"/>
      <c r="K901" s="569"/>
      <c r="L901" s="569"/>
      <c r="M901" s="569"/>
      <c r="N901" s="569"/>
      <c r="O901" s="569"/>
      <c r="P901" s="569"/>
      <c r="Q901" s="569"/>
      <c r="R901" s="569"/>
      <c r="S901" s="569"/>
      <c r="T901" s="569"/>
      <c r="U901" s="569"/>
      <c r="V901" s="569"/>
      <c r="W901" s="569"/>
      <c r="X901" s="569"/>
      <c r="Y901" s="569"/>
      <c r="Z901" s="569"/>
      <c r="AA901" s="569"/>
      <c r="AB901" s="569"/>
    </row>
    <row r="902">
      <c r="A902" s="574"/>
      <c r="B902" s="574"/>
      <c r="C902" s="569"/>
      <c r="D902" s="569"/>
      <c r="E902" s="569"/>
      <c r="F902" s="569"/>
      <c r="G902" s="569"/>
      <c r="H902" s="569"/>
      <c r="I902" s="569"/>
      <c r="J902" s="569"/>
      <c r="K902" s="569"/>
      <c r="L902" s="569"/>
      <c r="M902" s="569"/>
      <c r="N902" s="569"/>
      <c r="O902" s="569"/>
      <c r="P902" s="569"/>
      <c r="Q902" s="569"/>
      <c r="R902" s="569"/>
      <c r="S902" s="569"/>
      <c r="T902" s="569"/>
      <c r="U902" s="569"/>
      <c r="V902" s="569"/>
      <c r="W902" s="569"/>
      <c r="X902" s="569"/>
      <c r="Y902" s="569"/>
      <c r="Z902" s="569"/>
      <c r="AA902" s="569"/>
      <c r="AB902" s="569"/>
    </row>
    <row r="903">
      <c r="A903" s="574"/>
      <c r="B903" s="574"/>
      <c r="C903" s="569"/>
      <c r="D903" s="569"/>
      <c r="E903" s="569"/>
      <c r="F903" s="569"/>
      <c r="G903" s="569"/>
      <c r="H903" s="569"/>
      <c r="I903" s="569"/>
      <c r="J903" s="569"/>
      <c r="K903" s="569"/>
      <c r="L903" s="569"/>
      <c r="M903" s="569"/>
      <c r="N903" s="569"/>
      <c r="O903" s="569"/>
      <c r="P903" s="569"/>
      <c r="Q903" s="569"/>
      <c r="R903" s="569"/>
      <c r="S903" s="569"/>
      <c r="T903" s="569"/>
      <c r="U903" s="569"/>
      <c r="V903" s="569"/>
      <c r="W903" s="569"/>
      <c r="X903" s="569"/>
      <c r="Y903" s="569"/>
      <c r="Z903" s="569"/>
      <c r="AA903" s="569"/>
      <c r="AB903" s="569"/>
    </row>
    <row r="904">
      <c r="A904" s="574"/>
      <c r="B904" s="574"/>
      <c r="C904" s="569"/>
      <c r="D904" s="569"/>
      <c r="E904" s="569"/>
      <c r="F904" s="569"/>
      <c r="G904" s="569"/>
      <c r="H904" s="569"/>
      <c r="I904" s="569"/>
      <c r="J904" s="569"/>
      <c r="K904" s="569"/>
      <c r="L904" s="569"/>
      <c r="M904" s="569"/>
      <c r="N904" s="569"/>
      <c r="O904" s="569"/>
      <c r="P904" s="569"/>
      <c r="Q904" s="569"/>
      <c r="R904" s="569"/>
      <c r="S904" s="569"/>
      <c r="T904" s="569"/>
      <c r="U904" s="569"/>
      <c r="V904" s="569"/>
      <c r="W904" s="569"/>
      <c r="X904" s="569"/>
      <c r="Y904" s="569"/>
      <c r="Z904" s="569"/>
      <c r="AA904" s="569"/>
      <c r="AB904" s="569"/>
    </row>
    <row r="905">
      <c r="A905" s="574"/>
      <c r="B905" s="574"/>
      <c r="C905" s="569"/>
      <c r="D905" s="569"/>
      <c r="E905" s="569"/>
      <c r="F905" s="569"/>
      <c r="G905" s="569"/>
      <c r="H905" s="569"/>
      <c r="I905" s="569"/>
      <c r="J905" s="569"/>
      <c r="K905" s="569"/>
      <c r="L905" s="569"/>
      <c r="M905" s="569"/>
      <c r="N905" s="569"/>
      <c r="O905" s="569"/>
      <c r="P905" s="569"/>
      <c r="Q905" s="569"/>
      <c r="R905" s="569"/>
      <c r="S905" s="569"/>
      <c r="T905" s="569"/>
      <c r="U905" s="569"/>
      <c r="V905" s="569"/>
      <c r="W905" s="569"/>
      <c r="X905" s="569"/>
      <c r="Y905" s="569"/>
      <c r="Z905" s="569"/>
      <c r="AA905" s="569"/>
      <c r="AB905" s="569"/>
    </row>
    <row r="906">
      <c r="A906" s="574"/>
      <c r="B906" s="574"/>
      <c r="C906" s="569"/>
      <c r="D906" s="569"/>
      <c r="E906" s="569"/>
      <c r="F906" s="569"/>
      <c r="G906" s="569"/>
      <c r="H906" s="569"/>
      <c r="I906" s="569"/>
      <c r="J906" s="569"/>
      <c r="K906" s="569"/>
      <c r="L906" s="569"/>
      <c r="M906" s="569"/>
      <c r="N906" s="569"/>
      <c r="O906" s="569"/>
      <c r="P906" s="569"/>
      <c r="Q906" s="569"/>
      <c r="R906" s="569"/>
      <c r="S906" s="569"/>
      <c r="T906" s="569"/>
      <c r="U906" s="569"/>
      <c r="V906" s="569"/>
      <c r="W906" s="569"/>
      <c r="X906" s="569"/>
      <c r="Y906" s="569"/>
      <c r="Z906" s="569"/>
      <c r="AA906" s="569"/>
      <c r="AB906" s="569"/>
    </row>
    <row r="907">
      <c r="A907" s="574"/>
      <c r="B907" s="574"/>
      <c r="C907" s="569"/>
      <c r="D907" s="569"/>
      <c r="E907" s="569"/>
      <c r="F907" s="569"/>
      <c r="G907" s="569"/>
      <c r="H907" s="569"/>
      <c r="I907" s="569"/>
      <c r="J907" s="569"/>
      <c r="K907" s="569"/>
      <c r="L907" s="569"/>
      <c r="M907" s="569"/>
      <c r="N907" s="569"/>
      <c r="O907" s="569"/>
      <c r="P907" s="569"/>
      <c r="Q907" s="569"/>
      <c r="R907" s="569"/>
      <c r="S907" s="569"/>
      <c r="T907" s="569"/>
      <c r="U907" s="569"/>
      <c r="V907" s="569"/>
      <c r="W907" s="569"/>
      <c r="X907" s="569"/>
      <c r="Y907" s="569"/>
      <c r="Z907" s="569"/>
      <c r="AA907" s="569"/>
      <c r="AB907" s="569"/>
    </row>
    <row r="908">
      <c r="A908" s="574"/>
      <c r="B908" s="574"/>
      <c r="C908" s="569"/>
      <c r="D908" s="569"/>
      <c r="E908" s="569"/>
      <c r="F908" s="569"/>
      <c r="G908" s="569"/>
      <c r="H908" s="569"/>
      <c r="I908" s="569"/>
      <c r="J908" s="569"/>
      <c r="K908" s="569"/>
      <c r="L908" s="569"/>
      <c r="M908" s="569"/>
      <c r="N908" s="569"/>
      <c r="O908" s="569"/>
      <c r="P908" s="569"/>
      <c r="Q908" s="569"/>
      <c r="R908" s="569"/>
      <c r="S908" s="569"/>
      <c r="T908" s="569"/>
      <c r="U908" s="569"/>
      <c r="V908" s="569"/>
      <c r="W908" s="569"/>
      <c r="X908" s="569"/>
      <c r="Y908" s="569"/>
      <c r="Z908" s="569"/>
      <c r="AA908" s="569"/>
      <c r="AB908" s="569"/>
    </row>
    <row r="909">
      <c r="A909" s="574"/>
      <c r="B909" s="574"/>
      <c r="C909" s="569"/>
      <c r="D909" s="569"/>
      <c r="E909" s="569"/>
      <c r="F909" s="569"/>
      <c r="G909" s="569"/>
      <c r="H909" s="569"/>
      <c r="I909" s="569"/>
      <c r="J909" s="569"/>
      <c r="K909" s="569"/>
      <c r="L909" s="569"/>
      <c r="M909" s="569"/>
      <c r="N909" s="569"/>
      <c r="O909" s="569"/>
      <c r="P909" s="569"/>
      <c r="Q909" s="569"/>
      <c r="R909" s="569"/>
      <c r="S909" s="569"/>
      <c r="T909" s="569"/>
      <c r="U909" s="569"/>
      <c r="V909" s="569"/>
      <c r="W909" s="569"/>
      <c r="X909" s="569"/>
      <c r="Y909" s="569"/>
      <c r="Z909" s="569"/>
      <c r="AA909" s="569"/>
      <c r="AB909" s="569"/>
    </row>
    <row r="910">
      <c r="A910" s="574"/>
      <c r="B910" s="574"/>
      <c r="C910" s="569"/>
      <c r="D910" s="569"/>
      <c r="E910" s="569"/>
      <c r="F910" s="569"/>
      <c r="G910" s="569"/>
      <c r="H910" s="569"/>
      <c r="I910" s="569"/>
      <c r="J910" s="569"/>
      <c r="K910" s="569"/>
      <c r="L910" s="569"/>
      <c r="M910" s="569"/>
      <c r="N910" s="569"/>
      <c r="O910" s="569"/>
      <c r="P910" s="569"/>
      <c r="Q910" s="569"/>
      <c r="R910" s="569"/>
      <c r="S910" s="569"/>
      <c r="T910" s="569"/>
      <c r="U910" s="569"/>
      <c r="V910" s="569"/>
      <c r="W910" s="569"/>
      <c r="X910" s="569"/>
      <c r="Y910" s="569"/>
      <c r="Z910" s="569"/>
      <c r="AA910" s="569"/>
      <c r="AB910" s="569"/>
    </row>
    <row r="911">
      <c r="A911" s="574"/>
      <c r="B911" s="574"/>
      <c r="C911" s="569"/>
      <c r="D911" s="569"/>
      <c r="E911" s="569"/>
      <c r="F911" s="569"/>
      <c r="G911" s="569"/>
      <c r="H911" s="569"/>
      <c r="I911" s="569"/>
      <c r="J911" s="569"/>
      <c r="K911" s="569"/>
      <c r="L911" s="569"/>
      <c r="M911" s="569"/>
      <c r="N911" s="569"/>
      <c r="O911" s="569"/>
      <c r="P911" s="569"/>
      <c r="Q911" s="569"/>
      <c r="R911" s="569"/>
      <c r="S911" s="569"/>
      <c r="T911" s="569"/>
      <c r="U911" s="569"/>
      <c r="V911" s="569"/>
      <c r="W911" s="569"/>
      <c r="X911" s="569"/>
      <c r="Y911" s="569"/>
      <c r="Z911" s="569"/>
      <c r="AA911" s="569"/>
      <c r="AB911" s="569"/>
    </row>
    <row r="912">
      <c r="A912" s="574"/>
      <c r="B912" s="574"/>
      <c r="C912" s="569"/>
      <c r="D912" s="569"/>
      <c r="E912" s="569"/>
      <c r="F912" s="569"/>
      <c r="G912" s="569"/>
      <c r="H912" s="569"/>
      <c r="I912" s="569"/>
      <c r="J912" s="569"/>
      <c r="K912" s="569"/>
      <c r="L912" s="569"/>
      <c r="M912" s="569"/>
      <c r="N912" s="569"/>
      <c r="O912" s="569"/>
      <c r="P912" s="569"/>
      <c r="Q912" s="569"/>
      <c r="R912" s="569"/>
      <c r="S912" s="569"/>
      <c r="T912" s="569"/>
      <c r="U912" s="569"/>
      <c r="V912" s="569"/>
      <c r="W912" s="569"/>
      <c r="X912" s="569"/>
      <c r="Y912" s="569"/>
      <c r="Z912" s="569"/>
      <c r="AA912" s="569"/>
      <c r="AB912" s="569"/>
    </row>
    <row r="913">
      <c r="A913" s="574"/>
      <c r="B913" s="574"/>
      <c r="C913" s="569"/>
      <c r="D913" s="569"/>
      <c r="E913" s="569"/>
      <c r="F913" s="569"/>
      <c r="G913" s="569"/>
      <c r="H913" s="569"/>
      <c r="I913" s="569"/>
      <c r="J913" s="569"/>
      <c r="K913" s="569"/>
      <c r="L913" s="569"/>
      <c r="M913" s="569"/>
      <c r="N913" s="569"/>
      <c r="O913" s="569"/>
      <c r="P913" s="569"/>
      <c r="Q913" s="569"/>
      <c r="R913" s="569"/>
      <c r="S913" s="569"/>
      <c r="T913" s="569"/>
      <c r="U913" s="569"/>
      <c r="V913" s="569"/>
      <c r="W913" s="569"/>
      <c r="X913" s="569"/>
      <c r="Y913" s="569"/>
      <c r="Z913" s="569"/>
      <c r="AA913" s="569"/>
      <c r="AB913" s="569"/>
    </row>
    <row r="914">
      <c r="A914" s="574"/>
      <c r="B914" s="574"/>
      <c r="C914" s="569"/>
      <c r="D914" s="569"/>
      <c r="E914" s="569"/>
      <c r="F914" s="569"/>
      <c r="G914" s="569"/>
      <c r="H914" s="569"/>
      <c r="I914" s="569"/>
      <c r="J914" s="569"/>
      <c r="K914" s="569"/>
      <c r="L914" s="569"/>
      <c r="M914" s="569"/>
      <c r="N914" s="569"/>
      <c r="O914" s="569"/>
      <c r="P914" s="569"/>
      <c r="Q914" s="569"/>
      <c r="R914" s="569"/>
      <c r="S914" s="569"/>
      <c r="T914" s="569"/>
      <c r="U914" s="569"/>
      <c r="V914" s="569"/>
      <c r="W914" s="569"/>
      <c r="X914" s="569"/>
      <c r="Y914" s="569"/>
      <c r="Z914" s="569"/>
      <c r="AA914" s="569"/>
      <c r="AB914" s="569"/>
    </row>
    <row r="915">
      <c r="A915" s="574"/>
      <c r="B915" s="574"/>
      <c r="C915" s="569"/>
      <c r="D915" s="569"/>
      <c r="E915" s="569"/>
      <c r="F915" s="569"/>
      <c r="G915" s="569"/>
      <c r="H915" s="569"/>
      <c r="I915" s="569"/>
      <c r="J915" s="569"/>
      <c r="K915" s="569"/>
      <c r="L915" s="569"/>
      <c r="M915" s="569"/>
      <c r="N915" s="569"/>
      <c r="O915" s="569"/>
      <c r="P915" s="569"/>
      <c r="Q915" s="569"/>
      <c r="R915" s="569"/>
      <c r="S915" s="569"/>
      <c r="T915" s="569"/>
      <c r="U915" s="569"/>
      <c r="V915" s="569"/>
      <c r="W915" s="569"/>
      <c r="X915" s="569"/>
      <c r="Y915" s="569"/>
      <c r="Z915" s="569"/>
      <c r="AA915" s="569"/>
      <c r="AB915" s="569"/>
    </row>
    <row r="916">
      <c r="A916" s="574"/>
      <c r="B916" s="574"/>
      <c r="C916" s="569"/>
      <c r="D916" s="569"/>
      <c r="E916" s="569"/>
      <c r="F916" s="569"/>
      <c r="G916" s="569"/>
      <c r="H916" s="569"/>
      <c r="I916" s="569"/>
      <c r="J916" s="569"/>
      <c r="K916" s="569"/>
      <c r="L916" s="569"/>
      <c r="M916" s="569"/>
      <c r="N916" s="569"/>
      <c r="O916" s="569"/>
      <c r="P916" s="569"/>
      <c r="Q916" s="569"/>
      <c r="R916" s="569"/>
      <c r="S916" s="569"/>
      <c r="T916" s="569"/>
      <c r="U916" s="569"/>
      <c r="V916" s="569"/>
      <c r="W916" s="569"/>
      <c r="X916" s="569"/>
      <c r="Y916" s="569"/>
      <c r="Z916" s="569"/>
      <c r="AA916" s="569"/>
      <c r="AB916" s="569"/>
    </row>
    <row r="917">
      <c r="A917" s="574"/>
      <c r="B917" s="574"/>
      <c r="C917" s="569"/>
      <c r="D917" s="569"/>
      <c r="E917" s="569"/>
      <c r="F917" s="569"/>
      <c r="G917" s="569"/>
      <c r="H917" s="569"/>
      <c r="I917" s="569"/>
      <c r="J917" s="569"/>
      <c r="K917" s="569"/>
      <c r="L917" s="569"/>
      <c r="M917" s="569"/>
      <c r="N917" s="569"/>
      <c r="O917" s="569"/>
      <c r="P917" s="569"/>
      <c r="Q917" s="569"/>
      <c r="R917" s="569"/>
      <c r="S917" s="569"/>
      <c r="T917" s="569"/>
      <c r="U917" s="569"/>
      <c r="V917" s="569"/>
      <c r="W917" s="569"/>
      <c r="X917" s="569"/>
      <c r="Y917" s="569"/>
      <c r="Z917" s="569"/>
      <c r="AA917" s="569"/>
      <c r="AB917" s="569"/>
    </row>
    <row r="918">
      <c r="A918" s="574"/>
      <c r="B918" s="574"/>
      <c r="C918" s="569"/>
      <c r="D918" s="569"/>
      <c r="E918" s="569"/>
      <c r="F918" s="569"/>
      <c r="G918" s="569"/>
      <c r="H918" s="569"/>
      <c r="I918" s="569"/>
      <c r="J918" s="569"/>
      <c r="K918" s="569"/>
      <c r="L918" s="569"/>
      <c r="M918" s="569"/>
      <c r="N918" s="569"/>
      <c r="O918" s="569"/>
      <c r="P918" s="569"/>
      <c r="Q918" s="569"/>
      <c r="R918" s="569"/>
      <c r="S918" s="569"/>
      <c r="T918" s="569"/>
      <c r="U918" s="569"/>
      <c r="V918" s="569"/>
      <c r="W918" s="569"/>
      <c r="X918" s="569"/>
      <c r="Y918" s="569"/>
      <c r="Z918" s="569"/>
      <c r="AA918" s="569"/>
      <c r="AB918" s="569"/>
    </row>
    <row r="919">
      <c r="A919" s="574"/>
      <c r="B919" s="574"/>
      <c r="C919" s="569"/>
      <c r="D919" s="569"/>
      <c r="E919" s="569"/>
      <c r="F919" s="569"/>
      <c r="G919" s="569"/>
      <c r="H919" s="569"/>
      <c r="I919" s="569"/>
      <c r="J919" s="569"/>
      <c r="K919" s="569"/>
      <c r="L919" s="569"/>
      <c r="M919" s="569"/>
      <c r="N919" s="569"/>
      <c r="O919" s="569"/>
      <c r="P919" s="569"/>
      <c r="Q919" s="569"/>
      <c r="R919" s="569"/>
      <c r="S919" s="569"/>
      <c r="T919" s="569"/>
      <c r="U919" s="569"/>
      <c r="V919" s="569"/>
      <c r="W919" s="569"/>
      <c r="X919" s="569"/>
      <c r="Y919" s="569"/>
      <c r="Z919" s="569"/>
      <c r="AA919" s="569"/>
      <c r="AB919" s="569"/>
    </row>
    <row r="920">
      <c r="A920" s="574"/>
      <c r="B920" s="574"/>
      <c r="C920" s="569"/>
      <c r="D920" s="569"/>
      <c r="E920" s="569"/>
      <c r="F920" s="569"/>
      <c r="G920" s="569"/>
      <c r="H920" s="569"/>
      <c r="I920" s="569"/>
      <c r="J920" s="569"/>
      <c r="K920" s="569"/>
      <c r="L920" s="569"/>
      <c r="M920" s="569"/>
      <c r="N920" s="569"/>
      <c r="O920" s="569"/>
      <c r="P920" s="569"/>
      <c r="Q920" s="569"/>
      <c r="R920" s="569"/>
      <c r="S920" s="569"/>
      <c r="T920" s="569"/>
      <c r="U920" s="569"/>
      <c r="V920" s="569"/>
      <c r="W920" s="569"/>
      <c r="X920" s="569"/>
      <c r="Y920" s="569"/>
      <c r="Z920" s="569"/>
      <c r="AA920" s="569"/>
      <c r="AB920" s="569"/>
    </row>
    <row r="921">
      <c r="A921" s="574"/>
      <c r="B921" s="574"/>
      <c r="C921" s="569"/>
      <c r="D921" s="569"/>
      <c r="E921" s="569"/>
      <c r="F921" s="569"/>
      <c r="G921" s="569"/>
      <c r="H921" s="569"/>
      <c r="I921" s="569"/>
      <c r="J921" s="569"/>
      <c r="K921" s="569"/>
      <c r="L921" s="569"/>
      <c r="M921" s="569"/>
      <c r="N921" s="569"/>
      <c r="O921" s="569"/>
      <c r="P921" s="569"/>
      <c r="Q921" s="569"/>
      <c r="R921" s="569"/>
      <c r="S921" s="569"/>
      <c r="T921" s="569"/>
      <c r="U921" s="569"/>
      <c r="V921" s="569"/>
      <c r="W921" s="569"/>
      <c r="X921" s="569"/>
      <c r="Y921" s="569"/>
      <c r="Z921" s="569"/>
      <c r="AA921" s="569"/>
      <c r="AB921" s="569"/>
    </row>
    <row r="922">
      <c r="A922" s="574"/>
      <c r="B922" s="574"/>
      <c r="C922" s="569"/>
      <c r="D922" s="569"/>
      <c r="E922" s="569"/>
      <c r="F922" s="569"/>
      <c r="G922" s="569"/>
      <c r="H922" s="569"/>
      <c r="I922" s="569"/>
      <c r="J922" s="569"/>
      <c r="K922" s="569"/>
      <c r="L922" s="569"/>
      <c r="M922" s="569"/>
      <c r="N922" s="569"/>
      <c r="O922" s="569"/>
      <c r="P922" s="569"/>
      <c r="Q922" s="569"/>
      <c r="R922" s="569"/>
      <c r="S922" s="569"/>
      <c r="T922" s="569"/>
      <c r="U922" s="569"/>
      <c r="V922" s="569"/>
      <c r="W922" s="569"/>
      <c r="X922" s="569"/>
      <c r="Y922" s="569"/>
      <c r="Z922" s="569"/>
      <c r="AA922" s="569"/>
      <c r="AB922" s="569"/>
    </row>
    <row r="923">
      <c r="A923" s="574"/>
      <c r="B923" s="574"/>
      <c r="C923" s="569"/>
      <c r="D923" s="569"/>
      <c r="E923" s="569"/>
      <c r="F923" s="569"/>
      <c r="G923" s="569"/>
      <c r="H923" s="569"/>
      <c r="I923" s="569"/>
      <c r="J923" s="569"/>
      <c r="K923" s="569"/>
      <c r="L923" s="569"/>
      <c r="M923" s="569"/>
      <c r="N923" s="569"/>
      <c r="O923" s="569"/>
      <c r="P923" s="569"/>
      <c r="Q923" s="569"/>
      <c r="R923" s="569"/>
      <c r="S923" s="569"/>
      <c r="T923" s="569"/>
      <c r="U923" s="569"/>
      <c r="V923" s="569"/>
      <c r="W923" s="569"/>
      <c r="X923" s="569"/>
      <c r="Y923" s="569"/>
      <c r="Z923" s="569"/>
      <c r="AA923" s="569"/>
      <c r="AB923" s="569"/>
    </row>
    <row r="924">
      <c r="A924" s="574"/>
      <c r="B924" s="574"/>
      <c r="C924" s="569"/>
      <c r="D924" s="569"/>
      <c r="E924" s="569"/>
      <c r="F924" s="569"/>
      <c r="G924" s="569"/>
      <c r="H924" s="569"/>
      <c r="I924" s="569"/>
      <c r="J924" s="569"/>
      <c r="K924" s="569"/>
      <c r="L924" s="569"/>
      <c r="M924" s="569"/>
      <c r="N924" s="569"/>
      <c r="O924" s="569"/>
      <c r="P924" s="569"/>
      <c r="Q924" s="569"/>
      <c r="R924" s="569"/>
      <c r="S924" s="569"/>
      <c r="T924" s="569"/>
      <c r="U924" s="569"/>
      <c r="V924" s="569"/>
      <c r="W924" s="569"/>
      <c r="X924" s="569"/>
      <c r="Y924" s="569"/>
      <c r="Z924" s="569"/>
      <c r="AA924" s="569"/>
      <c r="AB924" s="569"/>
    </row>
    <row r="925">
      <c r="A925" s="574"/>
      <c r="B925" s="574"/>
      <c r="C925" s="569"/>
      <c r="D925" s="569"/>
      <c r="E925" s="569"/>
      <c r="F925" s="569"/>
      <c r="G925" s="569"/>
      <c r="H925" s="569"/>
      <c r="I925" s="569"/>
      <c r="J925" s="569"/>
      <c r="K925" s="569"/>
      <c r="L925" s="569"/>
      <c r="M925" s="569"/>
      <c r="N925" s="569"/>
      <c r="O925" s="569"/>
      <c r="P925" s="569"/>
      <c r="Q925" s="569"/>
      <c r="R925" s="569"/>
      <c r="S925" s="569"/>
      <c r="T925" s="569"/>
      <c r="U925" s="569"/>
      <c r="V925" s="569"/>
      <c r="W925" s="569"/>
      <c r="X925" s="569"/>
      <c r="Y925" s="569"/>
      <c r="Z925" s="569"/>
      <c r="AA925" s="569"/>
      <c r="AB925" s="569"/>
    </row>
    <row r="926">
      <c r="A926" s="574"/>
      <c r="B926" s="574"/>
      <c r="C926" s="569"/>
      <c r="D926" s="569"/>
      <c r="E926" s="569"/>
      <c r="F926" s="569"/>
      <c r="G926" s="569"/>
      <c r="H926" s="569"/>
      <c r="I926" s="569"/>
      <c r="J926" s="569"/>
      <c r="K926" s="569"/>
      <c r="L926" s="569"/>
      <c r="M926" s="569"/>
      <c r="N926" s="569"/>
      <c r="O926" s="569"/>
      <c r="P926" s="569"/>
      <c r="Q926" s="569"/>
      <c r="R926" s="569"/>
      <c r="S926" s="569"/>
      <c r="T926" s="569"/>
      <c r="U926" s="569"/>
      <c r="V926" s="569"/>
      <c r="W926" s="569"/>
      <c r="X926" s="569"/>
      <c r="Y926" s="569"/>
      <c r="Z926" s="569"/>
      <c r="AA926" s="569"/>
      <c r="AB926" s="569"/>
    </row>
    <row r="927">
      <c r="A927" s="574"/>
      <c r="B927" s="574"/>
      <c r="C927" s="569"/>
      <c r="D927" s="569"/>
      <c r="E927" s="569"/>
      <c r="F927" s="569"/>
      <c r="G927" s="569"/>
      <c r="H927" s="569"/>
      <c r="I927" s="569"/>
      <c r="J927" s="569"/>
      <c r="K927" s="569"/>
      <c r="L927" s="569"/>
      <c r="M927" s="569"/>
      <c r="N927" s="569"/>
      <c r="O927" s="569"/>
      <c r="P927" s="569"/>
      <c r="Q927" s="569"/>
      <c r="R927" s="569"/>
      <c r="S927" s="569"/>
      <c r="T927" s="569"/>
      <c r="U927" s="569"/>
      <c r="V927" s="569"/>
      <c r="W927" s="569"/>
      <c r="X927" s="569"/>
      <c r="Y927" s="569"/>
      <c r="Z927" s="569"/>
      <c r="AA927" s="569"/>
      <c r="AB927" s="569"/>
    </row>
    <row r="928">
      <c r="A928" s="574"/>
      <c r="B928" s="574"/>
      <c r="C928" s="569"/>
      <c r="D928" s="569"/>
      <c r="E928" s="569"/>
      <c r="F928" s="569"/>
      <c r="G928" s="569"/>
      <c r="H928" s="569"/>
      <c r="I928" s="569"/>
      <c r="J928" s="569"/>
      <c r="K928" s="569"/>
      <c r="L928" s="569"/>
      <c r="M928" s="569"/>
      <c r="N928" s="569"/>
      <c r="O928" s="569"/>
      <c r="P928" s="569"/>
      <c r="Q928" s="569"/>
      <c r="R928" s="569"/>
      <c r="S928" s="569"/>
      <c r="T928" s="569"/>
      <c r="U928" s="569"/>
      <c r="V928" s="569"/>
      <c r="W928" s="569"/>
      <c r="X928" s="569"/>
      <c r="Y928" s="569"/>
      <c r="Z928" s="569"/>
      <c r="AA928" s="569"/>
      <c r="AB928" s="569"/>
    </row>
    <row r="929">
      <c r="A929" s="574"/>
      <c r="B929" s="574"/>
      <c r="C929" s="569"/>
      <c r="D929" s="569"/>
      <c r="E929" s="569"/>
      <c r="F929" s="569"/>
      <c r="G929" s="569"/>
      <c r="H929" s="569"/>
      <c r="I929" s="569"/>
      <c r="J929" s="569"/>
      <c r="K929" s="569"/>
      <c r="L929" s="569"/>
      <c r="M929" s="569"/>
      <c r="N929" s="569"/>
      <c r="O929" s="569"/>
      <c r="P929" s="569"/>
      <c r="Q929" s="569"/>
      <c r="R929" s="569"/>
      <c r="S929" s="569"/>
      <c r="T929" s="569"/>
      <c r="U929" s="569"/>
      <c r="V929" s="569"/>
      <c r="W929" s="569"/>
      <c r="X929" s="569"/>
      <c r="Y929" s="569"/>
      <c r="Z929" s="569"/>
      <c r="AA929" s="569"/>
      <c r="AB929" s="569"/>
    </row>
    <row r="930">
      <c r="A930" s="574"/>
      <c r="B930" s="574"/>
      <c r="C930" s="569"/>
      <c r="D930" s="569"/>
      <c r="E930" s="569"/>
      <c r="F930" s="569"/>
      <c r="G930" s="569"/>
      <c r="H930" s="569"/>
      <c r="I930" s="569"/>
      <c r="J930" s="569"/>
      <c r="K930" s="569"/>
      <c r="L930" s="569"/>
      <c r="M930" s="569"/>
      <c r="N930" s="569"/>
      <c r="O930" s="569"/>
      <c r="P930" s="569"/>
      <c r="Q930" s="569"/>
      <c r="R930" s="569"/>
      <c r="S930" s="569"/>
      <c r="T930" s="569"/>
      <c r="U930" s="569"/>
      <c r="V930" s="569"/>
      <c r="W930" s="569"/>
      <c r="X930" s="569"/>
      <c r="Y930" s="569"/>
      <c r="Z930" s="569"/>
      <c r="AA930" s="569"/>
      <c r="AB930" s="569"/>
    </row>
    <row r="931">
      <c r="A931" s="574"/>
      <c r="B931" s="574"/>
      <c r="C931" s="569"/>
      <c r="D931" s="569"/>
      <c r="E931" s="569"/>
      <c r="F931" s="569"/>
      <c r="G931" s="569"/>
      <c r="H931" s="569"/>
      <c r="I931" s="569"/>
      <c r="J931" s="569"/>
      <c r="K931" s="569"/>
      <c r="L931" s="569"/>
      <c r="M931" s="569"/>
      <c r="N931" s="569"/>
      <c r="O931" s="569"/>
      <c r="P931" s="569"/>
      <c r="Q931" s="569"/>
      <c r="R931" s="569"/>
      <c r="S931" s="569"/>
      <c r="T931" s="569"/>
      <c r="U931" s="569"/>
      <c r="V931" s="569"/>
      <c r="W931" s="569"/>
      <c r="X931" s="569"/>
      <c r="Y931" s="569"/>
      <c r="Z931" s="569"/>
      <c r="AA931" s="569"/>
      <c r="AB931" s="569"/>
    </row>
    <row r="932">
      <c r="A932" s="574"/>
      <c r="B932" s="574"/>
      <c r="C932" s="569"/>
      <c r="D932" s="569"/>
      <c r="E932" s="569"/>
      <c r="F932" s="569"/>
      <c r="G932" s="569"/>
      <c r="H932" s="569"/>
      <c r="I932" s="569"/>
      <c r="J932" s="569"/>
      <c r="K932" s="569"/>
      <c r="L932" s="569"/>
      <c r="M932" s="569"/>
      <c r="N932" s="569"/>
      <c r="O932" s="569"/>
      <c r="P932" s="569"/>
      <c r="Q932" s="569"/>
      <c r="R932" s="569"/>
      <c r="S932" s="569"/>
      <c r="T932" s="569"/>
      <c r="U932" s="569"/>
      <c r="V932" s="569"/>
      <c r="W932" s="569"/>
      <c r="X932" s="569"/>
      <c r="Y932" s="569"/>
      <c r="Z932" s="569"/>
      <c r="AA932" s="569"/>
      <c r="AB932" s="569"/>
    </row>
    <row r="933">
      <c r="A933" s="574"/>
      <c r="B933" s="574"/>
      <c r="C933" s="569"/>
      <c r="D933" s="569"/>
      <c r="E933" s="569"/>
      <c r="F933" s="569"/>
      <c r="G933" s="569"/>
      <c r="H933" s="569"/>
      <c r="I933" s="569"/>
      <c r="J933" s="569"/>
      <c r="K933" s="569"/>
      <c r="L933" s="569"/>
      <c r="M933" s="569"/>
      <c r="N933" s="569"/>
      <c r="O933" s="569"/>
      <c r="P933" s="569"/>
      <c r="Q933" s="569"/>
      <c r="R933" s="569"/>
      <c r="S933" s="569"/>
      <c r="T933" s="569"/>
      <c r="U933" s="569"/>
      <c r="V933" s="569"/>
      <c r="W933" s="569"/>
      <c r="X933" s="569"/>
      <c r="Y933" s="569"/>
      <c r="Z933" s="569"/>
      <c r="AA933" s="569"/>
      <c r="AB933" s="569"/>
    </row>
    <row r="934">
      <c r="A934" s="574"/>
      <c r="B934" s="574"/>
      <c r="C934" s="569"/>
      <c r="D934" s="569"/>
      <c r="E934" s="569"/>
      <c r="F934" s="569"/>
      <c r="G934" s="569"/>
      <c r="H934" s="569"/>
      <c r="I934" s="569"/>
      <c r="J934" s="569"/>
      <c r="K934" s="569"/>
      <c r="L934" s="569"/>
      <c r="M934" s="569"/>
      <c r="N934" s="569"/>
      <c r="O934" s="569"/>
      <c r="P934" s="569"/>
      <c r="Q934" s="569"/>
      <c r="R934" s="569"/>
      <c r="S934" s="569"/>
      <c r="T934" s="569"/>
      <c r="U934" s="569"/>
      <c r="V934" s="569"/>
      <c r="W934" s="569"/>
      <c r="X934" s="569"/>
      <c r="Y934" s="569"/>
      <c r="Z934" s="569"/>
      <c r="AA934" s="569"/>
      <c r="AB934" s="569"/>
    </row>
    <row r="935">
      <c r="A935" s="574"/>
      <c r="B935" s="574"/>
      <c r="C935" s="569"/>
      <c r="D935" s="569"/>
      <c r="E935" s="569"/>
      <c r="F935" s="569"/>
      <c r="G935" s="569"/>
      <c r="H935" s="569"/>
      <c r="I935" s="569"/>
      <c r="J935" s="569"/>
      <c r="K935" s="569"/>
      <c r="L935" s="569"/>
      <c r="M935" s="569"/>
      <c r="N935" s="569"/>
      <c r="O935" s="569"/>
      <c r="P935" s="569"/>
      <c r="Q935" s="569"/>
      <c r="R935" s="569"/>
      <c r="S935" s="569"/>
      <c r="T935" s="569"/>
      <c r="U935" s="569"/>
      <c r="V935" s="569"/>
      <c r="W935" s="569"/>
      <c r="X935" s="569"/>
      <c r="Y935" s="569"/>
      <c r="Z935" s="569"/>
      <c r="AA935" s="569"/>
      <c r="AB935" s="569"/>
    </row>
    <row r="936">
      <c r="A936" s="574"/>
      <c r="B936" s="574"/>
      <c r="C936" s="569"/>
      <c r="D936" s="569"/>
      <c r="E936" s="569"/>
      <c r="F936" s="569"/>
      <c r="G936" s="569"/>
      <c r="H936" s="569"/>
      <c r="I936" s="569"/>
      <c r="J936" s="569"/>
      <c r="K936" s="569"/>
      <c r="L936" s="569"/>
      <c r="M936" s="569"/>
      <c r="N936" s="569"/>
      <c r="O936" s="569"/>
      <c r="P936" s="569"/>
      <c r="Q936" s="569"/>
      <c r="R936" s="569"/>
      <c r="S936" s="569"/>
      <c r="T936" s="569"/>
      <c r="U936" s="569"/>
      <c r="V936" s="569"/>
      <c r="W936" s="569"/>
      <c r="X936" s="569"/>
      <c r="Y936" s="569"/>
      <c r="Z936" s="569"/>
      <c r="AA936" s="569"/>
      <c r="AB936" s="569"/>
    </row>
    <row r="937">
      <c r="A937" s="574"/>
      <c r="B937" s="574"/>
      <c r="C937" s="569"/>
      <c r="D937" s="569"/>
      <c r="E937" s="569"/>
      <c r="F937" s="569"/>
      <c r="G937" s="569"/>
      <c r="H937" s="569"/>
      <c r="I937" s="569"/>
      <c r="J937" s="569"/>
      <c r="K937" s="569"/>
      <c r="L937" s="569"/>
      <c r="M937" s="569"/>
      <c r="N937" s="569"/>
      <c r="O937" s="569"/>
      <c r="P937" s="569"/>
      <c r="Q937" s="569"/>
      <c r="R937" s="569"/>
      <c r="S937" s="569"/>
      <c r="T937" s="569"/>
      <c r="U937" s="569"/>
      <c r="V937" s="569"/>
      <c r="W937" s="569"/>
      <c r="X937" s="569"/>
      <c r="Y937" s="569"/>
      <c r="Z937" s="569"/>
      <c r="AA937" s="569"/>
      <c r="AB937" s="569"/>
    </row>
    <row r="938">
      <c r="A938" s="574"/>
      <c r="B938" s="574"/>
      <c r="C938" s="569"/>
      <c r="D938" s="569"/>
      <c r="E938" s="569"/>
      <c r="F938" s="569"/>
      <c r="G938" s="569"/>
      <c r="H938" s="569"/>
      <c r="I938" s="569"/>
      <c r="J938" s="569"/>
      <c r="K938" s="569"/>
      <c r="L938" s="569"/>
      <c r="M938" s="569"/>
      <c r="N938" s="569"/>
      <c r="O938" s="569"/>
      <c r="P938" s="569"/>
      <c r="Q938" s="569"/>
      <c r="R938" s="569"/>
      <c r="S938" s="569"/>
      <c r="T938" s="569"/>
      <c r="U938" s="569"/>
      <c r="V938" s="569"/>
      <c r="W938" s="569"/>
      <c r="X938" s="569"/>
      <c r="Y938" s="569"/>
      <c r="Z938" s="569"/>
      <c r="AA938" s="569"/>
      <c r="AB938" s="569"/>
    </row>
    <row r="939">
      <c r="A939" s="574"/>
      <c r="B939" s="574"/>
      <c r="C939" s="569"/>
      <c r="D939" s="569"/>
      <c r="E939" s="569"/>
      <c r="F939" s="569"/>
      <c r="G939" s="569"/>
      <c r="H939" s="569"/>
      <c r="I939" s="569"/>
      <c r="J939" s="569"/>
      <c r="K939" s="569"/>
      <c r="L939" s="569"/>
      <c r="M939" s="569"/>
      <c r="N939" s="569"/>
      <c r="O939" s="569"/>
      <c r="P939" s="569"/>
      <c r="Q939" s="569"/>
      <c r="R939" s="569"/>
      <c r="S939" s="569"/>
      <c r="T939" s="569"/>
      <c r="U939" s="569"/>
      <c r="V939" s="569"/>
      <c r="W939" s="569"/>
      <c r="X939" s="569"/>
      <c r="Y939" s="569"/>
      <c r="Z939" s="569"/>
      <c r="AA939" s="569"/>
      <c r="AB939" s="569"/>
    </row>
    <row r="940">
      <c r="A940" s="574"/>
      <c r="B940" s="574"/>
      <c r="C940" s="569"/>
      <c r="D940" s="569"/>
      <c r="E940" s="569"/>
      <c r="F940" s="569"/>
      <c r="G940" s="569"/>
      <c r="H940" s="569"/>
      <c r="I940" s="569"/>
      <c r="J940" s="569"/>
      <c r="K940" s="569"/>
      <c r="L940" s="569"/>
      <c r="M940" s="569"/>
      <c r="N940" s="569"/>
      <c r="O940" s="569"/>
      <c r="P940" s="569"/>
      <c r="Q940" s="569"/>
      <c r="R940" s="569"/>
      <c r="S940" s="569"/>
      <c r="T940" s="569"/>
      <c r="U940" s="569"/>
      <c r="V940" s="569"/>
      <c r="W940" s="569"/>
      <c r="X940" s="569"/>
      <c r="Y940" s="569"/>
      <c r="Z940" s="569"/>
      <c r="AA940" s="569"/>
      <c r="AB940" s="569"/>
    </row>
    <row r="941">
      <c r="A941" s="574"/>
      <c r="B941" s="574"/>
      <c r="C941" s="569"/>
      <c r="D941" s="569"/>
      <c r="E941" s="569"/>
      <c r="F941" s="569"/>
      <c r="G941" s="569"/>
      <c r="H941" s="569"/>
      <c r="I941" s="569"/>
      <c r="J941" s="569"/>
      <c r="K941" s="569"/>
      <c r="L941" s="569"/>
      <c r="M941" s="569"/>
      <c r="N941" s="569"/>
      <c r="O941" s="569"/>
      <c r="P941" s="569"/>
      <c r="Q941" s="569"/>
      <c r="R941" s="569"/>
      <c r="S941" s="569"/>
      <c r="T941" s="569"/>
      <c r="U941" s="569"/>
      <c r="V941" s="569"/>
      <c r="W941" s="569"/>
      <c r="X941" s="569"/>
      <c r="Y941" s="569"/>
      <c r="Z941" s="569"/>
      <c r="AA941" s="569"/>
      <c r="AB941" s="569"/>
    </row>
    <row r="942">
      <c r="A942" s="574"/>
      <c r="B942" s="574"/>
      <c r="C942" s="569"/>
      <c r="D942" s="569"/>
      <c r="E942" s="569"/>
      <c r="F942" s="569"/>
      <c r="G942" s="569"/>
      <c r="H942" s="569"/>
      <c r="I942" s="569"/>
      <c r="J942" s="569"/>
      <c r="K942" s="569"/>
      <c r="L942" s="569"/>
      <c r="M942" s="569"/>
      <c r="N942" s="569"/>
      <c r="O942" s="569"/>
      <c r="P942" s="569"/>
      <c r="Q942" s="569"/>
      <c r="R942" s="569"/>
      <c r="S942" s="569"/>
      <c r="T942" s="569"/>
      <c r="U942" s="569"/>
      <c r="V942" s="569"/>
      <c r="W942" s="569"/>
      <c r="X942" s="569"/>
      <c r="Y942" s="569"/>
      <c r="Z942" s="569"/>
      <c r="AA942" s="569"/>
      <c r="AB942" s="569"/>
    </row>
    <row r="943">
      <c r="A943" s="574"/>
      <c r="B943" s="574"/>
      <c r="C943" s="569"/>
      <c r="D943" s="569"/>
      <c r="E943" s="569"/>
      <c r="F943" s="569"/>
      <c r="G943" s="569"/>
      <c r="H943" s="569"/>
      <c r="I943" s="569"/>
      <c r="J943" s="569"/>
      <c r="K943" s="569"/>
      <c r="L943" s="569"/>
      <c r="M943" s="569"/>
      <c r="N943" s="569"/>
      <c r="O943" s="569"/>
      <c r="P943" s="569"/>
      <c r="Q943" s="569"/>
      <c r="R943" s="569"/>
      <c r="S943" s="569"/>
      <c r="T943" s="569"/>
      <c r="U943" s="569"/>
      <c r="V943" s="569"/>
      <c r="W943" s="569"/>
      <c r="X943" s="569"/>
      <c r="Y943" s="569"/>
      <c r="Z943" s="569"/>
      <c r="AA943" s="569"/>
      <c r="AB943" s="569"/>
    </row>
    <row r="944">
      <c r="A944" s="574"/>
      <c r="B944" s="574"/>
      <c r="C944" s="569"/>
      <c r="D944" s="569"/>
      <c r="E944" s="569"/>
      <c r="F944" s="569"/>
      <c r="G944" s="569"/>
      <c r="H944" s="569"/>
      <c r="I944" s="569"/>
      <c r="J944" s="569"/>
      <c r="K944" s="569"/>
      <c r="L944" s="569"/>
      <c r="M944" s="569"/>
      <c r="N944" s="569"/>
      <c r="O944" s="569"/>
      <c r="P944" s="569"/>
      <c r="Q944" s="569"/>
      <c r="R944" s="569"/>
      <c r="S944" s="569"/>
      <c r="T944" s="569"/>
      <c r="U944" s="569"/>
      <c r="V944" s="569"/>
      <c r="W944" s="569"/>
      <c r="X944" s="569"/>
      <c r="Y944" s="569"/>
      <c r="Z944" s="569"/>
      <c r="AA944" s="569"/>
      <c r="AB944" s="569"/>
    </row>
    <row r="945">
      <c r="A945" s="574"/>
      <c r="B945" s="574"/>
      <c r="C945" s="569"/>
      <c r="D945" s="569"/>
      <c r="E945" s="569"/>
      <c r="F945" s="569"/>
      <c r="G945" s="569"/>
      <c r="H945" s="569"/>
      <c r="I945" s="569"/>
      <c r="J945" s="569"/>
      <c r="K945" s="569"/>
      <c r="L945" s="569"/>
      <c r="M945" s="569"/>
      <c r="N945" s="569"/>
      <c r="O945" s="569"/>
      <c r="P945" s="569"/>
      <c r="Q945" s="569"/>
      <c r="R945" s="569"/>
      <c r="S945" s="569"/>
      <c r="T945" s="569"/>
      <c r="U945" s="569"/>
      <c r="V945" s="569"/>
      <c r="W945" s="569"/>
      <c r="X945" s="569"/>
      <c r="Y945" s="569"/>
      <c r="Z945" s="569"/>
      <c r="AA945" s="569"/>
      <c r="AB945" s="569"/>
    </row>
    <row r="946">
      <c r="A946" s="574"/>
      <c r="B946" s="574"/>
      <c r="C946" s="569"/>
      <c r="D946" s="569"/>
      <c r="E946" s="569"/>
      <c r="F946" s="569"/>
      <c r="G946" s="569"/>
      <c r="H946" s="569"/>
      <c r="I946" s="569"/>
      <c r="J946" s="569"/>
      <c r="K946" s="569"/>
      <c r="L946" s="569"/>
      <c r="M946" s="569"/>
      <c r="N946" s="569"/>
      <c r="O946" s="569"/>
      <c r="P946" s="569"/>
      <c r="Q946" s="569"/>
      <c r="R946" s="569"/>
      <c r="S946" s="569"/>
      <c r="T946" s="569"/>
      <c r="U946" s="569"/>
      <c r="V946" s="569"/>
      <c r="W946" s="569"/>
      <c r="X946" s="569"/>
      <c r="Y946" s="569"/>
      <c r="Z946" s="569"/>
      <c r="AA946" s="569"/>
      <c r="AB946" s="569"/>
    </row>
    <row r="947">
      <c r="A947" s="574"/>
      <c r="B947" s="574"/>
      <c r="C947" s="569"/>
      <c r="D947" s="569"/>
      <c r="E947" s="569"/>
      <c r="F947" s="569"/>
      <c r="G947" s="569"/>
      <c r="H947" s="569"/>
      <c r="I947" s="569"/>
      <c r="J947" s="569"/>
      <c r="K947" s="569"/>
      <c r="L947" s="569"/>
      <c r="M947" s="569"/>
      <c r="N947" s="569"/>
      <c r="O947" s="569"/>
      <c r="P947" s="569"/>
      <c r="Q947" s="569"/>
      <c r="R947" s="569"/>
      <c r="S947" s="569"/>
      <c r="T947" s="569"/>
      <c r="U947" s="569"/>
      <c r="V947" s="569"/>
      <c r="W947" s="569"/>
      <c r="X947" s="569"/>
      <c r="Y947" s="569"/>
      <c r="Z947" s="569"/>
      <c r="AA947" s="569"/>
      <c r="AB947" s="569"/>
    </row>
    <row r="948">
      <c r="A948" s="574"/>
      <c r="B948" s="574"/>
      <c r="C948" s="569"/>
      <c r="D948" s="569"/>
      <c r="E948" s="569"/>
      <c r="F948" s="569"/>
      <c r="G948" s="569"/>
      <c r="H948" s="569"/>
      <c r="I948" s="569"/>
      <c r="J948" s="569"/>
      <c r="K948" s="569"/>
      <c r="L948" s="569"/>
      <c r="M948" s="569"/>
      <c r="N948" s="569"/>
      <c r="O948" s="569"/>
      <c r="P948" s="569"/>
      <c r="Q948" s="569"/>
      <c r="R948" s="569"/>
      <c r="S948" s="569"/>
      <c r="T948" s="569"/>
      <c r="U948" s="569"/>
      <c r="V948" s="569"/>
      <c r="W948" s="569"/>
      <c r="X948" s="569"/>
      <c r="Y948" s="569"/>
      <c r="Z948" s="569"/>
      <c r="AA948" s="569"/>
      <c r="AB948" s="569"/>
    </row>
    <row r="949">
      <c r="A949" s="574"/>
      <c r="B949" s="574"/>
      <c r="C949" s="569"/>
      <c r="D949" s="569"/>
      <c r="E949" s="569"/>
      <c r="F949" s="569"/>
      <c r="G949" s="569"/>
      <c r="H949" s="569"/>
      <c r="I949" s="569"/>
      <c r="J949" s="569"/>
      <c r="K949" s="569"/>
      <c r="L949" s="569"/>
      <c r="M949" s="569"/>
      <c r="N949" s="569"/>
      <c r="O949" s="569"/>
      <c r="P949" s="569"/>
      <c r="Q949" s="569"/>
      <c r="R949" s="569"/>
      <c r="S949" s="569"/>
      <c r="T949" s="569"/>
      <c r="U949" s="569"/>
      <c r="V949" s="569"/>
      <c r="W949" s="569"/>
      <c r="X949" s="569"/>
      <c r="Y949" s="569"/>
      <c r="Z949" s="569"/>
      <c r="AA949" s="569"/>
      <c r="AB949" s="569"/>
    </row>
    <row r="950">
      <c r="A950" s="574"/>
      <c r="B950" s="574"/>
      <c r="C950" s="569"/>
      <c r="D950" s="569"/>
      <c r="E950" s="569"/>
      <c r="F950" s="569"/>
      <c r="G950" s="569"/>
      <c r="H950" s="569"/>
      <c r="I950" s="569"/>
      <c r="J950" s="569"/>
      <c r="K950" s="569"/>
      <c r="L950" s="569"/>
      <c r="M950" s="569"/>
      <c r="N950" s="569"/>
      <c r="O950" s="569"/>
      <c r="P950" s="569"/>
      <c r="Q950" s="569"/>
      <c r="R950" s="569"/>
      <c r="S950" s="569"/>
      <c r="T950" s="569"/>
      <c r="U950" s="569"/>
      <c r="V950" s="569"/>
      <c r="W950" s="569"/>
      <c r="X950" s="569"/>
      <c r="Y950" s="569"/>
      <c r="Z950" s="569"/>
      <c r="AA950" s="569"/>
      <c r="AB950" s="569"/>
    </row>
    <row r="951">
      <c r="A951" s="574"/>
      <c r="B951" s="574"/>
      <c r="C951" s="569"/>
      <c r="D951" s="569"/>
      <c r="E951" s="569"/>
      <c r="F951" s="569"/>
      <c r="G951" s="569"/>
      <c r="H951" s="569"/>
      <c r="I951" s="569"/>
      <c r="J951" s="569"/>
      <c r="K951" s="569"/>
      <c r="L951" s="569"/>
      <c r="M951" s="569"/>
      <c r="N951" s="569"/>
      <c r="O951" s="569"/>
      <c r="P951" s="569"/>
      <c r="Q951" s="569"/>
      <c r="R951" s="569"/>
      <c r="S951" s="569"/>
      <c r="T951" s="569"/>
      <c r="U951" s="569"/>
      <c r="V951" s="569"/>
      <c r="W951" s="569"/>
      <c r="X951" s="569"/>
      <c r="Y951" s="569"/>
      <c r="Z951" s="569"/>
      <c r="AA951" s="569"/>
      <c r="AB951" s="569"/>
    </row>
    <row r="952">
      <c r="A952" s="574"/>
      <c r="B952" s="574"/>
      <c r="C952" s="569"/>
      <c r="D952" s="569"/>
      <c r="E952" s="569"/>
      <c r="F952" s="569"/>
      <c r="G952" s="569"/>
      <c r="H952" s="569"/>
      <c r="I952" s="569"/>
      <c r="J952" s="569"/>
      <c r="K952" s="569"/>
      <c r="L952" s="569"/>
      <c r="M952" s="569"/>
      <c r="N952" s="569"/>
      <c r="O952" s="569"/>
      <c r="P952" s="569"/>
      <c r="Q952" s="569"/>
      <c r="R952" s="569"/>
      <c r="S952" s="569"/>
      <c r="T952" s="569"/>
      <c r="U952" s="569"/>
      <c r="V952" s="569"/>
      <c r="W952" s="569"/>
      <c r="X952" s="569"/>
      <c r="Y952" s="569"/>
      <c r="Z952" s="569"/>
      <c r="AA952" s="569"/>
      <c r="AB952" s="569"/>
    </row>
    <row r="953">
      <c r="A953" s="574"/>
      <c r="B953" s="574"/>
      <c r="C953" s="569"/>
      <c r="D953" s="569"/>
      <c r="E953" s="569"/>
      <c r="F953" s="569"/>
      <c r="G953" s="569"/>
      <c r="H953" s="569"/>
      <c r="I953" s="569"/>
      <c r="J953" s="569"/>
      <c r="K953" s="569"/>
      <c r="L953" s="569"/>
      <c r="M953" s="569"/>
      <c r="N953" s="569"/>
      <c r="O953" s="569"/>
      <c r="P953" s="569"/>
      <c r="Q953" s="569"/>
      <c r="R953" s="569"/>
      <c r="S953" s="569"/>
      <c r="T953" s="569"/>
      <c r="U953" s="569"/>
      <c r="V953" s="569"/>
      <c r="W953" s="569"/>
      <c r="X953" s="569"/>
      <c r="Y953" s="569"/>
      <c r="Z953" s="569"/>
      <c r="AA953" s="569"/>
      <c r="AB953" s="569"/>
    </row>
    <row r="954">
      <c r="A954" s="574"/>
      <c r="B954" s="574"/>
      <c r="C954" s="569"/>
      <c r="D954" s="569"/>
      <c r="E954" s="569"/>
      <c r="F954" s="569"/>
      <c r="G954" s="569"/>
      <c r="H954" s="569"/>
      <c r="I954" s="569"/>
      <c r="J954" s="569"/>
      <c r="K954" s="569"/>
      <c r="L954" s="569"/>
      <c r="M954" s="569"/>
      <c r="N954" s="569"/>
      <c r="O954" s="569"/>
      <c r="P954" s="569"/>
      <c r="Q954" s="569"/>
      <c r="R954" s="569"/>
      <c r="S954" s="569"/>
      <c r="T954" s="569"/>
      <c r="U954" s="569"/>
      <c r="V954" s="569"/>
      <c r="W954" s="569"/>
      <c r="X954" s="569"/>
      <c r="Y954" s="569"/>
      <c r="Z954" s="569"/>
      <c r="AA954" s="569"/>
      <c r="AB954" s="569"/>
    </row>
    <row r="955">
      <c r="A955" s="574"/>
      <c r="B955" s="574"/>
      <c r="C955" s="569"/>
      <c r="D955" s="569"/>
      <c r="E955" s="569"/>
      <c r="F955" s="569"/>
      <c r="G955" s="569"/>
      <c r="H955" s="569"/>
      <c r="I955" s="569"/>
      <c r="J955" s="569"/>
      <c r="K955" s="569"/>
      <c r="L955" s="569"/>
      <c r="M955" s="569"/>
      <c r="N955" s="569"/>
      <c r="O955" s="569"/>
      <c r="P955" s="569"/>
      <c r="Q955" s="569"/>
      <c r="R955" s="569"/>
      <c r="S955" s="569"/>
      <c r="T955" s="569"/>
      <c r="U955" s="569"/>
      <c r="V955" s="569"/>
      <c r="W955" s="569"/>
      <c r="X955" s="569"/>
      <c r="Y955" s="569"/>
      <c r="Z955" s="569"/>
      <c r="AA955" s="569"/>
      <c r="AB955" s="569"/>
    </row>
    <row r="956">
      <c r="A956" s="574"/>
      <c r="B956" s="574"/>
      <c r="C956" s="569"/>
      <c r="D956" s="569"/>
      <c r="E956" s="569"/>
      <c r="F956" s="569"/>
      <c r="G956" s="569"/>
      <c r="H956" s="569"/>
      <c r="I956" s="569"/>
      <c r="J956" s="569"/>
      <c r="K956" s="569"/>
      <c r="L956" s="569"/>
      <c r="M956" s="569"/>
      <c r="N956" s="569"/>
      <c r="O956" s="569"/>
      <c r="P956" s="569"/>
      <c r="Q956" s="569"/>
      <c r="R956" s="569"/>
      <c r="S956" s="569"/>
      <c r="T956" s="569"/>
      <c r="U956" s="569"/>
      <c r="V956" s="569"/>
      <c r="W956" s="569"/>
      <c r="X956" s="569"/>
      <c r="Y956" s="569"/>
      <c r="Z956" s="569"/>
      <c r="AA956" s="569"/>
      <c r="AB956" s="569"/>
    </row>
    <row r="957">
      <c r="A957" s="574"/>
      <c r="B957" s="574"/>
      <c r="C957" s="569"/>
      <c r="D957" s="569"/>
      <c r="E957" s="569"/>
      <c r="F957" s="569"/>
      <c r="G957" s="569"/>
      <c r="H957" s="569"/>
      <c r="I957" s="569"/>
      <c r="J957" s="569"/>
      <c r="K957" s="569"/>
      <c r="L957" s="569"/>
      <c r="M957" s="569"/>
      <c r="N957" s="569"/>
      <c r="O957" s="569"/>
      <c r="P957" s="569"/>
      <c r="Q957" s="569"/>
      <c r="R957" s="569"/>
      <c r="S957" s="569"/>
      <c r="T957" s="569"/>
      <c r="U957" s="569"/>
      <c r="V957" s="569"/>
      <c r="W957" s="569"/>
      <c r="X957" s="569"/>
      <c r="Y957" s="569"/>
      <c r="Z957" s="569"/>
      <c r="AA957" s="569"/>
      <c r="AB957" s="569"/>
    </row>
    <row r="958">
      <c r="A958" s="574"/>
      <c r="B958" s="574"/>
      <c r="C958" s="569"/>
      <c r="D958" s="569"/>
      <c r="E958" s="569"/>
      <c r="F958" s="569"/>
      <c r="G958" s="569"/>
      <c r="H958" s="569"/>
      <c r="I958" s="569"/>
      <c r="J958" s="569"/>
      <c r="K958" s="569"/>
      <c r="L958" s="569"/>
      <c r="M958" s="569"/>
      <c r="N958" s="569"/>
      <c r="O958" s="569"/>
      <c r="P958" s="569"/>
      <c r="Q958" s="569"/>
      <c r="R958" s="569"/>
      <c r="S958" s="569"/>
      <c r="T958" s="569"/>
      <c r="U958" s="569"/>
      <c r="V958" s="569"/>
      <c r="W958" s="569"/>
      <c r="X958" s="569"/>
      <c r="Y958" s="569"/>
      <c r="Z958" s="569"/>
      <c r="AA958" s="569"/>
      <c r="AB958" s="569"/>
    </row>
    <row r="959">
      <c r="A959" s="574"/>
      <c r="B959" s="574"/>
      <c r="C959" s="569"/>
      <c r="D959" s="569"/>
      <c r="E959" s="569"/>
      <c r="F959" s="569"/>
      <c r="G959" s="569"/>
      <c r="H959" s="569"/>
      <c r="I959" s="569"/>
      <c r="J959" s="569"/>
      <c r="K959" s="569"/>
      <c r="L959" s="569"/>
      <c r="M959" s="569"/>
      <c r="N959" s="569"/>
      <c r="O959" s="569"/>
      <c r="P959" s="569"/>
      <c r="Q959" s="569"/>
      <c r="R959" s="569"/>
      <c r="S959" s="569"/>
      <c r="T959" s="569"/>
      <c r="U959" s="569"/>
      <c r="V959" s="569"/>
      <c r="W959" s="569"/>
      <c r="X959" s="569"/>
      <c r="Y959" s="569"/>
      <c r="Z959" s="569"/>
      <c r="AA959" s="569"/>
      <c r="AB959" s="569"/>
    </row>
    <row r="960">
      <c r="A960" s="574"/>
      <c r="B960" s="574"/>
      <c r="C960" s="569"/>
      <c r="D960" s="569"/>
      <c r="E960" s="569"/>
      <c r="F960" s="569"/>
      <c r="G960" s="569"/>
      <c r="H960" s="569"/>
      <c r="I960" s="569"/>
      <c r="J960" s="569"/>
      <c r="K960" s="569"/>
      <c r="L960" s="569"/>
      <c r="M960" s="569"/>
      <c r="N960" s="569"/>
      <c r="O960" s="569"/>
      <c r="P960" s="569"/>
      <c r="Q960" s="569"/>
      <c r="R960" s="569"/>
      <c r="S960" s="569"/>
      <c r="T960" s="569"/>
      <c r="U960" s="569"/>
      <c r="V960" s="569"/>
      <c r="W960" s="569"/>
      <c r="X960" s="569"/>
      <c r="Y960" s="569"/>
      <c r="Z960" s="569"/>
      <c r="AA960" s="569"/>
      <c r="AB960" s="569"/>
    </row>
    <row r="961">
      <c r="A961" s="574"/>
      <c r="B961" s="574"/>
      <c r="C961" s="569"/>
      <c r="D961" s="569"/>
      <c r="E961" s="569"/>
      <c r="F961" s="569"/>
      <c r="G961" s="569"/>
      <c r="H961" s="569"/>
      <c r="I961" s="569"/>
      <c r="J961" s="569"/>
      <c r="K961" s="569"/>
      <c r="L961" s="569"/>
      <c r="M961" s="569"/>
      <c r="N961" s="569"/>
      <c r="O961" s="569"/>
      <c r="P961" s="569"/>
      <c r="Q961" s="569"/>
      <c r="R961" s="569"/>
      <c r="S961" s="569"/>
      <c r="T961" s="569"/>
      <c r="U961" s="569"/>
      <c r="V961" s="569"/>
      <c r="W961" s="569"/>
      <c r="X961" s="569"/>
      <c r="Y961" s="569"/>
      <c r="Z961" s="569"/>
      <c r="AA961" s="569"/>
      <c r="AB961" s="569"/>
    </row>
    <row r="962">
      <c r="A962" s="574"/>
      <c r="B962" s="574"/>
      <c r="C962" s="569"/>
      <c r="D962" s="569"/>
      <c r="E962" s="569"/>
      <c r="F962" s="569"/>
      <c r="G962" s="569"/>
      <c r="H962" s="569"/>
      <c r="I962" s="569"/>
      <c r="J962" s="569"/>
      <c r="K962" s="569"/>
      <c r="L962" s="569"/>
      <c r="M962" s="569"/>
      <c r="N962" s="569"/>
      <c r="O962" s="569"/>
      <c r="P962" s="569"/>
      <c r="Q962" s="569"/>
      <c r="R962" s="569"/>
      <c r="S962" s="569"/>
      <c r="T962" s="569"/>
      <c r="U962" s="569"/>
      <c r="V962" s="569"/>
      <c r="W962" s="569"/>
      <c r="X962" s="569"/>
      <c r="Y962" s="569"/>
      <c r="Z962" s="569"/>
      <c r="AA962" s="569"/>
      <c r="AB962" s="569"/>
    </row>
    <row r="963">
      <c r="A963" s="574"/>
      <c r="B963" s="574"/>
      <c r="C963" s="569"/>
      <c r="D963" s="569"/>
      <c r="E963" s="569"/>
      <c r="F963" s="569"/>
      <c r="G963" s="569"/>
      <c r="H963" s="569"/>
      <c r="I963" s="569"/>
      <c r="J963" s="569"/>
      <c r="K963" s="569"/>
      <c r="L963" s="569"/>
      <c r="M963" s="569"/>
      <c r="N963" s="569"/>
      <c r="O963" s="569"/>
      <c r="P963" s="569"/>
      <c r="Q963" s="569"/>
      <c r="R963" s="569"/>
      <c r="S963" s="569"/>
      <c r="T963" s="569"/>
      <c r="U963" s="569"/>
      <c r="V963" s="569"/>
      <c r="W963" s="569"/>
      <c r="X963" s="569"/>
      <c r="Y963" s="569"/>
      <c r="Z963" s="569"/>
      <c r="AA963" s="569"/>
      <c r="AB963" s="569"/>
    </row>
    <row r="964">
      <c r="A964" s="574"/>
      <c r="B964" s="574"/>
      <c r="C964" s="569"/>
      <c r="D964" s="569"/>
      <c r="E964" s="569"/>
      <c r="F964" s="569"/>
      <c r="G964" s="569"/>
      <c r="H964" s="569"/>
      <c r="I964" s="569"/>
      <c r="J964" s="569"/>
      <c r="K964" s="569"/>
      <c r="L964" s="569"/>
      <c r="M964" s="569"/>
      <c r="N964" s="569"/>
      <c r="O964" s="569"/>
      <c r="P964" s="569"/>
      <c r="Q964" s="569"/>
      <c r="R964" s="569"/>
      <c r="S964" s="569"/>
      <c r="T964" s="569"/>
      <c r="U964" s="569"/>
      <c r="V964" s="569"/>
      <c r="W964" s="569"/>
      <c r="X964" s="569"/>
      <c r="Y964" s="569"/>
      <c r="Z964" s="569"/>
      <c r="AA964" s="569"/>
      <c r="AB964" s="569"/>
    </row>
  </sheetData>
  <mergeCells count="19">
    <mergeCell ref="B1:C1"/>
    <mergeCell ref="D1:H1"/>
    <mergeCell ref="B2:C2"/>
    <mergeCell ref="D2:H2"/>
    <mergeCell ref="B3:C3"/>
    <mergeCell ref="D3:H3"/>
    <mergeCell ref="D4:H4"/>
    <mergeCell ref="B42:G42"/>
    <mergeCell ref="B43:G43"/>
    <mergeCell ref="B48:E48"/>
    <mergeCell ref="B56:E56"/>
    <mergeCell ref="B57:E57"/>
    <mergeCell ref="B6:G6"/>
    <mergeCell ref="B7:G7"/>
    <mergeCell ref="B8:G8"/>
    <mergeCell ref="B16:G16"/>
    <mergeCell ref="B32:E32"/>
    <mergeCell ref="B33:E33"/>
    <mergeCell ref="B41:G41"/>
  </mergeCells>
  <hyperlinks>
    <hyperlink r:id="rId1" ref="D2"/>
    <hyperlink r:id="rId2" location="gid=0" ref="E37"/>
    <hyperlink r:id="rId3" location="gid=0" ref="E52"/>
    <hyperlink r:id="rId4" location="gid=0" ref="E53"/>
  </hyperlinks>
  <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7.25"/>
    <col customWidth="1" min="2" max="2" width="27.13"/>
    <col customWidth="1" min="3" max="3" width="13.0"/>
    <col customWidth="1" min="4" max="4" width="12.75"/>
    <col customWidth="1" min="5" max="5" width="36.13"/>
    <col customWidth="1" min="6" max="6" width="25.88"/>
    <col customWidth="1" min="7" max="7" width="38.63"/>
  </cols>
  <sheetData>
    <row r="1">
      <c r="A1" s="621" t="s">
        <v>831</v>
      </c>
      <c r="B1" s="9"/>
      <c r="C1" s="622" t="s">
        <v>908</v>
      </c>
      <c r="D1" s="8"/>
      <c r="E1" s="8"/>
      <c r="F1" s="9"/>
      <c r="G1" s="623"/>
      <c r="H1" s="623"/>
      <c r="I1" s="623"/>
      <c r="J1" s="623"/>
      <c r="K1" s="623"/>
      <c r="L1" s="623"/>
      <c r="M1" s="623"/>
      <c r="N1" s="623"/>
      <c r="O1" s="623"/>
      <c r="P1" s="623"/>
      <c r="Q1" s="623"/>
      <c r="R1" s="623"/>
      <c r="S1" s="623"/>
      <c r="T1" s="623"/>
      <c r="U1" s="623"/>
      <c r="V1" s="623"/>
      <c r="W1" s="623"/>
      <c r="X1" s="623"/>
      <c r="Y1" s="623"/>
      <c r="Z1" s="624"/>
    </row>
    <row r="2">
      <c r="A2" s="625" t="s">
        <v>1245</v>
      </c>
      <c r="B2" s="9"/>
      <c r="C2" s="626" t="s">
        <v>1602</v>
      </c>
      <c r="D2" s="8"/>
      <c r="E2" s="8"/>
      <c r="F2" s="9"/>
      <c r="G2" s="623"/>
      <c r="H2" s="623"/>
      <c r="I2" s="623"/>
      <c r="J2" s="623"/>
      <c r="K2" s="623"/>
      <c r="L2" s="623"/>
      <c r="M2" s="623"/>
      <c r="N2" s="623"/>
      <c r="O2" s="623"/>
      <c r="P2" s="623"/>
      <c r="Q2" s="623"/>
      <c r="R2" s="623"/>
      <c r="S2" s="623"/>
      <c r="T2" s="623"/>
      <c r="U2" s="623"/>
      <c r="V2" s="623"/>
      <c r="W2" s="623"/>
      <c r="X2" s="623"/>
      <c r="Y2" s="623"/>
      <c r="Z2" s="624"/>
    </row>
    <row r="3">
      <c r="A3" s="621" t="s">
        <v>909</v>
      </c>
      <c r="B3" s="9"/>
      <c r="C3" s="627" t="s">
        <v>1603</v>
      </c>
      <c r="D3" s="8"/>
      <c r="E3" s="8"/>
      <c r="F3" s="9"/>
      <c r="G3" s="623"/>
      <c r="H3" s="623"/>
      <c r="I3" s="623"/>
      <c r="J3" s="623"/>
      <c r="K3" s="623"/>
      <c r="L3" s="623"/>
      <c r="M3" s="623"/>
      <c r="N3" s="623"/>
      <c r="O3" s="623"/>
      <c r="P3" s="623"/>
      <c r="Q3" s="623"/>
      <c r="R3" s="623"/>
      <c r="S3" s="623"/>
      <c r="T3" s="623"/>
      <c r="U3" s="623"/>
      <c r="V3" s="623"/>
      <c r="W3" s="623"/>
      <c r="X3" s="623"/>
      <c r="Y3" s="623"/>
      <c r="Z3" s="624"/>
    </row>
    <row r="4">
      <c r="A4" s="628"/>
      <c r="B4" s="629"/>
      <c r="C4" s="628"/>
      <c r="H4" s="623"/>
      <c r="I4" s="623"/>
      <c r="J4" s="623"/>
      <c r="K4" s="623"/>
      <c r="L4" s="623"/>
      <c r="M4" s="623"/>
      <c r="N4" s="623"/>
      <c r="O4" s="623"/>
      <c r="P4" s="623"/>
      <c r="Q4" s="623"/>
      <c r="R4" s="623"/>
      <c r="S4" s="623"/>
      <c r="T4" s="623"/>
      <c r="U4" s="623"/>
      <c r="V4" s="623"/>
      <c r="W4" s="623"/>
      <c r="X4" s="623"/>
      <c r="Y4" s="623"/>
      <c r="Z4" s="623"/>
    </row>
    <row r="5" ht="24.75" customHeight="1">
      <c r="A5" s="630" t="s">
        <v>1604</v>
      </c>
      <c r="G5" s="629"/>
      <c r="H5" s="623"/>
      <c r="I5" s="623"/>
      <c r="J5" s="623"/>
      <c r="K5" s="623"/>
      <c r="L5" s="623"/>
      <c r="M5" s="623"/>
      <c r="N5" s="623"/>
      <c r="O5" s="623"/>
      <c r="P5" s="623"/>
      <c r="Q5" s="623"/>
      <c r="R5" s="623"/>
      <c r="S5" s="623"/>
      <c r="T5" s="623"/>
      <c r="U5" s="623"/>
      <c r="V5" s="623"/>
      <c r="W5" s="623"/>
      <c r="X5" s="623"/>
      <c r="Y5" s="623"/>
      <c r="Z5" s="623"/>
    </row>
    <row r="6">
      <c r="A6" s="631" t="s">
        <v>1583</v>
      </c>
      <c r="G6" s="629"/>
      <c r="H6" s="623"/>
      <c r="I6" s="623"/>
      <c r="J6" s="623"/>
      <c r="K6" s="623"/>
      <c r="L6" s="623"/>
      <c r="M6" s="623"/>
      <c r="N6" s="623"/>
      <c r="O6" s="623"/>
      <c r="P6" s="623"/>
      <c r="Q6" s="623"/>
      <c r="R6" s="623"/>
      <c r="S6" s="623"/>
      <c r="T6" s="623"/>
      <c r="U6" s="623"/>
      <c r="V6" s="623"/>
      <c r="W6" s="623"/>
      <c r="X6" s="623"/>
      <c r="Y6" s="623"/>
      <c r="Z6" s="623"/>
    </row>
    <row r="7">
      <c r="A7" s="632" t="s">
        <v>815</v>
      </c>
      <c r="G7" s="629"/>
      <c r="H7" s="623"/>
      <c r="I7" s="623"/>
      <c r="J7" s="623"/>
      <c r="K7" s="623"/>
      <c r="L7" s="623"/>
      <c r="M7" s="623"/>
      <c r="N7" s="623"/>
      <c r="O7" s="623"/>
      <c r="P7" s="623"/>
      <c r="Q7" s="623"/>
      <c r="R7" s="623"/>
      <c r="S7" s="623"/>
      <c r="T7" s="623"/>
      <c r="U7" s="623"/>
      <c r="V7" s="623"/>
      <c r="W7" s="623"/>
      <c r="X7" s="623"/>
      <c r="Y7" s="623"/>
      <c r="Z7" s="623"/>
    </row>
    <row r="8">
      <c r="A8" s="633" t="s">
        <v>965</v>
      </c>
      <c r="B8" s="634" t="s">
        <v>816</v>
      </c>
      <c r="C8" s="635" t="s">
        <v>831</v>
      </c>
      <c r="D8" s="636" t="s">
        <v>817</v>
      </c>
      <c r="E8" s="634" t="s">
        <v>411</v>
      </c>
      <c r="F8" s="634" t="s">
        <v>819</v>
      </c>
      <c r="G8" s="629"/>
      <c r="H8" s="623"/>
      <c r="I8" s="623"/>
      <c r="J8" s="623"/>
      <c r="K8" s="623"/>
      <c r="L8" s="623"/>
      <c r="M8" s="623"/>
      <c r="N8" s="623"/>
      <c r="O8" s="623"/>
      <c r="P8" s="623"/>
      <c r="Q8" s="623"/>
      <c r="R8" s="623"/>
      <c r="S8" s="623"/>
      <c r="T8" s="623"/>
      <c r="U8" s="623"/>
      <c r="V8" s="623"/>
      <c r="W8" s="623"/>
      <c r="X8" s="623"/>
      <c r="Y8" s="623"/>
      <c r="Z8" s="623"/>
    </row>
    <row r="9">
      <c r="A9" s="637">
        <v>1.0</v>
      </c>
      <c r="B9" s="584" t="s">
        <v>913</v>
      </c>
      <c r="C9" s="583" t="s">
        <v>822</v>
      </c>
      <c r="D9" s="583" t="s">
        <v>443</v>
      </c>
      <c r="E9" s="584"/>
      <c r="F9" s="584" t="s">
        <v>914</v>
      </c>
      <c r="G9" s="629"/>
      <c r="H9" s="623"/>
      <c r="I9" s="623"/>
      <c r="J9" s="623"/>
      <c r="K9" s="623"/>
      <c r="L9" s="623"/>
      <c r="M9" s="623"/>
      <c r="N9" s="623"/>
      <c r="O9" s="623"/>
      <c r="P9" s="623"/>
      <c r="Q9" s="623"/>
      <c r="R9" s="623"/>
      <c r="S9" s="623"/>
      <c r="T9" s="623"/>
      <c r="U9" s="623"/>
      <c r="V9" s="623"/>
      <c r="W9" s="623"/>
      <c r="X9" s="623"/>
      <c r="Y9" s="623"/>
      <c r="Z9" s="623"/>
    </row>
    <row r="10">
      <c r="A10" s="598">
        <v>2.0</v>
      </c>
      <c r="B10" s="584" t="s">
        <v>915</v>
      </c>
      <c r="C10" s="583" t="s">
        <v>822</v>
      </c>
      <c r="D10" s="583" t="s">
        <v>443</v>
      </c>
      <c r="E10" s="638" t="s">
        <v>1555</v>
      </c>
      <c r="F10" s="585"/>
      <c r="G10" s="639"/>
      <c r="H10" s="623"/>
      <c r="I10" s="623"/>
      <c r="J10" s="623"/>
      <c r="K10" s="623"/>
      <c r="L10" s="623"/>
      <c r="M10" s="623"/>
      <c r="N10" s="623"/>
      <c r="O10" s="623"/>
      <c r="P10" s="623"/>
      <c r="Q10" s="623"/>
      <c r="R10" s="623"/>
      <c r="S10" s="623"/>
      <c r="T10" s="623"/>
      <c r="U10" s="623"/>
      <c r="V10" s="623"/>
      <c r="W10" s="623"/>
      <c r="X10" s="623"/>
      <c r="Y10" s="623"/>
      <c r="Z10" s="623"/>
    </row>
    <row r="11">
      <c r="A11" s="598">
        <v>3.0</v>
      </c>
      <c r="B11" s="584" t="s">
        <v>820</v>
      </c>
      <c r="C11" s="583" t="s">
        <v>822</v>
      </c>
      <c r="D11" s="583" t="s">
        <v>443</v>
      </c>
      <c r="E11" s="584"/>
      <c r="F11" s="584" t="s">
        <v>914</v>
      </c>
      <c r="G11" s="629"/>
      <c r="H11" s="623"/>
      <c r="I11" s="623"/>
      <c r="J11" s="623"/>
      <c r="K11" s="623"/>
      <c r="L11" s="623"/>
      <c r="M11" s="623"/>
      <c r="N11" s="623"/>
      <c r="O11" s="623"/>
      <c r="P11" s="623"/>
      <c r="Q11" s="623"/>
      <c r="R11" s="623"/>
      <c r="S11" s="623"/>
      <c r="T11" s="623"/>
      <c r="U11" s="623"/>
      <c r="V11" s="623"/>
      <c r="W11" s="623"/>
      <c r="X11" s="623"/>
      <c r="Y11" s="623"/>
      <c r="Z11" s="623"/>
    </row>
    <row r="12">
      <c r="A12" s="640" t="s">
        <v>824</v>
      </c>
      <c r="B12" s="8"/>
      <c r="C12" s="8"/>
      <c r="D12" s="8"/>
      <c r="E12" s="8"/>
      <c r="F12" s="9"/>
      <c r="G12" s="641"/>
      <c r="H12" s="623"/>
      <c r="I12" s="623"/>
      <c r="J12" s="623"/>
      <c r="K12" s="623"/>
      <c r="L12" s="623"/>
      <c r="M12" s="623"/>
      <c r="N12" s="623"/>
      <c r="O12" s="623"/>
      <c r="P12" s="623"/>
      <c r="Q12" s="623"/>
      <c r="R12" s="623"/>
      <c r="S12" s="623"/>
      <c r="T12" s="623"/>
      <c r="U12" s="623"/>
      <c r="V12" s="623"/>
      <c r="W12" s="623"/>
      <c r="X12" s="623"/>
      <c r="Y12" s="623"/>
      <c r="Z12" s="623"/>
    </row>
    <row r="13">
      <c r="A13" s="633" t="s">
        <v>965</v>
      </c>
      <c r="B13" s="634" t="s">
        <v>816</v>
      </c>
      <c r="C13" s="636" t="s">
        <v>818</v>
      </c>
      <c r="D13" s="633" t="s">
        <v>817</v>
      </c>
      <c r="E13" s="634" t="s">
        <v>411</v>
      </c>
      <c r="F13" s="634" t="s">
        <v>819</v>
      </c>
      <c r="G13" s="629"/>
      <c r="H13" s="623"/>
      <c r="I13" s="623"/>
      <c r="J13" s="623"/>
      <c r="K13" s="623"/>
      <c r="L13" s="623"/>
      <c r="M13" s="623"/>
      <c r="N13" s="623"/>
      <c r="O13" s="623"/>
      <c r="P13" s="623"/>
      <c r="Q13" s="623"/>
      <c r="R13" s="623"/>
      <c r="S13" s="623"/>
      <c r="T13" s="623"/>
      <c r="U13" s="623"/>
      <c r="V13" s="623"/>
      <c r="W13" s="623"/>
      <c r="X13" s="623"/>
      <c r="Y13" s="623"/>
      <c r="Z13" s="623"/>
    </row>
    <row r="14">
      <c r="A14" s="598">
        <v>1.0</v>
      </c>
      <c r="B14" s="642" t="s">
        <v>927</v>
      </c>
      <c r="C14" s="583" t="s">
        <v>822</v>
      </c>
      <c r="D14" s="583" t="s">
        <v>443</v>
      </c>
      <c r="E14" s="643" t="s">
        <v>928</v>
      </c>
      <c r="F14" s="644" t="s">
        <v>929</v>
      </c>
      <c r="G14" s="623"/>
      <c r="H14" s="623"/>
      <c r="I14" s="623"/>
      <c r="J14" s="623"/>
      <c r="K14" s="623"/>
      <c r="L14" s="623"/>
      <c r="M14" s="623"/>
      <c r="N14" s="623"/>
      <c r="O14" s="623"/>
      <c r="P14" s="623"/>
      <c r="Q14" s="623"/>
      <c r="R14" s="623"/>
      <c r="S14" s="623"/>
      <c r="T14" s="623"/>
      <c r="U14" s="623"/>
      <c r="V14" s="623"/>
      <c r="W14" s="623"/>
      <c r="X14" s="623"/>
      <c r="Y14" s="623"/>
      <c r="Z14" s="623"/>
    </row>
    <row r="15">
      <c r="A15" s="598">
        <v>2.0</v>
      </c>
      <c r="B15" s="642" t="s">
        <v>932</v>
      </c>
      <c r="C15" s="583" t="s">
        <v>822</v>
      </c>
      <c r="D15" s="583" t="s">
        <v>443</v>
      </c>
      <c r="E15" s="433" t="s">
        <v>1605</v>
      </c>
      <c r="F15" s="644" t="s">
        <v>1180</v>
      </c>
      <c r="G15" s="623"/>
      <c r="H15" s="623"/>
      <c r="I15" s="623"/>
      <c r="J15" s="623"/>
      <c r="K15" s="623"/>
      <c r="L15" s="623"/>
      <c r="M15" s="623"/>
      <c r="N15" s="623"/>
      <c r="O15" s="623"/>
      <c r="P15" s="623"/>
      <c r="Q15" s="623"/>
      <c r="R15" s="623"/>
      <c r="S15" s="623"/>
      <c r="T15" s="623"/>
      <c r="U15" s="623"/>
      <c r="V15" s="623"/>
      <c r="W15" s="623"/>
      <c r="X15" s="623"/>
      <c r="Y15" s="623"/>
      <c r="Z15" s="623"/>
    </row>
    <row r="16">
      <c r="A16" s="598">
        <v>3.0</v>
      </c>
      <c r="B16" s="642" t="s">
        <v>935</v>
      </c>
      <c r="C16" s="583" t="s">
        <v>822</v>
      </c>
      <c r="D16" s="583" t="s">
        <v>443</v>
      </c>
      <c r="E16" s="643" t="s">
        <v>1159</v>
      </c>
      <c r="F16" s="644" t="s">
        <v>937</v>
      </c>
      <c r="G16" s="623"/>
      <c r="H16" s="623"/>
      <c r="I16" s="623"/>
      <c r="J16" s="623"/>
      <c r="K16" s="623"/>
      <c r="L16" s="623"/>
      <c r="M16" s="623"/>
      <c r="N16" s="623"/>
      <c r="O16" s="623"/>
      <c r="P16" s="623"/>
      <c r="Q16" s="623"/>
      <c r="R16" s="623"/>
      <c r="S16" s="623"/>
      <c r="T16" s="623"/>
      <c r="U16" s="623"/>
      <c r="V16" s="623"/>
      <c r="W16" s="623"/>
      <c r="X16" s="623"/>
      <c r="Y16" s="623"/>
      <c r="Z16" s="623"/>
    </row>
    <row r="17">
      <c r="A17" s="598">
        <v>4.0</v>
      </c>
      <c r="B17" s="642" t="s">
        <v>938</v>
      </c>
      <c r="C17" s="583" t="s">
        <v>822</v>
      </c>
      <c r="D17" s="583" t="s">
        <v>443</v>
      </c>
      <c r="E17" s="644" t="s">
        <v>1415</v>
      </c>
      <c r="F17" s="645" t="s">
        <v>1606</v>
      </c>
      <c r="G17" s="623"/>
      <c r="H17" s="623"/>
      <c r="I17" s="623"/>
      <c r="J17" s="623"/>
      <c r="K17" s="623"/>
      <c r="L17" s="623"/>
      <c r="M17" s="623"/>
      <c r="N17" s="623"/>
      <c r="O17" s="623"/>
      <c r="P17" s="623"/>
      <c r="Q17" s="623"/>
      <c r="R17" s="623"/>
      <c r="S17" s="623"/>
      <c r="T17" s="623"/>
      <c r="U17" s="623"/>
      <c r="V17" s="623"/>
      <c r="W17" s="623"/>
      <c r="X17" s="623"/>
      <c r="Y17" s="623"/>
      <c r="Z17" s="623"/>
    </row>
    <row r="18">
      <c r="A18" s="598">
        <v>5.0</v>
      </c>
      <c r="B18" s="642" t="s">
        <v>1477</v>
      </c>
      <c r="C18" s="646" t="s">
        <v>1607</v>
      </c>
      <c r="D18" s="583" t="s">
        <v>443</v>
      </c>
      <c r="E18" s="644" t="s">
        <v>1430</v>
      </c>
      <c r="F18" s="644"/>
      <c r="G18" s="623"/>
      <c r="H18" s="623"/>
      <c r="I18" s="623"/>
      <c r="J18" s="623"/>
      <c r="K18" s="623"/>
      <c r="L18" s="623"/>
      <c r="M18" s="623"/>
      <c r="N18" s="623"/>
      <c r="O18" s="623"/>
      <c r="P18" s="623"/>
      <c r="Q18" s="623"/>
      <c r="R18" s="623"/>
      <c r="S18" s="623"/>
      <c r="T18" s="623"/>
      <c r="U18" s="623"/>
      <c r="V18" s="623"/>
      <c r="W18" s="623"/>
      <c r="X18" s="623"/>
      <c r="Y18" s="623"/>
      <c r="Z18" s="623"/>
    </row>
    <row r="19">
      <c r="A19" s="598">
        <v>6.0</v>
      </c>
      <c r="B19" s="642" t="s">
        <v>1557</v>
      </c>
      <c r="C19" s="646" t="s">
        <v>1608</v>
      </c>
      <c r="D19" s="583" t="s">
        <v>443</v>
      </c>
      <c r="E19" s="644" t="s">
        <v>1432</v>
      </c>
      <c r="F19" s="644"/>
      <c r="G19" s="623"/>
      <c r="H19" s="623"/>
      <c r="I19" s="623"/>
      <c r="J19" s="623"/>
      <c r="K19" s="623"/>
      <c r="L19" s="623"/>
      <c r="M19" s="623"/>
      <c r="N19" s="623"/>
      <c r="O19" s="623"/>
      <c r="P19" s="623"/>
      <c r="Q19" s="623"/>
      <c r="R19" s="623"/>
      <c r="S19" s="623"/>
      <c r="T19" s="623"/>
      <c r="U19" s="623"/>
      <c r="V19" s="623"/>
      <c r="W19" s="623"/>
      <c r="X19" s="623"/>
      <c r="Y19" s="623"/>
      <c r="Z19" s="623"/>
    </row>
    <row r="20">
      <c r="A20" s="598">
        <v>7.0</v>
      </c>
      <c r="B20" s="647" t="s">
        <v>1009</v>
      </c>
      <c r="C20" s="646" t="s">
        <v>1588</v>
      </c>
      <c r="D20" s="583" t="s">
        <v>443</v>
      </c>
      <c r="E20" s="595" t="s">
        <v>1609</v>
      </c>
      <c r="F20" s="595"/>
      <c r="G20" s="648"/>
      <c r="H20" s="623"/>
      <c r="I20" s="623"/>
      <c r="J20" s="623"/>
      <c r="K20" s="623"/>
      <c r="L20" s="623"/>
      <c r="M20" s="623"/>
      <c r="N20" s="623"/>
      <c r="O20" s="623"/>
      <c r="P20" s="623"/>
      <c r="Q20" s="623"/>
      <c r="R20" s="623"/>
      <c r="S20" s="623"/>
      <c r="T20" s="623"/>
      <c r="U20" s="623"/>
      <c r="V20" s="623"/>
      <c r="W20" s="623"/>
      <c r="X20" s="623"/>
      <c r="Y20" s="623"/>
      <c r="Z20" s="623"/>
    </row>
    <row r="21">
      <c r="A21" s="598">
        <v>8.0</v>
      </c>
      <c r="B21" s="642" t="s">
        <v>961</v>
      </c>
      <c r="C21" s="646" t="s">
        <v>1607</v>
      </c>
      <c r="D21" s="583" t="s">
        <v>443</v>
      </c>
      <c r="E21" s="644" t="s">
        <v>987</v>
      </c>
      <c r="F21" s="644"/>
      <c r="G21" s="648"/>
      <c r="H21" s="623"/>
      <c r="I21" s="623"/>
      <c r="J21" s="623"/>
      <c r="K21" s="623"/>
      <c r="L21" s="623"/>
      <c r="M21" s="623"/>
      <c r="N21" s="623"/>
      <c r="O21" s="623"/>
      <c r="P21" s="623"/>
      <c r="Q21" s="623"/>
      <c r="R21" s="623"/>
      <c r="S21" s="623"/>
      <c r="T21" s="623"/>
      <c r="U21" s="623"/>
      <c r="V21" s="623"/>
      <c r="W21" s="623"/>
      <c r="X21" s="623"/>
      <c r="Y21" s="623"/>
      <c r="Z21" s="623"/>
    </row>
    <row r="22">
      <c r="A22" s="598">
        <v>9.0</v>
      </c>
      <c r="B22" s="642" t="s">
        <v>1565</v>
      </c>
      <c r="C22" s="646" t="s">
        <v>1608</v>
      </c>
      <c r="D22" s="583" t="s">
        <v>443</v>
      </c>
      <c r="E22" s="644" t="s">
        <v>1566</v>
      </c>
      <c r="F22" s="595" t="s">
        <v>1610</v>
      </c>
      <c r="G22" s="617"/>
      <c r="H22" s="623"/>
      <c r="I22" s="623"/>
      <c r="J22" s="623"/>
      <c r="K22" s="623"/>
      <c r="L22" s="623"/>
      <c r="M22" s="623"/>
      <c r="N22" s="623"/>
      <c r="O22" s="623"/>
      <c r="P22" s="623"/>
      <c r="Q22" s="623"/>
      <c r="R22" s="623"/>
      <c r="S22" s="623"/>
      <c r="T22" s="623"/>
      <c r="U22" s="623"/>
      <c r="V22" s="623"/>
      <c r="W22" s="623"/>
      <c r="X22" s="623"/>
      <c r="Y22" s="623"/>
      <c r="Z22" s="623"/>
    </row>
    <row r="23">
      <c r="A23" s="598">
        <v>10.0</v>
      </c>
      <c r="B23" s="642" t="s">
        <v>1561</v>
      </c>
      <c r="C23" s="646" t="s">
        <v>1611</v>
      </c>
      <c r="D23" s="583" t="s">
        <v>443</v>
      </c>
      <c r="E23" s="595" t="s">
        <v>1612</v>
      </c>
      <c r="F23" s="595" t="s">
        <v>1613</v>
      </c>
      <c r="G23" s="617"/>
      <c r="H23" s="623"/>
      <c r="I23" s="623"/>
      <c r="J23" s="623"/>
      <c r="K23" s="623"/>
      <c r="L23" s="623"/>
      <c r="M23" s="623"/>
      <c r="N23" s="623"/>
      <c r="O23" s="623"/>
      <c r="P23" s="623"/>
      <c r="Q23" s="623"/>
      <c r="R23" s="623"/>
      <c r="S23" s="623"/>
      <c r="T23" s="623"/>
      <c r="U23" s="623"/>
      <c r="V23" s="623"/>
      <c r="W23" s="623"/>
      <c r="X23" s="623"/>
      <c r="Y23" s="623"/>
      <c r="Z23" s="623"/>
    </row>
    <row r="24">
      <c r="B24" s="649" t="s">
        <v>1614</v>
      </c>
      <c r="C24" s="650"/>
      <c r="D24" s="650"/>
      <c r="E24" s="623"/>
      <c r="F24" s="623"/>
      <c r="G24" s="623"/>
      <c r="H24" s="623"/>
      <c r="I24" s="623"/>
      <c r="J24" s="623"/>
      <c r="K24" s="623"/>
      <c r="L24" s="623"/>
      <c r="M24" s="623"/>
      <c r="N24" s="623"/>
      <c r="O24" s="623"/>
      <c r="P24" s="623"/>
      <c r="Q24" s="623"/>
      <c r="R24" s="623"/>
      <c r="S24" s="623"/>
      <c r="T24" s="623"/>
      <c r="U24" s="623"/>
      <c r="V24" s="623"/>
      <c r="W24" s="623"/>
      <c r="X24" s="623"/>
      <c r="Y24" s="623"/>
      <c r="Z24" s="623"/>
    </row>
    <row r="25" ht="203.25" customHeight="1">
      <c r="A25" s="650"/>
      <c r="B25" s="651" t="s">
        <v>1615</v>
      </c>
      <c r="G25" s="623"/>
      <c r="H25" s="623"/>
      <c r="I25" s="623"/>
      <c r="J25" s="623"/>
      <c r="K25" s="623"/>
      <c r="L25" s="623"/>
      <c r="M25" s="623"/>
      <c r="N25" s="623"/>
      <c r="O25" s="623"/>
      <c r="P25" s="623"/>
      <c r="Q25" s="623"/>
      <c r="R25" s="623"/>
      <c r="S25" s="623"/>
      <c r="T25" s="623"/>
      <c r="U25" s="623"/>
      <c r="V25" s="623"/>
      <c r="W25" s="623"/>
      <c r="X25" s="623"/>
      <c r="Y25" s="623"/>
      <c r="Z25" s="623"/>
    </row>
    <row r="26">
      <c r="A26" s="650"/>
      <c r="B26" s="623"/>
      <c r="C26" s="650"/>
      <c r="D26" s="650"/>
      <c r="E26" s="623"/>
      <c r="F26" s="623"/>
      <c r="G26" s="623"/>
      <c r="H26" s="623"/>
      <c r="I26" s="623"/>
      <c r="J26" s="623"/>
      <c r="K26" s="623"/>
      <c r="L26" s="623"/>
      <c r="M26" s="623"/>
      <c r="N26" s="623"/>
      <c r="O26" s="623"/>
      <c r="P26" s="623"/>
      <c r="Q26" s="623"/>
      <c r="R26" s="623"/>
      <c r="S26" s="623"/>
      <c r="T26" s="623"/>
      <c r="U26" s="623"/>
      <c r="V26" s="623"/>
      <c r="W26" s="623"/>
      <c r="X26" s="623"/>
      <c r="Y26" s="623"/>
      <c r="Z26" s="623"/>
    </row>
    <row r="27">
      <c r="A27" s="652" t="s">
        <v>1616</v>
      </c>
      <c r="G27" s="641"/>
      <c r="H27" s="623"/>
      <c r="I27" s="623"/>
      <c r="J27" s="623"/>
      <c r="K27" s="623"/>
      <c r="L27" s="623"/>
      <c r="M27" s="623"/>
      <c r="N27" s="623"/>
      <c r="O27" s="623"/>
      <c r="P27" s="623"/>
      <c r="Q27" s="623"/>
      <c r="R27" s="623"/>
      <c r="S27" s="623"/>
      <c r="T27" s="623"/>
      <c r="U27" s="623"/>
      <c r="V27" s="623"/>
      <c r="W27" s="623"/>
      <c r="X27" s="623"/>
      <c r="Y27" s="623"/>
      <c r="Z27" s="623"/>
    </row>
    <row r="28">
      <c r="A28" s="633" t="s">
        <v>965</v>
      </c>
      <c r="B28" s="634" t="s">
        <v>816</v>
      </c>
      <c r="C28" s="636" t="s">
        <v>818</v>
      </c>
      <c r="D28" s="633" t="s">
        <v>817</v>
      </c>
      <c r="E28" s="634" t="s">
        <v>411</v>
      </c>
      <c r="F28" s="634" t="s">
        <v>819</v>
      </c>
      <c r="G28" s="623"/>
      <c r="H28" s="623"/>
      <c r="I28" s="623"/>
      <c r="J28" s="623"/>
      <c r="K28" s="623"/>
      <c r="L28" s="623"/>
      <c r="M28" s="623"/>
      <c r="N28" s="623"/>
      <c r="O28" s="623"/>
      <c r="P28" s="623"/>
      <c r="Q28" s="623"/>
      <c r="R28" s="623"/>
      <c r="S28" s="623"/>
      <c r="T28" s="623"/>
      <c r="U28" s="623"/>
      <c r="V28" s="623"/>
      <c r="W28" s="623"/>
      <c r="X28" s="623"/>
      <c r="Y28" s="623"/>
      <c r="Z28" s="623"/>
    </row>
    <row r="29">
      <c r="A29" s="653">
        <v>1.0</v>
      </c>
      <c r="B29" s="654" t="s">
        <v>134</v>
      </c>
      <c r="C29" s="531" t="s">
        <v>822</v>
      </c>
      <c r="D29" s="653" t="s">
        <v>443</v>
      </c>
      <c r="E29" s="655" t="s">
        <v>987</v>
      </c>
      <c r="F29" s="54"/>
      <c r="G29" s="623"/>
      <c r="H29" s="623"/>
      <c r="I29" s="623"/>
      <c r="J29" s="623"/>
      <c r="K29" s="623"/>
      <c r="L29" s="623"/>
      <c r="M29" s="623"/>
      <c r="N29" s="623"/>
      <c r="O29" s="623"/>
      <c r="P29" s="623"/>
      <c r="Q29" s="623"/>
      <c r="R29" s="623"/>
      <c r="S29" s="623"/>
      <c r="T29" s="623"/>
      <c r="U29" s="623"/>
      <c r="V29" s="623"/>
      <c r="W29" s="623"/>
      <c r="X29" s="623"/>
      <c r="Y29" s="623"/>
      <c r="Z29" s="623"/>
    </row>
    <row r="30">
      <c r="A30" s="653">
        <v>2.0</v>
      </c>
      <c r="B30" s="656" t="s">
        <v>1617</v>
      </c>
      <c r="C30" s="657" t="s">
        <v>822</v>
      </c>
      <c r="D30" s="658" t="s">
        <v>443</v>
      </c>
      <c r="E30" s="607" t="s">
        <v>1618</v>
      </c>
      <c r="F30" s="54"/>
      <c r="G30" s="617" t="s">
        <v>1601</v>
      </c>
      <c r="H30" s="623"/>
      <c r="I30" s="623"/>
      <c r="J30" s="623"/>
      <c r="K30" s="623"/>
      <c r="L30" s="623"/>
      <c r="M30" s="623"/>
      <c r="N30" s="623"/>
      <c r="O30" s="623"/>
      <c r="P30" s="623"/>
      <c r="Q30" s="623"/>
      <c r="R30" s="623"/>
      <c r="S30" s="623"/>
      <c r="T30" s="623"/>
      <c r="U30" s="623"/>
      <c r="V30" s="623"/>
      <c r="W30" s="623"/>
      <c r="X30" s="623"/>
      <c r="Y30" s="623"/>
      <c r="Z30" s="623"/>
    </row>
    <row r="31">
      <c r="A31" s="653">
        <v>3.0</v>
      </c>
      <c r="B31" s="659" t="s">
        <v>971</v>
      </c>
      <c r="C31" s="531" t="s">
        <v>822</v>
      </c>
      <c r="D31" s="653" t="s">
        <v>443</v>
      </c>
      <c r="E31" s="660" t="s">
        <v>1464</v>
      </c>
      <c r="F31" s="54"/>
      <c r="G31" s="623"/>
      <c r="H31" s="623"/>
      <c r="I31" s="623"/>
      <c r="J31" s="623"/>
      <c r="K31" s="623"/>
      <c r="L31" s="623"/>
      <c r="M31" s="623"/>
      <c r="N31" s="623"/>
      <c r="O31" s="623"/>
      <c r="P31" s="623"/>
      <c r="Q31" s="623"/>
      <c r="R31" s="623"/>
      <c r="S31" s="623"/>
      <c r="T31" s="623"/>
      <c r="U31" s="623"/>
      <c r="V31" s="623"/>
      <c r="W31" s="623"/>
      <c r="X31" s="623"/>
      <c r="Y31" s="623"/>
      <c r="Z31" s="623"/>
    </row>
    <row r="32">
      <c r="A32" s="653">
        <v>4.0</v>
      </c>
      <c r="B32" s="659" t="s">
        <v>973</v>
      </c>
      <c r="C32" s="653" t="s">
        <v>822</v>
      </c>
      <c r="D32" s="653" t="s">
        <v>443</v>
      </c>
      <c r="E32" s="660" t="s">
        <v>1465</v>
      </c>
      <c r="F32" s="54"/>
      <c r="G32" s="617"/>
      <c r="H32" s="623"/>
      <c r="I32" s="623"/>
      <c r="J32" s="623"/>
      <c r="K32" s="623"/>
      <c r="L32" s="623"/>
      <c r="M32" s="623"/>
      <c r="N32" s="623"/>
      <c r="O32" s="623"/>
      <c r="P32" s="623"/>
      <c r="Q32" s="623"/>
      <c r="R32" s="623"/>
      <c r="S32" s="623"/>
      <c r="T32" s="623"/>
      <c r="U32" s="623"/>
      <c r="V32" s="623"/>
      <c r="W32" s="623"/>
      <c r="X32" s="623"/>
      <c r="Y32" s="623"/>
      <c r="Z32" s="623"/>
    </row>
    <row r="33">
      <c r="A33" s="650"/>
      <c r="B33" s="649" t="s">
        <v>1619</v>
      </c>
      <c r="C33" s="650"/>
      <c r="D33" s="650"/>
      <c r="E33" s="623"/>
      <c r="F33" s="623"/>
      <c r="G33" s="623"/>
      <c r="H33" s="623"/>
      <c r="I33" s="623"/>
      <c r="J33" s="623"/>
      <c r="K33" s="623"/>
      <c r="L33" s="623"/>
      <c r="M33" s="623"/>
      <c r="N33" s="623"/>
      <c r="O33" s="623"/>
      <c r="P33" s="623"/>
      <c r="Q33" s="623"/>
      <c r="R33" s="623"/>
      <c r="S33" s="623"/>
      <c r="T33" s="623"/>
      <c r="U33" s="623"/>
      <c r="V33" s="623"/>
      <c r="W33" s="623"/>
      <c r="X33" s="623"/>
      <c r="Y33" s="623"/>
      <c r="Z33" s="623"/>
    </row>
    <row r="34">
      <c r="A34" s="650"/>
      <c r="B34" s="651" t="s">
        <v>1620</v>
      </c>
      <c r="G34" s="623"/>
      <c r="H34" s="623"/>
      <c r="I34" s="623"/>
      <c r="J34" s="623"/>
      <c r="K34" s="623"/>
      <c r="L34" s="623"/>
      <c r="M34" s="623"/>
      <c r="N34" s="623"/>
      <c r="O34" s="623"/>
      <c r="P34" s="623"/>
      <c r="Q34" s="623"/>
      <c r="R34" s="623"/>
      <c r="S34" s="623"/>
      <c r="T34" s="623"/>
      <c r="U34" s="623"/>
      <c r="V34" s="623"/>
      <c r="W34" s="623"/>
      <c r="X34" s="623"/>
      <c r="Y34" s="623"/>
      <c r="Z34" s="623"/>
    </row>
    <row r="35" ht="25.5" customHeight="1">
      <c r="A35" s="650"/>
      <c r="B35" s="623"/>
      <c r="C35" s="650"/>
      <c r="D35" s="650"/>
      <c r="E35" s="623"/>
      <c r="F35" s="623"/>
      <c r="G35" s="623"/>
      <c r="H35" s="623"/>
      <c r="I35" s="623"/>
      <c r="J35" s="623"/>
      <c r="K35" s="623"/>
      <c r="L35" s="623"/>
      <c r="M35" s="623"/>
      <c r="N35" s="623"/>
      <c r="O35" s="623"/>
      <c r="P35" s="623"/>
      <c r="Q35" s="623"/>
      <c r="R35" s="623"/>
      <c r="S35" s="623"/>
      <c r="T35" s="623"/>
      <c r="U35" s="623"/>
      <c r="V35" s="623"/>
      <c r="W35" s="623"/>
      <c r="X35" s="623"/>
      <c r="Y35" s="623"/>
      <c r="Z35" s="623"/>
    </row>
    <row r="36" ht="26.25" customHeight="1">
      <c r="A36" s="661" t="s">
        <v>1621</v>
      </c>
      <c r="G36" s="623"/>
      <c r="H36" s="623"/>
      <c r="I36" s="623"/>
      <c r="J36" s="623"/>
      <c r="K36" s="623"/>
      <c r="L36" s="623"/>
      <c r="M36" s="623"/>
      <c r="N36" s="623"/>
      <c r="O36" s="623"/>
      <c r="P36" s="623"/>
      <c r="Q36" s="623"/>
      <c r="R36" s="623"/>
      <c r="S36" s="623"/>
      <c r="T36" s="623"/>
      <c r="U36" s="623"/>
      <c r="V36" s="623"/>
      <c r="W36" s="623"/>
      <c r="X36" s="623"/>
      <c r="Y36" s="623"/>
      <c r="Z36" s="623"/>
    </row>
    <row r="37">
      <c r="A37" s="631" t="s">
        <v>1583</v>
      </c>
      <c r="G37" s="623"/>
      <c r="H37" s="623"/>
      <c r="I37" s="623"/>
      <c r="J37" s="623"/>
      <c r="K37" s="623"/>
      <c r="L37" s="623"/>
      <c r="M37" s="623"/>
      <c r="N37" s="623"/>
      <c r="O37" s="623"/>
      <c r="P37" s="623"/>
      <c r="Q37" s="623"/>
      <c r="R37" s="623"/>
      <c r="S37" s="623"/>
      <c r="T37" s="623"/>
      <c r="U37" s="623"/>
      <c r="V37" s="623"/>
      <c r="W37" s="623"/>
      <c r="X37" s="623"/>
      <c r="Y37" s="623"/>
      <c r="Z37" s="623"/>
    </row>
    <row r="38">
      <c r="A38" s="632" t="s">
        <v>815</v>
      </c>
      <c r="G38" s="623"/>
      <c r="H38" s="623"/>
      <c r="I38" s="623"/>
      <c r="J38" s="623"/>
      <c r="K38" s="623"/>
      <c r="L38" s="623"/>
      <c r="M38" s="623"/>
      <c r="N38" s="623"/>
      <c r="O38" s="623"/>
      <c r="P38" s="623"/>
      <c r="Q38" s="623"/>
      <c r="R38" s="623"/>
      <c r="S38" s="623"/>
      <c r="T38" s="623"/>
      <c r="U38" s="623"/>
      <c r="V38" s="623"/>
      <c r="W38" s="623"/>
      <c r="X38" s="623"/>
      <c r="Y38" s="623"/>
      <c r="Z38" s="623"/>
    </row>
    <row r="39">
      <c r="A39" s="633" t="s">
        <v>965</v>
      </c>
      <c r="B39" s="634" t="s">
        <v>816</v>
      </c>
      <c r="C39" s="635" t="s">
        <v>831</v>
      </c>
      <c r="D39" s="636" t="s">
        <v>817</v>
      </c>
      <c r="E39" s="634" t="s">
        <v>411</v>
      </c>
      <c r="F39" s="634" t="s">
        <v>819</v>
      </c>
      <c r="G39" s="623"/>
      <c r="H39" s="623"/>
      <c r="I39" s="623"/>
      <c r="J39" s="623"/>
      <c r="K39" s="623"/>
      <c r="L39" s="623"/>
      <c r="M39" s="623"/>
      <c r="N39" s="623"/>
      <c r="O39" s="623"/>
      <c r="P39" s="623"/>
      <c r="Q39" s="623"/>
      <c r="R39" s="623"/>
      <c r="S39" s="623"/>
      <c r="T39" s="623"/>
      <c r="U39" s="623"/>
      <c r="V39" s="623"/>
      <c r="W39" s="623"/>
      <c r="X39" s="623"/>
      <c r="Y39" s="623"/>
      <c r="Z39" s="623"/>
    </row>
    <row r="40">
      <c r="A40" s="637">
        <v>1.0</v>
      </c>
      <c r="B40" s="584" t="s">
        <v>1250</v>
      </c>
      <c r="C40" s="584" t="s">
        <v>822</v>
      </c>
      <c r="D40" s="1" t="s">
        <v>443</v>
      </c>
      <c r="E40" s="584" t="s">
        <v>1251</v>
      </c>
      <c r="F40" s="584" t="s">
        <v>1252</v>
      </c>
      <c r="G40" s="623"/>
      <c r="H40" s="623"/>
      <c r="I40" s="623"/>
      <c r="J40" s="623"/>
      <c r="K40" s="623"/>
      <c r="L40" s="623"/>
      <c r="M40" s="623"/>
      <c r="N40" s="623"/>
      <c r="O40" s="623"/>
      <c r="P40" s="623"/>
      <c r="Q40" s="623"/>
      <c r="R40" s="623"/>
      <c r="S40" s="623"/>
      <c r="T40" s="623"/>
      <c r="U40" s="623"/>
      <c r="V40" s="623"/>
      <c r="W40" s="623"/>
      <c r="X40" s="623"/>
      <c r="Y40" s="623"/>
      <c r="Z40" s="623"/>
    </row>
    <row r="41">
      <c r="A41" s="598">
        <v>2.0</v>
      </c>
      <c r="B41" s="584" t="s">
        <v>1253</v>
      </c>
      <c r="C41" s="584" t="s">
        <v>822</v>
      </c>
      <c r="D41" s="1" t="s">
        <v>443</v>
      </c>
      <c r="E41" s="584" t="s">
        <v>1254</v>
      </c>
      <c r="F41" s="585"/>
      <c r="G41" s="623"/>
      <c r="H41" s="623"/>
      <c r="I41" s="623"/>
      <c r="J41" s="623"/>
      <c r="K41" s="623"/>
      <c r="L41" s="623"/>
      <c r="M41" s="623"/>
      <c r="N41" s="623"/>
      <c r="O41" s="623"/>
      <c r="P41" s="623"/>
      <c r="Q41" s="623"/>
      <c r="R41" s="623"/>
      <c r="S41" s="623"/>
      <c r="T41" s="623"/>
      <c r="U41" s="623"/>
      <c r="V41" s="623"/>
      <c r="W41" s="623"/>
      <c r="X41" s="623"/>
      <c r="Y41" s="623"/>
      <c r="Z41" s="623"/>
    </row>
    <row r="42">
      <c r="A42" s="598">
        <v>3.0</v>
      </c>
      <c r="B42" s="584" t="s">
        <v>820</v>
      </c>
      <c r="C42" s="584" t="s">
        <v>822</v>
      </c>
      <c r="D42" s="1" t="s">
        <v>443</v>
      </c>
      <c r="E42" s="584"/>
      <c r="F42" s="584" t="s">
        <v>914</v>
      </c>
      <c r="G42" s="623"/>
      <c r="H42" s="623"/>
      <c r="I42" s="623"/>
      <c r="J42" s="623"/>
      <c r="K42" s="623"/>
      <c r="L42" s="623"/>
      <c r="M42" s="623"/>
      <c r="N42" s="623"/>
      <c r="O42" s="623"/>
      <c r="P42" s="623"/>
      <c r="Q42" s="623"/>
      <c r="R42" s="623"/>
      <c r="S42" s="623"/>
      <c r="T42" s="623"/>
      <c r="U42" s="623"/>
      <c r="V42" s="623"/>
      <c r="W42" s="623"/>
      <c r="X42" s="623"/>
      <c r="Y42" s="623"/>
      <c r="Z42" s="623"/>
    </row>
    <row r="43">
      <c r="A43" s="640" t="s">
        <v>824</v>
      </c>
      <c r="B43" s="8"/>
      <c r="C43" s="8"/>
      <c r="D43" s="8"/>
      <c r="E43" s="8"/>
      <c r="F43" s="9"/>
      <c r="G43" s="623"/>
      <c r="H43" s="623"/>
      <c r="I43" s="623"/>
      <c r="J43" s="623"/>
      <c r="K43" s="623"/>
      <c r="L43" s="623"/>
      <c r="M43" s="623"/>
      <c r="N43" s="623"/>
      <c r="O43" s="623"/>
      <c r="P43" s="623"/>
      <c r="Q43" s="623"/>
      <c r="R43" s="623"/>
      <c r="S43" s="623"/>
      <c r="T43" s="623"/>
      <c r="U43" s="623"/>
      <c r="V43" s="623"/>
      <c r="W43" s="623"/>
      <c r="X43" s="623"/>
      <c r="Y43" s="623"/>
      <c r="Z43" s="623"/>
    </row>
    <row r="44">
      <c r="A44" s="633" t="s">
        <v>965</v>
      </c>
      <c r="B44" s="634" t="s">
        <v>816</v>
      </c>
      <c r="C44" s="635" t="s">
        <v>831</v>
      </c>
      <c r="D44" s="633" t="s">
        <v>817</v>
      </c>
      <c r="E44" s="634" t="s">
        <v>411</v>
      </c>
      <c r="F44" s="634" t="s">
        <v>819</v>
      </c>
      <c r="G44" s="623"/>
      <c r="H44" s="623"/>
      <c r="I44" s="623"/>
      <c r="J44" s="623"/>
      <c r="K44" s="623"/>
      <c r="L44" s="623"/>
      <c r="M44" s="623"/>
      <c r="N44" s="623"/>
      <c r="O44" s="623"/>
      <c r="P44" s="623"/>
      <c r="Q44" s="623"/>
      <c r="R44" s="623"/>
      <c r="S44" s="623"/>
      <c r="T44" s="623"/>
      <c r="U44" s="623"/>
      <c r="V44" s="623"/>
      <c r="W44" s="623"/>
      <c r="X44" s="623"/>
      <c r="Y44" s="623"/>
      <c r="Z44" s="623"/>
    </row>
    <row r="45">
      <c r="A45" s="598">
        <v>1.0</v>
      </c>
      <c r="B45" s="662" t="s">
        <v>134</v>
      </c>
      <c r="C45" s="49" t="s">
        <v>822</v>
      </c>
      <c r="D45" s="583"/>
      <c r="E45" s="662" t="s">
        <v>987</v>
      </c>
      <c r="F45" s="644"/>
      <c r="G45" s="623"/>
      <c r="H45" s="623"/>
      <c r="I45" s="623"/>
      <c r="J45" s="623"/>
      <c r="K45" s="623"/>
      <c r="L45" s="623"/>
      <c r="M45" s="623"/>
      <c r="N45" s="623"/>
      <c r="O45" s="623"/>
      <c r="P45" s="623"/>
      <c r="Q45" s="623"/>
      <c r="R45" s="623"/>
      <c r="S45" s="623"/>
      <c r="T45" s="623"/>
      <c r="U45" s="623"/>
      <c r="V45" s="623"/>
      <c r="W45" s="623"/>
      <c r="X45" s="623"/>
      <c r="Y45" s="623"/>
      <c r="Z45" s="623"/>
    </row>
    <row r="46">
      <c r="A46" s="598">
        <v>2.0</v>
      </c>
      <c r="B46" s="663" t="s">
        <v>1146</v>
      </c>
      <c r="C46" s="1" t="s">
        <v>822</v>
      </c>
      <c r="D46" s="598"/>
      <c r="E46" s="663" t="s">
        <v>1622</v>
      </c>
      <c r="F46" s="644"/>
      <c r="G46" s="623"/>
      <c r="H46" s="623"/>
      <c r="I46" s="623"/>
      <c r="J46" s="623"/>
      <c r="K46" s="623"/>
      <c r="L46" s="623"/>
      <c r="M46" s="623"/>
      <c r="N46" s="623"/>
      <c r="O46" s="623"/>
      <c r="P46" s="623"/>
      <c r="Q46" s="623"/>
      <c r="R46" s="623"/>
      <c r="S46" s="623"/>
      <c r="T46" s="623"/>
      <c r="U46" s="623"/>
      <c r="V46" s="623"/>
      <c r="W46" s="623"/>
      <c r="X46" s="623"/>
      <c r="Y46" s="623"/>
      <c r="Z46" s="623"/>
    </row>
    <row r="47">
      <c r="A47" s="598">
        <v>3.0</v>
      </c>
      <c r="B47" s="433" t="s">
        <v>971</v>
      </c>
      <c r="C47" s="584" t="s">
        <v>822</v>
      </c>
      <c r="D47" s="54"/>
      <c r="E47" s="612" t="s">
        <v>1464</v>
      </c>
      <c r="F47" s="644"/>
      <c r="G47" s="623"/>
      <c r="H47" s="623"/>
      <c r="I47" s="623"/>
      <c r="J47" s="623"/>
      <c r="K47" s="623"/>
      <c r="L47" s="623"/>
      <c r="M47" s="623"/>
      <c r="N47" s="623"/>
      <c r="O47" s="623"/>
      <c r="P47" s="623"/>
      <c r="Q47" s="623"/>
      <c r="R47" s="623"/>
      <c r="S47" s="623"/>
      <c r="T47" s="623"/>
      <c r="U47" s="623"/>
      <c r="V47" s="623"/>
      <c r="W47" s="623"/>
      <c r="X47" s="623"/>
      <c r="Y47" s="623"/>
      <c r="Z47" s="623"/>
    </row>
    <row r="48">
      <c r="A48" s="598">
        <v>4.0</v>
      </c>
      <c r="B48" s="433" t="s">
        <v>973</v>
      </c>
      <c r="C48" s="584" t="s">
        <v>822</v>
      </c>
      <c r="D48" s="54"/>
      <c r="E48" s="612" t="s">
        <v>1599</v>
      </c>
      <c r="F48" s="645"/>
      <c r="G48" s="623"/>
      <c r="H48" s="623"/>
      <c r="I48" s="623"/>
      <c r="J48" s="623"/>
      <c r="K48" s="623"/>
      <c r="L48" s="623"/>
      <c r="M48" s="623"/>
      <c r="N48" s="623"/>
      <c r="O48" s="623"/>
      <c r="P48" s="623"/>
      <c r="Q48" s="623"/>
      <c r="R48" s="623"/>
      <c r="S48" s="623"/>
      <c r="T48" s="623"/>
      <c r="U48" s="623"/>
      <c r="V48" s="623"/>
      <c r="W48" s="623"/>
      <c r="X48" s="623"/>
      <c r="Y48" s="623"/>
      <c r="Z48" s="623"/>
    </row>
    <row r="49">
      <c r="A49" s="614">
        <v>5.0</v>
      </c>
      <c r="B49" s="615" t="s">
        <v>1569</v>
      </c>
      <c r="C49" s="615" t="s">
        <v>822</v>
      </c>
      <c r="D49" s="664"/>
      <c r="E49" s="616" t="s">
        <v>1623</v>
      </c>
      <c r="F49" s="665"/>
      <c r="G49" s="617" t="s">
        <v>1601</v>
      </c>
      <c r="H49" s="623"/>
      <c r="I49" s="623"/>
      <c r="J49" s="623"/>
      <c r="K49" s="623"/>
      <c r="L49" s="623"/>
      <c r="M49" s="623"/>
      <c r="N49" s="623"/>
      <c r="O49" s="623"/>
      <c r="P49" s="623"/>
      <c r="Q49" s="623"/>
      <c r="R49" s="623"/>
      <c r="S49" s="623"/>
      <c r="T49" s="623"/>
      <c r="U49" s="623"/>
      <c r="V49" s="623"/>
      <c r="W49" s="623"/>
      <c r="X49" s="623"/>
      <c r="Y49" s="623"/>
      <c r="Z49" s="623"/>
    </row>
    <row r="50">
      <c r="A50" s="650"/>
      <c r="B50" s="623"/>
      <c r="C50" s="650"/>
      <c r="D50" s="650"/>
      <c r="E50" s="623"/>
      <c r="F50" s="623"/>
      <c r="G50" s="623"/>
      <c r="H50" s="623"/>
      <c r="I50" s="623"/>
      <c r="J50" s="623"/>
      <c r="K50" s="623"/>
      <c r="L50" s="623"/>
      <c r="M50" s="623"/>
      <c r="N50" s="623"/>
      <c r="O50" s="623"/>
      <c r="P50" s="623"/>
      <c r="Q50" s="623"/>
      <c r="R50" s="623"/>
      <c r="S50" s="623"/>
      <c r="T50" s="623"/>
      <c r="U50" s="623"/>
      <c r="V50" s="623"/>
      <c r="W50" s="623"/>
      <c r="X50" s="623"/>
      <c r="Y50" s="623"/>
      <c r="Z50" s="623"/>
    </row>
    <row r="51">
      <c r="A51" s="578" t="s">
        <v>1592</v>
      </c>
      <c r="E51" s="623"/>
      <c r="F51" s="623"/>
      <c r="G51" s="623"/>
      <c r="H51" s="623"/>
      <c r="I51" s="623"/>
      <c r="J51" s="623"/>
      <c r="K51" s="623"/>
      <c r="L51" s="623"/>
      <c r="M51" s="623"/>
      <c r="N51" s="623"/>
      <c r="O51" s="623"/>
      <c r="P51" s="623"/>
      <c r="Q51" s="623"/>
      <c r="R51" s="623"/>
      <c r="S51" s="623"/>
      <c r="T51" s="623"/>
      <c r="U51" s="623"/>
      <c r="V51" s="623"/>
      <c r="W51" s="623"/>
      <c r="X51" s="623"/>
      <c r="Y51" s="623"/>
      <c r="Z51" s="623"/>
    </row>
    <row r="52">
      <c r="A52" s="579" t="s">
        <v>824</v>
      </c>
      <c r="E52" s="623"/>
      <c r="F52" s="623"/>
      <c r="G52" s="623"/>
      <c r="H52" s="623"/>
      <c r="I52" s="623"/>
      <c r="J52" s="623"/>
      <c r="K52" s="623"/>
      <c r="L52" s="623"/>
      <c r="M52" s="623"/>
      <c r="N52" s="623"/>
      <c r="O52" s="623"/>
      <c r="P52" s="623"/>
      <c r="Q52" s="623"/>
      <c r="R52" s="623"/>
      <c r="S52" s="623"/>
      <c r="T52" s="623"/>
      <c r="U52" s="623"/>
      <c r="V52" s="623"/>
      <c r="W52" s="623"/>
      <c r="X52" s="623"/>
      <c r="Y52" s="623"/>
      <c r="Z52" s="623"/>
    </row>
    <row r="53">
      <c r="A53" s="580" t="s">
        <v>965</v>
      </c>
      <c r="B53" s="581" t="s">
        <v>966</v>
      </c>
      <c r="C53" s="581" t="s">
        <v>818</v>
      </c>
      <c r="D53" s="633" t="s">
        <v>817</v>
      </c>
      <c r="E53" s="581" t="s">
        <v>411</v>
      </c>
      <c r="F53" s="623"/>
      <c r="G53" s="623"/>
      <c r="H53" s="623"/>
      <c r="I53" s="623"/>
      <c r="J53" s="623"/>
      <c r="K53" s="623"/>
      <c r="L53" s="623"/>
      <c r="M53" s="623"/>
      <c r="N53" s="623"/>
      <c r="O53" s="623"/>
      <c r="P53" s="623"/>
      <c r="Q53" s="623"/>
      <c r="R53" s="623"/>
      <c r="S53" s="623"/>
      <c r="T53" s="623"/>
      <c r="U53" s="623"/>
      <c r="V53" s="623"/>
      <c r="W53" s="623"/>
      <c r="X53" s="623"/>
      <c r="Y53" s="623"/>
      <c r="Z53" s="623"/>
    </row>
    <row r="54">
      <c r="A54" s="603">
        <v>1.0</v>
      </c>
      <c r="B54" s="604" t="s">
        <v>971</v>
      </c>
      <c r="C54" s="604" t="s">
        <v>822</v>
      </c>
      <c r="D54" s="583"/>
      <c r="E54" s="604" t="s">
        <v>1189</v>
      </c>
      <c r="F54" s="623"/>
      <c r="G54" s="623"/>
      <c r="H54" s="623"/>
      <c r="I54" s="623"/>
      <c r="J54" s="623"/>
      <c r="K54" s="623"/>
      <c r="L54" s="623"/>
      <c r="M54" s="623"/>
      <c r="N54" s="623"/>
      <c r="O54" s="623"/>
      <c r="P54" s="623"/>
      <c r="Q54" s="623"/>
      <c r="R54" s="623"/>
      <c r="S54" s="623"/>
      <c r="T54" s="623"/>
      <c r="U54" s="623"/>
      <c r="V54" s="623"/>
      <c r="W54" s="623"/>
      <c r="X54" s="623"/>
      <c r="Y54" s="623"/>
      <c r="Z54" s="623"/>
    </row>
    <row r="55">
      <c r="A55" s="603">
        <v>2.0</v>
      </c>
      <c r="B55" s="604" t="s">
        <v>973</v>
      </c>
      <c r="C55" s="604" t="s">
        <v>822</v>
      </c>
      <c r="D55" s="598"/>
      <c r="E55" s="604" t="s">
        <v>411</v>
      </c>
      <c r="F55" s="623"/>
      <c r="G55" s="623"/>
      <c r="H55" s="623"/>
      <c r="I55" s="623"/>
      <c r="J55" s="623"/>
      <c r="K55" s="623"/>
      <c r="L55" s="623"/>
      <c r="M55" s="623"/>
      <c r="N55" s="623"/>
      <c r="O55" s="623"/>
      <c r="P55" s="623"/>
      <c r="Q55" s="623"/>
      <c r="R55" s="623"/>
      <c r="S55" s="623"/>
      <c r="T55" s="623"/>
      <c r="U55" s="623"/>
      <c r="V55" s="623"/>
      <c r="W55" s="623"/>
      <c r="X55" s="623"/>
      <c r="Y55" s="623"/>
      <c r="Z55" s="623"/>
    </row>
    <row r="56">
      <c r="A56" s="650"/>
      <c r="B56" s="623"/>
      <c r="C56" s="650"/>
      <c r="D56" s="650"/>
      <c r="E56" s="623"/>
      <c r="F56" s="623"/>
      <c r="G56" s="623"/>
      <c r="H56" s="623"/>
      <c r="I56" s="623"/>
      <c r="J56" s="623"/>
      <c r="K56" s="623"/>
      <c r="L56" s="623"/>
      <c r="M56" s="623"/>
      <c r="N56" s="623"/>
      <c r="O56" s="623"/>
      <c r="P56" s="623"/>
      <c r="Q56" s="623"/>
      <c r="R56" s="623"/>
      <c r="S56" s="623"/>
      <c r="T56" s="623"/>
      <c r="U56" s="623"/>
      <c r="V56" s="623"/>
      <c r="W56" s="623"/>
      <c r="X56" s="623"/>
      <c r="Y56" s="623"/>
      <c r="Z56" s="623"/>
    </row>
    <row r="57">
      <c r="A57" s="650"/>
      <c r="B57" s="623"/>
      <c r="C57" s="650"/>
      <c r="D57" s="650"/>
      <c r="E57" s="623"/>
      <c r="F57" s="623"/>
      <c r="G57" s="623"/>
      <c r="H57" s="623"/>
      <c r="I57" s="623"/>
      <c r="J57" s="623"/>
      <c r="K57" s="623"/>
      <c r="L57" s="623"/>
      <c r="M57" s="623"/>
      <c r="N57" s="623"/>
      <c r="O57" s="623"/>
      <c r="P57" s="623"/>
      <c r="Q57" s="623"/>
      <c r="R57" s="623"/>
      <c r="S57" s="623"/>
      <c r="T57" s="623"/>
      <c r="U57" s="623"/>
      <c r="V57" s="623"/>
      <c r="W57" s="623"/>
      <c r="X57" s="623"/>
      <c r="Y57" s="623"/>
      <c r="Z57" s="623"/>
    </row>
    <row r="58">
      <c r="A58" s="650"/>
      <c r="B58" s="623"/>
      <c r="C58" s="650"/>
      <c r="D58" s="650"/>
      <c r="E58" s="623"/>
      <c r="F58" s="623"/>
      <c r="G58" s="623"/>
      <c r="H58" s="623"/>
      <c r="I58" s="623"/>
      <c r="J58" s="623"/>
      <c r="K58" s="623"/>
      <c r="L58" s="623"/>
      <c r="M58" s="623"/>
      <c r="N58" s="623"/>
      <c r="O58" s="623"/>
      <c r="P58" s="623"/>
      <c r="Q58" s="623"/>
      <c r="R58" s="623"/>
      <c r="S58" s="623"/>
      <c r="T58" s="623"/>
      <c r="U58" s="623"/>
      <c r="V58" s="623"/>
      <c r="W58" s="623"/>
      <c r="X58" s="623"/>
      <c r="Y58" s="623"/>
      <c r="Z58" s="623"/>
    </row>
    <row r="59">
      <c r="A59" s="650"/>
      <c r="B59" s="623"/>
      <c r="C59" s="650"/>
      <c r="D59" s="650"/>
      <c r="E59" s="623"/>
      <c r="F59" s="623"/>
      <c r="G59" s="623"/>
      <c r="H59" s="623"/>
      <c r="I59" s="623"/>
      <c r="J59" s="623"/>
      <c r="K59" s="623"/>
      <c r="L59" s="623"/>
      <c r="M59" s="623"/>
      <c r="N59" s="623"/>
      <c r="O59" s="623"/>
      <c r="P59" s="623"/>
      <c r="Q59" s="623"/>
      <c r="R59" s="623"/>
      <c r="S59" s="623"/>
      <c r="T59" s="623"/>
      <c r="U59" s="623"/>
      <c r="V59" s="623"/>
      <c r="W59" s="623"/>
      <c r="X59" s="623"/>
      <c r="Y59" s="623"/>
      <c r="Z59" s="623"/>
    </row>
    <row r="60">
      <c r="A60" s="650"/>
      <c r="B60" s="623"/>
      <c r="C60" s="650"/>
      <c r="D60" s="650"/>
      <c r="E60" s="623"/>
      <c r="F60" s="623"/>
      <c r="G60" s="623"/>
      <c r="H60" s="623"/>
      <c r="I60" s="623"/>
      <c r="J60" s="623"/>
      <c r="K60" s="623"/>
      <c r="L60" s="623"/>
      <c r="M60" s="623"/>
      <c r="N60" s="623"/>
      <c r="O60" s="623"/>
      <c r="P60" s="623"/>
      <c r="Q60" s="623"/>
      <c r="R60" s="623"/>
      <c r="S60" s="623"/>
      <c r="T60" s="623"/>
      <c r="U60" s="623"/>
      <c r="V60" s="623"/>
      <c r="W60" s="623"/>
      <c r="X60" s="623"/>
      <c r="Y60" s="623"/>
      <c r="Z60" s="623"/>
    </row>
    <row r="61">
      <c r="A61" s="650"/>
      <c r="B61" s="623"/>
      <c r="C61" s="650"/>
      <c r="D61" s="650"/>
      <c r="E61" s="623"/>
      <c r="F61" s="623"/>
      <c r="G61" s="623"/>
      <c r="H61" s="623"/>
      <c r="I61" s="623"/>
      <c r="J61" s="623"/>
      <c r="K61" s="623"/>
      <c r="L61" s="623"/>
      <c r="M61" s="623"/>
      <c r="N61" s="623"/>
      <c r="O61" s="623"/>
      <c r="P61" s="623"/>
      <c r="Q61" s="623"/>
      <c r="R61" s="623"/>
      <c r="S61" s="623"/>
      <c r="T61" s="623"/>
      <c r="U61" s="623"/>
      <c r="V61" s="623"/>
      <c r="W61" s="623"/>
      <c r="X61" s="623"/>
      <c r="Y61" s="623"/>
      <c r="Z61" s="623"/>
    </row>
    <row r="62">
      <c r="A62" s="650"/>
      <c r="B62" s="623"/>
      <c r="C62" s="650"/>
      <c r="D62" s="650"/>
      <c r="E62" s="623"/>
      <c r="F62" s="623"/>
      <c r="G62" s="623"/>
      <c r="H62" s="623"/>
      <c r="I62" s="623"/>
      <c r="J62" s="623"/>
      <c r="K62" s="623"/>
      <c r="L62" s="623"/>
      <c r="M62" s="623"/>
      <c r="N62" s="623"/>
      <c r="O62" s="623"/>
      <c r="P62" s="623"/>
      <c r="Q62" s="623"/>
      <c r="R62" s="623"/>
      <c r="S62" s="623"/>
      <c r="T62" s="623"/>
      <c r="U62" s="623"/>
      <c r="V62" s="623"/>
      <c r="W62" s="623"/>
      <c r="X62" s="623"/>
      <c r="Y62" s="623"/>
      <c r="Z62" s="623"/>
    </row>
    <row r="63">
      <c r="A63" s="650"/>
      <c r="B63" s="623"/>
      <c r="C63" s="650"/>
      <c r="D63" s="650"/>
      <c r="E63" s="623"/>
      <c r="F63" s="623"/>
      <c r="G63" s="623"/>
      <c r="H63" s="623"/>
      <c r="I63" s="623"/>
      <c r="J63" s="623"/>
      <c r="K63" s="623"/>
      <c r="L63" s="623"/>
      <c r="M63" s="623"/>
      <c r="N63" s="623"/>
      <c r="O63" s="623"/>
      <c r="P63" s="623"/>
      <c r="Q63" s="623"/>
      <c r="R63" s="623"/>
      <c r="S63" s="623"/>
      <c r="T63" s="623"/>
      <c r="U63" s="623"/>
      <c r="V63" s="623"/>
      <c r="W63" s="623"/>
      <c r="X63" s="623"/>
      <c r="Y63" s="623"/>
      <c r="Z63" s="623"/>
    </row>
    <row r="64">
      <c r="A64" s="650"/>
      <c r="B64" s="623"/>
      <c r="C64" s="650"/>
      <c r="D64" s="650"/>
      <c r="E64" s="623"/>
      <c r="F64" s="623"/>
      <c r="G64" s="623"/>
      <c r="H64" s="623"/>
      <c r="I64" s="623"/>
      <c r="J64" s="623"/>
      <c r="K64" s="623"/>
      <c r="L64" s="623"/>
      <c r="M64" s="623"/>
      <c r="N64" s="623"/>
      <c r="O64" s="623"/>
      <c r="P64" s="623"/>
      <c r="Q64" s="623"/>
      <c r="R64" s="623"/>
      <c r="S64" s="623"/>
      <c r="T64" s="623"/>
      <c r="U64" s="623"/>
      <c r="V64" s="623"/>
      <c r="W64" s="623"/>
      <c r="X64" s="623"/>
      <c r="Y64" s="623"/>
      <c r="Z64" s="623"/>
    </row>
    <row r="65">
      <c r="A65" s="650"/>
      <c r="B65" s="623"/>
      <c r="C65" s="650"/>
      <c r="D65" s="650"/>
      <c r="E65" s="623"/>
      <c r="F65" s="623"/>
      <c r="G65" s="623"/>
      <c r="H65" s="623"/>
      <c r="I65" s="623"/>
      <c r="J65" s="623"/>
      <c r="K65" s="623"/>
      <c r="L65" s="623"/>
      <c r="M65" s="623"/>
      <c r="N65" s="623"/>
      <c r="O65" s="623"/>
      <c r="P65" s="623"/>
      <c r="Q65" s="623"/>
      <c r="R65" s="623"/>
      <c r="S65" s="623"/>
      <c r="T65" s="623"/>
      <c r="U65" s="623"/>
      <c r="V65" s="623"/>
      <c r="W65" s="623"/>
      <c r="X65" s="623"/>
      <c r="Y65" s="623"/>
      <c r="Z65" s="623"/>
    </row>
    <row r="66">
      <c r="A66" s="650"/>
      <c r="B66" s="623"/>
      <c r="C66" s="650"/>
      <c r="D66" s="650"/>
      <c r="E66" s="623"/>
      <c r="F66" s="623"/>
      <c r="G66" s="623"/>
      <c r="H66" s="623"/>
      <c r="I66" s="623"/>
      <c r="J66" s="623"/>
      <c r="K66" s="623"/>
      <c r="L66" s="623"/>
      <c r="M66" s="623"/>
      <c r="N66" s="623"/>
      <c r="O66" s="623"/>
      <c r="P66" s="623"/>
      <c r="Q66" s="623"/>
      <c r="R66" s="623"/>
      <c r="S66" s="623"/>
      <c r="T66" s="623"/>
      <c r="U66" s="623"/>
      <c r="V66" s="623"/>
      <c r="W66" s="623"/>
      <c r="X66" s="623"/>
      <c r="Y66" s="623"/>
      <c r="Z66" s="623"/>
    </row>
    <row r="67">
      <c r="A67" s="650"/>
      <c r="B67" s="623"/>
      <c r="C67" s="650"/>
      <c r="D67" s="650"/>
      <c r="E67" s="623"/>
      <c r="F67" s="623"/>
      <c r="G67" s="623"/>
      <c r="H67" s="623"/>
      <c r="I67" s="623"/>
      <c r="J67" s="623"/>
      <c r="K67" s="623"/>
      <c r="L67" s="623"/>
      <c r="M67" s="623"/>
      <c r="N67" s="623"/>
      <c r="O67" s="623"/>
      <c r="P67" s="623"/>
      <c r="Q67" s="623"/>
      <c r="R67" s="623"/>
      <c r="S67" s="623"/>
      <c r="T67" s="623"/>
      <c r="U67" s="623"/>
      <c r="V67" s="623"/>
      <c r="W67" s="623"/>
      <c r="X67" s="623"/>
      <c r="Y67" s="623"/>
      <c r="Z67" s="623"/>
    </row>
    <row r="68">
      <c r="A68" s="650"/>
      <c r="B68" s="623"/>
      <c r="C68" s="650"/>
      <c r="D68" s="650"/>
      <c r="E68" s="623"/>
      <c r="F68" s="623"/>
      <c r="G68" s="623"/>
      <c r="H68" s="623"/>
      <c r="I68" s="623"/>
      <c r="J68" s="623"/>
      <c r="K68" s="623"/>
      <c r="L68" s="623"/>
      <c r="M68" s="623"/>
      <c r="N68" s="623"/>
      <c r="O68" s="623"/>
      <c r="P68" s="623"/>
      <c r="Q68" s="623"/>
      <c r="R68" s="623"/>
      <c r="S68" s="623"/>
      <c r="T68" s="623"/>
      <c r="U68" s="623"/>
      <c r="V68" s="623"/>
      <c r="W68" s="623"/>
      <c r="X68" s="623"/>
      <c r="Y68" s="623"/>
      <c r="Z68" s="623"/>
    </row>
    <row r="69">
      <c r="A69" s="650"/>
      <c r="B69" s="623"/>
      <c r="C69" s="650"/>
      <c r="D69" s="650"/>
      <c r="E69" s="623"/>
      <c r="F69" s="623"/>
      <c r="G69" s="623"/>
      <c r="H69" s="623"/>
      <c r="I69" s="623"/>
      <c r="J69" s="623"/>
      <c r="K69" s="623"/>
      <c r="L69" s="623"/>
      <c r="M69" s="623"/>
      <c r="N69" s="623"/>
      <c r="O69" s="623"/>
      <c r="P69" s="623"/>
      <c r="Q69" s="623"/>
      <c r="R69" s="623"/>
      <c r="S69" s="623"/>
      <c r="T69" s="623"/>
      <c r="U69" s="623"/>
      <c r="V69" s="623"/>
      <c r="W69" s="623"/>
      <c r="X69" s="623"/>
      <c r="Y69" s="623"/>
      <c r="Z69" s="623"/>
    </row>
    <row r="70">
      <c r="A70" s="650"/>
      <c r="B70" s="623"/>
      <c r="C70" s="650"/>
      <c r="D70" s="650"/>
      <c r="E70" s="623"/>
      <c r="F70" s="623"/>
      <c r="G70" s="623"/>
      <c r="H70" s="623"/>
      <c r="I70" s="623"/>
      <c r="J70" s="623"/>
      <c r="K70" s="623"/>
      <c r="L70" s="623"/>
      <c r="M70" s="623"/>
      <c r="N70" s="623"/>
      <c r="O70" s="623"/>
      <c r="P70" s="623"/>
      <c r="Q70" s="623"/>
      <c r="R70" s="623"/>
      <c r="S70" s="623"/>
      <c r="T70" s="623"/>
      <c r="U70" s="623"/>
      <c r="V70" s="623"/>
      <c r="W70" s="623"/>
      <c r="X70" s="623"/>
      <c r="Y70" s="623"/>
      <c r="Z70" s="623"/>
    </row>
    <row r="71">
      <c r="A71" s="650"/>
      <c r="B71" s="623"/>
      <c r="C71" s="650"/>
      <c r="D71" s="650"/>
      <c r="E71" s="623"/>
      <c r="F71" s="623"/>
      <c r="G71" s="623"/>
      <c r="H71" s="623"/>
      <c r="I71" s="623"/>
      <c r="J71" s="623"/>
      <c r="K71" s="623"/>
      <c r="L71" s="623"/>
      <c r="M71" s="623"/>
      <c r="N71" s="623"/>
      <c r="O71" s="623"/>
      <c r="P71" s="623"/>
      <c r="Q71" s="623"/>
      <c r="R71" s="623"/>
      <c r="S71" s="623"/>
      <c r="T71" s="623"/>
      <c r="U71" s="623"/>
      <c r="V71" s="623"/>
      <c r="W71" s="623"/>
      <c r="X71" s="623"/>
      <c r="Y71" s="623"/>
      <c r="Z71" s="623"/>
    </row>
    <row r="72">
      <c r="A72" s="650"/>
      <c r="B72" s="623"/>
      <c r="C72" s="650"/>
      <c r="D72" s="650"/>
      <c r="E72" s="623"/>
      <c r="F72" s="623"/>
      <c r="G72" s="623"/>
      <c r="H72" s="623"/>
      <c r="I72" s="623"/>
      <c r="J72" s="623"/>
      <c r="K72" s="623"/>
      <c r="L72" s="623"/>
      <c r="M72" s="623"/>
      <c r="N72" s="623"/>
      <c r="O72" s="623"/>
      <c r="P72" s="623"/>
      <c r="Q72" s="623"/>
      <c r="R72" s="623"/>
      <c r="S72" s="623"/>
      <c r="T72" s="623"/>
      <c r="U72" s="623"/>
      <c r="V72" s="623"/>
      <c r="W72" s="623"/>
      <c r="X72" s="623"/>
      <c r="Y72" s="623"/>
      <c r="Z72" s="623"/>
    </row>
    <row r="73">
      <c r="A73" s="650"/>
      <c r="B73" s="623"/>
      <c r="C73" s="650"/>
      <c r="D73" s="650"/>
      <c r="E73" s="623"/>
      <c r="F73" s="623"/>
      <c r="G73" s="623"/>
      <c r="H73" s="623"/>
      <c r="I73" s="623"/>
      <c r="J73" s="623"/>
      <c r="K73" s="623"/>
      <c r="L73" s="623"/>
      <c r="M73" s="623"/>
      <c r="N73" s="623"/>
      <c r="O73" s="623"/>
      <c r="P73" s="623"/>
      <c r="Q73" s="623"/>
      <c r="R73" s="623"/>
      <c r="S73" s="623"/>
      <c r="T73" s="623"/>
      <c r="U73" s="623"/>
      <c r="V73" s="623"/>
      <c r="W73" s="623"/>
      <c r="X73" s="623"/>
      <c r="Y73" s="623"/>
      <c r="Z73" s="623"/>
    </row>
    <row r="74">
      <c r="A74" s="650"/>
      <c r="B74" s="623"/>
      <c r="C74" s="650"/>
      <c r="D74" s="650"/>
      <c r="E74" s="623"/>
      <c r="F74" s="623"/>
      <c r="G74" s="623"/>
      <c r="H74" s="623"/>
      <c r="I74" s="623"/>
      <c r="J74" s="623"/>
      <c r="K74" s="623"/>
      <c r="L74" s="623"/>
      <c r="M74" s="623"/>
      <c r="N74" s="623"/>
      <c r="O74" s="623"/>
      <c r="P74" s="623"/>
      <c r="Q74" s="623"/>
      <c r="R74" s="623"/>
      <c r="S74" s="623"/>
      <c r="T74" s="623"/>
      <c r="U74" s="623"/>
      <c r="V74" s="623"/>
      <c r="W74" s="623"/>
      <c r="X74" s="623"/>
      <c r="Y74" s="623"/>
      <c r="Z74" s="623"/>
    </row>
    <row r="75">
      <c r="A75" s="650"/>
      <c r="B75" s="623"/>
      <c r="C75" s="650"/>
      <c r="D75" s="650"/>
      <c r="E75" s="623"/>
      <c r="F75" s="623"/>
      <c r="G75" s="623"/>
      <c r="H75" s="623"/>
      <c r="I75" s="623"/>
      <c r="J75" s="623"/>
      <c r="K75" s="623"/>
      <c r="L75" s="623"/>
      <c r="M75" s="623"/>
      <c r="N75" s="623"/>
      <c r="O75" s="623"/>
      <c r="P75" s="623"/>
      <c r="Q75" s="623"/>
      <c r="R75" s="623"/>
      <c r="S75" s="623"/>
      <c r="T75" s="623"/>
      <c r="U75" s="623"/>
      <c r="V75" s="623"/>
      <c r="W75" s="623"/>
      <c r="X75" s="623"/>
      <c r="Y75" s="623"/>
      <c r="Z75" s="623"/>
    </row>
    <row r="76">
      <c r="A76" s="650"/>
      <c r="B76" s="623"/>
      <c r="C76" s="650"/>
      <c r="D76" s="650"/>
      <c r="E76" s="623"/>
      <c r="F76" s="623"/>
      <c r="G76" s="623"/>
      <c r="H76" s="623"/>
      <c r="I76" s="623"/>
      <c r="J76" s="623"/>
      <c r="K76" s="623"/>
      <c r="L76" s="623"/>
      <c r="M76" s="623"/>
      <c r="N76" s="623"/>
      <c r="O76" s="623"/>
      <c r="P76" s="623"/>
      <c r="Q76" s="623"/>
      <c r="R76" s="623"/>
      <c r="S76" s="623"/>
      <c r="T76" s="623"/>
      <c r="U76" s="623"/>
      <c r="V76" s="623"/>
      <c r="W76" s="623"/>
      <c r="X76" s="623"/>
      <c r="Y76" s="623"/>
      <c r="Z76" s="623"/>
    </row>
    <row r="77">
      <c r="A77" s="650"/>
      <c r="B77" s="623"/>
      <c r="C77" s="650"/>
      <c r="D77" s="650"/>
      <c r="E77" s="623"/>
      <c r="F77" s="623"/>
      <c r="G77" s="623"/>
      <c r="H77" s="623"/>
      <c r="I77" s="623"/>
      <c r="J77" s="623"/>
      <c r="K77" s="623"/>
      <c r="L77" s="623"/>
      <c r="M77" s="623"/>
      <c r="N77" s="623"/>
      <c r="O77" s="623"/>
      <c r="P77" s="623"/>
      <c r="Q77" s="623"/>
      <c r="R77" s="623"/>
      <c r="S77" s="623"/>
      <c r="T77" s="623"/>
      <c r="U77" s="623"/>
      <c r="V77" s="623"/>
      <c r="W77" s="623"/>
      <c r="X77" s="623"/>
      <c r="Y77" s="623"/>
      <c r="Z77" s="623"/>
    </row>
    <row r="78">
      <c r="A78" s="650"/>
      <c r="B78" s="623"/>
      <c r="C78" s="650"/>
      <c r="D78" s="650"/>
      <c r="E78" s="623"/>
      <c r="F78" s="623"/>
      <c r="G78" s="623"/>
      <c r="H78" s="623"/>
      <c r="I78" s="623"/>
      <c r="J78" s="623"/>
      <c r="K78" s="623"/>
      <c r="L78" s="623"/>
      <c r="M78" s="623"/>
      <c r="N78" s="623"/>
      <c r="O78" s="623"/>
      <c r="P78" s="623"/>
      <c r="Q78" s="623"/>
      <c r="R78" s="623"/>
      <c r="S78" s="623"/>
      <c r="T78" s="623"/>
      <c r="U78" s="623"/>
      <c r="V78" s="623"/>
      <c r="W78" s="623"/>
      <c r="X78" s="623"/>
      <c r="Y78" s="623"/>
      <c r="Z78" s="623"/>
    </row>
    <row r="79">
      <c r="A79" s="650"/>
      <c r="B79" s="623"/>
      <c r="C79" s="650"/>
      <c r="D79" s="650"/>
      <c r="E79" s="623"/>
      <c r="F79" s="623"/>
      <c r="G79" s="623"/>
      <c r="H79" s="623"/>
      <c r="I79" s="623"/>
      <c r="J79" s="623"/>
      <c r="K79" s="623"/>
      <c r="L79" s="623"/>
      <c r="M79" s="623"/>
      <c r="N79" s="623"/>
      <c r="O79" s="623"/>
      <c r="P79" s="623"/>
      <c r="Q79" s="623"/>
      <c r="R79" s="623"/>
      <c r="S79" s="623"/>
      <c r="T79" s="623"/>
      <c r="U79" s="623"/>
      <c r="V79" s="623"/>
      <c r="W79" s="623"/>
      <c r="X79" s="623"/>
      <c r="Y79" s="623"/>
      <c r="Z79" s="623"/>
    </row>
    <row r="80">
      <c r="A80" s="650"/>
      <c r="B80" s="623"/>
      <c r="C80" s="650"/>
      <c r="D80" s="650"/>
      <c r="E80" s="623"/>
      <c r="F80" s="623"/>
      <c r="G80" s="623"/>
      <c r="H80" s="623"/>
      <c r="I80" s="623"/>
      <c r="J80" s="623"/>
      <c r="K80" s="623"/>
      <c r="L80" s="623"/>
      <c r="M80" s="623"/>
      <c r="N80" s="623"/>
      <c r="O80" s="623"/>
      <c r="P80" s="623"/>
      <c r="Q80" s="623"/>
      <c r="R80" s="623"/>
      <c r="S80" s="623"/>
      <c r="T80" s="623"/>
      <c r="U80" s="623"/>
      <c r="V80" s="623"/>
      <c r="W80" s="623"/>
      <c r="X80" s="623"/>
      <c r="Y80" s="623"/>
      <c r="Z80" s="623"/>
    </row>
    <row r="81">
      <c r="A81" s="650"/>
      <c r="B81" s="623"/>
      <c r="C81" s="650"/>
      <c r="D81" s="650"/>
      <c r="E81" s="623"/>
      <c r="F81" s="623"/>
      <c r="G81" s="623"/>
      <c r="H81" s="623"/>
      <c r="I81" s="623"/>
      <c r="J81" s="623"/>
      <c r="K81" s="623"/>
      <c r="L81" s="623"/>
      <c r="M81" s="623"/>
      <c r="N81" s="623"/>
      <c r="O81" s="623"/>
      <c r="P81" s="623"/>
      <c r="Q81" s="623"/>
      <c r="R81" s="623"/>
      <c r="S81" s="623"/>
      <c r="T81" s="623"/>
      <c r="U81" s="623"/>
      <c r="V81" s="623"/>
      <c r="W81" s="623"/>
      <c r="X81" s="623"/>
      <c r="Y81" s="623"/>
      <c r="Z81" s="623"/>
    </row>
    <row r="82">
      <c r="A82" s="650"/>
      <c r="B82" s="623"/>
      <c r="C82" s="650"/>
      <c r="D82" s="650"/>
      <c r="E82" s="623"/>
      <c r="F82" s="623"/>
      <c r="G82" s="623"/>
      <c r="H82" s="623"/>
      <c r="I82" s="623"/>
      <c r="J82" s="623"/>
      <c r="K82" s="623"/>
      <c r="L82" s="623"/>
      <c r="M82" s="623"/>
      <c r="N82" s="623"/>
      <c r="O82" s="623"/>
      <c r="P82" s="623"/>
      <c r="Q82" s="623"/>
      <c r="R82" s="623"/>
      <c r="S82" s="623"/>
      <c r="T82" s="623"/>
      <c r="U82" s="623"/>
      <c r="V82" s="623"/>
      <c r="W82" s="623"/>
      <c r="X82" s="623"/>
      <c r="Y82" s="623"/>
      <c r="Z82" s="623"/>
    </row>
    <row r="83">
      <c r="A83" s="650"/>
      <c r="B83" s="623"/>
      <c r="C83" s="650"/>
      <c r="D83" s="650"/>
      <c r="E83" s="623"/>
      <c r="F83" s="623"/>
      <c r="G83" s="623"/>
      <c r="H83" s="623"/>
      <c r="I83" s="623"/>
      <c r="J83" s="623"/>
      <c r="K83" s="623"/>
      <c r="L83" s="623"/>
      <c r="M83" s="623"/>
      <c r="N83" s="623"/>
      <c r="O83" s="623"/>
      <c r="P83" s="623"/>
      <c r="Q83" s="623"/>
      <c r="R83" s="623"/>
      <c r="S83" s="623"/>
      <c r="T83" s="623"/>
      <c r="U83" s="623"/>
      <c r="V83" s="623"/>
      <c r="W83" s="623"/>
      <c r="X83" s="623"/>
      <c r="Y83" s="623"/>
      <c r="Z83" s="623"/>
    </row>
    <row r="84">
      <c r="A84" s="650"/>
      <c r="B84" s="623"/>
      <c r="C84" s="650"/>
      <c r="D84" s="650"/>
      <c r="E84" s="623"/>
      <c r="F84" s="623"/>
      <c r="G84" s="623"/>
      <c r="H84" s="623"/>
      <c r="I84" s="623"/>
      <c r="J84" s="623"/>
      <c r="K84" s="623"/>
      <c r="L84" s="623"/>
      <c r="M84" s="623"/>
      <c r="N84" s="623"/>
      <c r="O84" s="623"/>
      <c r="P84" s="623"/>
      <c r="Q84" s="623"/>
      <c r="R84" s="623"/>
      <c r="S84" s="623"/>
      <c r="T84" s="623"/>
      <c r="U84" s="623"/>
      <c r="V84" s="623"/>
      <c r="W84" s="623"/>
      <c r="X84" s="623"/>
      <c r="Y84" s="623"/>
      <c r="Z84" s="623"/>
    </row>
    <row r="85">
      <c r="A85" s="650"/>
      <c r="B85" s="623"/>
      <c r="C85" s="650"/>
      <c r="D85" s="650"/>
      <c r="E85" s="623"/>
      <c r="F85" s="623"/>
      <c r="G85" s="623"/>
      <c r="H85" s="623"/>
      <c r="I85" s="623"/>
      <c r="J85" s="623"/>
      <c r="K85" s="623"/>
      <c r="L85" s="623"/>
      <c r="M85" s="623"/>
      <c r="N85" s="623"/>
      <c r="O85" s="623"/>
      <c r="P85" s="623"/>
      <c r="Q85" s="623"/>
      <c r="R85" s="623"/>
      <c r="S85" s="623"/>
      <c r="T85" s="623"/>
      <c r="U85" s="623"/>
      <c r="V85" s="623"/>
      <c r="W85" s="623"/>
      <c r="X85" s="623"/>
      <c r="Y85" s="623"/>
      <c r="Z85" s="623"/>
    </row>
    <row r="86">
      <c r="A86" s="650"/>
      <c r="B86" s="623"/>
      <c r="C86" s="650"/>
      <c r="D86" s="650"/>
      <c r="E86" s="623"/>
      <c r="F86" s="623"/>
      <c r="G86" s="623"/>
      <c r="H86" s="623"/>
      <c r="I86" s="623"/>
      <c r="J86" s="623"/>
      <c r="K86" s="623"/>
      <c r="L86" s="623"/>
      <c r="M86" s="623"/>
      <c r="N86" s="623"/>
      <c r="O86" s="623"/>
      <c r="P86" s="623"/>
      <c r="Q86" s="623"/>
      <c r="R86" s="623"/>
      <c r="S86" s="623"/>
      <c r="T86" s="623"/>
      <c r="U86" s="623"/>
      <c r="V86" s="623"/>
      <c r="W86" s="623"/>
      <c r="X86" s="623"/>
      <c r="Y86" s="623"/>
      <c r="Z86" s="623"/>
    </row>
    <row r="87">
      <c r="A87" s="650"/>
      <c r="B87" s="623"/>
      <c r="C87" s="650"/>
      <c r="D87" s="650"/>
      <c r="E87" s="623"/>
      <c r="F87" s="623"/>
      <c r="G87" s="623"/>
      <c r="H87" s="623"/>
      <c r="I87" s="623"/>
      <c r="J87" s="623"/>
      <c r="K87" s="623"/>
      <c r="L87" s="623"/>
      <c r="M87" s="623"/>
      <c r="N87" s="623"/>
      <c r="O87" s="623"/>
      <c r="P87" s="623"/>
      <c r="Q87" s="623"/>
      <c r="R87" s="623"/>
      <c r="S87" s="623"/>
      <c r="T87" s="623"/>
      <c r="U87" s="623"/>
      <c r="V87" s="623"/>
      <c r="W87" s="623"/>
      <c r="X87" s="623"/>
      <c r="Y87" s="623"/>
      <c r="Z87" s="623"/>
    </row>
    <row r="88">
      <c r="A88" s="650"/>
      <c r="B88" s="623"/>
      <c r="C88" s="650"/>
      <c r="D88" s="650"/>
      <c r="E88" s="623"/>
      <c r="F88" s="623"/>
      <c r="G88" s="623"/>
      <c r="H88" s="623"/>
      <c r="I88" s="623"/>
      <c r="J88" s="623"/>
      <c r="K88" s="623"/>
      <c r="L88" s="623"/>
      <c r="M88" s="623"/>
      <c r="N88" s="623"/>
      <c r="O88" s="623"/>
      <c r="P88" s="623"/>
      <c r="Q88" s="623"/>
      <c r="R88" s="623"/>
      <c r="S88" s="623"/>
      <c r="T88" s="623"/>
      <c r="U88" s="623"/>
      <c r="V88" s="623"/>
      <c r="W88" s="623"/>
      <c r="X88" s="623"/>
      <c r="Y88" s="623"/>
      <c r="Z88" s="623"/>
    </row>
    <row r="89">
      <c r="A89" s="650"/>
      <c r="B89" s="623"/>
      <c r="C89" s="650"/>
      <c r="D89" s="650"/>
      <c r="E89" s="623"/>
      <c r="F89" s="623"/>
      <c r="G89" s="623"/>
      <c r="H89" s="623"/>
      <c r="I89" s="623"/>
      <c r="J89" s="623"/>
      <c r="K89" s="623"/>
      <c r="L89" s="623"/>
      <c r="M89" s="623"/>
      <c r="N89" s="623"/>
      <c r="O89" s="623"/>
      <c r="P89" s="623"/>
      <c r="Q89" s="623"/>
      <c r="R89" s="623"/>
      <c r="S89" s="623"/>
      <c r="T89" s="623"/>
      <c r="U89" s="623"/>
      <c r="V89" s="623"/>
      <c r="W89" s="623"/>
      <c r="X89" s="623"/>
      <c r="Y89" s="623"/>
      <c r="Z89" s="623"/>
    </row>
    <row r="90">
      <c r="A90" s="650"/>
      <c r="B90" s="623"/>
      <c r="C90" s="650"/>
      <c r="D90" s="650"/>
      <c r="E90" s="623"/>
      <c r="F90" s="623"/>
      <c r="G90" s="623"/>
      <c r="H90" s="623"/>
      <c r="I90" s="623"/>
      <c r="J90" s="623"/>
      <c r="K90" s="623"/>
      <c r="L90" s="623"/>
      <c r="M90" s="623"/>
      <c r="N90" s="623"/>
      <c r="O90" s="623"/>
      <c r="P90" s="623"/>
      <c r="Q90" s="623"/>
      <c r="R90" s="623"/>
      <c r="S90" s="623"/>
      <c r="T90" s="623"/>
      <c r="U90" s="623"/>
      <c r="V90" s="623"/>
      <c r="W90" s="623"/>
      <c r="X90" s="623"/>
      <c r="Y90" s="623"/>
      <c r="Z90" s="623"/>
    </row>
    <row r="91">
      <c r="A91" s="650"/>
      <c r="B91" s="623"/>
      <c r="C91" s="650"/>
      <c r="D91" s="650"/>
      <c r="E91" s="623"/>
      <c r="F91" s="623"/>
      <c r="G91" s="623"/>
      <c r="H91" s="623"/>
      <c r="I91" s="623"/>
      <c r="J91" s="623"/>
      <c r="K91" s="623"/>
      <c r="L91" s="623"/>
      <c r="M91" s="623"/>
      <c r="N91" s="623"/>
      <c r="O91" s="623"/>
      <c r="P91" s="623"/>
      <c r="Q91" s="623"/>
      <c r="R91" s="623"/>
      <c r="S91" s="623"/>
      <c r="T91" s="623"/>
      <c r="U91" s="623"/>
      <c r="V91" s="623"/>
      <c r="W91" s="623"/>
      <c r="X91" s="623"/>
      <c r="Y91" s="623"/>
      <c r="Z91" s="623"/>
    </row>
    <row r="92">
      <c r="A92" s="650"/>
      <c r="B92" s="623"/>
      <c r="C92" s="650"/>
      <c r="D92" s="650"/>
      <c r="E92" s="623"/>
      <c r="F92" s="623"/>
      <c r="G92" s="623"/>
      <c r="H92" s="623"/>
      <c r="I92" s="623"/>
      <c r="J92" s="623"/>
      <c r="K92" s="623"/>
      <c r="L92" s="623"/>
      <c r="M92" s="623"/>
      <c r="N92" s="623"/>
      <c r="O92" s="623"/>
      <c r="P92" s="623"/>
      <c r="Q92" s="623"/>
      <c r="R92" s="623"/>
      <c r="S92" s="623"/>
      <c r="T92" s="623"/>
      <c r="U92" s="623"/>
      <c r="V92" s="623"/>
      <c r="W92" s="623"/>
      <c r="X92" s="623"/>
      <c r="Y92" s="623"/>
      <c r="Z92" s="623"/>
    </row>
    <row r="93">
      <c r="A93" s="650"/>
      <c r="B93" s="623"/>
      <c r="C93" s="650"/>
      <c r="D93" s="650"/>
      <c r="E93" s="623"/>
      <c r="F93" s="623"/>
      <c r="G93" s="623"/>
      <c r="H93" s="623"/>
      <c r="I93" s="623"/>
      <c r="J93" s="623"/>
      <c r="K93" s="623"/>
      <c r="L93" s="623"/>
      <c r="M93" s="623"/>
      <c r="N93" s="623"/>
      <c r="O93" s="623"/>
      <c r="P93" s="623"/>
      <c r="Q93" s="623"/>
      <c r="R93" s="623"/>
      <c r="S93" s="623"/>
      <c r="T93" s="623"/>
      <c r="U93" s="623"/>
      <c r="V93" s="623"/>
      <c r="W93" s="623"/>
      <c r="X93" s="623"/>
      <c r="Y93" s="623"/>
      <c r="Z93" s="623"/>
    </row>
    <row r="94">
      <c r="A94" s="650"/>
      <c r="B94" s="623"/>
      <c r="C94" s="650"/>
      <c r="D94" s="650"/>
      <c r="E94" s="623"/>
      <c r="F94" s="623"/>
      <c r="G94" s="623"/>
      <c r="H94" s="623"/>
      <c r="I94" s="623"/>
      <c r="J94" s="623"/>
      <c r="K94" s="623"/>
      <c r="L94" s="623"/>
      <c r="M94" s="623"/>
      <c r="N94" s="623"/>
      <c r="O94" s="623"/>
      <c r="P94" s="623"/>
      <c r="Q94" s="623"/>
      <c r="R94" s="623"/>
      <c r="S94" s="623"/>
      <c r="T94" s="623"/>
      <c r="U94" s="623"/>
      <c r="V94" s="623"/>
      <c r="W94" s="623"/>
      <c r="X94" s="623"/>
      <c r="Y94" s="623"/>
      <c r="Z94" s="623"/>
    </row>
    <row r="95">
      <c r="A95" s="650"/>
      <c r="B95" s="623"/>
      <c r="C95" s="650"/>
      <c r="D95" s="650"/>
      <c r="E95" s="623"/>
      <c r="F95" s="623"/>
      <c r="G95" s="623"/>
      <c r="H95" s="623"/>
      <c r="I95" s="623"/>
      <c r="J95" s="623"/>
      <c r="K95" s="623"/>
      <c r="L95" s="623"/>
      <c r="M95" s="623"/>
      <c r="N95" s="623"/>
      <c r="O95" s="623"/>
      <c r="P95" s="623"/>
      <c r="Q95" s="623"/>
      <c r="R95" s="623"/>
      <c r="S95" s="623"/>
      <c r="T95" s="623"/>
      <c r="U95" s="623"/>
      <c r="V95" s="623"/>
      <c r="W95" s="623"/>
      <c r="X95" s="623"/>
      <c r="Y95" s="623"/>
      <c r="Z95" s="623"/>
    </row>
    <row r="96">
      <c r="A96" s="650"/>
      <c r="B96" s="623"/>
      <c r="C96" s="650"/>
      <c r="D96" s="650"/>
      <c r="E96" s="623"/>
      <c r="F96" s="623"/>
      <c r="G96" s="623"/>
      <c r="H96" s="623"/>
      <c r="I96" s="623"/>
      <c r="J96" s="623"/>
      <c r="K96" s="623"/>
      <c r="L96" s="623"/>
      <c r="M96" s="623"/>
      <c r="N96" s="623"/>
      <c r="O96" s="623"/>
      <c r="P96" s="623"/>
      <c r="Q96" s="623"/>
      <c r="R96" s="623"/>
      <c r="S96" s="623"/>
      <c r="T96" s="623"/>
      <c r="U96" s="623"/>
      <c r="V96" s="623"/>
      <c r="W96" s="623"/>
      <c r="X96" s="623"/>
      <c r="Y96" s="623"/>
      <c r="Z96" s="623"/>
    </row>
    <row r="97">
      <c r="A97" s="650"/>
      <c r="B97" s="623"/>
      <c r="C97" s="650"/>
      <c r="D97" s="650"/>
      <c r="E97" s="623"/>
      <c r="F97" s="623"/>
      <c r="G97" s="623"/>
      <c r="H97" s="623"/>
      <c r="I97" s="623"/>
      <c r="J97" s="623"/>
      <c r="K97" s="623"/>
      <c r="L97" s="623"/>
      <c r="M97" s="623"/>
      <c r="N97" s="623"/>
      <c r="O97" s="623"/>
      <c r="P97" s="623"/>
      <c r="Q97" s="623"/>
      <c r="R97" s="623"/>
      <c r="S97" s="623"/>
      <c r="T97" s="623"/>
      <c r="U97" s="623"/>
      <c r="V97" s="623"/>
      <c r="W97" s="623"/>
      <c r="X97" s="623"/>
      <c r="Y97" s="623"/>
      <c r="Z97" s="623"/>
    </row>
    <row r="98">
      <c r="A98" s="650"/>
      <c r="B98" s="623"/>
      <c r="C98" s="650"/>
      <c r="D98" s="650"/>
      <c r="E98" s="623"/>
      <c r="F98" s="623"/>
      <c r="G98" s="623"/>
      <c r="H98" s="623"/>
      <c r="I98" s="623"/>
      <c r="J98" s="623"/>
      <c r="K98" s="623"/>
      <c r="L98" s="623"/>
      <c r="M98" s="623"/>
      <c r="N98" s="623"/>
      <c r="O98" s="623"/>
      <c r="P98" s="623"/>
      <c r="Q98" s="623"/>
      <c r="R98" s="623"/>
      <c r="S98" s="623"/>
      <c r="T98" s="623"/>
      <c r="U98" s="623"/>
      <c r="V98" s="623"/>
      <c r="W98" s="623"/>
      <c r="X98" s="623"/>
      <c r="Y98" s="623"/>
      <c r="Z98" s="623"/>
    </row>
    <row r="99">
      <c r="A99" s="650"/>
      <c r="B99" s="623"/>
      <c r="C99" s="650"/>
      <c r="D99" s="650"/>
      <c r="E99" s="623"/>
      <c r="F99" s="623"/>
      <c r="G99" s="623"/>
      <c r="H99" s="623"/>
      <c r="I99" s="623"/>
      <c r="J99" s="623"/>
      <c r="K99" s="623"/>
      <c r="L99" s="623"/>
      <c r="M99" s="623"/>
      <c r="N99" s="623"/>
      <c r="O99" s="623"/>
      <c r="P99" s="623"/>
      <c r="Q99" s="623"/>
      <c r="R99" s="623"/>
      <c r="S99" s="623"/>
      <c r="T99" s="623"/>
      <c r="U99" s="623"/>
      <c r="V99" s="623"/>
      <c r="W99" s="623"/>
      <c r="X99" s="623"/>
      <c r="Y99" s="623"/>
      <c r="Z99" s="623"/>
    </row>
    <row r="100">
      <c r="A100" s="650"/>
      <c r="B100" s="623"/>
      <c r="C100" s="650"/>
      <c r="D100" s="650"/>
      <c r="E100" s="623"/>
      <c r="F100" s="623"/>
      <c r="G100" s="623"/>
      <c r="H100" s="623"/>
      <c r="I100" s="623"/>
      <c r="J100" s="623"/>
      <c r="K100" s="623"/>
      <c r="L100" s="623"/>
      <c r="M100" s="623"/>
      <c r="N100" s="623"/>
      <c r="O100" s="623"/>
      <c r="P100" s="623"/>
      <c r="Q100" s="623"/>
      <c r="R100" s="623"/>
      <c r="S100" s="623"/>
      <c r="T100" s="623"/>
      <c r="U100" s="623"/>
      <c r="V100" s="623"/>
      <c r="W100" s="623"/>
      <c r="X100" s="623"/>
      <c r="Y100" s="623"/>
      <c r="Z100" s="623"/>
    </row>
    <row r="101">
      <c r="A101" s="650"/>
      <c r="B101" s="623"/>
      <c r="C101" s="650"/>
      <c r="D101" s="650"/>
      <c r="E101" s="623"/>
      <c r="F101" s="623"/>
      <c r="G101" s="623"/>
      <c r="H101" s="623"/>
      <c r="I101" s="623"/>
      <c r="J101" s="623"/>
      <c r="K101" s="623"/>
      <c r="L101" s="623"/>
      <c r="M101" s="623"/>
      <c r="N101" s="623"/>
      <c r="O101" s="623"/>
      <c r="P101" s="623"/>
      <c r="Q101" s="623"/>
      <c r="R101" s="623"/>
      <c r="S101" s="623"/>
      <c r="T101" s="623"/>
      <c r="U101" s="623"/>
      <c r="V101" s="623"/>
      <c r="W101" s="623"/>
      <c r="X101" s="623"/>
      <c r="Y101" s="623"/>
      <c r="Z101" s="623"/>
    </row>
    <row r="102">
      <c r="A102" s="650"/>
      <c r="B102" s="623"/>
      <c r="C102" s="650"/>
      <c r="D102" s="650"/>
      <c r="E102" s="623"/>
      <c r="F102" s="623"/>
      <c r="G102" s="623"/>
      <c r="H102" s="623"/>
      <c r="I102" s="623"/>
      <c r="J102" s="623"/>
      <c r="K102" s="623"/>
      <c r="L102" s="623"/>
      <c r="M102" s="623"/>
      <c r="N102" s="623"/>
      <c r="O102" s="623"/>
      <c r="P102" s="623"/>
      <c r="Q102" s="623"/>
      <c r="R102" s="623"/>
      <c r="S102" s="623"/>
      <c r="T102" s="623"/>
      <c r="U102" s="623"/>
      <c r="V102" s="623"/>
      <c r="W102" s="623"/>
      <c r="X102" s="623"/>
      <c r="Y102" s="623"/>
      <c r="Z102" s="623"/>
    </row>
    <row r="103">
      <c r="A103" s="650"/>
      <c r="B103" s="623"/>
      <c r="C103" s="650"/>
      <c r="D103" s="650"/>
      <c r="E103" s="623"/>
      <c r="F103" s="623"/>
      <c r="G103" s="623"/>
      <c r="H103" s="623"/>
      <c r="I103" s="623"/>
      <c r="J103" s="623"/>
      <c r="K103" s="623"/>
      <c r="L103" s="623"/>
      <c r="M103" s="623"/>
      <c r="N103" s="623"/>
      <c r="O103" s="623"/>
      <c r="P103" s="623"/>
      <c r="Q103" s="623"/>
      <c r="R103" s="623"/>
      <c r="S103" s="623"/>
      <c r="T103" s="623"/>
      <c r="U103" s="623"/>
      <c r="V103" s="623"/>
      <c r="W103" s="623"/>
      <c r="X103" s="623"/>
      <c r="Y103" s="623"/>
      <c r="Z103" s="623"/>
    </row>
    <row r="104">
      <c r="A104" s="650"/>
      <c r="B104" s="623"/>
      <c r="C104" s="650"/>
      <c r="D104" s="650"/>
      <c r="E104" s="623"/>
      <c r="F104" s="623"/>
      <c r="G104" s="623"/>
      <c r="H104" s="623"/>
      <c r="I104" s="623"/>
      <c r="J104" s="623"/>
      <c r="K104" s="623"/>
      <c r="L104" s="623"/>
      <c r="M104" s="623"/>
      <c r="N104" s="623"/>
      <c r="O104" s="623"/>
      <c r="P104" s="623"/>
      <c r="Q104" s="623"/>
      <c r="R104" s="623"/>
      <c r="S104" s="623"/>
      <c r="T104" s="623"/>
      <c r="U104" s="623"/>
      <c r="V104" s="623"/>
      <c r="W104" s="623"/>
      <c r="X104" s="623"/>
      <c r="Y104" s="623"/>
      <c r="Z104" s="623"/>
    </row>
    <row r="105">
      <c r="A105" s="650"/>
      <c r="B105" s="623"/>
      <c r="C105" s="650"/>
      <c r="D105" s="650"/>
      <c r="E105" s="623"/>
      <c r="F105" s="623"/>
      <c r="G105" s="623"/>
      <c r="H105" s="623"/>
      <c r="I105" s="623"/>
      <c r="J105" s="623"/>
      <c r="K105" s="623"/>
      <c r="L105" s="623"/>
      <c r="M105" s="623"/>
      <c r="N105" s="623"/>
      <c r="O105" s="623"/>
      <c r="P105" s="623"/>
      <c r="Q105" s="623"/>
      <c r="R105" s="623"/>
      <c r="S105" s="623"/>
      <c r="T105" s="623"/>
      <c r="U105" s="623"/>
      <c r="V105" s="623"/>
      <c r="W105" s="623"/>
      <c r="X105" s="623"/>
      <c r="Y105" s="623"/>
      <c r="Z105" s="623"/>
    </row>
    <row r="106">
      <c r="A106" s="650"/>
      <c r="B106" s="623"/>
      <c r="C106" s="650"/>
      <c r="D106" s="650"/>
      <c r="E106" s="623"/>
      <c r="F106" s="623"/>
      <c r="G106" s="623"/>
      <c r="H106" s="623"/>
      <c r="I106" s="623"/>
      <c r="J106" s="623"/>
      <c r="K106" s="623"/>
      <c r="L106" s="623"/>
      <c r="M106" s="623"/>
      <c r="N106" s="623"/>
      <c r="O106" s="623"/>
      <c r="P106" s="623"/>
      <c r="Q106" s="623"/>
      <c r="R106" s="623"/>
      <c r="S106" s="623"/>
      <c r="T106" s="623"/>
      <c r="U106" s="623"/>
      <c r="V106" s="623"/>
      <c r="W106" s="623"/>
      <c r="X106" s="623"/>
      <c r="Y106" s="623"/>
      <c r="Z106" s="623"/>
    </row>
    <row r="107">
      <c r="A107" s="650"/>
      <c r="B107" s="623"/>
      <c r="C107" s="650"/>
      <c r="D107" s="650"/>
      <c r="E107" s="623"/>
      <c r="F107" s="623"/>
      <c r="G107" s="623"/>
      <c r="H107" s="623"/>
      <c r="I107" s="623"/>
      <c r="J107" s="623"/>
      <c r="K107" s="623"/>
      <c r="L107" s="623"/>
      <c r="M107" s="623"/>
      <c r="N107" s="623"/>
      <c r="O107" s="623"/>
      <c r="P107" s="623"/>
      <c r="Q107" s="623"/>
      <c r="R107" s="623"/>
      <c r="S107" s="623"/>
      <c r="T107" s="623"/>
      <c r="U107" s="623"/>
      <c r="V107" s="623"/>
      <c r="W107" s="623"/>
      <c r="X107" s="623"/>
      <c r="Y107" s="623"/>
      <c r="Z107" s="623"/>
    </row>
    <row r="108">
      <c r="A108" s="650"/>
      <c r="B108" s="623"/>
      <c r="C108" s="650"/>
      <c r="D108" s="650"/>
      <c r="E108" s="623"/>
      <c r="F108" s="623"/>
      <c r="G108" s="623"/>
      <c r="H108" s="623"/>
      <c r="I108" s="623"/>
      <c r="J108" s="623"/>
      <c r="K108" s="623"/>
      <c r="L108" s="623"/>
      <c r="M108" s="623"/>
      <c r="N108" s="623"/>
      <c r="O108" s="623"/>
      <c r="P108" s="623"/>
      <c r="Q108" s="623"/>
      <c r="R108" s="623"/>
      <c r="S108" s="623"/>
      <c r="T108" s="623"/>
      <c r="U108" s="623"/>
      <c r="V108" s="623"/>
      <c r="W108" s="623"/>
      <c r="X108" s="623"/>
      <c r="Y108" s="623"/>
      <c r="Z108" s="623"/>
    </row>
    <row r="109">
      <c r="A109" s="650"/>
      <c r="B109" s="623"/>
      <c r="C109" s="650"/>
      <c r="D109" s="650"/>
      <c r="E109" s="623"/>
      <c r="F109" s="623"/>
      <c r="G109" s="623"/>
      <c r="H109" s="623"/>
      <c r="I109" s="623"/>
      <c r="J109" s="623"/>
      <c r="K109" s="623"/>
      <c r="L109" s="623"/>
      <c r="M109" s="623"/>
      <c r="N109" s="623"/>
      <c r="O109" s="623"/>
      <c r="P109" s="623"/>
      <c r="Q109" s="623"/>
      <c r="R109" s="623"/>
      <c r="S109" s="623"/>
      <c r="T109" s="623"/>
      <c r="U109" s="623"/>
      <c r="V109" s="623"/>
      <c r="W109" s="623"/>
      <c r="X109" s="623"/>
      <c r="Y109" s="623"/>
      <c r="Z109" s="623"/>
    </row>
    <row r="110">
      <c r="A110" s="650"/>
      <c r="B110" s="623"/>
      <c r="C110" s="650"/>
      <c r="D110" s="650"/>
      <c r="E110" s="623"/>
      <c r="F110" s="623"/>
      <c r="G110" s="623"/>
      <c r="H110" s="623"/>
      <c r="I110" s="623"/>
      <c r="J110" s="623"/>
      <c r="K110" s="623"/>
      <c r="L110" s="623"/>
      <c r="M110" s="623"/>
      <c r="N110" s="623"/>
      <c r="O110" s="623"/>
      <c r="P110" s="623"/>
      <c r="Q110" s="623"/>
      <c r="R110" s="623"/>
      <c r="S110" s="623"/>
      <c r="T110" s="623"/>
      <c r="U110" s="623"/>
      <c r="V110" s="623"/>
      <c r="W110" s="623"/>
      <c r="X110" s="623"/>
      <c r="Y110" s="623"/>
      <c r="Z110" s="623"/>
    </row>
    <row r="111">
      <c r="A111" s="650"/>
      <c r="B111" s="623"/>
      <c r="C111" s="650"/>
      <c r="D111" s="650"/>
      <c r="E111" s="623"/>
      <c r="F111" s="623"/>
      <c r="G111" s="623"/>
      <c r="H111" s="623"/>
      <c r="I111" s="623"/>
      <c r="J111" s="623"/>
      <c r="K111" s="623"/>
      <c r="L111" s="623"/>
      <c r="M111" s="623"/>
      <c r="N111" s="623"/>
      <c r="O111" s="623"/>
      <c r="P111" s="623"/>
      <c r="Q111" s="623"/>
      <c r="R111" s="623"/>
      <c r="S111" s="623"/>
      <c r="T111" s="623"/>
      <c r="U111" s="623"/>
      <c r="V111" s="623"/>
      <c r="W111" s="623"/>
      <c r="X111" s="623"/>
      <c r="Y111" s="623"/>
      <c r="Z111" s="623"/>
    </row>
    <row r="112">
      <c r="A112" s="650"/>
      <c r="B112" s="623"/>
      <c r="C112" s="650"/>
      <c r="D112" s="650"/>
      <c r="E112" s="623"/>
      <c r="F112" s="623"/>
      <c r="G112" s="623"/>
      <c r="H112" s="623"/>
      <c r="I112" s="623"/>
      <c r="J112" s="623"/>
      <c r="K112" s="623"/>
      <c r="L112" s="623"/>
      <c r="M112" s="623"/>
      <c r="N112" s="623"/>
      <c r="O112" s="623"/>
      <c r="P112" s="623"/>
      <c r="Q112" s="623"/>
      <c r="R112" s="623"/>
      <c r="S112" s="623"/>
      <c r="T112" s="623"/>
      <c r="U112" s="623"/>
      <c r="V112" s="623"/>
      <c r="W112" s="623"/>
      <c r="X112" s="623"/>
      <c r="Y112" s="623"/>
      <c r="Z112" s="623"/>
    </row>
    <row r="113">
      <c r="A113" s="650"/>
      <c r="B113" s="623"/>
      <c r="C113" s="650"/>
      <c r="D113" s="650"/>
      <c r="E113" s="623"/>
      <c r="F113" s="623"/>
      <c r="G113" s="623"/>
      <c r="H113" s="623"/>
      <c r="I113" s="623"/>
      <c r="J113" s="623"/>
      <c r="K113" s="623"/>
      <c r="L113" s="623"/>
      <c r="M113" s="623"/>
      <c r="N113" s="623"/>
      <c r="O113" s="623"/>
      <c r="P113" s="623"/>
      <c r="Q113" s="623"/>
      <c r="R113" s="623"/>
      <c r="S113" s="623"/>
      <c r="T113" s="623"/>
      <c r="U113" s="623"/>
      <c r="V113" s="623"/>
      <c r="W113" s="623"/>
      <c r="X113" s="623"/>
      <c r="Y113" s="623"/>
      <c r="Z113" s="623"/>
    </row>
    <row r="114">
      <c r="A114" s="650"/>
      <c r="B114" s="623"/>
      <c r="C114" s="650"/>
      <c r="D114" s="650"/>
      <c r="E114" s="623"/>
      <c r="F114" s="623"/>
      <c r="G114" s="623"/>
      <c r="H114" s="623"/>
      <c r="I114" s="623"/>
      <c r="J114" s="623"/>
      <c r="K114" s="623"/>
      <c r="L114" s="623"/>
      <c r="M114" s="623"/>
      <c r="N114" s="623"/>
      <c r="O114" s="623"/>
      <c r="P114" s="623"/>
      <c r="Q114" s="623"/>
      <c r="R114" s="623"/>
      <c r="S114" s="623"/>
      <c r="T114" s="623"/>
      <c r="U114" s="623"/>
      <c r="V114" s="623"/>
      <c r="W114" s="623"/>
      <c r="X114" s="623"/>
      <c r="Y114" s="623"/>
      <c r="Z114" s="623"/>
    </row>
    <row r="115">
      <c r="A115" s="650"/>
      <c r="B115" s="623"/>
      <c r="C115" s="650"/>
      <c r="D115" s="650"/>
      <c r="E115" s="623"/>
      <c r="F115" s="623"/>
      <c r="G115" s="623"/>
      <c r="H115" s="623"/>
      <c r="I115" s="623"/>
      <c r="J115" s="623"/>
      <c r="K115" s="623"/>
      <c r="L115" s="623"/>
      <c r="M115" s="623"/>
      <c r="N115" s="623"/>
      <c r="O115" s="623"/>
      <c r="P115" s="623"/>
      <c r="Q115" s="623"/>
      <c r="R115" s="623"/>
      <c r="S115" s="623"/>
      <c r="T115" s="623"/>
      <c r="U115" s="623"/>
      <c r="V115" s="623"/>
      <c r="W115" s="623"/>
      <c r="X115" s="623"/>
      <c r="Y115" s="623"/>
      <c r="Z115" s="623"/>
    </row>
    <row r="116">
      <c r="A116" s="650"/>
      <c r="B116" s="623"/>
      <c r="C116" s="650"/>
      <c r="D116" s="650"/>
      <c r="E116" s="623"/>
      <c r="F116" s="623"/>
      <c r="G116" s="623"/>
      <c r="H116" s="623"/>
      <c r="I116" s="623"/>
      <c r="J116" s="623"/>
      <c r="K116" s="623"/>
      <c r="L116" s="623"/>
      <c r="M116" s="623"/>
      <c r="N116" s="623"/>
      <c r="O116" s="623"/>
      <c r="P116" s="623"/>
      <c r="Q116" s="623"/>
      <c r="R116" s="623"/>
      <c r="S116" s="623"/>
      <c r="T116" s="623"/>
      <c r="U116" s="623"/>
      <c r="V116" s="623"/>
      <c r="W116" s="623"/>
      <c r="X116" s="623"/>
      <c r="Y116" s="623"/>
      <c r="Z116" s="623"/>
    </row>
    <row r="117">
      <c r="A117" s="650"/>
      <c r="B117" s="623"/>
      <c r="C117" s="650"/>
      <c r="D117" s="650"/>
      <c r="E117" s="623"/>
      <c r="F117" s="623"/>
      <c r="G117" s="623"/>
      <c r="H117" s="623"/>
      <c r="I117" s="623"/>
      <c r="J117" s="623"/>
      <c r="K117" s="623"/>
      <c r="L117" s="623"/>
      <c r="M117" s="623"/>
      <c r="N117" s="623"/>
      <c r="O117" s="623"/>
      <c r="P117" s="623"/>
      <c r="Q117" s="623"/>
      <c r="R117" s="623"/>
      <c r="S117" s="623"/>
      <c r="T117" s="623"/>
      <c r="U117" s="623"/>
      <c r="V117" s="623"/>
      <c r="W117" s="623"/>
      <c r="X117" s="623"/>
      <c r="Y117" s="623"/>
      <c r="Z117" s="623"/>
    </row>
    <row r="118">
      <c r="A118" s="650"/>
      <c r="B118" s="623"/>
      <c r="C118" s="650"/>
      <c r="D118" s="650"/>
      <c r="E118" s="623"/>
      <c r="F118" s="623"/>
      <c r="G118" s="623"/>
      <c r="H118" s="623"/>
      <c r="I118" s="623"/>
      <c r="J118" s="623"/>
      <c r="K118" s="623"/>
      <c r="L118" s="623"/>
      <c r="M118" s="623"/>
      <c r="N118" s="623"/>
      <c r="O118" s="623"/>
      <c r="P118" s="623"/>
      <c r="Q118" s="623"/>
      <c r="R118" s="623"/>
      <c r="S118" s="623"/>
      <c r="T118" s="623"/>
      <c r="U118" s="623"/>
      <c r="V118" s="623"/>
      <c r="W118" s="623"/>
      <c r="X118" s="623"/>
      <c r="Y118" s="623"/>
      <c r="Z118" s="623"/>
    </row>
    <row r="119">
      <c r="A119" s="650"/>
      <c r="B119" s="623"/>
      <c r="C119" s="650"/>
      <c r="D119" s="650"/>
      <c r="E119" s="623"/>
      <c r="F119" s="623"/>
      <c r="G119" s="623"/>
      <c r="H119" s="623"/>
      <c r="I119" s="623"/>
      <c r="J119" s="623"/>
      <c r="K119" s="623"/>
      <c r="L119" s="623"/>
      <c r="M119" s="623"/>
      <c r="N119" s="623"/>
      <c r="O119" s="623"/>
      <c r="P119" s="623"/>
      <c r="Q119" s="623"/>
      <c r="R119" s="623"/>
      <c r="S119" s="623"/>
      <c r="T119" s="623"/>
      <c r="U119" s="623"/>
      <c r="V119" s="623"/>
      <c r="W119" s="623"/>
      <c r="X119" s="623"/>
      <c r="Y119" s="623"/>
      <c r="Z119" s="623"/>
    </row>
    <row r="120">
      <c r="A120" s="650"/>
      <c r="B120" s="623"/>
      <c r="C120" s="650"/>
      <c r="D120" s="650"/>
      <c r="E120" s="623"/>
      <c r="F120" s="623"/>
      <c r="G120" s="623"/>
      <c r="H120" s="623"/>
      <c r="I120" s="623"/>
      <c r="J120" s="623"/>
      <c r="K120" s="623"/>
      <c r="L120" s="623"/>
      <c r="M120" s="623"/>
      <c r="N120" s="623"/>
      <c r="O120" s="623"/>
      <c r="P120" s="623"/>
      <c r="Q120" s="623"/>
      <c r="R120" s="623"/>
      <c r="S120" s="623"/>
      <c r="T120" s="623"/>
      <c r="U120" s="623"/>
      <c r="V120" s="623"/>
      <c r="W120" s="623"/>
      <c r="X120" s="623"/>
      <c r="Y120" s="623"/>
      <c r="Z120" s="623"/>
    </row>
    <row r="121">
      <c r="A121" s="650"/>
      <c r="B121" s="623"/>
      <c r="C121" s="650"/>
      <c r="D121" s="650"/>
      <c r="E121" s="623"/>
      <c r="F121" s="623"/>
      <c r="G121" s="623"/>
      <c r="H121" s="623"/>
      <c r="I121" s="623"/>
      <c r="J121" s="623"/>
      <c r="K121" s="623"/>
      <c r="L121" s="623"/>
      <c r="M121" s="623"/>
      <c r="N121" s="623"/>
      <c r="O121" s="623"/>
      <c r="P121" s="623"/>
      <c r="Q121" s="623"/>
      <c r="R121" s="623"/>
      <c r="S121" s="623"/>
      <c r="T121" s="623"/>
      <c r="U121" s="623"/>
      <c r="V121" s="623"/>
      <c r="W121" s="623"/>
      <c r="X121" s="623"/>
      <c r="Y121" s="623"/>
      <c r="Z121" s="623"/>
    </row>
    <row r="122">
      <c r="A122" s="650"/>
      <c r="B122" s="623"/>
      <c r="C122" s="650"/>
      <c r="D122" s="650"/>
      <c r="E122" s="623"/>
      <c r="F122" s="623"/>
      <c r="G122" s="623"/>
      <c r="H122" s="623"/>
      <c r="I122" s="623"/>
      <c r="J122" s="623"/>
      <c r="K122" s="623"/>
      <c r="L122" s="623"/>
      <c r="M122" s="623"/>
      <c r="N122" s="623"/>
      <c r="O122" s="623"/>
      <c r="P122" s="623"/>
      <c r="Q122" s="623"/>
      <c r="R122" s="623"/>
      <c r="S122" s="623"/>
      <c r="T122" s="623"/>
      <c r="U122" s="623"/>
      <c r="V122" s="623"/>
      <c r="W122" s="623"/>
      <c r="X122" s="623"/>
      <c r="Y122" s="623"/>
      <c r="Z122" s="623"/>
    </row>
    <row r="123">
      <c r="A123" s="650"/>
      <c r="B123" s="623"/>
      <c r="C123" s="650"/>
      <c r="D123" s="650"/>
      <c r="E123" s="623"/>
      <c r="F123" s="623"/>
      <c r="G123" s="623"/>
      <c r="H123" s="623"/>
      <c r="I123" s="623"/>
      <c r="J123" s="623"/>
      <c r="K123" s="623"/>
      <c r="L123" s="623"/>
      <c r="M123" s="623"/>
      <c r="N123" s="623"/>
      <c r="O123" s="623"/>
      <c r="P123" s="623"/>
      <c r="Q123" s="623"/>
      <c r="R123" s="623"/>
      <c r="S123" s="623"/>
      <c r="T123" s="623"/>
      <c r="U123" s="623"/>
      <c r="V123" s="623"/>
      <c r="W123" s="623"/>
      <c r="X123" s="623"/>
      <c r="Y123" s="623"/>
      <c r="Z123" s="623"/>
    </row>
    <row r="124">
      <c r="A124" s="650"/>
      <c r="B124" s="623"/>
      <c r="C124" s="650"/>
      <c r="D124" s="650"/>
      <c r="E124" s="623"/>
      <c r="F124" s="623"/>
      <c r="G124" s="623"/>
      <c r="H124" s="623"/>
      <c r="I124" s="623"/>
      <c r="J124" s="623"/>
      <c r="K124" s="623"/>
      <c r="L124" s="623"/>
      <c r="M124" s="623"/>
      <c r="N124" s="623"/>
      <c r="O124" s="623"/>
      <c r="P124" s="623"/>
      <c r="Q124" s="623"/>
      <c r="R124" s="623"/>
      <c r="S124" s="623"/>
      <c r="T124" s="623"/>
      <c r="U124" s="623"/>
      <c r="V124" s="623"/>
      <c r="W124" s="623"/>
      <c r="X124" s="623"/>
      <c r="Y124" s="623"/>
      <c r="Z124" s="623"/>
    </row>
    <row r="125">
      <c r="A125" s="650"/>
      <c r="B125" s="623"/>
      <c r="C125" s="650"/>
      <c r="D125" s="650"/>
      <c r="E125" s="623"/>
      <c r="F125" s="623"/>
      <c r="G125" s="623"/>
      <c r="H125" s="623"/>
      <c r="I125" s="623"/>
      <c r="J125" s="623"/>
      <c r="K125" s="623"/>
      <c r="L125" s="623"/>
      <c r="M125" s="623"/>
      <c r="N125" s="623"/>
      <c r="O125" s="623"/>
      <c r="P125" s="623"/>
      <c r="Q125" s="623"/>
      <c r="R125" s="623"/>
      <c r="S125" s="623"/>
      <c r="T125" s="623"/>
      <c r="U125" s="623"/>
      <c r="V125" s="623"/>
      <c r="W125" s="623"/>
      <c r="X125" s="623"/>
      <c r="Y125" s="623"/>
      <c r="Z125" s="623"/>
    </row>
    <row r="126">
      <c r="A126" s="650"/>
      <c r="B126" s="623"/>
      <c r="C126" s="650"/>
      <c r="D126" s="650"/>
      <c r="E126" s="623"/>
      <c r="F126" s="623"/>
      <c r="G126" s="623"/>
      <c r="H126" s="623"/>
      <c r="I126" s="623"/>
      <c r="J126" s="623"/>
      <c r="K126" s="623"/>
      <c r="L126" s="623"/>
      <c r="M126" s="623"/>
      <c r="N126" s="623"/>
      <c r="O126" s="623"/>
      <c r="P126" s="623"/>
      <c r="Q126" s="623"/>
      <c r="R126" s="623"/>
      <c r="S126" s="623"/>
      <c r="T126" s="623"/>
      <c r="U126" s="623"/>
      <c r="V126" s="623"/>
      <c r="W126" s="623"/>
      <c r="X126" s="623"/>
      <c r="Y126" s="623"/>
      <c r="Z126" s="623"/>
    </row>
    <row r="127">
      <c r="A127" s="650"/>
      <c r="B127" s="623"/>
      <c r="C127" s="650"/>
      <c r="D127" s="650"/>
      <c r="E127" s="623"/>
      <c r="F127" s="623"/>
      <c r="G127" s="623"/>
      <c r="H127" s="623"/>
      <c r="I127" s="623"/>
      <c r="J127" s="623"/>
      <c r="K127" s="623"/>
      <c r="L127" s="623"/>
      <c r="M127" s="623"/>
      <c r="N127" s="623"/>
      <c r="O127" s="623"/>
      <c r="P127" s="623"/>
      <c r="Q127" s="623"/>
      <c r="R127" s="623"/>
      <c r="S127" s="623"/>
      <c r="T127" s="623"/>
      <c r="U127" s="623"/>
      <c r="V127" s="623"/>
      <c r="W127" s="623"/>
      <c r="X127" s="623"/>
      <c r="Y127" s="623"/>
      <c r="Z127" s="623"/>
    </row>
    <row r="128">
      <c r="A128" s="650"/>
      <c r="B128" s="623"/>
      <c r="C128" s="650"/>
      <c r="D128" s="650"/>
      <c r="E128" s="623"/>
      <c r="F128" s="623"/>
      <c r="G128" s="623"/>
      <c r="H128" s="623"/>
      <c r="I128" s="623"/>
      <c r="J128" s="623"/>
      <c r="K128" s="623"/>
      <c r="L128" s="623"/>
      <c r="M128" s="623"/>
      <c r="N128" s="623"/>
      <c r="O128" s="623"/>
      <c r="P128" s="623"/>
      <c r="Q128" s="623"/>
      <c r="R128" s="623"/>
      <c r="S128" s="623"/>
      <c r="T128" s="623"/>
      <c r="U128" s="623"/>
      <c r="V128" s="623"/>
      <c r="W128" s="623"/>
      <c r="X128" s="623"/>
      <c r="Y128" s="623"/>
      <c r="Z128" s="623"/>
    </row>
    <row r="129">
      <c r="A129" s="650"/>
      <c r="B129" s="623"/>
      <c r="C129" s="650"/>
      <c r="D129" s="650"/>
      <c r="E129" s="623"/>
      <c r="F129" s="623"/>
      <c r="G129" s="623"/>
      <c r="H129" s="623"/>
      <c r="I129" s="623"/>
      <c r="J129" s="623"/>
      <c r="K129" s="623"/>
      <c r="L129" s="623"/>
      <c r="M129" s="623"/>
      <c r="N129" s="623"/>
      <c r="O129" s="623"/>
      <c r="P129" s="623"/>
      <c r="Q129" s="623"/>
      <c r="R129" s="623"/>
      <c r="S129" s="623"/>
      <c r="T129" s="623"/>
      <c r="U129" s="623"/>
      <c r="V129" s="623"/>
      <c r="W129" s="623"/>
      <c r="X129" s="623"/>
      <c r="Y129" s="623"/>
      <c r="Z129" s="623"/>
    </row>
    <row r="130">
      <c r="A130" s="650"/>
      <c r="B130" s="623"/>
      <c r="C130" s="650"/>
      <c r="D130" s="650"/>
      <c r="E130" s="623"/>
      <c r="F130" s="623"/>
      <c r="G130" s="623"/>
      <c r="H130" s="623"/>
      <c r="I130" s="623"/>
      <c r="J130" s="623"/>
      <c r="K130" s="623"/>
      <c r="L130" s="623"/>
      <c r="M130" s="623"/>
      <c r="N130" s="623"/>
      <c r="O130" s="623"/>
      <c r="P130" s="623"/>
      <c r="Q130" s="623"/>
      <c r="R130" s="623"/>
      <c r="S130" s="623"/>
      <c r="T130" s="623"/>
      <c r="U130" s="623"/>
      <c r="V130" s="623"/>
      <c r="W130" s="623"/>
      <c r="X130" s="623"/>
      <c r="Y130" s="623"/>
      <c r="Z130" s="623"/>
    </row>
    <row r="131">
      <c r="A131" s="650"/>
      <c r="B131" s="623"/>
      <c r="C131" s="650"/>
      <c r="D131" s="650"/>
      <c r="E131" s="623"/>
      <c r="F131" s="623"/>
      <c r="G131" s="623"/>
      <c r="H131" s="623"/>
      <c r="I131" s="623"/>
      <c r="J131" s="623"/>
      <c r="K131" s="623"/>
      <c r="L131" s="623"/>
      <c r="M131" s="623"/>
      <c r="N131" s="623"/>
      <c r="O131" s="623"/>
      <c r="P131" s="623"/>
      <c r="Q131" s="623"/>
      <c r="R131" s="623"/>
      <c r="S131" s="623"/>
      <c r="T131" s="623"/>
      <c r="U131" s="623"/>
      <c r="V131" s="623"/>
      <c r="W131" s="623"/>
      <c r="X131" s="623"/>
      <c r="Y131" s="623"/>
      <c r="Z131" s="623"/>
    </row>
    <row r="132">
      <c r="A132" s="650"/>
      <c r="B132" s="623"/>
      <c r="C132" s="650"/>
      <c r="D132" s="650"/>
      <c r="E132" s="623"/>
      <c r="F132" s="623"/>
      <c r="G132" s="623"/>
      <c r="H132" s="623"/>
      <c r="I132" s="623"/>
      <c r="J132" s="623"/>
      <c r="K132" s="623"/>
      <c r="L132" s="623"/>
      <c r="M132" s="623"/>
      <c r="N132" s="623"/>
      <c r="O132" s="623"/>
      <c r="P132" s="623"/>
      <c r="Q132" s="623"/>
      <c r="R132" s="623"/>
      <c r="S132" s="623"/>
      <c r="T132" s="623"/>
      <c r="U132" s="623"/>
      <c r="V132" s="623"/>
      <c r="W132" s="623"/>
      <c r="X132" s="623"/>
      <c r="Y132" s="623"/>
      <c r="Z132" s="623"/>
    </row>
    <row r="133">
      <c r="A133" s="650"/>
      <c r="B133" s="623"/>
      <c r="C133" s="650"/>
      <c r="D133" s="650"/>
      <c r="E133" s="623"/>
      <c r="F133" s="623"/>
      <c r="G133" s="623"/>
      <c r="H133" s="623"/>
      <c r="I133" s="623"/>
      <c r="J133" s="623"/>
      <c r="K133" s="623"/>
      <c r="L133" s="623"/>
      <c r="M133" s="623"/>
      <c r="N133" s="623"/>
      <c r="O133" s="623"/>
      <c r="P133" s="623"/>
      <c r="Q133" s="623"/>
      <c r="R133" s="623"/>
      <c r="S133" s="623"/>
      <c r="T133" s="623"/>
      <c r="U133" s="623"/>
      <c r="V133" s="623"/>
      <c r="W133" s="623"/>
      <c r="X133" s="623"/>
      <c r="Y133" s="623"/>
      <c r="Z133" s="623"/>
    </row>
    <row r="134">
      <c r="A134" s="650"/>
      <c r="B134" s="623"/>
      <c r="C134" s="650"/>
      <c r="D134" s="650"/>
      <c r="E134" s="623"/>
      <c r="F134" s="623"/>
      <c r="G134" s="623"/>
      <c r="H134" s="623"/>
      <c r="I134" s="623"/>
      <c r="J134" s="623"/>
      <c r="K134" s="623"/>
      <c r="L134" s="623"/>
      <c r="M134" s="623"/>
      <c r="N134" s="623"/>
      <c r="O134" s="623"/>
      <c r="P134" s="623"/>
      <c r="Q134" s="623"/>
      <c r="R134" s="623"/>
      <c r="S134" s="623"/>
      <c r="T134" s="623"/>
      <c r="U134" s="623"/>
      <c r="V134" s="623"/>
      <c r="W134" s="623"/>
      <c r="X134" s="623"/>
      <c r="Y134" s="623"/>
      <c r="Z134" s="623"/>
    </row>
    <row r="135">
      <c r="A135" s="650"/>
      <c r="B135" s="623"/>
      <c r="C135" s="650"/>
      <c r="D135" s="650"/>
      <c r="E135" s="623"/>
      <c r="F135" s="623"/>
      <c r="G135" s="623"/>
      <c r="H135" s="623"/>
      <c r="I135" s="623"/>
      <c r="J135" s="623"/>
      <c r="K135" s="623"/>
      <c r="L135" s="623"/>
      <c r="M135" s="623"/>
      <c r="N135" s="623"/>
      <c r="O135" s="623"/>
      <c r="P135" s="623"/>
      <c r="Q135" s="623"/>
      <c r="R135" s="623"/>
      <c r="S135" s="623"/>
      <c r="T135" s="623"/>
      <c r="U135" s="623"/>
      <c r="V135" s="623"/>
      <c r="W135" s="623"/>
      <c r="X135" s="623"/>
      <c r="Y135" s="623"/>
      <c r="Z135" s="623"/>
    </row>
    <row r="136">
      <c r="A136" s="650"/>
      <c r="B136" s="623"/>
      <c r="C136" s="650"/>
      <c r="D136" s="650"/>
      <c r="E136" s="623"/>
      <c r="F136" s="623"/>
      <c r="G136" s="623"/>
      <c r="H136" s="623"/>
      <c r="I136" s="623"/>
      <c r="J136" s="623"/>
      <c r="K136" s="623"/>
      <c r="L136" s="623"/>
      <c r="M136" s="623"/>
      <c r="N136" s="623"/>
      <c r="O136" s="623"/>
      <c r="P136" s="623"/>
      <c r="Q136" s="623"/>
      <c r="R136" s="623"/>
      <c r="S136" s="623"/>
      <c r="T136" s="623"/>
      <c r="U136" s="623"/>
      <c r="V136" s="623"/>
      <c r="W136" s="623"/>
      <c r="X136" s="623"/>
      <c r="Y136" s="623"/>
      <c r="Z136" s="623"/>
    </row>
    <row r="137">
      <c r="A137" s="650"/>
      <c r="B137" s="623"/>
      <c r="C137" s="650"/>
      <c r="D137" s="650"/>
      <c r="E137" s="623"/>
      <c r="F137" s="623"/>
      <c r="G137" s="623"/>
      <c r="H137" s="623"/>
      <c r="I137" s="623"/>
      <c r="J137" s="623"/>
      <c r="K137" s="623"/>
      <c r="L137" s="623"/>
      <c r="M137" s="623"/>
      <c r="N137" s="623"/>
      <c r="O137" s="623"/>
      <c r="P137" s="623"/>
      <c r="Q137" s="623"/>
      <c r="R137" s="623"/>
      <c r="S137" s="623"/>
      <c r="T137" s="623"/>
      <c r="U137" s="623"/>
      <c r="V137" s="623"/>
      <c r="W137" s="623"/>
      <c r="X137" s="623"/>
      <c r="Y137" s="623"/>
      <c r="Z137" s="623"/>
    </row>
    <row r="138">
      <c r="A138" s="650"/>
      <c r="B138" s="623"/>
      <c r="C138" s="650"/>
      <c r="D138" s="650"/>
      <c r="E138" s="623"/>
      <c r="F138" s="623"/>
      <c r="G138" s="623"/>
      <c r="H138" s="623"/>
      <c r="I138" s="623"/>
      <c r="J138" s="623"/>
      <c r="K138" s="623"/>
      <c r="L138" s="623"/>
      <c r="M138" s="623"/>
      <c r="N138" s="623"/>
      <c r="O138" s="623"/>
      <c r="P138" s="623"/>
      <c r="Q138" s="623"/>
      <c r="R138" s="623"/>
      <c r="S138" s="623"/>
      <c r="T138" s="623"/>
      <c r="U138" s="623"/>
      <c r="V138" s="623"/>
      <c r="W138" s="623"/>
      <c r="X138" s="623"/>
      <c r="Y138" s="623"/>
      <c r="Z138" s="623"/>
    </row>
    <row r="139">
      <c r="A139" s="650"/>
      <c r="B139" s="623"/>
      <c r="C139" s="650"/>
      <c r="D139" s="650"/>
      <c r="E139" s="623"/>
      <c r="F139" s="623"/>
      <c r="G139" s="623"/>
      <c r="H139" s="623"/>
      <c r="I139" s="623"/>
      <c r="J139" s="623"/>
      <c r="K139" s="623"/>
      <c r="L139" s="623"/>
      <c r="M139" s="623"/>
      <c r="N139" s="623"/>
      <c r="O139" s="623"/>
      <c r="P139" s="623"/>
      <c r="Q139" s="623"/>
      <c r="R139" s="623"/>
      <c r="S139" s="623"/>
      <c r="T139" s="623"/>
      <c r="U139" s="623"/>
      <c r="V139" s="623"/>
      <c r="W139" s="623"/>
      <c r="X139" s="623"/>
      <c r="Y139" s="623"/>
      <c r="Z139" s="623"/>
    </row>
    <row r="140">
      <c r="A140" s="650"/>
      <c r="B140" s="623"/>
      <c r="C140" s="650"/>
      <c r="D140" s="650"/>
      <c r="E140" s="623"/>
      <c r="F140" s="623"/>
      <c r="G140" s="623"/>
      <c r="H140" s="623"/>
      <c r="I140" s="623"/>
      <c r="J140" s="623"/>
      <c r="K140" s="623"/>
      <c r="L140" s="623"/>
      <c r="M140" s="623"/>
      <c r="N140" s="623"/>
      <c r="O140" s="623"/>
      <c r="P140" s="623"/>
      <c r="Q140" s="623"/>
      <c r="R140" s="623"/>
      <c r="S140" s="623"/>
      <c r="T140" s="623"/>
      <c r="U140" s="623"/>
      <c r="V140" s="623"/>
      <c r="W140" s="623"/>
      <c r="X140" s="623"/>
      <c r="Y140" s="623"/>
      <c r="Z140" s="623"/>
    </row>
    <row r="141">
      <c r="A141" s="650"/>
      <c r="B141" s="623"/>
      <c r="C141" s="650"/>
      <c r="D141" s="650"/>
      <c r="E141" s="623"/>
      <c r="F141" s="623"/>
      <c r="G141" s="623"/>
      <c r="H141" s="623"/>
      <c r="I141" s="623"/>
      <c r="J141" s="623"/>
      <c r="K141" s="623"/>
      <c r="L141" s="623"/>
      <c r="M141" s="623"/>
      <c r="N141" s="623"/>
      <c r="O141" s="623"/>
      <c r="P141" s="623"/>
      <c r="Q141" s="623"/>
      <c r="R141" s="623"/>
      <c r="S141" s="623"/>
      <c r="T141" s="623"/>
      <c r="U141" s="623"/>
      <c r="V141" s="623"/>
      <c r="W141" s="623"/>
      <c r="X141" s="623"/>
      <c r="Y141" s="623"/>
      <c r="Z141" s="623"/>
    </row>
    <row r="142">
      <c r="A142" s="650"/>
      <c r="B142" s="623"/>
      <c r="C142" s="650"/>
      <c r="D142" s="650"/>
      <c r="E142" s="623"/>
      <c r="F142" s="623"/>
      <c r="G142" s="623"/>
      <c r="H142" s="623"/>
      <c r="I142" s="623"/>
      <c r="J142" s="623"/>
      <c r="K142" s="623"/>
      <c r="L142" s="623"/>
      <c r="M142" s="623"/>
      <c r="N142" s="623"/>
      <c r="O142" s="623"/>
      <c r="P142" s="623"/>
      <c r="Q142" s="623"/>
      <c r="R142" s="623"/>
      <c r="S142" s="623"/>
      <c r="T142" s="623"/>
      <c r="U142" s="623"/>
      <c r="V142" s="623"/>
      <c r="W142" s="623"/>
      <c r="X142" s="623"/>
      <c r="Y142" s="623"/>
      <c r="Z142" s="623"/>
    </row>
    <row r="143">
      <c r="A143" s="650"/>
      <c r="B143" s="623"/>
      <c r="C143" s="650"/>
      <c r="D143" s="650"/>
      <c r="E143" s="623"/>
      <c r="F143" s="623"/>
      <c r="G143" s="623"/>
      <c r="H143" s="623"/>
      <c r="I143" s="623"/>
      <c r="J143" s="623"/>
      <c r="K143" s="623"/>
      <c r="L143" s="623"/>
      <c r="M143" s="623"/>
      <c r="N143" s="623"/>
      <c r="O143" s="623"/>
      <c r="P143" s="623"/>
      <c r="Q143" s="623"/>
      <c r="R143" s="623"/>
      <c r="S143" s="623"/>
      <c r="T143" s="623"/>
      <c r="U143" s="623"/>
      <c r="V143" s="623"/>
      <c r="W143" s="623"/>
      <c r="X143" s="623"/>
      <c r="Y143" s="623"/>
      <c r="Z143" s="623"/>
    </row>
    <row r="144">
      <c r="A144" s="650"/>
      <c r="B144" s="623"/>
      <c r="C144" s="650"/>
      <c r="D144" s="650"/>
      <c r="E144" s="623"/>
      <c r="F144" s="623"/>
      <c r="G144" s="623"/>
      <c r="H144" s="623"/>
      <c r="I144" s="623"/>
      <c r="J144" s="623"/>
      <c r="K144" s="623"/>
      <c r="L144" s="623"/>
      <c r="M144" s="623"/>
      <c r="N144" s="623"/>
      <c r="O144" s="623"/>
      <c r="P144" s="623"/>
      <c r="Q144" s="623"/>
      <c r="R144" s="623"/>
      <c r="S144" s="623"/>
      <c r="T144" s="623"/>
      <c r="U144" s="623"/>
      <c r="V144" s="623"/>
      <c r="W144" s="623"/>
      <c r="X144" s="623"/>
      <c r="Y144" s="623"/>
      <c r="Z144" s="623"/>
    </row>
    <row r="145">
      <c r="A145" s="650"/>
      <c r="B145" s="623"/>
      <c r="C145" s="650"/>
      <c r="D145" s="650"/>
      <c r="E145" s="623"/>
      <c r="F145" s="623"/>
      <c r="G145" s="623"/>
      <c r="H145" s="623"/>
      <c r="I145" s="623"/>
      <c r="J145" s="623"/>
      <c r="K145" s="623"/>
      <c r="L145" s="623"/>
      <c r="M145" s="623"/>
      <c r="N145" s="623"/>
      <c r="O145" s="623"/>
      <c r="P145" s="623"/>
      <c r="Q145" s="623"/>
      <c r="R145" s="623"/>
      <c r="S145" s="623"/>
      <c r="T145" s="623"/>
      <c r="U145" s="623"/>
      <c r="V145" s="623"/>
      <c r="W145" s="623"/>
      <c r="X145" s="623"/>
      <c r="Y145" s="623"/>
      <c r="Z145" s="623"/>
    </row>
    <row r="146">
      <c r="A146" s="650"/>
      <c r="B146" s="623"/>
      <c r="C146" s="650"/>
      <c r="D146" s="650"/>
      <c r="E146" s="623"/>
      <c r="F146" s="623"/>
      <c r="G146" s="623"/>
      <c r="H146" s="623"/>
      <c r="I146" s="623"/>
      <c r="J146" s="623"/>
      <c r="K146" s="623"/>
      <c r="L146" s="623"/>
      <c r="M146" s="623"/>
      <c r="N146" s="623"/>
      <c r="O146" s="623"/>
      <c r="P146" s="623"/>
      <c r="Q146" s="623"/>
      <c r="R146" s="623"/>
      <c r="S146" s="623"/>
      <c r="T146" s="623"/>
      <c r="U146" s="623"/>
      <c r="V146" s="623"/>
      <c r="W146" s="623"/>
      <c r="X146" s="623"/>
      <c r="Y146" s="623"/>
      <c r="Z146" s="623"/>
    </row>
    <row r="147">
      <c r="A147" s="650"/>
      <c r="B147" s="623"/>
      <c r="C147" s="650"/>
      <c r="D147" s="650"/>
      <c r="E147" s="623"/>
      <c r="F147" s="623"/>
      <c r="G147" s="623"/>
      <c r="H147" s="623"/>
      <c r="I147" s="623"/>
      <c r="J147" s="623"/>
      <c r="K147" s="623"/>
      <c r="L147" s="623"/>
      <c r="M147" s="623"/>
      <c r="N147" s="623"/>
      <c r="O147" s="623"/>
      <c r="P147" s="623"/>
      <c r="Q147" s="623"/>
      <c r="R147" s="623"/>
      <c r="S147" s="623"/>
      <c r="T147" s="623"/>
      <c r="U147" s="623"/>
      <c r="V147" s="623"/>
      <c r="W147" s="623"/>
      <c r="X147" s="623"/>
      <c r="Y147" s="623"/>
      <c r="Z147" s="623"/>
    </row>
    <row r="148">
      <c r="A148" s="650"/>
      <c r="B148" s="623"/>
      <c r="C148" s="650"/>
      <c r="D148" s="650"/>
      <c r="E148" s="623"/>
      <c r="F148" s="623"/>
      <c r="G148" s="623"/>
      <c r="H148" s="623"/>
      <c r="I148" s="623"/>
      <c r="J148" s="623"/>
      <c r="K148" s="623"/>
      <c r="L148" s="623"/>
      <c r="M148" s="623"/>
      <c r="N148" s="623"/>
      <c r="O148" s="623"/>
      <c r="P148" s="623"/>
      <c r="Q148" s="623"/>
      <c r="R148" s="623"/>
      <c r="S148" s="623"/>
      <c r="T148" s="623"/>
      <c r="U148" s="623"/>
      <c r="V148" s="623"/>
      <c r="W148" s="623"/>
      <c r="X148" s="623"/>
      <c r="Y148" s="623"/>
      <c r="Z148" s="623"/>
    </row>
    <row r="149">
      <c r="A149" s="650"/>
      <c r="B149" s="623"/>
      <c r="C149" s="650"/>
      <c r="D149" s="650"/>
      <c r="E149" s="623"/>
      <c r="F149" s="623"/>
      <c r="G149" s="623"/>
      <c r="H149" s="623"/>
      <c r="I149" s="623"/>
      <c r="J149" s="623"/>
      <c r="K149" s="623"/>
      <c r="L149" s="623"/>
      <c r="M149" s="623"/>
      <c r="N149" s="623"/>
      <c r="O149" s="623"/>
      <c r="P149" s="623"/>
      <c r="Q149" s="623"/>
      <c r="R149" s="623"/>
      <c r="S149" s="623"/>
      <c r="T149" s="623"/>
      <c r="U149" s="623"/>
      <c r="V149" s="623"/>
      <c r="W149" s="623"/>
      <c r="X149" s="623"/>
      <c r="Y149" s="623"/>
      <c r="Z149" s="623"/>
    </row>
    <row r="150">
      <c r="A150" s="650"/>
      <c r="B150" s="623"/>
      <c r="C150" s="650"/>
      <c r="D150" s="650"/>
      <c r="E150" s="623"/>
      <c r="F150" s="623"/>
      <c r="G150" s="623"/>
      <c r="H150" s="623"/>
      <c r="I150" s="623"/>
      <c r="J150" s="623"/>
      <c r="K150" s="623"/>
      <c r="L150" s="623"/>
      <c r="M150" s="623"/>
      <c r="N150" s="623"/>
      <c r="O150" s="623"/>
      <c r="P150" s="623"/>
      <c r="Q150" s="623"/>
      <c r="R150" s="623"/>
      <c r="S150" s="623"/>
      <c r="T150" s="623"/>
      <c r="U150" s="623"/>
      <c r="V150" s="623"/>
      <c r="W150" s="623"/>
      <c r="X150" s="623"/>
      <c r="Y150" s="623"/>
      <c r="Z150" s="623"/>
    </row>
    <row r="151">
      <c r="A151" s="650"/>
      <c r="B151" s="623"/>
      <c r="C151" s="650"/>
      <c r="D151" s="650"/>
      <c r="E151" s="623"/>
      <c r="F151" s="623"/>
      <c r="G151" s="623"/>
      <c r="H151" s="623"/>
      <c r="I151" s="623"/>
      <c r="J151" s="623"/>
      <c r="K151" s="623"/>
      <c r="L151" s="623"/>
      <c r="M151" s="623"/>
      <c r="N151" s="623"/>
      <c r="O151" s="623"/>
      <c r="P151" s="623"/>
      <c r="Q151" s="623"/>
      <c r="R151" s="623"/>
      <c r="S151" s="623"/>
      <c r="T151" s="623"/>
      <c r="U151" s="623"/>
      <c r="V151" s="623"/>
      <c r="W151" s="623"/>
      <c r="X151" s="623"/>
      <c r="Y151" s="623"/>
      <c r="Z151" s="623"/>
    </row>
    <row r="152">
      <c r="A152" s="650"/>
      <c r="B152" s="623"/>
      <c r="C152" s="650"/>
      <c r="D152" s="650"/>
      <c r="E152" s="623"/>
      <c r="F152" s="623"/>
      <c r="G152" s="623"/>
      <c r="H152" s="623"/>
      <c r="I152" s="623"/>
      <c r="J152" s="623"/>
      <c r="K152" s="623"/>
      <c r="L152" s="623"/>
      <c r="M152" s="623"/>
      <c r="N152" s="623"/>
      <c r="O152" s="623"/>
      <c r="P152" s="623"/>
      <c r="Q152" s="623"/>
      <c r="R152" s="623"/>
      <c r="S152" s="623"/>
      <c r="T152" s="623"/>
      <c r="U152" s="623"/>
      <c r="V152" s="623"/>
      <c r="W152" s="623"/>
      <c r="X152" s="623"/>
      <c r="Y152" s="623"/>
      <c r="Z152" s="623"/>
    </row>
    <row r="153">
      <c r="A153" s="650"/>
      <c r="B153" s="623"/>
      <c r="C153" s="650"/>
      <c r="D153" s="650"/>
      <c r="E153" s="623"/>
      <c r="F153" s="623"/>
      <c r="G153" s="623"/>
      <c r="H153" s="623"/>
      <c r="I153" s="623"/>
      <c r="J153" s="623"/>
      <c r="K153" s="623"/>
      <c r="L153" s="623"/>
      <c r="M153" s="623"/>
      <c r="N153" s="623"/>
      <c r="O153" s="623"/>
      <c r="P153" s="623"/>
      <c r="Q153" s="623"/>
      <c r="R153" s="623"/>
      <c r="S153" s="623"/>
      <c r="T153" s="623"/>
      <c r="U153" s="623"/>
      <c r="V153" s="623"/>
      <c r="W153" s="623"/>
      <c r="X153" s="623"/>
      <c r="Y153" s="623"/>
      <c r="Z153" s="623"/>
    </row>
    <row r="154">
      <c r="A154" s="650"/>
      <c r="B154" s="623"/>
      <c r="C154" s="650"/>
      <c r="D154" s="650"/>
      <c r="E154" s="623"/>
      <c r="F154" s="623"/>
      <c r="G154" s="623"/>
      <c r="H154" s="623"/>
      <c r="I154" s="623"/>
      <c r="J154" s="623"/>
      <c r="K154" s="623"/>
      <c r="L154" s="623"/>
      <c r="M154" s="623"/>
      <c r="N154" s="623"/>
      <c r="O154" s="623"/>
      <c r="P154" s="623"/>
      <c r="Q154" s="623"/>
      <c r="R154" s="623"/>
      <c r="S154" s="623"/>
      <c r="T154" s="623"/>
      <c r="U154" s="623"/>
      <c r="V154" s="623"/>
      <c r="W154" s="623"/>
      <c r="X154" s="623"/>
      <c r="Y154" s="623"/>
      <c r="Z154" s="623"/>
    </row>
    <row r="155">
      <c r="A155" s="650"/>
      <c r="B155" s="623"/>
      <c r="C155" s="650"/>
      <c r="D155" s="650"/>
      <c r="E155" s="623"/>
      <c r="F155" s="623"/>
      <c r="G155" s="623"/>
      <c r="H155" s="623"/>
      <c r="I155" s="623"/>
      <c r="J155" s="623"/>
      <c r="K155" s="623"/>
      <c r="L155" s="623"/>
      <c r="M155" s="623"/>
      <c r="N155" s="623"/>
      <c r="O155" s="623"/>
      <c r="P155" s="623"/>
      <c r="Q155" s="623"/>
      <c r="R155" s="623"/>
      <c r="S155" s="623"/>
      <c r="T155" s="623"/>
      <c r="U155" s="623"/>
      <c r="V155" s="623"/>
      <c r="W155" s="623"/>
      <c r="X155" s="623"/>
      <c r="Y155" s="623"/>
      <c r="Z155" s="623"/>
    </row>
    <row r="156">
      <c r="A156" s="650"/>
      <c r="B156" s="623"/>
      <c r="C156" s="650"/>
      <c r="D156" s="650"/>
      <c r="E156" s="623"/>
      <c r="F156" s="623"/>
      <c r="G156" s="623"/>
      <c r="H156" s="623"/>
      <c r="I156" s="623"/>
      <c r="J156" s="623"/>
      <c r="K156" s="623"/>
      <c r="L156" s="623"/>
      <c r="M156" s="623"/>
      <c r="N156" s="623"/>
      <c r="O156" s="623"/>
      <c r="P156" s="623"/>
      <c r="Q156" s="623"/>
      <c r="R156" s="623"/>
      <c r="S156" s="623"/>
      <c r="T156" s="623"/>
      <c r="U156" s="623"/>
      <c r="V156" s="623"/>
      <c r="W156" s="623"/>
      <c r="X156" s="623"/>
      <c r="Y156" s="623"/>
      <c r="Z156" s="623"/>
    </row>
    <row r="157">
      <c r="A157" s="650"/>
      <c r="B157" s="623"/>
      <c r="C157" s="650"/>
      <c r="D157" s="650"/>
      <c r="E157" s="623"/>
      <c r="F157" s="623"/>
      <c r="G157" s="623"/>
      <c r="H157" s="623"/>
      <c r="I157" s="623"/>
      <c r="J157" s="623"/>
      <c r="K157" s="623"/>
      <c r="L157" s="623"/>
      <c r="M157" s="623"/>
      <c r="N157" s="623"/>
      <c r="O157" s="623"/>
      <c r="P157" s="623"/>
      <c r="Q157" s="623"/>
      <c r="R157" s="623"/>
      <c r="S157" s="623"/>
      <c r="T157" s="623"/>
      <c r="U157" s="623"/>
      <c r="V157" s="623"/>
      <c r="W157" s="623"/>
      <c r="X157" s="623"/>
      <c r="Y157" s="623"/>
      <c r="Z157" s="623"/>
    </row>
    <row r="158">
      <c r="A158" s="650"/>
      <c r="B158" s="623"/>
      <c r="C158" s="650"/>
      <c r="D158" s="650"/>
      <c r="E158" s="623"/>
      <c r="F158" s="623"/>
      <c r="G158" s="623"/>
      <c r="H158" s="623"/>
      <c r="I158" s="623"/>
      <c r="J158" s="623"/>
      <c r="K158" s="623"/>
      <c r="L158" s="623"/>
      <c r="M158" s="623"/>
      <c r="N158" s="623"/>
      <c r="O158" s="623"/>
      <c r="P158" s="623"/>
      <c r="Q158" s="623"/>
      <c r="R158" s="623"/>
      <c r="S158" s="623"/>
      <c r="T158" s="623"/>
      <c r="U158" s="623"/>
      <c r="V158" s="623"/>
      <c r="W158" s="623"/>
      <c r="X158" s="623"/>
      <c r="Y158" s="623"/>
      <c r="Z158" s="623"/>
    </row>
    <row r="159">
      <c r="A159" s="650"/>
      <c r="B159" s="623"/>
      <c r="C159" s="650"/>
      <c r="D159" s="650"/>
      <c r="E159" s="623"/>
      <c r="F159" s="623"/>
      <c r="G159" s="623"/>
      <c r="H159" s="623"/>
      <c r="I159" s="623"/>
      <c r="J159" s="623"/>
      <c r="K159" s="623"/>
      <c r="L159" s="623"/>
      <c r="M159" s="623"/>
      <c r="N159" s="623"/>
      <c r="O159" s="623"/>
      <c r="P159" s="623"/>
      <c r="Q159" s="623"/>
      <c r="R159" s="623"/>
      <c r="S159" s="623"/>
      <c r="T159" s="623"/>
      <c r="U159" s="623"/>
      <c r="V159" s="623"/>
      <c r="W159" s="623"/>
      <c r="X159" s="623"/>
      <c r="Y159" s="623"/>
      <c r="Z159" s="623"/>
    </row>
    <row r="160">
      <c r="A160" s="650"/>
      <c r="B160" s="623"/>
      <c r="C160" s="650"/>
      <c r="D160" s="650"/>
      <c r="E160" s="623"/>
      <c r="F160" s="623"/>
      <c r="G160" s="623"/>
      <c r="H160" s="623"/>
      <c r="I160" s="623"/>
      <c r="J160" s="623"/>
      <c r="K160" s="623"/>
      <c r="L160" s="623"/>
      <c r="M160" s="623"/>
      <c r="N160" s="623"/>
      <c r="O160" s="623"/>
      <c r="P160" s="623"/>
      <c r="Q160" s="623"/>
      <c r="R160" s="623"/>
      <c r="S160" s="623"/>
      <c r="T160" s="623"/>
      <c r="U160" s="623"/>
      <c r="V160" s="623"/>
      <c r="W160" s="623"/>
      <c r="X160" s="623"/>
      <c r="Y160" s="623"/>
      <c r="Z160" s="623"/>
    </row>
    <row r="161">
      <c r="A161" s="650"/>
      <c r="B161" s="623"/>
      <c r="C161" s="650"/>
      <c r="D161" s="650"/>
      <c r="E161" s="623"/>
      <c r="F161" s="623"/>
      <c r="G161" s="623"/>
      <c r="H161" s="623"/>
      <c r="I161" s="623"/>
      <c r="J161" s="623"/>
      <c r="K161" s="623"/>
      <c r="L161" s="623"/>
      <c r="M161" s="623"/>
      <c r="N161" s="623"/>
      <c r="O161" s="623"/>
      <c r="P161" s="623"/>
      <c r="Q161" s="623"/>
      <c r="R161" s="623"/>
      <c r="S161" s="623"/>
      <c r="T161" s="623"/>
      <c r="U161" s="623"/>
      <c r="V161" s="623"/>
      <c r="W161" s="623"/>
      <c r="X161" s="623"/>
      <c r="Y161" s="623"/>
      <c r="Z161" s="623"/>
    </row>
    <row r="162">
      <c r="A162" s="650"/>
      <c r="B162" s="623"/>
      <c r="C162" s="650"/>
      <c r="D162" s="650"/>
      <c r="E162" s="623"/>
      <c r="F162" s="623"/>
      <c r="G162" s="623"/>
      <c r="H162" s="623"/>
      <c r="I162" s="623"/>
      <c r="J162" s="623"/>
      <c r="K162" s="623"/>
      <c r="L162" s="623"/>
      <c r="M162" s="623"/>
      <c r="N162" s="623"/>
      <c r="O162" s="623"/>
      <c r="P162" s="623"/>
      <c r="Q162" s="623"/>
      <c r="R162" s="623"/>
      <c r="S162" s="623"/>
      <c r="T162" s="623"/>
      <c r="U162" s="623"/>
      <c r="V162" s="623"/>
      <c r="W162" s="623"/>
      <c r="X162" s="623"/>
      <c r="Y162" s="623"/>
      <c r="Z162" s="623"/>
    </row>
    <row r="163">
      <c r="A163" s="650"/>
      <c r="B163" s="623"/>
      <c r="C163" s="650"/>
      <c r="D163" s="650"/>
      <c r="E163" s="623"/>
      <c r="F163" s="623"/>
      <c r="G163" s="623"/>
      <c r="H163" s="623"/>
      <c r="I163" s="623"/>
      <c r="J163" s="623"/>
      <c r="K163" s="623"/>
      <c r="L163" s="623"/>
      <c r="M163" s="623"/>
      <c r="N163" s="623"/>
      <c r="O163" s="623"/>
      <c r="P163" s="623"/>
      <c r="Q163" s="623"/>
      <c r="R163" s="623"/>
      <c r="S163" s="623"/>
      <c r="T163" s="623"/>
      <c r="U163" s="623"/>
      <c r="V163" s="623"/>
      <c r="W163" s="623"/>
      <c r="X163" s="623"/>
      <c r="Y163" s="623"/>
      <c r="Z163" s="623"/>
    </row>
    <row r="164">
      <c r="A164" s="650"/>
      <c r="B164" s="623"/>
      <c r="C164" s="650"/>
      <c r="D164" s="650"/>
      <c r="E164" s="623"/>
      <c r="F164" s="623"/>
      <c r="G164" s="623"/>
      <c r="H164" s="623"/>
      <c r="I164" s="623"/>
      <c r="J164" s="623"/>
      <c r="K164" s="623"/>
      <c r="L164" s="623"/>
      <c r="M164" s="623"/>
      <c r="N164" s="623"/>
      <c r="O164" s="623"/>
      <c r="P164" s="623"/>
      <c r="Q164" s="623"/>
      <c r="R164" s="623"/>
      <c r="S164" s="623"/>
      <c r="T164" s="623"/>
      <c r="U164" s="623"/>
      <c r="V164" s="623"/>
      <c r="W164" s="623"/>
      <c r="X164" s="623"/>
      <c r="Y164" s="623"/>
      <c r="Z164" s="623"/>
    </row>
    <row r="165">
      <c r="A165" s="650"/>
      <c r="B165" s="623"/>
      <c r="C165" s="650"/>
      <c r="D165" s="650"/>
      <c r="E165" s="623"/>
      <c r="F165" s="623"/>
      <c r="G165" s="623"/>
      <c r="H165" s="623"/>
      <c r="I165" s="623"/>
      <c r="J165" s="623"/>
      <c r="K165" s="623"/>
      <c r="L165" s="623"/>
      <c r="M165" s="623"/>
      <c r="N165" s="623"/>
      <c r="O165" s="623"/>
      <c r="P165" s="623"/>
      <c r="Q165" s="623"/>
      <c r="R165" s="623"/>
      <c r="S165" s="623"/>
      <c r="T165" s="623"/>
      <c r="U165" s="623"/>
      <c r="V165" s="623"/>
      <c r="W165" s="623"/>
      <c r="X165" s="623"/>
      <c r="Y165" s="623"/>
      <c r="Z165" s="623"/>
    </row>
    <row r="166">
      <c r="A166" s="650"/>
      <c r="B166" s="623"/>
      <c r="C166" s="650"/>
      <c r="D166" s="650"/>
      <c r="E166" s="623"/>
      <c r="F166" s="623"/>
      <c r="G166" s="623"/>
      <c r="H166" s="623"/>
      <c r="I166" s="623"/>
      <c r="J166" s="623"/>
      <c r="K166" s="623"/>
      <c r="L166" s="623"/>
      <c r="M166" s="623"/>
      <c r="N166" s="623"/>
      <c r="O166" s="623"/>
      <c r="P166" s="623"/>
      <c r="Q166" s="623"/>
      <c r="R166" s="623"/>
      <c r="S166" s="623"/>
      <c r="T166" s="623"/>
      <c r="U166" s="623"/>
      <c r="V166" s="623"/>
      <c r="W166" s="623"/>
      <c r="X166" s="623"/>
      <c r="Y166" s="623"/>
      <c r="Z166" s="623"/>
    </row>
    <row r="167">
      <c r="A167" s="650"/>
      <c r="B167" s="623"/>
      <c r="C167" s="650"/>
      <c r="D167" s="650"/>
      <c r="E167" s="623"/>
      <c r="F167" s="623"/>
      <c r="G167" s="623"/>
      <c r="H167" s="623"/>
      <c r="I167" s="623"/>
      <c r="J167" s="623"/>
      <c r="K167" s="623"/>
      <c r="L167" s="623"/>
      <c r="M167" s="623"/>
      <c r="N167" s="623"/>
      <c r="O167" s="623"/>
      <c r="P167" s="623"/>
      <c r="Q167" s="623"/>
      <c r="R167" s="623"/>
      <c r="S167" s="623"/>
      <c r="T167" s="623"/>
      <c r="U167" s="623"/>
      <c r="V167" s="623"/>
      <c r="W167" s="623"/>
      <c r="X167" s="623"/>
      <c r="Y167" s="623"/>
      <c r="Z167" s="623"/>
    </row>
    <row r="168">
      <c r="A168" s="650"/>
      <c r="B168" s="623"/>
      <c r="C168" s="650"/>
      <c r="D168" s="650"/>
      <c r="E168" s="623"/>
      <c r="F168" s="623"/>
      <c r="G168" s="623"/>
      <c r="H168" s="623"/>
      <c r="I168" s="623"/>
      <c r="J168" s="623"/>
      <c r="K168" s="623"/>
      <c r="L168" s="623"/>
      <c r="M168" s="623"/>
      <c r="N168" s="623"/>
      <c r="O168" s="623"/>
      <c r="P168" s="623"/>
      <c r="Q168" s="623"/>
      <c r="R168" s="623"/>
      <c r="S168" s="623"/>
      <c r="T168" s="623"/>
      <c r="U168" s="623"/>
      <c r="V168" s="623"/>
      <c r="W168" s="623"/>
      <c r="X168" s="623"/>
      <c r="Y168" s="623"/>
      <c r="Z168" s="623"/>
    </row>
    <row r="169">
      <c r="A169" s="650"/>
      <c r="B169" s="623"/>
      <c r="C169" s="650"/>
      <c r="D169" s="650"/>
      <c r="E169" s="623"/>
      <c r="F169" s="623"/>
      <c r="G169" s="623"/>
      <c r="H169" s="623"/>
      <c r="I169" s="623"/>
      <c r="J169" s="623"/>
      <c r="K169" s="623"/>
      <c r="L169" s="623"/>
      <c r="M169" s="623"/>
      <c r="N169" s="623"/>
      <c r="O169" s="623"/>
      <c r="P169" s="623"/>
      <c r="Q169" s="623"/>
      <c r="R169" s="623"/>
      <c r="S169" s="623"/>
      <c r="T169" s="623"/>
      <c r="U169" s="623"/>
      <c r="V169" s="623"/>
      <c r="W169" s="623"/>
      <c r="X169" s="623"/>
      <c r="Y169" s="623"/>
      <c r="Z169" s="623"/>
    </row>
    <row r="170">
      <c r="A170" s="650"/>
      <c r="B170" s="623"/>
      <c r="C170" s="650"/>
      <c r="D170" s="650"/>
      <c r="E170" s="623"/>
      <c r="F170" s="623"/>
      <c r="G170" s="623"/>
      <c r="H170" s="623"/>
      <c r="I170" s="623"/>
      <c r="J170" s="623"/>
      <c r="K170" s="623"/>
      <c r="L170" s="623"/>
      <c r="M170" s="623"/>
      <c r="N170" s="623"/>
      <c r="O170" s="623"/>
      <c r="P170" s="623"/>
      <c r="Q170" s="623"/>
      <c r="R170" s="623"/>
      <c r="S170" s="623"/>
      <c r="T170" s="623"/>
      <c r="U170" s="623"/>
      <c r="V170" s="623"/>
      <c r="W170" s="623"/>
      <c r="X170" s="623"/>
      <c r="Y170" s="623"/>
      <c r="Z170" s="623"/>
    </row>
    <row r="171">
      <c r="A171" s="650"/>
      <c r="B171" s="623"/>
      <c r="C171" s="650"/>
      <c r="D171" s="650"/>
      <c r="E171" s="623"/>
      <c r="F171" s="623"/>
      <c r="G171" s="623"/>
      <c r="H171" s="623"/>
      <c r="I171" s="623"/>
      <c r="J171" s="623"/>
      <c r="K171" s="623"/>
      <c r="L171" s="623"/>
      <c r="M171" s="623"/>
      <c r="N171" s="623"/>
      <c r="O171" s="623"/>
      <c r="P171" s="623"/>
      <c r="Q171" s="623"/>
      <c r="R171" s="623"/>
      <c r="S171" s="623"/>
      <c r="T171" s="623"/>
      <c r="U171" s="623"/>
      <c r="V171" s="623"/>
      <c r="W171" s="623"/>
      <c r="X171" s="623"/>
      <c r="Y171" s="623"/>
      <c r="Z171" s="623"/>
    </row>
    <row r="172">
      <c r="A172" s="650"/>
      <c r="B172" s="623"/>
      <c r="C172" s="650"/>
      <c r="D172" s="650"/>
      <c r="E172" s="623"/>
      <c r="F172" s="623"/>
      <c r="G172" s="623"/>
      <c r="H172" s="623"/>
      <c r="I172" s="623"/>
      <c r="J172" s="623"/>
      <c r="K172" s="623"/>
      <c r="L172" s="623"/>
      <c r="M172" s="623"/>
      <c r="N172" s="623"/>
      <c r="O172" s="623"/>
      <c r="P172" s="623"/>
      <c r="Q172" s="623"/>
      <c r="R172" s="623"/>
      <c r="S172" s="623"/>
      <c r="T172" s="623"/>
      <c r="U172" s="623"/>
      <c r="V172" s="623"/>
      <c r="W172" s="623"/>
      <c r="X172" s="623"/>
      <c r="Y172" s="623"/>
      <c r="Z172" s="623"/>
    </row>
    <row r="173">
      <c r="A173" s="650"/>
      <c r="B173" s="623"/>
      <c r="C173" s="650"/>
      <c r="D173" s="650"/>
      <c r="E173" s="623"/>
      <c r="F173" s="623"/>
      <c r="G173" s="623"/>
      <c r="H173" s="623"/>
      <c r="I173" s="623"/>
      <c r="J173" s="623"/>
      <c r="K173" s="623"/>
      <c r="L173" s="623"/>
      <c r="M173" s="623"/>
      <c r="N173" s="623"/>
      <c r="O173" s="623"/>
      <c r="P173" s="623"/>
      <c r="Q173" s="623"/>
      <c r="R173" s="623"/>
      <c r="S173" s="623"/>
      <c r="T173" s="623"/>
      <c r="U173" s="623"/>
      <c r="V173" s="623"/>
      <c r="W173" s="623"/>
      <c r="X173" s="623"/>
      <c r="Y173" s="623"/>
      <c r="Z173" s="623"/>
    </row>
    <row r="174">
      <c r="A174" s="650"/>
      <c r="B174" s="623"/>
      <c r="C174" s="650"/>
      <c r="D174" s="650"/>
      <c r="E174" s="623"/>
      <c r="F174" s="623"/>
      <c r="G174" s="623"/>
      <c r="H174" s="623"/>
      <c r="I174" s="623"/>
      <c r="J174" s="623"/>
      <c r="K174" s="623"/>
      <c r="L174" s="623"/>
      <c r="M174" s="623"/>
      <c r="N174" s="623"/>
      <c r="O174" s="623"/>
      <c r="P174" s="623"/>
      <c r="Q174" s="623"/>
      <c r="R174" s="623"/>
      <c r="S174" s="623"/>
      <c r="T174" s="623"/>
      <c r="U174" s="623"/>
      <c r="V174" s="623"/>
      <c r="W174" s="623"/>
      <c r="X174" s="623"/>
      <c r="Y174" s="623"/>
      <c r="Z174" s="623"/>
    </row>
    <row r="175">
      <c r="A175" s="650"/>
      <c r="B175" s="623"/>
      <c r="C175" s="650"/>
      <c r="D175" s="650"/>
      <c r="E175" s="623"/>
      <c r="F175" s="623"/>
      <c r="G175" s="623"/>
      <c r="H175" s="623"/>
      <c r="I175" s="623"/>
      <c r="J175" s="623"/>
      <c r="K175" s="623"/>
      <c r="L175" s="623"/>
      <c r="M175" s="623"/>
      <c r="N175" s="623"/>
      <c r="O175" s="623"/>
      <c r="P175" s="623"/>
      <c r="Q175" s="623"/>
      <c r="R175" s="623"/>
      <c r="S175" s="623"/>
      <c r="T175" s="623"/>
      <c r="U175" s="623"/>
      <c r="V175" s="623"/>
      <c r="W175" s="623"/>
      <c r="X175" s="623"/>
      <c r="Y175" s="623"/>
      <c r="Z175" s="623"/>
    </row>
    <row r="176">
      <c r="A176" s="650"/>
      <c r="B176" s="623"/>
      <c r="C176" s="650"/>
      <c r="D176" s="650"/>
      <c r="E176" s="623"/>
      <c r="F176" s="623"/>
      <c r="G176" s="623"/>
      <c r="H176" s="623"/>
      <c r="I176" s="623"/>
      <c r="J176" s="623"/>
      <c r="K176" s="623"/>
      <c r="L176" s="623"/>
      <c r="M176" s="623"/>
      <c r="N176" s="623"/>
      <c r="O176" s="623"/>
      <c r="P176" s="623"/>
      <c r="Q176" s="623"/>
      <c r="R176" s="623"/>
      <c r="S176" s="623"/>
      <c r="T176" s="623"/>
      <c r="U176" s="623"/>
      <c r="V176" s="623"/>
      <c r="W176" s="623"/>
      <c r="X176" s="623"/>
      <c r="Y176" s="623"/>
      <c r="Z176" s="623"/>
    </row>
    <row r="177">
      <c r="A177" s="650"/>
      <c r="B177" s="623"/>
      <c r="C177" s="650"/>
      <c r="D177" s="650"/>
      <c r="E177" s="623"/>
      <c r="F177" s="623"/>
      <c r="G177" s="623"/>
      <c r="H177" s="623"/>
      <c r="I177" s="623"/>
      <c r="J177" s="623"/>
      <c r="K177" s="623"/>
      <c r="L177" s="623"/>
      <c r="M177" s="623"/>
      <c r="N177" s="623"/>
      <c r="O177" s="623"/>
      <c r="P177" s="623"/>
      <c r="Q177" s="623"/>
      <c r="R177" s="623"/>
      <c r="S177" s="623"/>
      <c r="T177" s="623"/>
      <c r="U177" s="623"/>
      <c r="V177" s="623"/>
      <c r="W177" s="623"/>
      <c r="X177" s="623"/>
      <c r="Y177" s="623"/>
      <c r="Z177" s="623"/>
    </row>
    <row r="178">
      <c r="A178" s="650"/>
      <c r="B178" s="623"/>
      <c r="C178" s="650"/>
      <c r="D178" s="650"/>
      <c r="E178" s="623"/>
      <c r="F178" s="623"/>
      <c r="G178" s="623"/>
      <c r="H178" s="623"/>
      <c r="I178" s="623"/>
      <c r="J178" s="623"/>
      <c r="K178" s="623"/>
      <c r="L178" s="623"/>
      <c r="M178" s="623"/>
      <c r="N178" s="623"/>
      <c r="O178" s="623"/>
      <c r="P178" s="623"/>
      <c r="Q178" s="623"/>
      <c r="R178" s="623"/>
      <c r="S178" s="623"/>
      <c r="T178" s="623"/>
      <c r="U178" s="623"/>
      <c r="V178" s="623"/>
      <c r="W178" s="623"/>
      <c r="X178" s="623"/>
      <c r="Y178" s="623"/>
      <c r="Z178" s="623"/>
    </row>
    <row r="179">
      <c r="A179" s="650"/>
      <c r="B179" s="623"/>
      <c r="C179" s="650"/>
      <c r="D179" s="650"/>
      <c r="E179" s="623"/>
      <c r="F179" s="623"/>
      <c r="G179" s="623"/>
      <c r="H179" s="623"/>
      <c r="I179" s="623"/>
      <c r="J179" s="623"/>
      <c r="K179" s="623"/>
      <c r="L179" s="623"/>
      <c r="M179" s="623"/>
      <c r="N179" s="623"/>
      <c r="O179" s="623"/>
      <c r="P179" s="623"/>
      <c r="Q179" s="623"/>
      <c r="R179" s="623"/>
      <c r="S179" s="623"/>
      <c r="T179" s="623"/>
      <c r="U179" s="623"/>
      <c r="V179" s="623"/>
      <c r="W179" s="623"/>
      <c r="X179" s="623"/>
      <c r="Y179" s="623"/>
      <c r="Z179" s="623"/>
    </row>
    <row r="180">
      <c r="A180" s="650"/>
      <c r="B180" s="623"/>
      <c r="C180" s="650"/>
      <c r="D180" s="650"/>
      <c r="E180" s="623"/>
      <c r="F180" s="623"/>
      <c r="G180" s="623"/>
      <c r="H180" s="623"/>
      <c r="I180" s="623"/>
      <c r="J180" s="623"/>
      <c r="K180" s="623"/>
      <c r="L180" s="623"/>
      <c r="M180" s="623"/>
      <c r="N180" s="623"/>
      <c r="O180" s="623"/>
      <c r="P180" s="623"/>
      <c r="Q180" s="623"/>
      <c r="R180" s="623"/>
      <c r="S180" s="623"/>
      <c r="T180" s="623"/>
      <c r="U180" s="623"/>
      <c r="V180" s="623"/>
      <c r="W180" s="623"/>
      <c r="X180" s="623"/>
      <c r="Y180" s="623"/>
      <c r="Z180" s="623"/>
    </row>
    <row r="181">
      <c r="A181" s="650"/>
      <c r="B181" s="623"/>
      <c r="C181" s="650"/>
      <c r="D181" s="650"/>
      <c r="E181" s="623"/>
      <c r="F181" s="623"/>
      <c r="G181" s="623"/>
      <c r="H181" s="623"/>
      <c r="I181" s="623"/>
      <c r="J181" s="623"/>
      <c r="K181" s="623"/>
      <c r="L181" s="623"/>
      <c r="M181" s="623"/>
      <c r="N181" s="623"/>
      <c r="O181" s="623"/>
      <c r="P181" s="623"/>
      <c r="Q181" s="623"/>
      <c r="R181" s="623"/>
      <c r="S181" s="623"/>
      <c r="T181" s="623"/>
      <c r="U181" s="623"/>
      <c r="V181" s="623"/>
      <c r="W181" s="623"/>
      <c r="X181" s="623"/>
      <c r="Y181" s="623"/>
      <c r="Z181" s="623"/>
    </row>
    <row r="182">
      <c r="A182" s="650"/>
      <c r="B182" s="623"/>
      <c r="C182" s="650"/>
      <c r="D182" s="650"/>
      <c r="E182" s="623"/>
      <c r="F182" s="623"/>
      <c r="G182" s="623"/>
      <c r="H182" s="623"/>
      <c r="I182" s="623"/>
      <c r="J182" s="623"/>
      <c r="K182" s="623"/>
      <c r="L182" s="623"/>
      <c r="M182" s="623"/>
      <c r="N182" s="623"/>
      <c r="O182" s="623"/>
      <c r="P182" s="623"/>
      <c r="Q182" s="623"/>
      <c r="R182" s="623"/>
      <c r="S182" s="623"/>
      <c r="T182" s="623"/>
      <c r="U182" s="623"/>
      <c r="V182" s="623"/>
      <c r="W182" s="623"/>
      <c r="X182" s="623"/>
      <c r="Y182" s="623"/>
      <c r="Z182" s="623"/>
    </row>
    <row r="183">
      <c r="A183" s="650"/>
      <c r="B183" s="623"/>
      <c r="C183" s="650"/>
      <c r="D183" s="650"/>
      <c r="E183" s="623"/>
      <c r="F183" s="623"/>
      <c r="G183" s="623"/>
      <c r="H183" s="623"/>
      <c r="I183" s="623"/>
      <c r="J183" s="623"/>
      <c r="K183" s="623"/>
      <c r="L183" s="623"/>
      <c r="M183" s="623"/>
      <c r="N183" s="623"/>
      <c r="O183" s="623"/>
      <c r="P183" s="623"/>
      <c r="Q183" s="623"/>
      <c r="R183" s="623"/>
      <c r="S183" s="623"/>
      <c r="T183" s="623"/>
      <c r="U183" s="623"/>
      <c r="V183" s="623"/>
      <c r="W183" s="623"/>
      <c r="X183" s="623"/>
      <c r="Y183" s="623"/>
      <c r="Z183" s="623"/>
    </row>
    <row r="184">
      <c r="A184" s="650"/>
      <c r="B184" s="623"/>
      <c r="C184" s="650"/>
      <c r="D184" s="650"/>
      <c r="E184" s="623"/>
      <c r="F184" s="623"/>
      <c r="G184" s="623"/>
      <c r="H184" s="623"/>
      <c r="I184" s="623"/>
      <c r="J184" s="623"/>
      <c r="K184" s="623"/>
      <c r="L184" s="623"/>
      <c r="M184" s="623"/>
      <c r="N184" s="623"/>
      <c r="O184" s="623"/>
      <c r="P184" s="623"/>
      <c r="Q184" s="623"/>
      <c r="R184" s="623"/>
      <c r="S184" s="623"/>
      <c r="T184" s="623"/>
      <c r="U184" s="623"/>
      <c r="V184" s="623"/>
      <c r="W184" s="623"/>
      <c r="X184" s="623"/>
      <c r="Y184" s="623"/>
      <c r="Z184" s="623"/>
    </row>
    <row r="185">
      <c r="A185" s="650"/>
      <c r="B185" s="623"/>
      <c r="C185" s="650"/>
      <c r="D185" s="650"/>
      <c r="E185" s="623"/>
      <c r="F185" s="623"/>
      <c r="G185" s="623"/>
      <c r="H185" s="623"/>
      <c r="I185" s="623"/>
      <c r="J185" s="623"/>
      <c r="K185" s="623"/>
      <c r="L185" s="623"/>
      <c r="M185" s="623"/>
      <c r="N185" s="623"/>
      <c r="O185" s="623"/>
      <c r="P185" s="623"/>
      <c r="Q185" s="623"/>
      <c r="R185" s="623"/>
      <c r="S185" s="623"/>
      <c r="T185" s="623"/>
      <c r="U185" s="623"/>
      <c r="V185" s="623"/>
      <c r="W185" s="623"/>
      <c r="X185" s="623"/>
      <c r="Y185" s="623"/>
      <c r="Z185" s="623"/>
    </row>
    <row r="186">
      <c r="A186" s="650"/>
      <c r="B186" s="623"/>
      <c r="C186" s="650"/>
      <c r="D186" s="650"/>
      <c r="E186" s="623"/>
      <c r="F186" s="623"/>
      <c r="G186" s="623"/>
      <c r="H186" s="623"/>
      <c r="I186" s="623"/>
      <c r="J186" s="623"/>
      <c r="K186" s="623"/>
      <c r="L186" s="623"/>
      <c r="M186" s="623"/>
      <c r="N186" s="623"/>
      <c r="O186" s="623"/>
      <c r="P186" s="623"/>
      <c r="Q186" s="623"/>
      <c r="R186" s="623"/>
      <c r="S186" s="623"/>
      <c r="T186" s="623"/>
      <c r="U186" s="623"/>
      <c r="V186" s="623"/>
      <c r="W186" s="623"/>
      <c r="X186" s="623"/>
      <c r="Y186" s="623"/>
      <c r="Z186" s="623"/>
    </row>
    <row r="187">
      <c r="A187" s="650"/>
      <c r="B187" s="623"/>
      <c r="C187" s="650"/>
      <c r="D187" s="650"/>
      <c r="E187" s="623"/>
      <c r="F187" s="623"/>
      <c r="G187" s="623"/>
      <c r="H187" s="623"/>
      <c r="I187" s="623"/>
      <c r="J187" s="623"/>
      <c r="K187" s="623"/>
      <c r="L187" s="623"/>
      <c r="M187" s="623"/>
      <c r="N187" s="623"/>
      <c r="O187" s="623"/>
      <c r="P187" s="623"/>
      <c r="Q187" s="623"/>
      <c r="R187" s="623"/>
      <c r="S187" s="623"/>
      <c r="T187" s="623"/>
      <c r="U187" s="623"/>
      <c r="V187" s="623"/>
      <c r="W187" s="623"/>
      <c r="X187" s="623"/>
      <c r="Y187" s="623"/>
      <c r="Z187" s="623"/>
    </row>
    <row r="188">
      <c r="A188" s="650"/>
      <c r="B188" s="623"/>
      <c r="C188" s="650"/>
      <c r="D188" s="650"/>
      <c r="E188" s="623"/>
      <c r="F188" s="623"/>
      <c r="G188" s="623"/>
      <c r="H188" s="623"/>
      <c r="I188" s="623"/>
      <c r="J188" s="623"/>
      <c r="K188" s="623"/>
      <c r="L188" s="623"/>
      <c r="M188" s="623"/>
      <c r="N188" s="623"/>
      <c r="O188" s="623"/>
      <c r="P188" s="623"/>
      <c r="Q188" s="623"/>
      <c r="R188" s="623"/>
      <c r="S188" s="623"/>
      <c r="T188" s="623"/>
      <c r="U188" s="623"/>
      <c r="V188" s="623"/>
      <c r="W188" s="623"/>
      <c r="X188" s="623"/>
      <c r="Y188" s="623"/>
      <c r="Z188" s="623"/>
    </row>
    <row r="189">
      <c r="A189" s="650"/>
      <c r="B189" s="623"/>
      <c r="C189" s="650"/>
      <c r="D189" s="650"/>
      <c r="E189" s="623"/>
      <c r="F189" s="623"/>
      <c r="G189" s="623"/>
      <c r="H189" s="623"/>
      <c r="I189" s="623"/>
      <c r="J189" s="623"/>
      <c r="K189" s="623"/>
      <c r="L189" s="623"/>
      <c r="M189" s="623"/>
      <c r="N189" s="623"/>
      <c r="O189" s="623"/>
      <c r="P189" s="623"/>
      <c r="Q189" s="623"/>
      <c r="R189" s="623"/>
      <c r="S189" s="623"/>
      <c r="T189" s="623"/>
      <c r="U189" s="623"/>
      <c r="V189" s="623"/>
      <c r="W189" s="623"/>
      <c r="X189" s="623"/>
      <c r="Y189" s="623"/>
      <c r="Z189" s="623"/>
    </row>
    <row r="190">
      <c r="A190" s="650"/>
      <c r="B190" s="623"/>
      <c r="C190" s="650"/>
      <c r="D190" s="650"/>
      <c r="E190" s="623"/>
      <c r="F190" s="623"/>
      <c r="G190" s="623"/>
      <c r="H190" s="623"/>
      <c r="I190" s="623"/>
      <c r="J190" s="623"/>
      <c r="K190" s="623"/>
      <c r="L190" s="623"/>
      <c r="M190" s="623"/>
      <c r="N190" s="623"/>
      <c r="O190" s="623"/>
      <c r="P190" s="623"/>
      <c r="Q190" s="623"/>
      <c r="R190" s="623"/>
      <c r="S190" s="623"/>
      <c r="T190" s="623"/>
      <c r="U190" s="623"/>
      <c r="V190" s="623"/>
      <c r="W190" s="623"/>
      <c r="X190" s="623"/>
      <c r="Y190" s="623"/>
      <c r="Z190" s="623"/>
    </row>
    <row r="191">
      <c r="A191" s="650"/>
      <c r="B191" s="623"/>
      <c r="C191" s="650"/>
      <c r="D191" s="650"/>
      <c r="E191" s="623"/>
      <c r="F191" s="623"/>
      <c r="G191" s="623"/>
      <c r="H191" s="623"/>
      <c r="I191" s="623"/>
      <c r="J191" s="623"/>
      <c r="K191" s="623"/>
      <c r="L191" s="623"/>
      <c r="M191" s="623"/>
      <c r="N191" s="623"/>
      <c r="O191" s="623"/>
      <c r="P191" s="623"/>
      <c r="Q191" s="623"/>
      <c r="R191" s="623"/>
      <c r="S191" s="623"/>
      <c r="T191" s="623"/>
      <c r="U191" s="623"/>
      <c r="V191" s="623"/>
      <c r="W191" s="623"/>
      <c r="X191" s="623"/>
      <c r="Y191" s="623"/>
      <c r="Z191" s="623"/>
    </row>
    <row r="192">
      <c r="A192" s="650"/>
      <c r="B192" s="623"/>
      <c r="C192" s="650"/>
      <c r="D192" s="650"/>
      <c r="E192" s="623"/>
      <c r="F192" s="623"/>
      <c r="G192" s="623"/>
      <c r="H192" s="623"/>
      <c r="I192" s="623"/>
      <c r="J192" s="623"/>
      <c r="K192" s="623"/>
      <c r="L192" s="623"/>
      <c r="M192" s="623"/>
      <c r="N192" s="623"/>
      <c r="O192" s="623"/>
      <c r="P192" s="623"/>
      <c r="Q192" s="623"/>
      <c r="R192" s="623"/>
      <c r="S192" s="623"/>
      <c r="T192" s="623"/>
      <c r="U192" s="623"/>
      <c r="V192" s="623"/>
      <c r="W192" s="623"/>
      <c r="X192" s="623"/>
      <c r="Y192" s="623"/>
      <c r="Z192" s="623"/>
    </row>
    <row r="193">
      <c r="A193" s="650"/>
      <c r="B193" s="623"/>
      <c r="C193" s="650"/>
      <c r="D193" s="650"/>
      <c r="E193" s="623"/>
      <c r="F193" s="623"/>
      <c r="G193" s="623"/>
      <c r="H193" s="623"/>
      <c r="I193" s="623"/>
      <c r="J193" s="623"/>
      <c r="K193" s="623"/>
      <c r="L193" s="623"/>
      <c r="M193" s="623"/>
      <c r="N193" s="623"/>
      <c r="O193" s="623"/>
      <c r="P193" s="623"/>
      <c r="Q193" s="623"/>
      <c r="R193" s="623"/>
      <c r="S193" s="623"/>
      <c r="T193" s="623"/>
      <c r="U193" s="623"/>
      <c r="V193" s="623"/>
      <c r="W193" s="623"/>
      <c r="X193" s="623"/>
      <c r="Y193" s="623"/>
      <c r="Z193" s="623"/>
    </row>
    <row r="194">
      <c r="A194" s="650"/>
      <c r="B194" s="623"/>
      <c r="C194" s="650"/>
      <c r="D194" s="650"/>
      <c r="E194" s="623"/>
      <c r="F194" s="623"/>
      <c r="G194" s="623"/>
      <c r="H194" s="623"/>
      <c r="I194" s="623"/>
      <c r="J194" s="623"/>
      <c r="K194" s="623"/>
      <c r="L194" s="623"/>
      <c r="M194" s="623"/>
      <c r="N194" s="623"/>
      <c r="O194" s="623"/>
      <c r="P194" s="623"/>
      <c r="Q194" s="623"/>
      <c r="R194" s="623"/>
      <c r="S194" s="623"/>
      <c r="T194" s="623"/>
      <c r="U194" s="623"/>
      <c r="V194" s="623"/>
      <c r="W194" s="623"/>
      <c r="X194" s="623"/>
      <c r="Y194" s="623"/>
      <c r="Z194" s="623"/>
    </row>
    <row r="195">
      <c r="A195" s="650"/>
      <c r="B195" s="623"/>
      <c r="C195" s="650"/>
      <c r="D195" s="650"/>
      <c r="E195" s="623"/>
      <c r="F195" s="623"/>
      <c r="G195" s="623"/>
      <c r="H195" s="623"/>
      <c r="I195" s="623"/>
      <c r="J195" s="623"/>
      <c r="K195" s="623"/>
      <c r="L195" s="623"/>
      <c r="M195" s="623"/>
      <c r="N195" s="623"/>
      <c r="O195" s="623"/>
      <c r="P195" s="623"/>
      <c r="Q195" s="623"/>
      <c r="R195" s="623"/>
      <c r="S195" s="623"/>
      <c r="T195" s="623"/>
      <c r="U195" s="623"/>
      <c r="V195" s="623"/>
      <c r="W195" s="623"/>
      <c r="X195" s="623"/>
      <c r="Y195" s="623"/>
      <c r="Z195" s="623"/>
    </row>
    <row r="196">
      <c r="A196" s="650"/>
      <c r="B196" s="623"/>
      <c r="C196" s="650"/>
      <c r="D196" s="650"/>
      <c r="E196" s="623"/>
      <c r="F196" s="623"/>
      <c r="G196" s="623"/>
      <c r="H196" s="623"/>
      <c r="I196" s="623"/>
      <c r="J196" s="623"/>
      <c r="K196" s="623"/>
      <c r="L196" s="623"/>
      <c r="M196" s="623"/>
      <c r="N196" s="623"/>
      <c r="O196" s="623"/>
      <c r="P196" s="623"/>
      <c r="Q196" s="623"/>
      <c r="R196" s="623"/>
      <c r="S196" s="623"/>
      <c r="T196" s="623"/>
      <c r="U196" s="623"/>
      <c r="V196" s="623"/>
      <c r="W196" s="623"/>
      <c r="X196" s="623"/>
      <c r="Y196" s="623"/>
      <c r="Z196" s="623"/>
    </row>
    <row r="197">
      <c r="A197" s="650"/>
      <c r="B197" s="623"/>
      <c r="C197" s="650"/>
      <c r="D197" s="650"/>
      <c r="E197" s="623"/>
      <c r="F197" s="623"/>
      <c r="G197" s="623"/>
      <c r="H197" s="623"/>
      <c r="I197" s="623"/>
      <c r="J197" s="623"/>
      <c r="K197" s="623"/>
      <c r="L197" s="623"/>
      <c r="M197" s="623"/>
      <c r="N197" s="623"/>
      <c r="O197" s="623"/>
      <c r="P197" s="623"/>
      <c r="Q197" s="623"/>
      <c r="R197" s="623"/>
      <c r="S197" s="623"/>
      <c r="T197" s="623"/>
      <c r="U197" s="623"/>
      <c r="V197" s="623"/>
      <c r="W197" s="623"/>
      <c r="X197" s="623"/>
      <c r="Y197" s="623"/>
      <c r="Z197" s="623"/>
    </row>
    <row r="198">
      <c r="A198" s="650"/>
      <c r="B198" s="623"/>
      <c r="C198" s="650"/>
      <c r="D198" s="650"/>
      <c r="E198" s="623"/>
      <c r="F198" s="623"/>
      <c r="G198" s="623"/>
      <c r="H198" s="623"/>
      <c r="I198" s="623"/>
      <c r="J198" s="623"/>
      <c r="K198" s="623"/>
      <c r="L198" s="623"/>
      <c r="M198" s="623"/>
      <c r="N198" s="623"/>
      <c r="O198" s="623"/>
      <c r="P198" s="623"/>
      <c r="Q198" s="623"/>
      <c r="R198" s="623"/>
      <c r="S198" s="623"/>
      <c r="T198" s="623"/>
      <c r="U198" s="623"/>
      <c r="V198" s="623"/>
      <c r="W198" s="623"/>
      <c r="X198" s="623"/>
      <c r="Y198" s="623"/>
      <c r="Z198" s="623"/>
    </row>
    <row r="199">
      <c r="A199" s="650"/>
      <c r="B199" s="623"/>
      <c r="C199" s="650"/>
      <c r="D199" s="650"/>
      <c r="E199" s="623"/>
      <c r="F199" s="623"/>
      <c r="G199" s="623"/>
      <c r="H199" s="623"/>
      <c r="I199" s="623"/>
      <c r="J199" s="623"/>
      <c r="K199" s="623"/>
      <c r="L199" s="623"/>
      <c r="M199" s="623"/>
      <c r="N199" s="623"/>
      <c r="O199" s="623"/>
      <c r="P199" s="623"/>
      <c r="Q199" s="623"/>
      <c r="R199" s="623"/>
      <c r="S199" s="623"/>
      <c r="T199" s="623"/>
      <c r="U199" s="623"/>
      <c r="V199" s="623"/>
      <c r="W199" s="623"/>
      <c r="X199" s="623"/>
      <c r="Y199" s="623"/>
      <c r="Z199" s="623"/>
    </row>
    <row r="200">
      <c r="A200" s="650"/>
      <c r="B200" s="623"/>
      <c r="C200" s="650"/>
      <c r="D200" s="650"/>
      <c r="E200" s="623"/>
      <c r="F200" s="623"/>
      <c r="G200" s="623"/>
      <c r="H200" s="623"/>
      <c r="I200" s="623"/>
      <c r="J200" s="623"/>
      <c r="K200" s="623"/>
      <c r="L200" s="623"/>
      <c r="M200" s="623"/>
      <c r="N200" s="623"/>
      <c r="O200" s="623"/>
      <c r="P200" s="623"/>
      <c r="Q200" s="623"/>
      <c r="R200" s="623"/>
      <c r="S200" s="623"/>
      <c r="T200" s="623"/>
      <c r="U200" s="623"/>
      <c r="V200" s="623"/>
      <c r="W200" s="623"/>
      <c r="X200" s="623"/>
      <c r="Y200" s="623"/>
      <c r="Z200" s="623"/>
    </row>
    <row r="201">
      <c r="A201" s="650"/>
      <c r="B201" s="623"/>
      <c r="C201" s="650"/>
      <c r="D201" s="650"/>
      <c r="E201" s="623"/>
      <c r="F201" s="623"/>
      <c r="G201" s="623"/>
      <c r="H201" s="623"/>
      <c r="I201" s="623"/>
      <c r="J201" s="623"/>
      <c r="K201" s="623"/>
      <c r="L201" s="623"/>
      <c r="M201" s="623"/>
      <c r="N201" s="623"/>
      <c r="O201" s="623"/>
      <c r="P201" s="623"/>
      <c r="Q201" s="623"/>
      <c r="R201" s="623"/>
      <c r="S201" s="623"/>
      <c r="T201" s="623"/>
      <c r="U201" s="623"/>
      <c r="V201" s="623"/>
      <c r="W201" s="623"/>
      <c r="X201" s="623"/>
      <c r="Y201" s="623"/>
      <c r="Z201" s="623"/>
    </row>
    <row r="202">
      <c r="A202" s="650"/>
      <c r="B202" s="623"/>
      <c r="C202" s="650"/>
      <c r="D202" s="650"/>
      <c r="E202" s="623"/>
      <c r="F202" s="623"/>
      <c r="G202" s="623"/>
      <c r="H202" s="623"/>
      <c r="I202" s="623"/>
      <c r="J202" s="623"/>
      <c r="K202" s="623"/>
      <c r="L202" s="623"/>
      <c r="M202" s="623"/>
      <c r="N202" s="623"/>
      <c r="O202" s="623"/>
      <c r="P202" s="623"/>
      <c r="Q202" s="623"/>
      <c r="R202" s="623"/>
      <c r="S202" s="623"/>
      <c r="T202" s="623"/>
      <c r="U202" s="623"/>
      <c r="V202" s="623"/>
      <c r="W202" s="623"/>
      <c r="X202" s="623"/>
      <c r="Y202" s="623"/>
      <c r="Z202" s="623"/>
    </row>
    <row r="203">
      <c r="A203" s="650"/>
      <c r="B203" s="623"/>
      <c r="C203" s="650"/>
      <c r="D203" s="650"/>
      <c r="E203" s="623"/>
      <c r="F203" s="623"/>
      <c r="G203" s="623"/>
      <c r="H203" s="623"/>
      <c r="I203" s="623"/>
      <c r="J203" s="623"/>
      <c r="K203" s="623"/>
      <c r="L203" s="623"/>
      <c r="M203" s="623"/>
      <c r="N203" s="623"/>
      <c r="O203" s="623"/>
      <c r="P203" s="623"/>
      <c r="Q203" s="623"/>
      <c r="R203" s="623"/>
      <c r="S203" s="623"/>
      <c r="T203" s="623"/>
      <c r="U203" s="623"/>
      <c r="V203" s="623"/>
      <c r="W203" s="623"/>
      <c r="X203" s="623"/>
      <c r="Y203" s="623"/>
      <c r="Z203" s="623"/>
    </row>
    <row r="204">
      <c r="A204" s="650"/>
      <c r="B204" s="623"/>
      <c r="C204" s="650"/>
      <c r="D204" s="650"/>
      <c r="E204" s="623"/>
      <c r="F204" s="623"/>
      <c r="G204" s="623"/>
      <c r="H204" s="623"/>
      <c r="I204" s="623"/>
      <c r="J204" s="623"/>
      <c r="K204" s="623"/>
      <c r="L204" s="623"/>
      <c r="M204" s="623"/>
      <c r="N204" s="623"/>
      <c r="O204" s="623"/>
      <c r="P204" s="623"/>
      <c r="Q204" s="623"/>
      <c r="R204" s="623"/>
      <c r="S204" s="623"/>
      <c r="T204" s="623"/>
      <c r="U204" s="623"/>
      <c r="V204" s="623"/>
      <c r="W204" s="623"/>
      <c r="X204" s="623"/>
      <c r="Y204" s="623"/>
      <c r="Z204" s="623"/>
    </row>
    <row r="205">
      <c r="A205" s="650"/>
      <c r="B205" s="623"/>
      <c r="C205" s="650"/>
      <c r="D205" s="650"/>
      <c r="E205" s="623"/>
      <c r="F205" s="623"/>
      <c r="G205" s="623"/>
      <c r="H205" s="623"/>
      <c r="I205" s="623"/>
      <c r="J205" s="623"/>
      <c r="K205" s="623"/>
      <c r="L205" s="623"/>
      <c r="M205" s="623"/>
      <c r="N205" s="623"/>
      <c r="O205" s="623"/>
      <c r="P205" s="623"/>
      <c r="Q205" s="623"/>
      <c r="R205" s="623"/>
      <c r="S205" s="623"/>
      <c r="T205" s="623"/>
      <c r="U205" s="623"/>
      <c r="V205" s="623"/>
      <c r="W205" s="623"/>
      <c r="X205" s="623"/>
      <c r="Y205" s="623"/>
      <c r="Z205" s="623"/>
    </row>
    <row r="206">
      <c r="A206" s="650"/>
      <c r="B206" s="623"/>
      <c r="C206" s="650"/>
      <c r="D206" s="650"/>
      <c r="E206" s="623"/>
      <c r="F206" s="623"/>
      <c r="G206" s="623"/>
      <c r="H206" s="623"/>
      <c r="I206" s="623"/>
      <c r="J206" s="623"/>
      <c r="K206" s="623"/>
      <c r="L206" s="623"/>
      <c r="M206" s="623"/>
      <c r="N206" s="623"/>
      <c r="O206" s="623"/>
      <c r="P206" s="623"/>
      <c r="Q206" s="623"/>
      <c r="R206" s="623"/>
      <c r="S206" s="623"/>
      <c r="T206" s="623"/>
      <c r="U206" s="623"/>
      <c r="V206" s="623"/>
      <c r="W206" s="623"/>
      <c r="X206" s="623"/>
      <c r="Y206" s="623"/>
      <c r="Z206" s="623"/>
    </row>
    <row r="207">
      <c r="A207" s="650"/>
      <c r="B207" s="623"/>
      <c r="C207" s="650"/>
      <c r="D207" s="650"/>
      <c r="E207" s="623"/>
      <c r="F207" s="623"/>
      <c r="G207" s="623"/>
      <c r="H207" s="623"/>
      <c r="I207" s="623"/>
      <c r="J207" s="623"/>
      <c r="K207" s="623"/>
      <c r="L207" s="623"/>
      <c r="M207" s="623"/>
      <c r="N207" s="623"/>
      <c r="O207" s="623"/>
      <c r="P207" s="623"/>
      <c r="Q207" s="623"/>
      <c r="R207" s="623"/>
      <c r="S207" s="623"/>
      <c r="T207" s="623"/>
      <c r="U207" s="623"/>
      <c r="V207" s="623"/>
      <c r="W207" s="623"/>
      <c r="X207" s="623"/>
      <c r="Y207" s="623"/>
      <c r="Z207" s="623"/>
    </row>
    <row r="208">
      <c r="A208" s="650"/>
      <c r="B208" s="623"/>
      <c r="C208" s="650"/>
      <c r="D208" s="650"/>
      <c r="E208" s="623"/>
      <c r="F208" s="623"/>
      <c r="G208" s="623"/>
      <c r="H208" s="623"/>
      <c r="I208" s="623"/>
      <c r="J208" s="623"/>
      <c r="K208" s="623"/>
      <c r="L208" s="623"/>
      <c r="M208" s="623"/>
      <c r="N208" s="623"/>
      <c r="O208" s="623"/>
      <c r="P208" s="623"/>
      <c r="Q208" s="623"/>
      <c r="R208" s="623"/>
      <c r="S208" s="623"/>
      <c r="T208" s="623"/>
      <c r="U208" s="623"/>
      <c r="V208" s="623"/>
      <c r="W208" s="623"/>
      <c r="X208" s="623"/>
      <c r="Y208" s="623"/>
      <c r="Z208" s="623"/>
    </row>
    <row r="209">
      <c r="A209" s="650"/>
      <c r="B209" s="623"/>
      <c r="C209" s="650"/>
      <c r="D209" s="650"/>
      <c r="E209" s="623"/>
      <c r="F209" s="623"/>
      <c r="G209" s="623"/>
      <c r="H209" s="623"/>
      <c r="I209" s="623"/>
      <c r="J209" s="623"/>
      <c r="K209" s="623"/>
      <c r="L209" s="623"/>
      <c r="M209" s="623"/>
      <c r="N209" s="623"/>
      <c r="O209" s="623"/>
      <c r="P209" s="623"/>
      <c r="Q209" s="623"/>
      <c r="R209" s="623"/>
      <c r="S209" s="623"/>
      <c r="T209" s="623"/>
      <c r="U209" s="623"/>
      <c r="V209" s="623"/>
      <c r="W209" s="623"/>
      <c r="X209" s="623"/>
      <c r="Y209" s="623"/>
      <c r="Z209" s="623"/>
    </row>
    <row r="210">
      <c r="A210" s="650"/>
      <c r="B210" s="623"/>
      <c r="C210" s="650"/>
      <c r="D210" s="650"/>
      <c r="E210" s="623"/>
      <c r="F210" s="623"/>
      <c r="G210" s="623"/>
      <c r="H210" s="623"/>
      <c r="I210" s="623"/>
      <c r="J210" s="623"/>
      <c r="K210" s="623"/>
      <c r="L210" s="623"/>
      <c r="M210" s="623"/>
      <c r="N210" s="623"/>
      <c r="O210" s="623"/>
      <c r="P210" s="623"/>
      <c r="Q210" s="623"/>
      <c r="R210" s="623"/>
      <c r="S210" s="623"/>
      <c r="T210" s="623"/>
      <c r="U210" s="623"/>
      <c r="V210" s="623"/>
      <c r="W210" s="623"/>
      <c r="X210" s="623"/>
      <c r="Y210" s="623"/>
      <c r="Z210" s="623"/>
    </row>
    <row r="211">
      <c r="A211" s="650"/>
      <c r="B211" s="623"/>
      <c r="C211" s="650"/>
      <c r="D211" s="650"/>
      <c r="E211" s="623"/>
      <c r="F211" s="623"/>
      <c r="G211" s="623"/>
      <c r="H211" s="623"/>
      <c r="I211" s="623"/>
      <c r="J211" s="623"/>
      <c r="K211" s="623"/>
      <c r="L211" s="623"/>
      <c r="M211" s="623"/>
      <c r="N211" s="623"/>
      <c r="O211" s="623"/>
      <c r="P211" s="623"/>
      <c r="Q211" s="623"/>
      <c r="R211" s="623"/>
      <c r="S211" s="623"/>
      <c r="T211" s="623"/>
      <c r="U211" s="623"/>
      <c r="V211" s="623"/>
      <c r="W211" s="623"/>
      <c r="X211" s="623"/>
      <c r="Y211" s="623"/>
      <c r="Z211" s="623"/>
    </row>
    <row r="212">
      <c r="A212" s="650"/>
      <c r="B212" s="623"/>
      <c r="C212" s="650"/>
      <c r="D212" s="650"/>
      <c r="E212" s="623"/>
      <c r="F212" s="623"/>
      <c r="G212" s="623"/>
      <c r="H212" s="623"/>
      <c r="I212" s="623"/>
      <c r="J212" s="623"/>
      <c r="K212" s="623"/>
      <c r="L212" s="623"/>
      <c r="M212" s="623"/>
      <c r="N212" s="623"/>
      <c r="O212" s="623"/>
      <c r="P212" s="623"/>
      <c r="Q212" s="623"/>
      <c r="R212" s="623"/>
      <c r="S212" s="623"/>
      <c r="T212" s="623"/>
      <c r="U212" s="623"/>
      <c r="V212" s="623"/>
      <c r="W212" s="623"/>
      <c r="X212" s="623"/>
      <c r="Y212" s="623"/>
      <c r="Z212" s="623"/>
    </row>
    <row r="213">
      <c r="A213" s="650"/>
      <c r="B213" s="623"/>
      <c r="C213" s="650"/>
      <c r="D213" s="650"/>
      <c r="E213" s="623"/>
      <c r="F213" s="623"/>
      <c r="G213" s="623"/>
      <c r="H213" s="623"/>
      <c r="I213" s="623"/>
      <c r="J213" s="623"/>
      <c r="K213" s="623"/>
      <c r="L213" s="623"/>
      <c r="M213" s="623"/>
      <c r="N213" s="623"/>
      <c r="O213" s="623"/>
      <c r="P213" s="623"/>
      <c r="Q213" s="623"/>
      <c r="R213" s="623"/>
      <c r="S213" s="623"/>
      <c r="T213" s="623"/>
      <c r="U213" s="623"/>
      <c r="V213" s="623"/>
      <c r="W213" s="623"/>
      <c r="X213" s="623"/>
      <c r="Y213" s="623"/>
      <c r="Z213" s="623"/>
    </row>
    <row r="214">
      <c r="A214" s="650"/>
      <c r="B214" s="623"/>
      <c r="C214" s="650"/>
      <c r="D214" s="650"/>
      <c r="E214" s="623"/>
      <c r="F214" s="623"/>
      <c r="G214" s="623"/>
      <c r="H214" s="623"/>
      <c r="I214" s="623"/>
      <c r="J214" s="623"/>
      <c r="K214" s="623"/>
      <c r="L214" s="623"/>
      <c r="M214" s="623"/>
      <c r="N214" s="623"/>
      <c r="O214" s="623"/>
      <c r="P214" s="623"/>
      <c r="Q214" s="623"/>
      <c r="R214" s="623"/>
      <c r="S214" s="623"/>
      <c r="T214" s="623"/>
      <c r="U214" s="623"/>
      <c r="V214" s="623"/>
      <c r="W214" s="623"/>
      <c r="X214" s="623"/>
      <c r="Y214" s="623"/>
      <c r="Z214" s="623"/>
    </row>
    <row r="215">
      <c r="A215" s="650"/>
      <c r="B215" s="623"/>
      <c r="C215" s="650"/>
      <c r="D215" s="650"/>
      <c r="E215" s="623"/>
      <c r="F215" s="623"/>
      <c r="G215" s="623"/>
      <c r="H215" s="623"/>
      <c r="I215" s="623"/>
      <c r="J215" s="623"/>
      <c r="K215" s="623"/>
      <c r="L215" s="623"/>
      <c r="M215" s="623"/>
      <c r="N215" s="623"/>
      <c r="O215" s="623"/>
      <c r="P215" s="623"/>
      <c r="Q215" s="623"/>
      <c r="R215" s="623"/>
      <c r="S215" s="623"/>
      <c r="T215" s="623"/>
      <c r="U215" s="623"/>
      <c r="V215" s="623"/>
      <c r="W215" s="623"/>
      <c r="X215" s="623"/>
      <c r="Y215" s="623"/>
      <c r="Z215" s="623"/>
    </row>
    <row r="216">
      <c r="A216" s="650"/>
      <c r="B216" s="623"/>
      <c r="C216" s="650"/>
      <c r="D216" s="650"/>
      <c r="E216" s="623"/>
      <c r="F216" s="623"/>
      <c r="G216" s="623"/>
      <c r="H216" s="623"/>
      <c r="I216" s="623"/>
      <c r="J216" s="623"/>
      <c r="K216" s="623"/>
      <c r="L216" s="623"/>
      <c r="M216" s="623"/>
      <c r="N216" s="623"/>
      <c r="O216" s="623"/>
      <c r="P216" s="623"/>
      <c r="Q216" s="623"/>
      <c r="R216" s="623"/>
      <c r="S216" s="623"/>
      <c r="T216" s="623"/>
      <c r="U216" s="623"/>
      <c r="V216" s="623"/>
      <c r="W216" s="623"/>
      <c r="X216" s="623"/>
      <c r="Y216" s="623"/>
      <c r="Z216" s="623"/>
    </row>
    <row r="217">
      <c r="A217" s="650"/>
      <c r="B217" s="623"/>
      <c r="C217" s="650"/>
      <c r="D217" s="650"/>
      <c r="E217" s="623"/>
      <c r="F217" s="623"/>
      <c r="G217" s="623"/>
      <c r="H217" s="623"/>
      <c r="I217" s="623"/>
      <c r="J217" s="623"/>
      <c r="K217" s="623"/>
      <c r="L217" s="623"/>
      <c r="M217" s="623"/>
      <c r="N217" s="623"/>
      <c r="O217" s="623"/>
      <c r="P217" s="623"/>
      <c r="Q217" s="623"/>
      <c r="R217" s="623"/>
      <c r="S217" s="623"/>
      <c r="T217" s="623"/>
      <c r="U217" s="623"/>
      <c r="V217" s="623"/>
      <c r="W217" s="623"/>
      <c r="X217" s="623"/>
      <c r="Y217" s="623"/>
      <c r="Z217" s="623"/>
    </row>
    <row r="218">
      <c r="A218" s="650"/>
      <c r="B218" s="623"/>
      <c r="C218" s="650"/>
      <c r="D218" s="650"/>
      <c r="E218" s="623"/>
      <c r="F218" s="623"/>
      <c r="G218" s="623"/>
      <c r="H218" s="623"/>
      <c r="I218" s="623"/>
      <c r="J218" s="623"/>
      <c r="K218" s="623"/>
      <c r="L218" s="623"/>
      <c r="M218" s="623"/>
      <c r="N218" s="623"/>
      <c r="O218" s="623"/>
      <c r="P218" s="623"/>
      <c r="Q218" s="623"/>
      <c r="R218" s="623"/>
      <c r="S218" s="623"/>
      <c r="T218" s="623"/>
      <c r="U218" s="623"/>
      <c r="V218" s="623"/>
      <c r="W218" s="623"/>
      <c r="X218" s="623"/>
      <c r="Y218" s="623"/>
      <c r="Z218" s="623"/>
    </row>
    <row r="219">
      <c r="A219" s="650"/>
      <c r="B219" s="623"/>
      <c r="C219" s="650"/>
      <c r="D219" s="650"/>
      <c r="E219" s="623"/>
      <c r="F219" s="623"/>
      <c r="G219" s="623"/>
      <c r="H219" s="623"/>
      <c r="I219" s="623"/>
      <c r="J219" s="623"/>
      <c r="K219" s="623"/>
      <c r="L219" s="623"/>
      <c r="M219" s="623"/>
      <c r="N219" s="623"/>
      <c r="O219" s="623"/>
      <c r="P219" s="623"/>
      <c r="Q219" s="623"/>
      <c r="R219" s="623"/>
      <c r="S219" s="623"/>
      <c r="T219" s="623"/>
      <c r="U219" s="623"/>
      <c r="V219" s="623"/>
      <c r="W219" s="623"/>
      <c r="X219" s="623"/>
      <c r="Y219" s="623"/>
      <c r="Z219" s="623"/>
    </row>
    <row r="220">
      <c r="A220" s="650"/>
      <c r="B220" s="623"/>
      <c r="C220" s="650"/>
      <c r="D220" s="650"/>
      <c r="E220" s="623"/>
      <c r="F220" s="623"/>
      <c r="G220" s="623"/>
      <c r="H220" s="623"/>
      <c r="I220" s="623"/>
      <c r="J220" s="623"/>
      <c r="K220" s="623"/>
      <c r="L220" s="623"/>
      <c r="M220" s="623"/>
      <c r="N220" s="623"/>
      <c r="O220" s="623"/>
      <c r="P220" s="623"/>
      <c r="Q220" s="623"/>
      <c r="R220" s="623"/>
      <c r="S220" s="623"/>
      <c r="T220" s="623"/>
      <c r="U220" s="623"/>
      <c r="V220" s="623"/>
      <c r="W220" s="623"/>
      <c r="X220" s="623"/>
      <c r="Y220" s="623"/>
      <c r="Z220" s="623"/>
    </row>
    <row r="221">
      <c r="A221" s="650"/>
      <c r="B221" s="623"/>
      <c r="C221" s="650"/>
      <c r="D221" s="650"/>
      <c r="E221" s="623"/>
      <c r="F221" s="623"/>
      <c r="G221" s="623"/>
      <c r="H221" s="623"/>
      <c r="I221" s="623"/>
      <c r="J221" s="623"/>
      <c r="K221" s="623"/>
      <c r="L221" s="623"/>
      <c r="M221" s="623"/>
      <c r="N221" s="623"/>
      <c r="O221" s="623"/>
      <c r="P221" s="623"/>
      <c r="Q221" s="623"/>
      <c r="R221" s="623"/>
      <c r="S221" s="623"/>
      <c r="T221" s="623"/>
      <c r="U221" s="623"/>
      <c r="V221" s="623"/>
      <c r="W221" s="623"/>
      <c r="X221" s="623"/>
      <c r="Y221" s="623"/>
      <c r="Z221" s="623"/>
    </row>
    <row r="222">
      <c r="A222" s="650"/>
      <c r="B222" s="623"/>
      <c r="C222" s="650"/>
      <c r="D222" s="650"/>
      <c r="E222" s="623"/>
      <c r="F222" s="623"/>
      <c r="G222" s="623"/>
      <c r="H222" s="623"/>
      <c r="I222" s="623"/>
      <c r="J222" s="623"/>
      <c r="K222" s="623"/>
      <c r="L222" s="623"/>
      <c r="M222" s="623"/>
      <c r="N222" s="623"/>
      <c r="O222" s="623"/>
      <c r="P222" s="623"/>
      <c r="Q222" s="623"/>
      <c r="R222" s="623"/>
      <c r="S222" s="623"/>
      <c r="T222" s="623"/>
      <c r="U222" s="623"/>
      <c r="V222" s="623"/>
      <c r="W222" s="623"/>
      <c r="X222" s="623"/>
      <c r="Y222" s="623"/>
      <c r="Z222" s="623"/>
    </row>
    <row r="223">
      <c r="A223" s="650"/>
      <c r="B223" s="623"/>
      <c r="C223" s="650"/>
      <c r="D223" s="650"/>
      <c r="E223" s="623"/>
      <c r="F223" s="623"/>
      <c r="G223" s="623"/>
      <c r="H223" s="623"/>
      <c r="I223" s="623"/>
      <c r="J223" s="623"/>
      <c r="K223" s="623"/>
      <c r="L223" s="623"/>
      <c r="M223" s="623"/>
      <c r="N223" s="623"/>
      <c r="O223" s="623"/>
      <c r="P223" s="623"/>
      <c r="Q223" s="623"/>
      <c r="R223" s="623"/>
      <c r="S223" s="623"/>
      <c r="T223" s="623"/>
      <c r="U223" s="623"/>
      <c r="V223" s="623"/>
      <c r="W223" s="623"/>
      <c r="X223" s="623"/>
      <c r="Y223" s="623"/>
      <c r="Z223" s="623"/>
    </row>
    <row r="224">
      <c r="A224" s="650"/>
      <c r="B224" s="623"/>
      <c r="C224" s="650"/>
      <c r="D224" s="650"/>
      <c r="E224" s="623"/>
      <c r="F224" s="623"/>
      <c r="G224" s="623"/>
      <c r="H224" s="623"/>
      <c r="I224" s="623"/>
      <c r="J224" s="623"/>
      <c r="K224" s="623"/>
      <c r="L224" s="623"/>
      <c r="M224" s="623"/>
      <c r="N224" s="623"/>
      <c r="O224" s="623"/>
      <c r="P224" s="623"/>
      <c r="Q224" s="623"/>
      <c r="R224" s="623"/>
      <c r="S224" s="623"/>
      <c r="T224" s="623"/>
      <c r="U224" s="623"/>
      <c r="V224" s="623"/>
      <c r="W224" s="623"/>
      <c r="X224" s="623"/>
      <c r="Y224" s="623"/>
      <c r="Z224" s="623"/>
    </row>
    <row r="225">
      <c r="A225" s="650"/>
      <c r="B225" s="623"/>
      <c r="C225" s="650"/>
      <c r="D225" s="650"/>
      <c r="E225" s="623"/>
      <c r="F225" s="623"/>
      <c r="G225" s="623"/>
      <c r="H225" s="623"/>
      <c r="I225" s="623"/>
      <c r="J225" s="623"/>
      <c r="K225" s="623"/>
      <c r="L225" s="623"/>
      <c r="M225" s="623"/>
      <c r="N225" s="623"/>
      <c r="O225" s="623"/>
      <c r="P225" s="623"/>
      <c r="Q225" s="623"/>
      <c r="R225" s="623"/>
      <c r="S225" s="623"/>
      <c r="T225" s="623"/>
      <c r="U225" s="623"/>
      <c r="V225" s="623"/>
      <c r="W225" s="623"/>
      <c r="X225" s="623"/>
      <c r="Y225" s="623"/>
      <c r="Z225" s="623"/>
    </row>
    <row r="226">
      <c r="A226" s="650"/>
      <c r="B226" s="623"/>
      <c r="C226" s="650"/>
      <c r="D226" s="650"/>
      <c r="E226" s="623"/>
      <c r="F226" s="623"/>
      <c r="G226" s="623"/>
      <c r="H226" s="623"/>
      <c r="I226" s="623"/>
      <c r="J226" s="623"/>
      <c r="K226" s="623"/>
      <c r="L226" s="623"/>
      <c r="M226" s="623"/>
      <c r="N226" s="623"/>
      <c r="O226" s="623"/>
      <c r="P226" s="623"/>
      <c r="Q226" s="623"/>
      <c r="R226" s="623"/>
      <c r="S226" s="623"/>
      <c r="T226" s="623"/>
      <c r="U226" s="623"/>
      <c r="V226" s="623"/>
      <c r="W226" s="623"/>
      <c r="X226" s="623"/>
      <c r="Y226" s="623"/>
      <c r="Z226" s="623"/>
    </row>
    <row r="227">
      <c r="A227" s="650"/>
      <c r="B227" s="623"/>
      <c r="C227" s="650"/>
      <c r="D227" s="650"/>
      <c r="E227" s="623"/>
      <c r="F227" s="623"/>
      <c r="G227" s="623"/>
      <c r="H227" s="623"/>
      <c r="I227" s="623"/>
      <c r="J227" s="623"/>
      <c r="K227" s="623"/>
      <c r="L227" s="623"/>
      <c r="M227" s="623"/>
      <c r="N227" s="623"/>
      <c r="O227" s="623"/>
      <c r="P227" s="623"/>
      <c r="Q227" s="623"/>
      <c r="R227" s="623"/>
      <c r="S227" s="623"/>
      <c r="T227" s="623"/>
      <c r="U227" s="623"/>
      <c r="V227" s="623"/>
      <c r="W227" s="623"/>
      <c r="X227" s="623"/>
      <c r="Y227" s="623"/>
      <c r="Z227" s="623"/>
    </row>
    <row r="228">
      <c r="A228" s="650"/>
      <c r="B228" s="623"/>
      <c r="C228" s="650"/>
      <c r="D228" s="650"/>
      <c r="E228" s="623"/>
      <c r="F228" s="623"/>
      <c r="G228" s="623"/>
      <c r="H228" s="623"/>
      <c r="I228" s="623"/>
      <c r="J228" s="623"/>
      <c r="K228" s="623"/>
      <c r="L228" s="623"/>
      <c r="M228" s="623"/>
      <c r="N228" s="623"/>
      <c r="O228" s="623"/>
      <c r="P228" s="623"/>
      <c r="Q228" s="623"/>
      <c r="R228" s="623"/>
      <c r="S228" s="623"/>
      <c r="T228" s="623"/>
      <c r="U228" s="623"/>
      <c r="V228" s="623"/>
      <c r="W228" s="623"/>
      <c r="X228" s="623"/>
      <c r="Y228" s="623"/>
      <c r="Z228" s="623"/>
    </row>
    <row r="229">
      <c r="A229" s="650"/>
      <c r="B229" s="623"/>
      <c r="C229" s="650"/>
      <c r="D229" s="650"/>
      <c r="E229" s="623"/>
      <c r="F229" s="623"/>
      <c r="G229" s="623"/>
      <c r="H229" s="623"/>
      <c r="I229" s="623"/>
      <c r="J229" s="623"/>
      <c r="K229" s="623"/>
      <c r="L229" s="623"/>
      <c r="M229" s="623"/>
      <c r="N229" s="623"/>
      <c r="O229" s="623"/>
      <c r="P229" s="623"/>
      <c r="Q229" s="623"/>
      <c r="R229" s="623"/>
      <c r="S229" s="623"/>
      <c r="T229" s="623"/>
      <c r="U229" s="623"/>
      <c r="V229" s="623"/>
      <c r="W229" s="623"/>
      <c r="X229" s="623"/>
      <c r="Y229" s="623"/>
      <c r="Z229" s="623"/>
    </row>
    <row r="230">
      <c r="A230" s="650"/>
      <c r="B230" s="623"/>
      <c r="C230" s="650"/>
      <c r="D230" s="650"/>
      <c r="E230" s="623"/>
      <c r="F230" s="623"/>
      <c r="G230" s="623"/>
      <c r="H230" s="623"/>
      <c r="I230" s="623"/>
      <c r="J230" s="623"/>
      <c r="K230" s="623"/>
      <c r="L230" s="623"/>
      <c r="M230" s="623"/>
      <c r="N230" s="623"/>
      <c r="O230" s="623"/>
      <c r="P230" s="623"/>
      <c r="Q230" s="623"/>
      <c r="R230" s="623"/>
      <c r="S230" s="623"/>
      <c r="T230" s="623"/>
      <c r="U230" s="623"/>
      <c r="V230" s="623"/>
      <c r="W230" s="623"/>
      <c r="X230" s="623"/>
      <c r="Y230" s="623"/>
      <c r="Z230" s="623"/>
    </row>
    <row r="231">
      <c r="A231" s="650"/>
      <c r="B231" s="623"/>
      <c r="C231" s="650"/>
      <c r="D231" s="650"/>
      <c r="E231" s="623"/>
      <c r="F231" s="623"/>
      <c r="G231" s="623"/>
      <c r="H231" s="623"/>
      <c r="I231" s="623"/>
      <c r="J231" s="623"/>
      <c r="K231" s="623"/>
      <c r="L231" s="623"/>
      <c r="M231" s="623"/>
      <c r="N231" s="623"/>
      <c r="O231" s="623"/>
      <c r="P231" s="623"/>
      <c r="Q231" s="623"/>
      <c r="R231" s="623"/>
      <c r="S231" s="623"/>
      <c r="T231" s="623"/>
      <c r="U231" s="623"/>
      <c r="V231" s="623"/>
      <c r="W231" s="623"/>
      <c r="X231" s="623"/>
      <c r="Y231" s="623"/>
      <c r="Z231" s="623"/>
    </row>
    <row r="232">
      <c r="A232" s="650"/>
      <c r="B232" s="623"/>
      <c r="C232" s="650"/>
      <c r="D232" s="650"/>
      <c r="E232" s="623"/>
      <c r="F232" s="623"/>
      <c r="G232" s="623"/>
      <c r="H232" s="623"/>
      <c r="I232" s="623"/>
      <c r="J232" s="623"/>
      <c r="K232" s="623"/>
      <c r="L232" s="623"/>
      <c r="M232" s="623"/>
      <c r="N232" s="623"/>
      <c r="O232" s="623"/>
      <c r="P232" s="623"/>
      <c r="Q232" s="623"/>
      <c r="R232" s="623"/>
      <c r="S232" s="623"/>
      <c r="T232" s="623"/>
      <c r="U232" s="623"/>
      <c r="V232" s="623"/>
      <c r="W232" s="623"/>
      <c r="X232" s="623"/>
      <c r="Y232" s="623"/>
      <c r="Z232" s="623"/>
    </row>
    <row r="233">
      <c r="A233" s="650"/>
      <c r="B233" s="623"/>
      <c r="C233" s="650"/>
      <c r="D233" s="650"/>
      <c r="E233" s="623"/>
      <c r="F233" s="623"/>
      <c r="G233" s="623"/>
      <c r="H233" s="623"/>
      <c r="I233" s="623"/>
      <c r="J233" s="623"/>
      <c r="K233" s="623"/>
      <c r="L233" s="623"/>
      <c r="M233" s="623"/>
      <c r="N233" s="623"/>
      <c r="O233" s="623"/>
      <c r="P233" s="623"/>
      <c r="Q233" s="623"/>
      <c r="R233" s="623"/>
      <c r="S233" s="623"/>
      <c r="T233" s="623"/>
      <c r="U233" s="623"/>
      <c r="V233" s="623"/>
      <c r="W233" s="623"/>
      <c r="X233" s="623"/>
      <c r="Y233" s="623"/>
      <c r="Z233" s="623"/>
    </row>
    <row r="234">
      <c r="A234" s="650"/>
      <c r="B234" s="623"/>
      <c r="C234" s="650"/>
      <c r="D234" s="650"/>
      <c r="E234" s="623"/>
      <c r="F234" s="623"/>
      <c r="G234" s="623"/>
      <c r="H234" s="623"/>
      <c r="I234" s="623"/>
      <c r="J234" s="623"/>
      <c r="K234" s="623"/>
      <c r="L234" s="623"/>
      <c r="M234" s="623"/>
      <c r="N234" s="623"/>
      <c r="O234" s="623"/>
      <c r="P234" s="623"/>
      <c r="Q234" s="623"/>
      <c r="R234" s="623"/>
      <c r="S234" s="623"/>
      <c r="T234" s="623"/>
      <c r="U234" s="623"/>
      <c r="V234" s="623"/>
      <c r="W234" s="623"/>
      <c r="X234" s="623"/>
      <c r="Y234" s="623"/>
      <c r="Z234" s="623"/>
    </row>
    <row r="235">
      <c r="A235" s="650"/>
      <c r="B235" s="623"/>
      <c r="C235" s="650"/>
      <c r="D235" s="650"/>
      <c r="E235" s="623"/>
      <c r="F235" s="623"/>
      <c r="G235" s="623"/>
      <c r="H235" s="623"/>
      <c r="I235" s="623"/>
      <c r="J235" s="623"/>
      <c r="K235" s="623"/>
      <c r="L235" s="623"/>
      <c r="M235" s="623"/>
      <c r="N235" s="623"/>
      <c r="O235" s="623"/>
      <c r="P235" s="623"/>
      <c r="Q235" s="623"/>
      <c r="R235" s="623"/>
      <c r="S235" s="623"/>
      <c r="T235" s="623"/>
      <c r="U235" s="623"/>
      <c r="V235" s="623"/>
      <c r="W235" s="623"/>
      <c r="X235" s="623"/>
      <c r="Y235" s="623"/>
      <c r="Z235" s="623"/>
    </row>
    <row r="236">
      <c r="A236" s="650"/>
      <c r="B236" s="623"/>
      <c r="C236" s="650"/>
      <c r="D236" s="650"/>
      <c r="E236" s="623"/>
      <c r="F236" s="623"/>
      <c r="G236" s="623"/>
      <c r="H236" s="623"/>
      <c r="I236" s="623"/>
      <c r="J236" s="623"/>
      <c r="K236" s="623"/>
      <c r="L236" s="623"/>
      <c r="M236" s="623"/>
      <c r="N236" s="623"/>
      <c r="O236" s="623"/>
      <c r="P236" s="623"/>
      <c r="Q236" s="623"/>
      <c r="R236" s="623"/>
      <c r="S236" s="623"/>
      <c r="T236" s="623"/>
      <c r="U236" s="623"/>
      <c r="V236" s="623"/>
      <c r="W236" s="623"/>
      <c r="X236" s="623"/>
      <c r="Y236" s="623"/>
      <c r="Z236" s="623"/>
    </row>
    <row r="237">
      <c r="A237" s="650"/>
      <c r="B237" s="623"/>
      <c r="C237" s="650"/>
      <c r="D237" s="650"/>
      <c r="E237" s="623"/>
      <c r="F237" s="623"/>
      <c r="G237" s="623"/>
      <c r="H237" s="623"/>
      <c r="I237" s="623"/>
      <c r="J237" s="623"/>
      <c r="K237" s="623"/>
      <c r="L237" s="623"/>
      <c r="M237" s="623"/>
      <c r="N237" s="623"/>
      <c r="O237" s="623"/>
      <c r="P237" s="623"/>
      <c r="Q237" s="623"/>
      <c r="R237" s="623"/>
      <c r="S237" s="623"/>
      <c r="T237" s="623"/>
      <c r="U237" s="623"/>
      <c r="V237" s="623"/>
      <c r="W237" s="623"/>
      <c r="X237" s="623"/>
      <c r="Y237" s="623"/>
      <c r="Z237" s="623"/>
    </row>
    <row r="238">
      <c r="A238" s="650"/>
      <c r="B238" s="623"/>
      <c r="C238" s="650"/>
      <c r="D238" s="650"/>
      <c r="E238" s="623"/>
      <c r="F238" s="623"/>
      <c r="G238" s="623"/>
      <c r="H238" s="623"/>
      <c r="I238" s="623"/>
      <c r="J238" s="623"/>
      <c r="K238" s="623"/>
      <c r="L238" s="623"/>
      <c r="M238" s="623"/>
      <c r="N238" s="623"/>
      <c r="O238" s="623"/>
      <c r="P238" s="623"/>
      <c r="Q238" s="623"/>
      <c r="R238" s="623"/>
      <c r="S238" s="623"/>
      <c r="T238" s="623"/>
      <c r="U238" s="623"/>
      <c r="V238" s="623"/>
      <c r="W238" s="623"/>
      <c r="X238" s="623"/>
      <c r="Y238" s="623"/>
      <c r="Z238" s="623"/>
    </row>
    <row r="239">
      <c r="A239" s="650"/>
      <c r="B239" s="623"/>
      <c r="C239" s="650"/>
      <c r="D239" s="650"/>
      <c r="E239" s="623"/>
      <c r="F239" s="623"/>
      <c r="G239" s="623"/>
      <c r="H239" s="623"/>
      <c r="I239" s="623"/>
      <c r="J239" s="623"/>
      <c r="K239" s="623"/>
      <c r="L239" s="623"/>
      <c r="M239" s="623"/>
      <c r="N239" s="623"/>
      <c r="O239" s="623"/>
      <c r="P239" s="623"/>
      <c r="Q239" s="623"/>
      <c r="R239" s="623"/>
      <c r="S239" s="623"/>
      <c r="T239" s="623"/>
      <c r="U239" s="623"/>
      <c r="V239" s="623"/>
      <c r="W239" s="623"/>
      <c r="X239" s="623"/>
      <c r="Y239" s="623"/>
      <c r="Z239" s="623"/>
    </row>
    <row r="240">
      <c r="A240" s="650"/>
      <c r="B240" s="623"/>
      <c r="C240" s="650"/>
      <c r="D240" s="650"/>
      <c r="E240" s="623"/>
      <c r="F240" s="623"/>
      <c r="G240" s="623"/>
      <c r="H240" s="623"/>
      <c r="I240" s="623"/>
      <c r="J240" s="623"/>
      <c r="K240" s="623"/>
      <c r="L240" s="623"/>
      <c r="M240" s="623"/>
      <c r="N240" s="623"/>
      <c r="O240" s="623"/>
      <c r="P240" s="623"/>
      <c r="Q240" s="623"/>
      <c r="R240" s="623"/>
      <c r="S240" s="623"/>
      <c r="T240" s="623"/>
      <c r="U240" s="623"/>
      <c r="V240" s="623"/>
      <c r="W240" s="623"/>
      <c r="X240" s="623"/>
      <c r="Y240" s="623"/>
      <c r="Z240" s="623"/>
    </row>
    <row r="241">
      <c r="A241" s="650"/>
      <c r="B241" s="623"/>
      <c r="C241" s="650"/>
      <c r="D241" s="650"/>
      <c r="E241" s="623"/>
      <c r="F241" s="623"/>
      <c r="G241" s="623"/>
      <c r="H241" s="623"/>
      <c r="I241" s="623"/>
      <c r="J241" s="623"/>
      <c r="K241" s="623"/>
      <c r="L241" s="623"/>
      <c r="M241" s="623"/>
      <c r="N241" s="623"/>
      <c r="O241" s="623"/>
      <c r="P241" s="623"/>
      <c r="Q241" s="623"/>
      <c r="R241" s="623"/>
      <c r="S241" s="623"/>
      <c r="T241" s="623"/>
      <c r="U241" s="623"/>
      <c r="V241" s="623"/>
      <c r="W241" s="623"/>
      <c r="X241" s="623"/>
      <c r="Y241" s="623"/>
      <c r="Z241" s="623"/>
    </row>
    <row r="242">
      <c r="A242" s="650"/>
      <c r="B242" s="623"/>
      <c r="C242" s="650"/>
      <c r="D242" s="650"/>
      <c r="E242" s="623"/>
      <c r="F242" s="623"/>
      <c r="G242" s="623"/>
      <c r="H242" s="623"/>
      <c r="I242" s="623"/>
      <c r="J242" s="623"/>
      <c r="K242" s="623"/>
      <c r="L242" s="623"/>
      <c r="M242" s="623"/>
      <c r="N242" s="623"/>
      <c r="O242" s="623"/>
      <c r="P242" s="623"/>
      <c r="Q242" s="623"/>
      <c r="R242" s="623"/>
      <c r="S242" s="623"/>
      <c r="T242" s="623"/>
      <c r="U242" s="623"/>
      <c r="V242" s="623"/>
      <c r="W242" s="623"/>
      <c r="X242" s="623"/>
      <c r="Y242" s="623"/>
      <c r="Z242" s="623"/>
    </row>
    <row r="243">
      <c r="A243" s="650"/>
      <c r="B243" s="623"/>
      <c r="C243" s="650"/>
      <c r="D243" s="650"/>
      <c r="E243" s="623"/>
      <c r="F243" s="623"/>
      <c r="G243" s="623"/>
      <c r="H243" s="623"/>
      <c r="I243" s="623"/>
      <c r="J243" s="623"/>
      <c r="K243" s="623"/>
      <c r="L243" s="623"/>
      <c r="M243" s="623"/>
      <c r="N243" s="623"/>
      <c r="O243" s="623"/>
      <c r="P243" s="623"/>
      <c r="Q243" s="623"/>
      <c r="R243" s="623"/>
      <c r="S243" s="623"/>
      <c r="T243" s="623"/>
      <c r="U243" s="623"/>
      <c r="V243" s="623"/>
      <c r="W243" s="623"/>
      <c r="X243" s="623"/>
      <c r="Y243" s="623"/>
      <c r="Z243" s="623"/>
    </row>
    <row r="244">
      <c r="A244" s="650"/>
      <c r="B244" s="623"/>
      <c r="C244" s="650"/>
      <c r="D244" s="650"/>
      <c r="E244" s="623"/>
      <c r="F244" s="623"/>
      <c r="G244" s="623"/>
      <c r="H244" s="623"/>
      <c r="I244" s="623"/>
      <c r="J244" s="623"/>
      <c r="K244" s="623"/>
      <c r="L244" s="623"/>
      <c r="M244" s="623"/>
      <c r="N244" s="623"/>
      <c r="O244" s="623"/>
      <c r="P244" s="623"/>
      <c r="Q244" s="623"/>
      <c r="R244" s="623"/>
      <c r="S244" s="623"/>
      <c r="T244" s="623"/>
      <c r="U244" s="623"/>
      <c r="V244" s="623"/>
      <c r="W244" s="623"/>
      <c r="X244" s="623"/>
      <c r="Y244" s="623"/>
      <c r="Z244" s="623"/>
    </row>
    <row r="245">
      <c r="A245" s="650"/>
      <c r="B245" s="623"/>
      <c r="C245" s="650"/>
      <c r="D245" s="650"/>
      <c r="E245" s="623"/>
      <c r="F245" s="623"/>
      <c r="G245" s="623"/>
      <c r="H245" s="623"/>
      <c r="I245" s="623"/>
      <c r="J245" s="623"/>
      <c r="K245" s="623"/>
      <c r="L245" s="623"/>
      <c r="M245" s="623"/>
      <c r="N245" s="623"/>
      <c r="O245" s="623"/>
      <c r="P245" s="623"/>
      <c r="Q245" s="623"/>
      <c r="R245" s="623"/>
      <c r="S245" s="623"/>
      <c r="T245" s="623"/>
      <c r="U245" s="623"/>
      <c r="V245" s="623"/>
      <c r="W245" s="623"/>
      <c r="X245" s="623"/>
      <c r="Y245" s="623"/>
      <c r="Z245" s="623"/>
    </row>
    <row r="246">
      <c r="A246" s="650"/>
      <c r="B246" s="623"/>
      <c r="C246" s="650"/>
      <c r="D246" s="650"/>
      <c r="E246" s="623"/>
      <c r="F246" s="623"/>
      <c r="G246" s="623"/>
      <c r="H246" s="623"/>
      <c r="I246" s="623"/>
      <c r="J246" s="623"/>
      <c r="K246" s="623"/>
      <c r="L246" s="623"/>
      <c r="M246" s="623"/>
      <c r="N246" s="623"/>
      <c r="O246" s="623"/>
      <c r="P246" s="623"/>
      <c r="Q246" s="623"/>
      <c r="R246" s="623"/>
      <c r="S246" s="623"/>
      <c r="T246" s="623"/>
      <c r="U246" s="623"/>
      <c r="V246" s="623"/>
      <c r="W246" s="623"/>
      <c r="X246" s="623"/>
      <c r="Y246" s="623"/>
      <c r="Z246" s="623"/>
    </row>
    <row r="247">
      <c r="A247" s="650"/>
      <c r="B247" s="623"/>
      <c r="C247" s="650"/>
      <c r="D247" s="650"/>
      <c r="E247" s="623"/>
      <c r="F247" s="623"/>
      <c r="G247" s="623"/>
      <c r="H247" s="623"/>
      <c r="I247" s="623"/>
      <c r="J247" s="623"/>
      <c r="K247" s="623"/>
      <c r="L247" s="623"/>
      <c r="M247" s="623"/>
      <c r="N247" s="623"/>
      <c r="O247" s="623"/>
      <c r="P247" s="623"/>
      <c r="Q247" s="623"/>
      <c r="R247" s="623"/>
      <c r="S247" s="623"/>
      <c r="T247" s="623"/>
      <c r="U247" s="623"/>
      <c r="V247" s="623"/>
      <c r="W247" s="623"/>
      <c r="X247" s="623"/>
      <c r="Y247" s="623"/>
      <c r="Z247" s="623"/>
    </row>
    <row r="248">
      <c r="A248" s="650"/>
      <c r="B248" s="623"/>
      <c r="C248" s="650"/>
      <c r="D248" s="650"/>
      <c r="E248" s="623"/>
      <c r="F248" s="623"/>
      <c r="G248" s="623"/>
      <c r="H248" s="623"/>
      <c r="I248" s="623"/>
      <c r="J248" s="623"/>
      <c r="K248" s="623"/>
      <c r="L248" s="623"/>
      <c r="M248" s="623"/>
      <c r="N248" s="623"/>
      <c r="O248" s="623"/>
      <c r="P248" s="623"/>
      <c r="Q248" s="623"/>
      <c r="R248" s="623"/>
      <c r="S248" s="623"/>
      <c r="T248" s="623"/>
      <c r="U248" s="623"/>
      <c r="V248" s="623"/>
      <c r="W248" s="623"/>
      <c r="X248" s="623"/>
      <c r="Y248" s="623"/>
      <c r="Z248" s="623"/>
    </row>
    <row r="249">
      <c r="A249" s="650"/>
      <c r="B249" s="623"/>
      <c r="C249" s="650"/>
      <c r="D249" s="650"/>
      <c r="E249" s="623"/>
      <c r="F249" s="623"/>
      <c r="G249" s="623"/>
      <c r="H249" s="623"/>
      <c r="I249" s="623"/>
      <c r="J249" s="623"/>
      <c r="K249" s="623"/>
      <c r="L249" s="623"/>
      <c r="M249" s="623"/>
      <c r="N249" s="623"/>
      <c r="O249" s="623"/>
      <c r="P249" s="623"/>
      <c r="Q249" s="623"/>
      <c r="R249" s="623"/>
      <c r="S249" s="623"/>
      <c r="T249" s="623"/>
      <c r="U249" s="623"/>
      <c r="V249" s="623"/>
      <c r="W249" s="623"/>
      <c r="X249" s="623"/>
      <c r="Y249" s="623"/>
      <c r="Z249" s="623"/>
    </row>
    <row r="250">
      <c r="A250" s="650"/>
      <c r="B250" s="623"/>
      <c r="C250" s="650"/>
      <c r="D250" s="650"/>
      <c r="E250" s="623"/>
      <c r="F250" s="623"/>
      <c r="G250" s="623"/>
      <c r="H250" s="623"/>
      <c r="I250" s="623"/>
      <c r="J250" s="623"/>
      <c r="K250" s="623"/>
      <c r="L250" s="623"/>
      <c r="M250" s="623"/>
      <c r="N250" s="623"/>
      <c r="O250" s="623"/>
      <c r="P250" s="623"/>
      <c r="Q250" s="623"/>
      <c r="R250" s="623"/>
      <c r="S250" s="623"/>
      <c r="T250" s="623"/>
      <c r="U250" s="623"/>
      <c r="V250" s="623"/>
      <c r="W250" s="623"/>
      <c r="X250" s="623"/>
      <c r="Y250" s="623"/>
      <c r="Z250" s="623"/>
    </row>
    <row r="251">
      <c r="A251" s="650"/>
      <c r="B251" s="623"/>
      <c r="C251" s="650"/>
      <c r="D251" s="650"/>
      <c r="E251" s="623"/>
      <c r="F251" s="623"/>
      <c r="G251" s="623"/>
      <c r="H251" s="623"/>
      <c r="I251" s="623"/>
      <c r="J251" s="623"/>
      <c r="K251" s="623"/>
      <c r="L251" s="623"/>
      <c r="M251" s="623"/>
      <c r="N251" s="623"/>
      <c r="O251" s="623"/>
      <c r="P251" s="623"/>
      <c r="Q251" s="623"/>
      <c r="R251" s="623"/>
      <c r="S251" s="623"/>
      <c r="T251" s="623"/>
      <c r="U251" s="623"/>
      <c r="V251" s="623"/>
      <c r="W251" s="623"/>
      <c r="X251" s="623"/>
      <c r="Y251" s="623"/>
      <c r="Z251" s="623"/>
    </row>
    <row r="252">
      <c r="A252" s="650"/>
      <c r="B252" s="623"/>
      <c r="C252" s="650"/>
      <c r="D252" s="650"/>
      <c r="E252" s="623"/>
      <c r="F252" s="623"/>
      <c r="G252" s="623"/>
      <c r="H252" s="623"/>
      <c r="I252" s="623"/>
      <c r="J252" s="623"/>
      <c r="K252" s="623"/>
      <c r="L252" s="623"/>
      <c r="M252" s="623"/>
      <c r="N252" s="623"/>
      <c r="O252" s="623"/>
      <c r="P252" s="623"/>
      <c r="Q252" s="623"/>
      <c r="R252" s="623"/>
      <c r="S252" s="623"/>
      <c r="T252" s="623"/>
      <c r="U252" s="623"/>
      <c r="V252" s="623"/>
      <c r="W252" s="623"/>
      <c r="X252" s="623"/>
      <c r="Y252" s="623"/>
      <c r="Z252" s="623"/>
    </row>
    <row r="253">
      <c r="A253" s="650"/>
      <c r="B253" s="623"/>
      <c r="C253" s="650"/>
      <c r="D253" s="650"/>
      <c r="E253" s="623"/>
      <c r="F253" s="623"/>
      <c r="G253" s="623"/>
      <c r="H253" s="623"/>
      <c r="I253" s="623"/>
      <c r="J253" s="623"/>
      <c r="K253" s="623"/>
      <c r="L253" s="623"/>
      <c r="M253" s="623"/>
      <c r="N253" s="623"/>
      <c r="O253" s="623"/>
      <c r="P253" s="623"/>
      <c r="Q253" s="623"/>
      <c r="R253" s="623"/>
      <c r="S253" s="623"/>
      <c r="T253" s="623"/>
      <c r="U253" s="623"/>
      <c r="V253" s="623"/>
      <c r="W253" s="623"/>
      <c r="X253" s="623"/>
      <c r="Y253" s="623"/>
      <c r="Z253" s="623"/>
    </row>
    <row r="254">
      <c r="A254" s="650"/>
      <c r="B254" s="623"/>
      <c r="C254" s="650"/>
      <c r="D254" s="650"/>
      <c r="E254" s="623"/>
      <c r="F254" s="623"/>
      <c r="G254" s="623"/>
      <c r="H254" s="623"/>
      <c r="I254" s="623"/>
      <c r="J254" s="623"/>
      <c r="K254" s="623"/>
      <c r="L254" s="623"/>
      <c r="M254" s="623"/>
      <c r="N254" s="623"/>
      <c r="O254" s="623"/>
      <c r="P254" s="623"/>
      <c r="Q254" s="623"/>
      <c r="R254" s="623"/>
      <c r="S254" s="623"/>
      <c r="T254" s="623"/>
      <c r="U254" s="623"/>
      <c r="V254" s="623"/>
      <c r="W254" s="623"/>
      <c r="X254" s="623"/>
      <c r="Y254" s="623"/>
      <c r="Z254" s="623"/>
    </row>
    <row r="255">
      <c r="A255" s="650"/>
      <c r="B255" s="623"/>
      <c r="C255" s="650"/>
      <c r="D255" s="650"/>
      <c r="E255" s="623"/>
      <c r="F255" s="623"/>
      <c r="G255" s="623"/>
      <c r="H255" s="623"/>
      <c r="I255" s="623"/>
      <c r="J255" s="623"/>
      <c r="K255" s="623"/>
      <c r="L255" s="623"/>
      <c r="M255" s="623"/>
      <c r="N255" s="623"/>
      <c r="O255" s="623"/>
      <c r="P255" s="623"/>
      <c r="Q255" s="623"/>
      <c r="R255" s="623"/>
      <c r="S255" s="623"/>
      <c r="T255" s="623"/>
      <c r="U255" s="623"/>
      <c r="V255" s="623"/>
      <c r="W255" s="623"/>
      <c r="X255" s="623"/>
      <c r="Y255" s="623"/>
      <c r="Z255" s="623"/>
    </row>
    <row r="256">
      <c r="A256" s="650"/>
      <c r="B256" s="623"/>
      <c r="C256" s="650"/>
      <c r="D256" s="650"/>
      <c r="E256" s="623"/>
      <c r="F256" s="623"/>
      <c r="G256" s="623"/>
      <c r="H256" s="623"/>
      <c r="I256" s="623"/>
      <c r="J256" s="623"/>
      <c r="K256" s="623"/>
      <c r="L256" s="623"/>
      <c r="M256" s="623"/>
      <c r="N256" s="623"/>
      <c r="O256" s="623"/>
      <c r="P256" s="623"/>
      <c r="Q256" s="623"/>
      <c r="R256" s="623"/>
      <c r="S256" s="623"/>
      <c r="T256" s="623"/>
      <c r="U256" s="623"/>
      <c r="V256" s="623"/>
      <c r="W256" s="623"/>
      <c r="X256" s="623"/>
      <c r="Y256" s="623"/>
      <c r="Z256" s="623"/>
    </row>
    <row r="257">
      <c r="A257" s="650"/>
      <c r="B257" s="623"/>
      <c r="C257" s="650"/>
      <c r="D257" s="650"/>
      <c r="E257" s="623"/>
      <c r="F257" s="623"/>
      <c r="G257" s="623"/>
      <c r="H257" s="623"/>
      <c r="I257" s="623"/>
      <c r="J257" s="623"/>
      <c r="K257" s="623"/>
      <c r="L257" s="623"/>
      <c r="M257" s="623"/>
      <c r="N257" s="623"/>
      <c r="O257" s="623"/>
      <c r="P257" s="623"/>
      <c r="Q257" s="623"/>
      <c r="R257" s="623"/>
      <c r="S257" s="623"/>
      <c r="T257" s="623"/>
      <c r="U257" s="623"/>
      <c r="V257" s="623"/>
      <c r="W257" s="623"/>
      <c r="X257" s="623"/>
      <c r="Y257" s="623"/>
      <c r="Z257" s="623"/>
    </row>
    <row r="258">
      <c r="A258" s="650"/>
      <c r="B258" s="623"/>
      <c r="C258" s="650"/>
      <c r="D258" s="650"/>
      <c r="E258" s="623"/>
      <c r="F258" s="623"/>
      <c r="G258" s="623"/>
      <c r="H258" s="623"/>
      <c r="I258" s="623"/>
      <c r="J258" s="623"/>
      <c r="K258" s="623"/>
      <c r="L258" s="623"/>
      <c r="M258" s="623"/>
      <c r="N258" s="623"/>
      <c r="O258" s="623"/>
      <c r="P258" s="623"/>
      <c r="Q258" s="623"/>
      <c r="R258" s="623"/>
      <c r="S258" s="623"/>
      <c r="T258" s="623"/>
      <c r="U258" s="623"/>
      <c r="V258" s="623"/>
      <c r="W258" s="623"/>
      <c r="X258" s="623"/>
      <c r="Y258" s="623"/>
      <c r="Z258" s="623"/>
    </row>
    <row r="259">
      <c r="A259" s="650"/>
      <c r="B259" s="623"/>
      <c r="C259" s="650"/>
      <c r="D259" s="650"/>
      <c r="E259" s="623"/>
      <c r="F259" s="623"/>
      <c r="G259" s="623"/>
      <c r="H259" s="623"/>
      <c r="I259" s="623"/>
      <c r="J259" s="623"/>
      <c r="K259" s="623"/>
      <c r="L259" s="623"/>
      <c r="M259" s="623"/>
      <c r="N259" s="623"/>
      <c r="O259" s="623"/>
      <c r="P259" s="623"/>
      <c r="Q259" s="623"/>
      <c r="R259" s="623"/>
      <c r="S259" s="623"/>
      <c r="T259" s="623"/>
      <c r="U259" s="623"/>
      <c r="V259" s="623"/>
      <c r="W259" s="623"/>
      <c r="X259" s="623"/>
      <c r="Y259" s="623"/>
      <c r="Z259" s="623"/>
    </row>
    <row r="260">
      <c r="A260" s="650"/>
      <c r="B260" s="623"/>
      <c r="C260" s="650"/>
      <c r="D260" s="650"/>
      <c r="E260" s="623"/>
      <c r="F260" s="623"/>
      <c r="G260" s="623"/>
      <c r="H260" s="623"/>
      <c r="I260" s="623"/>
      <c r="J260" s="623"/>
      <c r="K260" s="623"/>
      <c r="L260" s="623"/>
      <c r="M260" s="623"/>
      <c r="N260" s="623"/>
      <c r="O260" s="623"/>
      <c r="P260" s="623"/>
      <c r="Q260" s="623"/>
      <c r="R260" s="623"/>
      <c r="S260" s="623"/>
      <c r="T260" s="623"/>
      <c r="U260" s="623"/>
      <c r="V260" s="623"/>
      <c r="W260" s="623"/>
      <c r="X260" s="623"/>
      <c r="Y260" s="623"/>
      <c r="Z260" s="623"/>
    </row>
    <row r="261">
      <c r="A261" s="650"/>
      <c r="B261" s="623"/>
      <c r="C261" s="650"/>
      <c r="D261" s="650"/>
      <c r="E261" s="623"/>
      <c r="F261" s="623"/>
      <c r="G261" s="623"/>
      <c r="H261" s="623"/>
      <c r="I261" s="623"/>
      <c r="J261" s="623"/>
      <c r="K261" s="623"/>
      <c r="L261" s="623"/>
      <c r="M261" s="623"/>
      <c r="N261" s="623"/>
      <c r="O261" s="623"/>
      <c r="P261" s="623"/>
      <c r="Q261" s="623"/>
      <c r="R261" s="623"/>
      <c r="S261" s="623"/>
      <c r="T261" s="623"/>
      <c r="U261" s="623"/>
      <c r="V261" s="623"/>
      <c r="W261" s="623"/>
      <c r="X261" s="623"/>
      <c r="Y261" s="623"/>
      <c r="Z261" s="623"/>
    </row>
    <row r="262">
      <c r="A262" s="650"/>
      <c r="B262" s="623"/>
      <c r="C262" s="650"/>
      <c r="D262" s="650"/>
      <c r="E262" s="623"/>
      <c r="F262" s="623"/>
      <c r="G262" s="623"/>
      <c r="H262" s="623"/>
      <c r="I262" s="623"/>
      <c r="J262" s="623"/>
      <c r="K262" s="623"/>
      <c r="L262" s="623"/>
      <c r="M262" s="623"/>
      <c r="N262" s="623"/>
      <c r="O262" s="623"/>
      <c r="P262" s="623"/>
      <c r="Q262" s="623"/>
      <c r="R262" s="623"/>
      <c r="S262" s="623"/>
      <c r="T262" s="623"/>
      <c r="U262" s="623"/>
      <c r="V262" s="623"/>
      <c r="W262" s="623"/>
      <c r="X262" s="623"/>
      <c r="Y262" s="623"/>
      <c r="Z262" s="623"/>
    </row>
    <row r="263">
      <c r="A263" s="650"/>
      <c r="B263" s="623"/>
      <c r="C263" s="650"/>
      <c r="D263" s="650"/>
      <c r="E263" s="623"/>
      <c r="F263" s="623"/>
      <c r="G263" s="623"/>
      <c r="H263" s="623"/>
      <c r="I263" s="623"/>
      <c r="J263" s="623"/>
      <c r="K263" s="623"/>
      <c r="L263" s="623"/>
      <c r="M263" s="623"/>
      <c r="N263" s="623"/>
      <c r="O263" s="623"/>
      <c r="P263" s="623"/>
      <c r="Q263" s="623"/>
      <c r="R263" s="623"/>
      <c r="S263" s="623"/>
      <c r="T263" s="623"/>
      <c r="U263" s="623"/>
      <c r="V263" s="623"/>
      <c r="W263" s="623"/>
      <c r="X263" s="623"/>
      <c r="Y263" s="623"/>
      <c r="Z263" s="623"/>
    </row>
    <row r="264">
      <c r="A264" s="650"/>
      <c r="B264" s="623"/>
      <c r="C264" s="650"/>
      <c r="D264" s="650"/>
      <c r="E264" s="623"/>
      <c r="F264" s="623"/>
      <c r="G264" s="623"/>
      <c r="H264" s="623"/>
      <c r="I264" s="623"/>
      <c r="J264" s="623"/>
      <c r="K264" s="623"/>
      <c r="L264" s="623"/>
      <c r="M264" s="623"/>
      <c r="N264" s="623"/>
      <c r="O264" s="623"/>
      <c r="P264" s="623"/>
      <c r="Q264" s="623"/>
      <c r="R264" s="623"/>
      <c r="S264" s="623"/>
      <c r="T264" s="623"/>
      <c r="U264" s="623"/>
      <c r="V264" s="623"/>
      <c r="W264" s="623"/>
      <c r="X264" s="623"/>
      <c r="Y264" s="623"/>
      <c r="Z264" s="623"/>
    </row>
    <row r="265">
      <c r="A265" s="650"/>
      <c r="B265" s="623"/>
      <c r="C265" s="650"/>
      <c r="D265" s="650"/>
      <c r="E265" s="623"/>
      <c r="F265" s="623"/>
      <c r="G265" s="623"/>
      <c r="H265" s="623"/>
      <c r="I265" s="623"/>
      <c r="J265" s="623"/>
      <c r="K265" s="623"/>
      <c r="L265" s="623"/>
      <c r="M265" s="623"/>
      <c r="N265" s="623"/>
      <c r="O265" s="623"/>
      <c r="P265" s="623"/>
      <c r="Q265" s="623"/>
      <c r="R265" s="623"/>
      <c r="S265" s="623"/>
      <c r="T265" s="623"/>
      <c r="U265" s="623"/>
      <c r="V265" s="623"/>
      <c r="W265" s="623"/>
      <c r="X265" s="623"/>
      <c r="Y265" s="623"/>
      <c r="Z265" s="623"/>
    </row>
    <row r="266">
      <c r="A266" s="650"/>
      <c r="B266" s="623"/>
      <c r="C266" s="650"/>
      <c r="D266" s="650"/>
      <c r="E266" s="623"/>
      <c r="F266" s="623"/>
      <c r="G266" s="623"/>
      <c r="H266" s="623"/>
      <c r="I266" s="623"/>
      <c r="J266" s="623"/>
      <c r="K266" s="623"/>
      <c r="L266" s="623"/>
      <c r="M266" s="623"/>
      <c r="N266" s="623"/>
      <c r="O266" s="623"/>
      <c r="P266" s="623"/>
      <c r="Q266" s="623"/>
      <c r="R266" s="623"/>
      <c r="S266" s="623"/>
      <c r="T266" s="623"/>
      <c r="U266" s="623"/>
      <c r="V266" s="623"/>
      <c r="W266" s="623"/>
      <c r="X266" s="623"/>
      <c r="Y266" s="623"/>
      <c r="Z266" s="623"/>
    </row>
    <row r="267">
      <c r="A267" s="650"/>
      <c r="B267" s="623"/>
      <c r="C267" s="650"/>
      <c r="D267" s="650"/>
      <c r="E267" s="623"/>
      <c r="F267" s="623"/>
      <c r="G267" s="623"/>
      <c r="H267" s="623"/>
      <c r="I267" s="623"/>
      <c r="J267" s="623"/>
      <c r="K267" s="623"/>
      <c r="L267" s="623"/>
      <c r="M267" s="623"/>
      <c r="N267" s="623"/>
      <c r="O267" s="623"/>
      <c r="P267" s="623"/>
      <c r="Q267" s="623"/>
      <c r="R267" s="623"/>
      <c r="S267" s="623"/>
      <c r="T267" s="623"/>
      <c r="U267" s="623"/>
      <c r="V267" s="623"/>
      <c r="W267" s="623"/>
      <c r="X267" s="623"/>
      <c r="Y267" s="623"/>
      <c r="Z267" s="623"/>
    </row>
    <row r="268">
      <c r="A268" s="650"/>
      <c r="B268" s="623"/>
      <c r="C268" s="650"/>
      <c r="D268" s="650"/>
      <c r="E268" s="623"/>
      <c r="F268" s="623"/>
      <c r="G268" s="623"/>
      <c r="H268" s="623"/>
      <c r="I268" s="623"/>
      <c r="J268" s="623"/>
      <c r="K268" s="623"/>
      <c r="L268" s="623"/>
      <c r="M268" s="623"/>
      <c r="N268" s="623"/>
      <c r="O268" s="623"/>
      <c r="P268" s="623"/>
      <c r="Q268" s="623"/>
      <c r="R268" s="623"/>
      <c r="S268" s="623"/>
      <c r="T268" s="623"/>
      <c r="U268" s="623"/>
      <c r="V268" s="623"/>
      <c r="W268" s="623"/>
      <c r="X268" s="623"/>
      <c r="Y268" s="623"/>
      <c r="Z268" s="623"/>
    </row>
    <row r="269">
      <c r="A269" s="650"/>
      <c r="B269" s="623"/>
      <c r="C269" s="650"/>
      <c r="D269" s="650"/>
      <c r="E269" s="623"/>
      <c r="F269" s="623"/>
      <c r="G269" s="623"/>
      <c r="H269" s="623"/>
      <c r="I269" s="623"/>
      <c r="J269" s="623"/>
      <c r="K269" s="623"/>
      <c r="L269" s="623"/>
      <c r="M269" s="623"/>
      <c r="N269" s="623"/>
      <c r="O269" s="623"/>
      <c r="P269" s="623"/>
      <c r="Q269" s="623"/>
      <c r="R269" s="623"/>
      <c r="S269" s="623"/>
      <c r="T269" s="623"/>
      <c r="U269" s="623"/>
      <c r="V269" s="623"/>
      <c r="W269" s="623"/>
      <c r="X269" s="623"/>
      <c r="Y269" s="623"/>
      <c r="Z269" s="623"/>
    </row>
    <row r="270">
      <c r="A270" s="650"/>
      <c r="B270" s="623"/>
      <c r="C270" s="650"/>
      <c r="D270" s="650"/>
      <c r="E270" s="623"/>
      <c r="F270" s="623"/>
      <c r="G270" s="623"/>
      <c r="H270" s="623"/>
      <c r="I270" s="623"/>
      <c r="J270" s="623"/>
      <c r="K270" s="623"/>
      <c r="L270" s="623"/>
      <c r="M270" s="623"/>
      <c r="N270" s="623"/>
      <c r="O270" s="623"/>
      <c r="P270" s="623"/>
      <c r="Q270" s="623"/>
      <c r="R270" s="623"/>
      <c r="S270" s="623"/>
      <c r="T270" s="623"/>
      <c r="U270" s="623"/>
      <c r="V270" s="623"/>
      <c r="W270" s="623"/>
      <c r="X270" s="623"/>
      <c r="Y270" s="623"/>
      <c r="Z270" s="623"/>
    </row>
    <row r="271">
      <c r="A271" s="650"/>
      <c r="B271" s="623"/>
      <c r="C271" s="650"/>
      <c r="D271" s="650"/>
      <c r="E271" s="623"/>
      <c r="F271" s="623"/>
      <c r="G271" s="623"/>
      <c r="H271" s="623"/>
      <c r="I271" s="623"/>
      <c r="J271" s="623"/>
      <c r="K271" s="623"/>
      <c r="L271" s="623"/>
      <c r="M271" s="623"/>
      <c r="N271" s="623"/>
      <c r="O271" s="623"/>
      <c r="P271" s="623"/>
      <c r="Q271" s="623"/>
      <c r="R271" s="623"/>
      <c r="S271" s="623"/>
      <c r="T271" s="623"/>
      <c r="U271" s="623"/>
      <c r="V271" s="623"/>
      <c r="W271" s="623"/>
      <c r="X271" s="623"/>
      <c r="Y271" s="623"/>
      <c r="Z271" s="623"/>
    </row>
    <row r="272">
      <c r="A272" s="650"/>
      <c r="B272" s="623"/>
      <c r="C272" s="650"/>
      <c r="D272" s="650"/>
      <c r="E272" s="623"/>
      <c r="F272" s="623"/>
      <c r="G272" s="623"/>
      <c r="H272" s="623"/>
      <c r="I272" s="623"/>
      <c r="J272" s="623"/>
      <c r="K272" s="623"/>
      <c r="L272" s="623"/>
      <c r="M272" s="623"/>
      <c r="N272" s="623"/>
      <c r="O272" s="623"/>
      <c r="P272" s="623"/>
      <c r="Q272" s="623"/>
      <c r="R272" s="623"/>
      <c r="S272" s="623"/>
      <c r="T272" s="623"/>
      <c r="U272" s="623"/>
      <c r="V272" s="623"/>
      <c r="W272" s="623"/>
      <c r="X272" s="623"/>
      <c r="Y272" s="623"/>
      <c r="Z272" s="623"/>
    </row>
    <row r="273">
      <c r="A273" s="650"/>
      <c r="B273" s="623"/>
      <c r="C273" s="650"/>
      <c r="D273" s="650"/>
      <c r="E273" s="623"/>
      <c r="F273" s="623"/>
      <c r="G273" s="623"/>
      <c r="H273" s="623"/>
      <c r="I273" s="623"/>
      <c r="J273" s="623"/>
      <c r="K273" s="623"/>
      <c r="L273" s="623"/>
      <c r="M273" s="623"/>
      <c r="N273" s="623"/>
      <c r="O273" s="623"/>
      <c r="P273" s="623"/>
      <c r="Q273" s="623"/>
      <c r="R273" s="623"/>
      <c r="S273" s="623"/>
      <c r="T273" s="623"/>
      <c r="U273" s="623"/>
      <c r="V273" s="623"/>
      <c r="W273" s="623"/>
      <c r="X273" s="623"/>
      <c r="Y273" s="623"/>
      <c r="Z273" s="623"/>
    </row>
    <row r="274">
      <c r="A274" s="650"/>
      <c r="B274" s="623"/>
      <c r="C274" s="650"/>
      <c r="D274" s="650"/>
      <c r="E274" s="623"/>
      <c r="F274" s="623"/>
      <c r="G274" s="623"/>
      <c r="H274" s="623"/>
      <c r="I274" s="623"/>
      <c r="J274" s="623"/>
      <c r="K274" s="623"/>
      <c r="L274" s="623"/>
      <c r="M274" s="623"/>
      <c r="N274" s="623"/>
      <c r="O274" s="623"/>
      <c r="P274" s="623"/>
      <c r="Q274" s="623"/>
      <c r="R274" s="623"/>
      <c r="S274" s="623"/>
      <c r="T274" s="623"/>
      <c r="U274" s="623"/>
      <c r="V274" s="623"/>
      <c r="W274" s="623"/>
      <c r="X274" s="623"/>
      <c r="Y274" s="623"/>
      <c r="Z274" s="623"/>
    </row>
    <row r="275">
      <c r="A275" s="650"/>
      <c r="B275" s="623"/>
      <c r="C275" s="650"/>
      <c r="D275" s="650"/>
      <c r="E275" s="623"/>
      <c r="F275" s="623"/>
      <c r="G275" s="623"/>
      <c r="H275" s="623"/>
      <c r="I275" s="623"/>
      <c r="J275" s="623"/>
      <c r="K275" s="623"/>
      <c r="L275" s="623"/>
      <c r="M275" s="623"/>
      <c r="N275" s="623"/>
      <c r="O275" s="623"/>
      <c r="P275" s="623"/>
      <c r="Q275" s="623"/>
      <c r="R275" s="623"/>
      <c r="S275" s="623"/>
      <c r="T275" s="623"/>
      <c r="U275" s="623"/>
      <c r="V275" s="623"/>
      <c r="W275" s="623"/>
      <c r="X275" s="623"/>
      <c r="Y275" s="623"/>
      <c r="Z275" s="623"/>
    </row>
    <row r="276">
      <c r="A276" s="650"/>
      <c r="B276" s="623"/>
      <c r="C276" s="650"/>
      <c r="D276" s="650"/>
      <c r="E276" s="623"/>
      <c r="F276" s="623"/>
      <c r="G276" s="623"/>
      <c r="H276" s="623"/>
      <c r="I276" s="623"/>
      <c r="J276" s="623"/>
      <c r="K276" s="623"/>
      <c r="L276" s="623"/>
      <c r="M276" s="623"/>
      <c r="N276" s="623"/>
      <c r="O276" s="623"/>
      <c r="P276" s="623"/>
      <c r="Q276" s="623"/>
      <c r="R276" s="623"/>
      <c r="S276" s="623"/>
      <c r="T276" s="623"/>
      <c r="U276" s="623"/>
      <c r="V276" s="623"/>
      <c r="W276" s="623"/>
      <c r="X276" s="623"/>
      <c r="Y276" s="623"/>
      <c r="Z276" s="623"/>
    </row>
    <row r="277">
      <c r="A277" s="650"/>
      <c r="B277" s="623"/>
      <c r="C277" s="650"/>
      <c r="D277" s="650"/>
      <c r="E277" s="623"/>
      <c r="F277" s="623"/>
      <c r="G277" s="623"/>
      <c r="H277" s="623"/>
      <c r="I277" s="623"/>
      <c r="J277" s="623"/>
      <c r="K277" s="623"/>
      <c r="L277" s="623"/>
      <c r="M277" s="623"/>
      <c r="N277" s="623"/>
      <c r="O277" s="623"/>
      <c r="P277" s="623"/>
      <c r="Q277" s="623"/>
      <c r="R277" s="623"/>
      <c r="S277" s="623"/>
      <c r="T277" s="623"/>
      <c r="U277" s="623"/>
      <c r="V277" s="623"/>
      <c r="W277" s="623"/>
      <c r="X277" s="623"/>
      <c r="Y277" s="623"/>
      <c r="Z277" s="623"/>
    </row>
    <row r="278">
      <c r="A278" s="650"/>
      <c r="B278" s="623"/>
      <c r="C278" s="650"/>
      <c r="D278" s="650"/>
      <c r="E278" s="623"/>
      <c r="F278" s="623"/>
      <c r="G278" s="623"/>
      <c r="H278" s="623"/>
      <c r="I278" s="623"/>
      <c r="J278" s="623"/>
      <c r="K278" s="623"/>
      <c r="L278" s="623"/>
      <c r="M278" s="623"/>
      <c r="N278" s="623"/>
      <c r="O278" s="623"/>
      <c r="P278" s="623"/>
      <c r="Q278" s="623"/>
      <c r="R278" s="623"/>
      <c r="S278" s="623"/>
      <c r="T278" s="623"/>
      <c r="U278" s="623"/>
      <c r="V278" s="623"/>
      <c r="W278" s="623"/>
      <c r="X278" s="623"/>
      <c r="Y278" s="623"/>
      <c r="Z278" s="623"/>
    </row>
    <row r="279">
      <c r="A279" s="650"/>
      <c r="B279" s="623"/>
      <c r="C279" s="650"/>
      <c r="D279" s="650"/>
      <c r="E279" s="623"/>
      <c r="F279" s="623"/>
      <c r="G279" s="623"/>
      <c r="H279" s="623"/>
      <c r="I279" s="623"/>
      <c r="J279" s="623"/>
      <c r="K279" s="623"/>
      <c r="L279" s="623"/>
      <c r="M279" s="623"/>
      <c r="N279" s="623"/>
      <c r="O279" s="623"/>
      <c r="P279" s="623"/>
      <c r="Q279" s="623"/>
      <c r="R279" s="623"/>
      <c r="S279" s="623"/>
      <c r="T279" s="623"/>
      <c r="U279" s="623"/>
      <c r="V279" s="623"/>
      <c r="W279" s="623"/>
      <c r="X279" s="623"/>
      <c r="Y279" s="623"/>
      <c r="Z279" s="623"/>
    </row>
    <row r="280">
      <c r="A280" s="650"/>
      <c r="B280" s="623"/>
      <c r="C280" s="650"/>
      <c r="D280" s="650"/>
      <c r="E280" s="623"/>
      <c r="F280" s="623"/>
      <c r="G280" s="623"/>
      <c r="H280" s="623"/>
      <c r="I280" s="623"/>
      <c r="J280" s="623"/>
      <c r="K280" s="623"/>
      <c r="L280" s="623"/>
      <c r="M280" s="623"/>
      <c r="N280" s="623"/>
      <c r="O280" s="623"/>
      <c r="P280" s="623"/>
      <c r="Q280" s="623"/>
      <c r="R280" s="623"/>
      <c r="S280" s="623"/>
      <c r="T280" s="623"/>
      <c r="U280" s="623"/>
      <c r="V280" s="623"/>
      <c r="W280" s="623"/>
      <c r="X280" s="623"/>
      <c r="Y280" s="623"/>
      <c r="Z280" s="623"/>
    </row>
    <row r="281">
      <c r="A281" s="650"/>
      <c r="B281" s="623"/>
      <c r="C281" s="650"/>
      <c r="D281" s="650"/>
      <c r="E281" s="623"/>
      <c r="F281" s="623"/>
      <c r="G281" s="623"/>
      <c r="H281" s="623"/>
      <c r="I281" s="623"/>
      <c r="J281" s="623"/>
      <c r="K281" s="623"/>
      <c r="L281" s="623"/>
      <c r="M281" s="623"/>
      <c r="N281" s="623"/>
      <c r="O281" s="623"/>
      <c r="P281" s="623"/>
      <c r="Q281" s="623"/>
      <c r="R281" s="623"/>
      <c r="S281" s="623"/>
      <c r="T281" s="623"/>
      <c r="U281" s="623"/>
      <c r="V281" s="623"/>
      <c r="W281" s="623"/>
      <c r="X281" s="623"/>
      <c r="Y281" s="623"/>
      <c r="Z281" s="623"/>
    </row>
    <row r="282">
      <c r="A282" s="650"/>
      <c r="B282" s="623"/>
      <c r="C282" s="650"/>
      <c r="D282" s="650"/>
      <c r="E282" s="623"/>
      <c r="F282" s="623"/>
      <c r="G282" s="623"/>
      <c r="H282" s="623"/>
      <c r="I282" s="623"/>
      <c r="J282" s="623"/>
      <c r="K282" s="623"/>
      <c r="L282" s="623"/>
      <c r="M282" s="623"/>
      <c r="N282" s="623"/>
      <c r="O282" s="623"/>
      <c r="P282" s="623"/>
      <c r="Q282" s="623"/>
      <c r="R282" s="623"/>
      <c r="S282" s="623"/>
      <c r="T282" s="623"/>
      <c r="U282" s="623"/>
      <c r="V282" s="623"/>
      <c r="W282" s="623"/>
      <c r="X282" s="623"/>
      <c r="Y282" s="623"/>
      <c r="Z282" s="623"/>
    </row>
    <row r="283">
      <c r="A283" s="650"/>
      <c r="B283" s="623"/>
      <c r="C283" s="650"/>
      <c r="D283" s="650"/>
      <c r="E283" s="623"/>
      <c r="F283" s="623"/>
      <c r="G283" s="623"/>
      <c r="H283" s="623"/>
      <c r="I283" s="623"/>
      <c r="J283" s="623"/>
      <c r="K283" s="623"/>
      <c r="L283" s="623"/>
      <c r="M283" s="623"/>
      <c r="N283" s="623"/>
      <c r="O283" s="623"/>
      <c r="P283" s="623"/>
      <c r="Q283" s="623"/>
      <c r="R283" s="623"/>
      <c r="S283" s="623"/>
      <c r="T283" s="623"/>
      <c r="U283" s="623"/>
      <c r="V283" s="623"/>
      <c r="W283" s="623"/>
      <c r="X283" s="623"/>
      <c r="Y283" s="623"/>
      <c r="Z283" s="623"/>
    </row>
    <row r="284">
      <c r="A284" s="650"/>
      <c r="B284" s="623"/>
      <c r="C284" s="650"/>
      <c r="D284" s="650"/>
      <c r="E284" s="623"/>
      <c r="F284" s="623"/>
      <c r="G284" s="623"/>
      <c r="H284" s="623"/>
      <c r="I284" s="623"/>
      <c r="J284" s="623"/>
      <c r="K284" s="623"/>
      <c r="L284" s="623"/>
      <c r="M284" s="623"/>
      <c r="N284" s="623"/>
      <c r="O284" s="623"/>
      <c r="P284" s="623"/>
      <c r="Q284" s="623"/>
      <c r="R284" s="623"/>
      <c r="S284" s="623"/>
      <c r="T284" s="623"/>
      <c r="U284" s="623"/>
      <c r="V284" s="623"/>
      <c r="W284" s="623"/>
      <c r="X284" s="623"/>
      <c r="Y284" s="623"/>
      <c r="Z284" s="623"/>
    </row>
    <row r="285">
      <c r="A285" s="650"/>
      <c r="B285" s="623"/>
      <c r="C285" s="650"/>
      <c r="D285" s="650"/>
      <c r="E285" s="623"/>
      <c r="F285" s="623"/>
      <c r="G285" s="623"/>
      <c r="H285" s="623"/>
      <c r="I285" s="623"/>
      <c r="J285" s="623"/>
      <c r="K285" s="623"/>
      <c r="L285" s="623"/>
      <c r="M285" s="623"/>
      <c r="N285" s="623"/>
      <c r="O285" s="623"/>
      <c r="P285" s="623"/>
      <c r="Q285" s="623"/>
      <c r="R285" s="623"/>
      <c r="S285" s="623"/>
      <c r="T285" s="623"/>
      <c r="U285" s="623"/>
      <c r="V285" s="623"/>
      <c r="W285" s="623"/>
      <c r="X285" s="623"/>
      <c r="Y285" s="623"/>
      <c r="Z285" s="623"/>
    </row>
    <row r="286">
      <c r="A286" s="650"/>
      <c r="B286" s="623"/>
      <c r="C286" s="650"/>
      <c r="D286" s="650"/>
      <c r="E286" s="623"/>
      <c r="F286" s="623"/>
      <c r="G286" s="623"/>
      <c r="H286" s="623"/>
      <c r="I286" s="623"/>
      <c r="J286" s="623"/>
      <c r="K286" s="623"/>
      <c r="L286" s="623"/>
      <c r="M286" s="623"/>
      <c r="N286" s="623"/>
      <c r="O286" s="623"/>
      <c r="P286" s="623"/>
      <c r="Q286" s="623"/>
      <c r="R286" s="623"/>
      <c r="S286" s="623"/>
      <c r="T286" s="623"/>
      <c r="U286" s="623"/>
      <c r="V286" s="623"/>
      <c r="W286" s="623"/>
      <c r="X286" s="623"/>
      <c r="Y286" s="623"/>
      <c r="Z286" s="623"/>
    </row>
    <row r="287">
      <c r="A287" s="650"/>
      <c r="B287" s="623"/>
      <c r="C287" s="650"/>
      <c r="D287" s="650"/>
      <c r="E287" s="623"/>
      <c r="F287" s="623"/>
      <c r="G287" s="623"/>
      <c r="H287" s="623"/>
      <c r="I287" s="623"/>
      <c r="J287" s="623"/>
      <c r="K287" s="623"/>
      <c r="L287" s="623"/>
      <c r="M287" s="623"/>
      <c r="N287" s="623"/>
      <c r="O287" s="623"/>
      <c r="P287" s="623"/>
      <c r="Q287" s="623"/>
      <c r="R287" s="623"/>
      <c r="S287" s="623"/>
      <c r="T287" s="623"/>
      <c r="U287" s="623"/>
      <c r="V287" s="623"/>
      <c r="W287" s="623"/>
      <c r="X287" s="623"/>
      <c r="Y287" s="623"/>
      <c r="Z287" s="623"/>
    </row>
    <row r="288">
      <c r="A288" s="650"/>
      <c r="B288" s="623"/>
      <c r="C288" s="650"/>
      <c r="D288" s="650"/>
      <c r="E288" s="623"/>
      <c r="F288" s="623"/>
      <c r="G288" s="623"/>
      <c r="H288" s="623"/>
      <c r="I288" s="623"/>
      <c r="J288" s="623"/>
      <c r="K288" s="623"/>
      <c r="L288" s="623"/>
      <c r="M288" s="623"/>
      <c r="N288" s="623"/>
      <c r="O288" s="623"/>
      <c r="P288" s="623"/>
      <c r="Q288" s="623"/>
      <c r="R288" s="623"/>
      <c r="S288" s="623"/>
      <c r="T288" s="623"/>
      <c r="U288" s="623"/>
      <c r="V288" s="623"/>
      <c r="W288" s="623"/>
      <c r="X288" s="623"/>
      <c r="Y288" s="623"/>
      <c r="Z288" s="623"/>
    </row>
    <row r="289">
      <c r="A289" s="650"/>
      <c r="B289" s="623"/>
      <c r="C289" s="650"/>
      <c r="D289" s="650"/>
      <c r="E289" s="623"/>
      <c r="F289" s="623"/>
      <c r="G289" s="623"/>
      <c r="H289" s="623"/>
      <c r="I289" s="623"/>
      <c r="J289" s="623"/>
      <c r="K289" s="623"/>
      <c r="L289" s="623"/>
      <c r="M289" s="623"/>
      <c r="N289" s="623"/>
      <c r="O289" s="623"/>
      <c r="P289" s="623"/>
      <c r="Q289" s="623"/>
      <c r="R289" s="623"/>
      <c r="S289" s="623"/>
      <c r="T289" s="623"/>
      <c r="U289" s="623"/>
      <c r="V289" s="623"/>
      <c r="W289" s="623"/>
      <c r="X289" s="623"/>
      <c r="Y289" s="623"/>
      <c r="Z289" s="623"/>
    </row>
    <row r="290">
      <c r="A290" s="650"/>
      <c r="B290" s="623"/>
      <c r="C290" s="650"/>
      <c r="D290" s="650"/>
      <c r="E290" s="623"/>
      <c r="F290" s="623"/>
      <c r="G290" s="623"/>
      <c r="H290" s="623"/>
      <c r="I290" s="623"/>
      <c r="J290" s="623"/>
      <c r="K290" s="623"/>
      <c r="L290" s="623"/>
      <c r="M290" s="623"/>
      <c r="N290" s="623"/>
      <c r="O290" s="623"/>
      <c r="P290" s="623"/>
      <c r="Q290" s="623"/>
      <c r="R290" s="623"/>
      <c r="S290" s="623"/>
      <c r="T290" s="623"/>
      <c r="U290" s="623"/>
      <c r="V290" s="623"/>
      <c r="W290" s="623"/>
      <c r="X290" s="623"/>
      <c r="Y290" s="623"/>
      <c r="Z290" s="623"/>
    </row>
    <row r="291">
      <c r="A291" s="650"/>
      <c r="B291" s="623"/>
      <c r="C291" s="650"/>
      <c r="D291" s="650"/>
      <c r="E291" s="623"/>
      <c r="F291" s="623"/>
      <c r="G291" s="623"/>
      <c r="H291" s="623"/>
      <c r="I291" s="623"/>
      <c r="J291" s="623"/>
      <c r="K291" s="623"/>
      <c r="L291" s="623"/>
      <c r="M291" s="623"/>
      <c r="N291" s="623"/>
      <c r="O291" s="623"/>
      <c r="P291" s="623"/>
      <c r="Q291" s="623"/>
      <c r="R291" s="623"/>
      <c r="S291" s="623"/>
      <c r="T291" s="623"/>
      <c r="U291" s="623"/>
      <c r="V291" s="623"/>
      <c r="W291" s="623"/>
      <c r="X291" s="623"/>
      <c r="Y291" s="623"/>
      <c r="Z291" s="623"/>
    </row>
    <row r="292">
      <c r="A292" s="650"/>
      <c r="B292" s="623"/>
      <c r="C292" s="650"/>
      <c r="D292" s="650"/>
      <c r="E292" s="623"/>
      <c r="F292" s="623"/>
      <c r="G292" s="623"/>
      <c r="H292" s="623"/>
      <c r="I292" s="623"/>
      <c r="J292" s="623"/>
      <c r="K292" s="623"/>
      <c r="L292" s="623"/>
      <c r="M292" s="623"/>
      <c r="N292" s="623"/>
      <c r="O292" s="623"/>
      <c r="P292" s="623"/>
      <c r="Q292" s="623"/>
      <c r="R292" s="623"/>
      <c r="S292" s="623"/>
      <c r="T292" s="623"/>
      <c r="U292" s="623"/>
      <c r="V292" s="623"/>
      <c r="W292" s="623"/>
      <c r="X292" s="623"/>
      <c r="Y292" s="623"/>
      <c r="Z292" s="623"/>
    </row>
    <row r="293">
      <c r="A293" s="650"/>
      <c r="B293" s="623"/>
      <c r="C293" s="650"/>
      <c r="D293" s="650"/>
      <c r="E293" s="623"/>
      <c r="F293" s="623"/>
      <c r="G293" s="623"/>
      <c r="H293" s="623"/>
      <c r="I293" s="623"/>
      <c r="J293" s="623"/>
      <c r="K293" s="623"/>
      <c r="L293" s="623"/>
      <c r="M293" s="623"/>
      <c r="N293" s="623"/>
      <c r="O293" s="623"/>
      <c r="P293" s="623"/>
      <c r="Q293" s="623"/>
      <c r="R293" s="623"/>
      <c r="S293" s="623"/>
      <c r="T293" s="623"/>
      <c r="U293" s="623"/>
      <c r="V293" s="623"/>
      <c r="W293" s="623"/>
      <c r="X293" s="623"/>
      <c r="Y293" s="623"/>
      <c r="Z293" s="623"/>
    </row>
    <row r="294">
      <c r="A294" s="650"/>
      <c r="B294" s="623"/>
      <c r="C294" s="650"/>
      <c r="D294" s="650"/>
      <c r="E294" s="623"/>
      <c r="F294" s="623"/>
      <c r="G294" s="623"/>
      <c r="H294" s="623"/>
      <c r="I294" s="623"/>
      <c r="J294" s="623"/>
      <c r="K294" s="623"/>
      <c r="L294" s="623"/>
      <c r="M294" s="623"/>
      <c r="N294" s="623"/>
      <c r="O294" s="623"/>
      <c r="P294" s="623"/>
      <c r="Q294" s="623"/>
      <c r="R294" s="623"/>
      <c r="S294" s="623"/>
      <c r="T294" s="623"/>
      <c r="U294" s="623"/>
      <c r="V294" s="623"/>
      <c r="W294" s="623"/>
      <c r="X294" s="623"/>
      <c r="Y294" s="623"/>
      <c r="Z294" s="623"/>
    </row>
    <row r="295">
      <c r="A295" s="650"/>
      <c r="B295" s="623"/>
      <c r="C295" s="650"/>
      <c r="D295" s="650"/>
      <c r="E295" s="623"/>
      <c r="F295" s="623"/>
      <c r="G295" s="623"/>
      <c r="H295" s="623"/>
      <c r="I295" s="623"/>
      <c r="J295" s="623"/>
      <c r="K295" s="623"/>
      <c r="L295" s="623"/>
      <c r="M295" s="623"/>
      <c r="N295" s="623"/>
      <c r="O295" s="623"/>
      <c r="P295" s="623"/>
      <c r="Q295" s="623"/>
      <c r="R295" s="623"/>
      <c r="S295" s="623"/>
      <c r="T295" s="623"/>
      <c r="U295" s="623"/>
      <c r="V295" s="623"/>
      <c r="W295" s="623"/>
      <c r="X295" s="623"/>
      <c r="Y295" s="623"/>
      <c r="Z295" s="623"/>
    </row>
    <row r="296">
      <c r="A296" s="650"/>
      <c r="B296" s="623"/>
      <c r="C296" s="650"/>
      <c r="D296" s="650"/>
      <c r="E296" s="623"/>
      <c r="F296" s="623"/>
      <c r="G296" s="623"/>
      <c r="H296" s="623"/>
      <c r="I296" s="623"/>
      <c r="J296" s="623"/>
      <c r="K296" s="623"/>
      <c r="L296" s="623"/>
      <c r="M296" s="623"/>
      <c r="N296" s="623"/>
      <c r="O296" s="623"/>
      <c r="P296" s="623"/>
      <c r="Q296" s="623"/>
      <c r="R296" s="623"/>
      <c r="S296" s="623"/>
      <c r="T296" s="623"/>
      <c r="U296" s="623"/>
      <c r="V296" s="623"/>
      <c r="W296" s="623"/>
      <c r="X296" s="623"/>
      <c r="Y296" s="623"/>
      <c r="Z296" s="623"/>
    </row>
    <row r="297">
      <c r="A297" s="650"/>
      <c r="B297" s="623"/>
      <c r="C297" s="650"/>
      <c r="D297" s="650"/>
      <c r="E297" s="623"/>
      <c r="F297" s="623"/>
      <c r="G297" s="623"/>
      <c r="H297" s="623"/>
      <c r="I297" s="623"/>
      <c r="J297" s="623"/>
      <c r="K297" s="623"/>
      <c r="L297" s="623"/>
      <c r="M297" s="623"/>
      <c r="N297" s="623"/>
      <c r="O297" s="623"/>
      <c r="P297" s="623"/>
      <c r="Q297" s="623"/>
      <c r="R297" s="623"/>
      <c r="S297" s="623"/>
      <c r="T297" s="623"/>
      <c r="U297" s="623"/>
      <c r="V297" s="623"/>
      <c r="W297" s="623"/>
      <c r="X297" s="623"/>
      <c r="Y297" s="623"/>
      <c r="Z297" s="623"/>
    </row>
    <row r="298">
      <c r="A298" s="650"/>
      <c r="B298" s="623"/>
      <c r="C298" s="650"/>
      <c r="D298" s="650"/>
      <c r="E298" s="623"/>
      <c r="F298" s="623"/>
      <c r="G298" s="623"/>
      <c r="H298" s="623"/>
      <c r="I298" s="623"/>
      <c r="J298" s="623"/>
      <c r="K298" s="623"/>
      <c r="L298" s="623"/>
      <c r="M298" s="623"/>
      <c r="N298" s="623"/>
      <c r="O298" s="623"/>
      <c r="P298" s="623"/>
      <c r="Q298" s="623"/>
      <c r="R298" s="623"/>
      <c r="S298" s="623"/>
      <c r="T298" s="623"/>
      <c r="U298" s="623"/>
      <c r="V298" s="623"/>
      <c r="W298" s="623"/>
      <c r="X298" s="623"/>
      <c r="Y298" s="623"/>
      <c r="Z298" s="623"/>
    </row>
    <row r="299">
      <c r="A299" s="650"/>
      <c r="B299" s="623"/>
      <c r="C299" s="650"/>
      <c r="D299" s="650"/>
      <c r="E299" s="623"/>
      <c r="F299" s="623"/>
      <c r="G299" s="623"/>
      <c r="H299" s="623"/>
      <c r="I299" s="623"/>
      <c r="J299" s="623"/>
      <c r="K299" s="623"/>
      <c r="L299" s="623"/>
      <c r="M299" s="623"/>
      <c r="N299" s="623"/>
      <c r="O299" s="623"/>
      <c r="P299" s="623"/>
      <c r="Q299" s="623"/>
      <c r="R299" s="623"/>
      <c r="S299" s="623"/>
      <c r="T299" s="623"/>
      <c r="U299" s="623"/>
      <c r="V299" s="623"/>
      <c r="W299" s="623"/>
      <c r="X299" s="623"/>
      <c r="Y299" s="623"/>
      <c r="Z299" s="623"/>
    </row>
    <row r="300">
      <c r="A300" s="650"/>
      <c r="B300" s="623"/>
      <c r="C300" s="650"/>
      <c r="D300" s="650"/>
      <c r="E300" s="623"/>
      <c r="F300" s="623"/>
      <c r="G300" s="623"/>
      <c r="H300" s="623"/>
      <c r="I300" s="623"/>
      <c r="J300" s="623"/>
      <c r="K300" s="623"/>
      <c r="L300" s="623"/>
      <c r="M300" s="623"/>
      <c r="N300" s="623"/>
      <c r="O300" s="623"/>
      <c r="P300" s="623"/>
      <c r="Q300" s="623"/>
      <c r="R300" s="623"/>
      <c r="S300" s="623"/>
      <c r="T300" s="623"/>
      <c r="U300" s="623"/>
      <c r="V300" s="623"/>
      <c r="W300" s="623"/>
      <c r="X300" s="623"/>
      <c r="Y300" s="623"/>
      <c r="Z300" s="623"/>
    </row>
    <row r="301">
      <c r="A301" s="650"/>
      <c r="B301" s="623"/>
      <c r="C301" s="650"/>
      <c r="D301" s="650"/>
      <c r="E301" s="623"/>
      <c r="F301" s="623"/>
      <c r="G301" s="623"/>
      <c r="H301" s="623"/>
      <c r="I301" s="623"/>
      <c r="J301" s="623"/>
      <c r="K301" s="623"/>
      <c r="L301" s="623"/>
      <c r="M301" s="623"/>
      <c r="N301" s="623"/>
      <c r="O301" s="623"/>
      <c r="P301" s="623"/>
      <c r="Q301" s="623"/>
      <c r="R301" s="623"/>
      <c r="S301" s="623"/>
      <c r="T301" s="623"/>
      <c r="U301" s="623"/>
      <c r="V301" s="623"/>
      <c r="W301" s="623"/>
      <c r="X301" s="623"/>
      <c r="Y301" s="623"/>
      <c r="Z301" s="623"/>
    </row>
    <row r="302">
      <c r="A302" s="650"/>
      <c r="B302" s="623"/>
      <c r="C302" s="650"/>
      <c r="D302" s="650"/>
      <c r="E302" s="623"/>
      <c r="F302" s="623"/>
      <c r="G302" s="623"/>
      <c r="H302" s="623"/>
      <c r="I302" s="623"/>
      <c r="J302" s="623"/>
      <c r="K302" s="623"/>
      <c r="L302" s="623"/>
      <c r="M302" s="623"/>
      <c r="N302" s="623"/>
      <c r="O302" s="623"/>
      <c r="P302" s="623"/>
      <c r="Q302" s="623"/>
      <c r="R302" s="623"/>
      <c r="S302" s="623"/>
      <c r="T302" s="623"/>
      <c r="U302" s="623"/>
      <c r="V302" s="623"/>
      <c r="W302" s="623"/>
      <c r="X302" s="623"/>
      <c r="Y302" s="623"/>
      <c r="Z302" s="623"/>
    </row>
    <row r="303">
      <c r="A303" s="650"/>
      <c r="B303" s="623"/>
      <c r="C303" s="650"/>
      <c r="D303" s="650"/>
      <c r="E303" s="623"/>
      <c r="F303" s="623"/>
      <c r="G303" s="623"/>
      <c r="H303" s="623"/>
      <c r="I303" s="623"/>
      <c r="J303" s="623"/>
      <c r="K303" s="623"/>
      <c r="L303" s="623"/>
      <c r="M303" s="623"/>
      <c r="N303" s="623"/>
      <c r="O303" s="623"/>
      <c r="P303" s="623"/>
      <c r="Q303" s="623"/>
      <c r="R303" s="623"/>
      <c r="S303" s="623"/>
      <c r="T303" s="623"/>
      <c r="U303" s="623"/>
      <c r="V303" s="623"/>
      <c r="W303" s="623"/>
      <c r="X303" s="623"/>
      <c r="Y303" s="623"/>
      <c r="Z303" s="623"/>
    </row>
    <row r="304">
      <c r="A304" s="650"/>
      <c r="B304" s="623"/>
      <c r="C304" s="650"/>
      <c r="D304" s="650"/>
      <c r="E304" s="623"/>
      <c r="F304" s="623"/>
      <c r="G304" s="623"/>
      <c r="H304" s="623"/>
      <c r="I304" s="623"/>
      <c r="J304" s="623"/>
      <c r="K304" s="623"/>
      <c r="L304" s="623"/>
      <c r="M304" s="623"/>
      <c r="N304" s="623"/>
      <c r="O304" s="623"/>
      <c r="P304" s="623"/>
      <c r="Q304" s="623"/>
      <c r="R304" s="623"/>
      <c r="S304" s="623"/>
      <c r="T304" s="623"/>
      <c r="U304" s="623"/>
      <c r="V304" s="623"/>
      <c r="W304" s="623"/>
      <c r="X304" s="623"/>
      <c r="Y304" s="623"/>
      <c r="Z304" s="623"/>
    </row>
    <row r="305">
      <c r="A305" s="650"/>
      <c r="B305" s="623"/>
      <c r="C305" s="650"/>
      <c r="D305" s="650"/>
      <c r="E305" s="623"/>
      <c r="F305" s="623"/>
      <c r="G305" s="623"/>
      <c r="H305" s="623"/>
      <c r="I305" s="623"/>
      <c r="J305" s="623"/>
      <c r="K305" s="623"/>
      <c r="L305" s="623"/>
      <c r="M305" s="623"/>
      <c r="N305" s="623"/>
      <c r="O305" s="623"/>
      <c r="P305" s="623"/>
      <c r="Q305" s="623"/>
      <c r="R305" s="623"/>
      <c r="S305" s="623"/>
      <c r="T305" s="623"/>
      <c r="U305" s="623"/>
      <c r="V305" s="623"/>
      <c r="W305" s="623"/>
      <c r="X305" s="623"/>
      <c r="Y305" s="623"/>
      <c r="Z305" s="623"/>
    </row>
    <row r="306">
      <c r="A306" s="650"/>
      <c r="B306" s="623"/>
      <c r="C306" s="650"/>
      <c r="D306" s="650"/>
      <c r="E306" s="623"/>
      <c r="F306" s="623"/>
      <c r="G306" s="623"/>
      <c r="H306" s="623"/>
      <c r="I306" s="623"/>
      <c r="J306" s="623"/>
      <c r="K306" s="623"/>
      <c r="L306" s="623"/>
      <c r="M306" s="623"/>
      <c r="N306" s="623"/>
      <c r="O306" s="623"/>
      <c r="P306" s="623"/>
      <c r="Q306" s="623"/>
      <c r="R306" s="623"/>
      <c r="S306" s="623"/>
      <c r="T306" s="623"/>
      <c r="U306" s="623"/>
      <c r="V306" s="623"/>
      <c r="W306" s="623"/>
      <c r="X306" s="623"/>
      <c r="Y306" s="623"/>
      <c r="Z306" s="623"/>
    </row>
    <row r="307">
      <c r="A307" s="650"/>
      <c r="B307" s="623"/>
      <c r="C307" s="650"/>
      <c r="D307" s="650"/>
      <c r="E307" s="623"/>
      <c r="F307" s="623"/>
      <c r="G307" s="623"/>
      <c r="H307" s="623"/>
      <c r="I307" s="623"/>
      <c r="J307" s="623"/>
      <c r="K307" s="623"/>
      <c r="L307" s="623"/>
      <c r="M307" s="623"/>
      <c r="N307" s="623"/>
      <c r="O307" s="623"/>
      <c r="P307" s="623"/>
      <c r="Q307" s="623"/>
      <c r="R307" s="623"/>
      <c r="S307" s="623"/>
      <c r="T307" s="623"/>
      <c r="U307" s="623"/>
      <c r="V307" s="623"/>
      <c r="W307" s="623"/>
      <c r="X307" s="623"/>
      <c r="Y307" s="623"/>
      <c r="Z307" s="623"/>
    </row>
    <row r="308">
      <c r="A308" s="650"/>
      <c r="B308" s="623"/>
      <c r="C308" s="650"/>
      <c r="D308" s="650"/>
      <c r="E308" s="623"/>
      <c r="F308" s="623"/>
      <c r="G308" s="623"/>
      <c r="H308" s="623"/>
      <c r="I308" s="623"/>
      <c r="J308" s="623"/>
      <c r="K308" s="623"/>
      <c r="L308" s="623"/>
      <c r="M308" s="623"/>
      <c r="N308" s="623"/>
      <c r="O308" s="623"/>
      <c r="P308" s="623"/>
      <c r="Q308" s="623"/>
      <c r="R308" s="623"/>
      <c r="S308" s="623"/>
      <c r="T308" s="623"/>
      <c r="U308" s="623"/>
      <c r="V308" s="623"/>
      <c r="W308" s="623"/>
      <c r="X308" s="623"/>
      <c r="Y308" s="623"/>
      <c r="Z308" s="623"/>
    </row>
    <row r="309">
      <c r="A309" s="650"/>
      <c r="B309" s="623"/>
      <c r="C309" s="650"/>
      <c r="D309" s="650"/>
      <c r="E309" s="623"/>
      <c r="F309" s="623"/>
      <c r="G309" s="623"/>
      <c r="H309" s="623"/>
      <c r="I309" s="623"/>
      <c r="J309" s="623"/>
      <c r="K309" s="623"/>
      <c r="L309" s="623"/>
      <c r="M309" s="623"/>
      <c r="N309" s="623"/>
      <c r="O309" s="623"/>
      <c r="P309" s="623"/>
      <c r="Q309" s="623"/>
      <c r="R309" s="623"/>
      <c r="S309" s="623"/>
      <c r="T309" s="623"/>
      <c r="U309" s="623"/>
      <c r="V309" s="623"/>
      <c r="W309" s="623"/>
      <c r="X309" s="623"/>
      <c r="Y309" s="623"/>
      <c r="Z309" s="623"/>
    </row>
    <row r="310">
      <c r="A310" s="650"/>
      <c r="B310" s="623"/>
      <c r="C310" s="650"/>
      <c r="D310" s="650"/>
      <c r="E310" s="623"/>
      <c r="F310" s="623"/>
      <c r="G310" s="623"/>
      <c r="H310" s="623"/>
      <c r="I310" s="623"/>
      <c r="J310" s="623"/>
      <c r="K310" s="623"/>
      <c r="L310" s="623"/>
      <c r="M310" s="623"/>
      <c r="N310" s="623"/>
      <c r="O310" s="623"/>
      <c r="P310" s="623"/>
      <c r="Q310" s="623"/>
      <c r="R310" s="623"/>
      <c r="S310" s="623"/>
      <c r="T310" s="623"/>
      <c r="U310" s="623"/>
      <c r="V310" s="623"/>
      <c r="W310" s="623"/>
      <c r="X310" s="623"/>
      <c r="Y310" s="623"/>
      <c r="Z310" s="623"/>
    </row>
    <row r="311">
      <c r="A311" s="650"/>
      <c r="B311" s="623"/>
      <c r="C311" s="650"/>
      <c r="D311" s="650"/>
      <c r="E311" s="623"/>
      <c r="F311" s="623"/>
      <c r="G311" s="623"/>
      <c r="H311" s="623"/>
      <c r="I311" s="623"/>
      <c r="J311" s="623"/>
      <c r="K311" s="623"/>
      <c r="L311" s="623"/>
      <c r="M311" s="623"/>
      <c r="N311" s="623"/>
      <c r="O311" s="623"/>
      <c r="P311" s="623"/>
      <c r="Q311" s="623"/>
      <c r="R311" s="623"/>
      <c r="S311" s="623"/>
      <c r="T311" s="623"/>
      <c r="U311" s="623"/>
      <c r="V311" s="623"/>
      <c r="W311" s="623"/>
      <c r="X311" s="623"/>
      <c r="Y311" s="623"/>
      <c r="Z311" s="623"/>
    </row>
    <row r="312">
      <c r="A312" s="650"/>
      <c r="B312" s="623"/>
      <c r="C312" s="650"/>
      <c r="D312" s="650"/>
      <c r="E312" s="623"/>
      <c r="F312" s="623"/>
      <c r="G312" s="623"/>
      <c r="H312" s="623"/>
      <c r="I312" s="623"/>
      <c r="J312" s="623"/>
      <c r="K312" s="623"/>
      <c r="L312" s="623"/>
      <c r="M312" s="623"/>
      <c r="N312" s="623"/>
      <c r="O312" s="623"/>
      <c r="P312" s="623"/>
      <c r="Q312" s="623"/>
      <c r="R312" s="623"/>
      <c r="S312" s="623"/>
      <c r="T312" s="623"/>
      <c r="U312" s="623"/>
      <c r="V312" s="623"/>
      <c r="W312" s="623"/>
      <c r="X312" s="623"/>
      <c r="Y312" s="623"/>
      <c r="Z312" s="623"/>
    </row>
    <row r="313">
      <c r="A313" s="650"/>
      <c r="B313" s="623"/>
      <c r="C313" s="650"/>
      <c r="D313" s="650"/>
      <c r="E313" s="623"/>
      <c r="F313" s="623"/>
      <c r="G313" s="623"/>
      <c r="H313" s="623"/>
      <c r="I313" s="623"/>
      <c r="J313" s="623"/>
      <c r="K313" s="623"/>
      <c r="L313" s="623"/>
      <c r="M313" s="623"/>
      <c r="N313" s="623"/>
      <c r="O313" s="623"/>
      <c r="P313" s="623"/>
      <c r="Q313" s="623"/>
      <c r="R313" s="623"/>
      <c r="S313" s="623"/>
      <c r="T313" s="623"/>
      <c r="U313" s="623"/>
      <c r="V313" s="623"/>
      <c r="W313" s="623"/>
      <c r="X313" s="623"/>
      <c r="Y313" s="623"/>
      <c r="Z313" s="623"/>
    </row>
    <row r="314">
      <c r="A314" s="650"/>
      <c r="B314" s="623"/>
      <c r="C314" s="650"/>
      <c r="D314" s="650"/>
      <c r="E314" s="623"/>
      <c r="F314" s="623"/>
      <c r="G314" s="623"/>
      <c r="H314" s="623"/>
      <c r="I314" s="623"/>
      <c r="J314" s="623"/>
      <c r="K314" s="623"/>
      <c r="L314" s="623"/>
      <c r="M314" s="623"/>
      <c r="N314" s="623"/>
      <c r="O314" s="623"/>
      <c r="P314" s="623"/>
      <c r="Q314" s="623"/>
      <c r="R314" s="623"/>
      <c r="S314" s="623"/>
      <c r="T314" s="623"/>
      <c r="U314" s="623"/>
      <c r="V314" s="623"/>
      <c r="W314" s="623"/>
      <c r="X314" s="623"/>
      <c r="Y314" s="623"/>
      <c r="Z314" s="623"/>
    </row>
    <row r="315">
      <c r="A315" s="650"/>
      <c r="B315" s="623"/>
      <c r="C315" s="650"/>
      <c r="D315" s="650"/>
      <c r="E315" s="623"/>
      <c r="F315" s="623"/>
      <c r="G315" s="623"/>
      <c r="H315" s="623"/>
      <c r="I315" s="623"/>
      <c r="J315" s="623"/>
      <c r="K315" s="623"/>
      <c r="L315" s="623"/>
      <c r="M315" s="623"/>
      <c r="N315" s="623"/>
      <c r="O315" s="623"/>
      <c r="P315" s="623"/>
      <c r="Q315" s="623"/>
      <c r="R315" s="623"/>
      <c r="S315" s="623"/>
      <c r="T315" s="623"/>
      <c r="U315" s="623"/>
      <c r="V315" s="623"/>
      <c r="W315" s="623"/>
      <c r="X315" s="623"/>
      <c r="Y315" s="623"/>
      <c r="Z315" s="623"/>
    </row>
    <row r="316">
      <c r="A316" s="650"/>
      <c r="B316" s="623"/>
      <c r="C316" s="650"/>
      <c r="D316" s="650"/>
      <c r="E316" s="623"/>
      <c r="F316" s="623"/>
      <c r="G316" s="623"/>
      <c r="H316" s="623"/>
      <c r="I316" s="623"/>
      <c r="J316" s="623"/>
      <c r="K316" s="623"/>
      <c r="L316" s="623"/>
      <c r="M316" s="623"/>
      <c r="N316" s="623"/>
      <c r="O316" s="623"/>
      <c r="P316" s="623"/>
      <c r="Q316" s="623"/>
      <c r="R316" s="623"/>
      <c r="S316" s="623"/>
      <c r="T316" s="623"/>
      <c r="U316" s="623"/>
      <c r="V316" s="623"/>
      <c r="W316" s="623"/>
      <c r="X316" s="623"/>
      <c r="Y316" s="623"/>
      <c r="Z316" s="623"/>
    </row>
    <row r="317">
      <c r="A317" s="650"/>
      <c r="B317" s="623"/>
      <c r="C317" s="650"/>
      <c r="D317" s="650"/>
      <c r="E317" s="623"/>
      <c r="F317" s="623"/>
      <c r="G317" s="623"/>
      <c r="H317" s="623"/>
      <c r="I317" s="623"/>
      <c r="J317" s="623"/>
      <c r="K317" s="623"/>
      <c r="L317" s="623"/>
      <c r="M317" s="623"/>
      <c r="N317" s="623"/>
      <c r="O317" s="623"/>
      <c r="P317" s="623"/>
      <c r="Q317" s="623"/>
      <c r="R317" s="623"/>
      <c r="S317" s="623"/>
      <c r="T317" s="623"/>
      <c r="U317" s="623"/>
      <c r="V317" s="623"/>
      <c r="W317" s="623"/>
      <c r="X317" s="623"/>
      <c r="Y317" s="623"/>
      <c r="Z317" s="623"/>
    </row>
    <row r="318">
      <c r="A318" s="650"/>
      <c r="B318" s="623"/>
      <c r="C318" s="650"/>
      <c r="D318" s="650"/>
      <c r="E318" s="623"/>
      <c r="F318" s="623"/>
      <c r="G318" s="623"/>
      <c r="H318" s="623"/>
      <c r="I318" s="623"/>
      <c r="J318" s="623"/>
      <c r="K318" s="623"/>
      <c r="L318" s="623"/>
      <c r="M318" s="623"/>
      <c r="N318" s="623"/>
      <c r="O318" s="623"/>
      <c r="P318" s="623"/>
      <c r="Q318" s="623"/>
      <c r="R318" s="623"/>
      <c r="S318" s="623"/>
      <c r="T318" s="623"/>
      <c r="U318" s="623"/>
      <c r="V318" s="623"/>
      <c r="W318" s="623"/>
      <c r="X318" s="623"/>
      <c r="Y318" s="623"/>
      <c r="Z318" s="623"/>
    </row>
    <row r="319">
      <c r="A319" s="650"/>
      <c r="B319" s="623"/>
      <c r="C319" s="650"/>
      <c r="D319" s="650"/>
      <c r="E319" s="623"/>
      <c r="F319" s="623"/>
      <c r="G319" s="623"/>
      <c r="H319" s="623"/>
      <c r="I319" s="623"/>
      <c r="J319" s="623"/>
      <c r="K319" s="623"/>
      <c r="L319" s="623"/>
      <c r="M319" s="623"/>
      <c r="N319" s="623"/>
      <c r="O319" s="623"/>
      <c r="P319" s="623"/>
      <c r="Q319" s="623"/>
      <c r="R319" s="623"/>
      <c r="S319" s="623"/>
      <c r="T319" s="623"/>
      <c r="U319" s="623"/>
      <c r="V319" s="623"/>
      <c r="W319" s="623"/>
      <c r="X319" s="623"/>
      <c r="Y319" s="623"/>
      <c r="Z319" s="623"/>
    </row>
    <row r="320">
      <c r="A320" s="650"/>
      <c r="B320" s="623"/>
      <c r="C320" s="650"/>
      <c r="D320" s="650"/>
      <c r="E320" s="623"/>
      <c r="F320" s="623"/>
      <c r="G320" s="623"/>
      <c r="H320" s="623"/>
      <c r="I320" s="623"/>
      <c r="J320" s="623"/>
      <c r="K320" s="623"/>
      <c r="L320" s="623"/>
      <c r="M320" s="623"/>
      <c r="N320" s="623"/>
      <c r="O320" s="623"/>
      <c r="P320" s="623"/>
      <c r="Q320" s="623"/>
      <c r="R320" s="623"/>
      <c r="S320" s="623"/>
      <c r="T320" s="623"/>
      <c r="U320" s="623"/>
      <c r="V320" s="623"/>
      <c r="W320" s="623"/>
      <c r="X320" s="623"/>
      <c r="Y320" s="623"/>
      <c r="Z320" s="623"/>
    </row>
    <row r="321">
      <c r="A321" s="650"/>
      <c r="B321" s="623"/>
      <c r="C321" s="650"/>
      <c r="D321" s="650"/>
      <c r="E321" s="623"/>
      <c r="F321" s="623"/>
      <c r="G321" s="623"/>
      <c r="H321" s="623"/>
      <c r="I321" s="623"/>
      <c r="J321" s="623"/>
      <c r="K321" s="623"/>
      <c r="L321" s="623"/>
      <c r="M321" s="623"/>
      <c r="N321" s="623"/>
      <c r="O321" s="623"/>
      <c r="P321" s="623"/>
      <c r="Q321" s="623"/>
      <c r="R321" s="623"/>
      <c r="S321" s="623"/>
      <c r="T321" s="623"/>
      <c r="U321" s="623"/>
      <c r="V321" s="623"/>
      <c r="W321" s="623"/>
      <c r="X321" s="623"/>
      <c r="Y321" s="623"/>
      <c r="Z321" s="623"/>
    </row>
    <row r="322">
      <c r="A322" s="650"/>
      <c r="B322" s="623"/>
      <c r="C322" s="650"/>
      <c r="D322" s="650"/>
      <c r="E322" s="623"/>
      <c r="F322" s="623"/>
      <c r="G322" s="623"/>
      <c r="H322" s="623"/>
      <c r="I322" s="623"/>
      <c r="J322" s="623"/>
      <c r="K322" s="623"/>
      <c r="L322" s="623"/>
      <c r="M322" s="623"/>
      <c r="N322" s="623"/>
      <c r="O322" s="623"/>
      <c r="P322" s="623"/>
      <c r="Q322" s="623"/>
      <c r="R322" s="623"/>
      <c r="S322" s="623"/>
      <c r="T322" s="623"/>
      <c r="U322" s="623"/>
      <c r="V322" s="623"/>
      <c r="W322" s="623"/>
      <c r="X322" s="623"/>
      <c r="Y322" s="623"/>
      <c r="Z322" s="623"/>
    </row>
    <row r="323">
      <c r="A323" s="650"/>
      <c r="B323" s="623"/>
      <c r="C323" s="650"/>
      <c r="D323" s="650"/>
      <c r="E323" s="623"/>
      <c r="F323" s="623"/>
      <c r="G323" s="623"/>
      <c r="H323" s="623"/>
      <c r="I323" s="623"/>
      <c r="J323" s="623"/>
      <c r="K323" s="623"/>
      <c r="L323" s="623"/>
      <c r="M323" s="623"/>
      <c r="N323" s="623"/>
      <c r="O323" s="623"/>
      <c r="P323" s="623"/>
      <c r="Q323" s="623"/>
      <c r="R323" s="623"/>
      <c r="S323" s="623"/>
      <c r="T323" s="623"/>
      <c r="U323" s="623"/>
      <c r="V323" s="623"/>
      <c r="W323" s="623"/>
      <c r="X323" s="623"/>
      <c r="Y323" s="623"/>
      <c r="Z323" s="623"/>
    </row>
    <row r="324">
      <c r="A324" s="650"/>
      <c r="B324" s="623"/>
      <c r="C324" s="650"/>
      <c r="D324" s="650"/>
      <c r="E324" s="623"/>
      <c r="F324" s="623"/>
      <c r="G324" s="623"/>
      <c r="H324" s="623"/>
      <c r="I324" s="623"/>
      <c r="J324" s="623"/>
      <c r="K324" s="623"/>
      <c r="L324" s="623"/>
      <c r="M324" s="623"/>
      <c r="N324" s="623"/>
      <c r="O324" s="623"/>
      <c r="P324" s="623"/>
      <c r="Q324" s="623"/>
      <c r="R324" s="623"/>
      <c r="S324" s="623"/>
      <c r="T324" s="623"/>
      <c r="U324" s="623"/>
      <c r="V324" s="623"/>
      <c r="W324" s="623"/>
      <c r="X324" s="623"/>
      <c r="Y324" s="623"/>
      <c r="Z324" s="623"/>
    </row>
    <row r="325">
      <c r="A325" s="650"/>
      <c r="B325" s="623"/>
      <c r="C325" s="650"/>
      <c r="D325" s="650"/>
      <c r="E325" s="623"/>
      <c r="F325" s="623"/>
      <c r="G325" s="623"/>
      <c r="H325" s="623"/>
      <c r="I325" s="623"/>
      <c r="J325" s="623"/>
      <c r="K325" s="623"/>
      <c r="L325" s="623"/>
      <c r="M325" s="623"/>
      <c r="N325" s="623"/>
      <c r="O325" s="623"/>
      <c r="P325" s="623"/>
      <c r="Q325" s="623"/>
      <c r="R325" s="623"/>
      <c r="S325" s="623"/>
      <c r="T325" s="623"/>
      <c r="U325" s="623"/>
      <c r="V325" s="623"/>
      <c r="W325" s="623"/>
      <c r="X325" s="623"/>
      <c r="Y325" s="623"/>
      <c r="Z325" s="623"/>
    </row>
    <row r="326">
      <c r="A326" s="650"/>
      <c r="B326" s="623"/>
      <c r="C326" s="650"/>
      <c r="D326" s="650"/>
      <c r="E326" s="623"/>
      <c r="F326" s="623"/>
      <c r="G326" s="623"/>
      <c r="H326" s="623"/>
      <c r="I326" s="623"/>
      <c r="J326" s="623"/>
      <c r="K326" s="623"/>
      <c r="L326" s="623"/>
      <c r="M326" s="623"/>
      <c r="N326" s="623"/>
      <c r="O326" s="623"/>
      <c r="P326" s="623"/>
      <c r="Q326" s="623"/>
      <c r="R326" s="623"/>
      <c r="S326" s="623"/>
      <c r="T326" s="623"/>
      <c r="U326" s="623"/>
      <c r="V326" s="623"/>
      <c r="W326" s="623"/>
      <c r="X326" s="623"/>
      <c r="Y326" s="623"/>
      <c r="Z326" s="623"/>
    </row>
    <row r="327">
      <c r="A327" s="650"/>
      <c r="B327" s="623"/>
      <c r="C327" s="650"/>
      <c r="D327" s="650"/>
      <c r="E327" s="623"/>
      <c r="F327" s="623"/>
      <c r="G327" s="623"/>
      <c r="H327" s="623"/>
      <c r="I327" s="623"/>
      <c r="J327" s="623"/>
      <c r="K327" s="623"/>
      <c r="L327" s="623"/>
      <c r="M327" s="623"/>
      <c r="N327" s="623"/>
      <c r="O327" s="623"/>
      <c r="P327" s="623"/>
      <c r="Q327" s="623"/>
      <c r="R327" s="623"/>
      <c r="S327" s="623"/>
      <c r="T327" s="623"/>
      <c r="U327" s="623"/>
      <c r="V327" s="623"/>
      <c r="W327" s="623"/>
      <c r="X327" s="623"/>
      <c r="Y327" s="623"/>
      <c r="Z327" s="623"/>
    </row>
    <row r="328">
      <c r="A328" s="650"/>
      <c r="B328" s="623"/>
      <c r="C328" s="650"/>
      <c r="D328" s="650"/>
      <c r="E328" s="623"/>
      <c r="F328" s="623"/>
      <c r="G328" s="623"/>
      <c r="H328" s="623"/>
      <c r="I328" s="623"/>
      <c r="J328" s="623"/>
      <c r="K328" s="623"/>
      <c r="L328" s="623"/>
      <c r="M328" s="623"/>
      <c r="N328" s="623"/>
      <c r="O328" s="623"/>
      <c r="P328" s="623"/>
      <c r="Q328" s="623"/>
      <c r="R328" s="623"/>
      <c r="S328" s="623"/>
      <c r="T328" s="623"/>
      <c r="U328" s="623"/>
      <c r="V328" s="623"/>
      <c r="W328" s="623"/>
      <c r="X328" s="623"/>
      <c r="Y328" s="623"/>
      <c r="Z328" s="623"/>
    </row>
    <row r="329">
      <c r="A329" s="650"/>
      <c r="B329" s="623"/>
      <c r="C329" s="650"/>
      <c r="D329" s="650"/>
      <c r="E329" s="623"/>
      <c r="F329" s="623"/>
      <c r="G329" s="623"/>
      <c r="H329" s="623"/>
      <c r="I329" s="623"/>
      <c r="J329" s="623"/>
      <c r="K329" s="623"/>
      <c r="L329" s="623"/>
      <c r="M329" s="623"/>
      <c r="N329" s="623"/>
      <c r="O329" s="623"/>
      <c r="P329" s="623"/>
      <c r="Q329" s="623"/>
      <c r="R329" s="623"/>
      <c r="S329" s="623"/>
      <c r="T329" s="623"/>
      <c r="U329" s="623"/>
      <c r="V329" s="623"/>
      <c r="W329" s="623"/>
      <c r="X329" s="623"/>
      <c r="Y329" s="623"/>
      <c r="Z329" s="623"/>
    </row>
    <row r="330">
      <c r="A330" s="650"/>
      <c r="B330" s="623"/>
      <c r="C330" s="650"/>
      <c r="D330" s="650"/>
      <c r="E330" s="623"/>
      <c r="F330" s="623"/>
      <c r="G330" s="623"/>
      <c r="H330" s="623"/>
      <c r="I330" s="623"/>
      <c r="J330" s="623"/>
      <c r="K330" s="623"/>
      <c r="L330" s="623"/>
      <c r="M330" s="623"/>
      <c r="N330" s="623"/>
      <c r="O330" s="623"/>
      <c r="P330" s="623"/>
      <c r="Q330" s="623"/>
      <c r="R330" s="623"/>
      <c r="S330" s="623"/>
      <c r="T330" s="623"/>
      <c r="U330" s="623"/>
      <c r="V330" s="623"/>
      <c r="W330" s="623"/>
      <c r="X330" s="623"/>
      <c r="Y330" s="623"/>
      <c r="Z330" s="623"/>
    </row>
    <row r="331">
      <c r="A331" s="650"/>
      <c r="B331" s="623"/>
      <c r="C331" s="650"/>
      <c r="D331" s="650"/>
      <c r="E331" s="623"/>
      <c r="F331" s="623"/>
      <c r="G331" s="623"/>
      <c r="H331" s="623"/>
      <c r="I331" s="623"/>
      <c r="J331" s="623"/>
      <c r="K331" s="623"/>
      <c r="L331" s="623"/>
      <c r="M331" s="623"/>
      <c r="N331" s="623"/>
      <c r="O331" s="623"/>
      <c r="P331" s="623"/>
      <c r="Q331" s="623"/>
      <c r="R331" s="623"/>
      <c r="S331" s="623"/>
      <c r="T331" s="623"/>
      <c r="U331" s="623"/>
      <c r="V331" s="623"/>
      <c r="W331" s="623"/>
      <c r="X331" s="623"/>
      <c r="Y331" s="623"/>
      <c r="Z331" s="623"/>
    </row>
    <row r="332">
      <c r="A332" s="650"/>
      <c r="B332" s="623"/>
      <c r="C332" s="650"/>
      <c r="D332" s="650"/>
      <c r="E332" s="623"/>
      <c r="F332" s="623"/>
      <c r="G332" s="623"/>
      <c r="H332" s="623"/>
      <c r="I332" s="623"/>
      <c r="J332" s="623"/>
      <c r="K332" s="623"/>
      <c r="L332" s="623"/>
      <c r="M332" s="623"/>
      <c r="N332" s="623"/>
      <c r="O332" s="623"/>
      <c r="P332" s="623"/>
      <c r="Q332" s="623"/>
      <c r="R332" s="623"/>
      <c r="S332" s="623"/>
      <c r="T332" s="623"/>
      <c r="U332" s="623"/>
      <c r="V332" s="623"/>
      <c r="W332" s="623"/>
      <c r="X332" s="623"/>
      <c r="Y332" s="623"/>
      <c r="Z332" s="623"/>
    </row>
    <row r="333">
      <c r="A333" s="650"/>
      <c r="B333" s="623"/>
      <c r="C333" s="650"/>
      <c r="D333" s="650"/>
      <c r="E333" s="623"/>
      <c r="F333" s="623"/>
      <c r="G333" s="623"/>
      <c r="H333" s="623"/>
      <c r="I333" s="623"/>
      <c r="J333" s="623"/>
      <c r="K333" s="623"/>
      <c r="L333" s="623"/>
      <c r="M333" s="623"/>
      <c r="N333" s="623"/>
      <c r="O333" s="623"/>
      <c r="P333" s="623"/>
      <c r="Q333" s="623"/>
      <c r="R333" s="623"/>
      <c r="S333" s="623"/>
      <c r="T333" s="623"/>
      <c r="U333" s="623"/>
      <c r="V333" s="623"/>
      <c r="W333" s="623"/>
      <c r="X333" s="623"/>
      <c r="Y333" s="623"/>
      <c r="Z333" s="623"/>
    </row>
    <row r="334">
      <c r="A334" s="650"/>
      <c r="B334" s="623"/>
      <c r="C334" s="650"/>
      <c r="D334" s="650"/>
      <c r="E334" s="623"/>
      <c r="F334" s="623"/>
      <c r="G334" s="623"/>
      <c r="H334" s="623"/>
      <c r="I334" s="623"/>
      <c r="J334" s="623"/>
      <c r="K334" s="623"/>
      <c r="L334" s="623"/>
      <c r="M334" s="623"/>
      <c r="N334" s="623"/>
      <c r="O334" s="623"/>
      <c r="P334" s="623"/>
      <c r="Q334" s="623"/>
      <c r="R334" s="623"/>
      <c r="S334" s="623"/>
      <c r="T334" s="623"/>
      <c r="U334" s="623"/>
      <c r="V334" s="623"/>
      <c r="W334" s="623"/>
      <c r="X334" s="623"/>
      <c r="Y334" s="623"/>
      <c r="Z334" s="623"/>
    </row>
    <row r="335">
      <c r="A335" s="650"/>
      <c r="B335" s="623"/>
      <c r="C335" s="650"/>
      <c r="D335" s="650"/>
      <c r="E335" s="623"/>
      <c r="F335" s="623"/>
      <c r="G335" s="623"/>
      <c r="H335" s="623"/>
      <c r="I335" s="623"/>
      <c r="J335" s="623"/>
      <c r="K335" s="623"/>
      <c r="L335" s="623"/>
      <c r="M335" s="623"/>
      <c r="N335" s="623"/>
      <c r="O335" s="623"/>
      <c r="P335" s="623"/>
      <c r="Q335" s="623"/>
      <c r="R335" s="623"/>
      <c r="S335" s="623"/>
      <c r="T335" s="623"/>
      <c r="U335" s="623"/>
      <c r="V335" s="623"/>
      <c r="W335" s="623"/>
      <c r="X335" s="623"/>
      <c r="Y335" s="623"/>
      <c r="Z335" s="623"/>
    </row>
    <row r="336">
      <c r="A336" s="650"/>
      <c r="B336" s="623"/>
      <c r="C336" s="650"/>
      <c r="D336" s="650"/>
      <c r="E336" s="623"/>
      <c r="F336" s="623"/>
      <c r="G336" s="623"/>
      <c r="H336" s="623"/>
      <c r="I336" s="623"/>
      <c r="J336" s="623"/>
      <c r="K336" s="623"/>
      <c r="L336" s="623"/>
      <c r="M336" s="623"/>
      <c r="N336" s="623"/>
      <c r="O336" s="623"/>
      <c r="P336" s="623"/>
      <c r="Q336" s="623"/>
      <c r="R336" s="623"/>
      <c r="S336" s="623"/>
      <c r="T336" s="623"/>
      <c r="U336" s="623"/>
      <c r="V336" s="623"/>
      <c r="W336" s="623"/>
      <c r="X336" s="623"/>
      <c r="Y336" s="623"/>
      <c r="Z336" s="623"/>
    </row>
    <row r="337">
      <c r="A337" s="650"/>
      <c r="B337" s="623"/>
      <c r="C337" s="650"/>
      <c r="D337" s="650"/>
      <c r="E337" s="623"/>
      <c r="F337" s="623"/>
      <c r="G337" s="623"/>
      <c r="H337" s="623"/>
      <c r="I337" s="623"/>
      <c r="J337" s="623"/>
      <c r="K337" s="623"/>
      <c r="L337" s="623"/>
      <c r="M337" s="623"/>
      <c r="N337" s="623"/>
      <c r="O337" s="623"/>
      <c r="P337" s="623"/>
      <c r="Q337" s="623"/>
      <c r="R337" s="623"/>
      <c r="S337" s="623"/>
      <c r="T337" s="623"/>
      <c r="U337" s="623"/>
      <c r="V337" s="623"/>
      <c r="W337" s="623"/>
      <c r="X337" s="623"/>
      <c r="Y337" s="623"/>
      <c r="Z337" s="623"/>
    </row>
    <row r="338">
      <c r="A338" s="650"/>
      <c r="B338" s="623"/>
      <c r="C338" s="650"/>
      <c r="D338" s="650"/>
      <c r="E338" s="623"/>
      <c r="F338" s="623"/>
      <c r="G338" s="623"/>
      <c r="H338" s="623"/>
      <c r="I338" s="623"/>
      <c r="J338" s="623"/>
      <c r="K338" s="623"/>
      <c r="L338" s="623"/>
      <c r="M338" s="623"/>
      <c r="N338" s="623"/>
      <c r="O338" s="623"/>
      <c r="P338" s="623"/>
      <c r="Q338" s="623"/>
      <c r="R338" s="623"/>
      <c r="S338" s="623"/>
      <c r="T338" s="623"/>
      <c r="U338" s="623"/>
      <c r="V338" s="623"/>
      <c r="W338" s="623"/>
      <c r="X338" s="623"/>
      <c r="Y338" s="623"/>
      <c r="Z338" s="623"/>
    </row>
    <row r="339">
      <c r="A339" s="650"/>
      <c r="B339" s="623"/>
      <c r="C339" s="650"/>
      <c r="D339" s="650"/>
      <c r="E339" s="623"/>
      <c r="F339" s="623"/>
      <c r="G339" s="623"/>
      <c r="H339" s="623"/>
      <c r="I339" s="623"/>
      <c r="J339" s="623"/>
      <c r="K339" s="623"/>
      <c r="L339" s="623"/>
      <c r="M339" s="623"/>
      <c r="N339" s="623"/>
      <c r="O339" s="623"/>
      <c r="P339" s="623"/>
      <c r="Q339" s="623"/>
      <c r="R339" s="623"/>
      <c r="S339" s="623"/>
      <c r="T339" s="623"/>
      <c r="U339" s="623"/>
      <c r="V339" s="623"/>
      <c r="W339" s="623"/>
      <c r="X339" s="623"/>
      <c r="Y339" s="623"/>
      <c r="Z339" s="623"/>
    </row>
    <row r="340">
      <c r="A340" s="650"/>
      <c r="B340" s="623"/>
      <c r="C340" s="650"/>
      <c r="D340" s="650"/>
      <c r="E340" s="623"/>
      <c r="F340" s="623"/>
      <c r="G340" s="623"/>
      <c r="H340" s="623"/>
      <c r="I340" s="623"/>
      <c r="J340" s="623"/>
      <c r="K340" s="623"/>
      <c r="L340" s="623"/>
      <c r="M340" s="623"/>
      <c r="N340" s="623"/>
      <c r="O340" s="623"/>
      <c r="P340" s="623"/>
      <c r="Q340" s="623"/>
      <c r="R340" s="623"/>
      <c r="S340" s="623"/>
      <c r="T340" s="623"/>
      <c r="U340" s="623"/>
      <c r="V340" s="623"/>
      <c r="W340" s="623"/>
      <c r="X340" s="623"/>
      <c r="Y340" s="623"/>
      <c r="Z340" s="623"/>
    </row>
    <row r="341">
      <c r="A341" s="650"/>
      <c r="B341" s="623"/>
      <c r="C341" s="650"/>
      <c r="D341" s="650"/>
      <c r="E341" s="623"/>
      <c r="F341" s="623"/>
      <c r="G341" s="623"/>
      <c r="H341" s="623"/>
      <c r="I341" s="623"/>
      <c r="J341" s="623"/>
      <c r="K341" s="623"/>
      <c r="L341" s="623"/>
      <c r="M341" s="623"/>
      <c r="N341" s="623"/>
      <c r="O341" s="623"/>
      <c r="P341" s="623"/>
      <c r="Q341" s="623"/>
      <c r="R341" s="623"/>
      <c r="S341" s="623"/>
      <c r="T341" s="623"/>
      <c r="U341" s="623"/>
      <c r="V341" s="623"/>
      <c r="W341" s="623"/>
      <c r="X341" s="623"/>
      <c r="Y341" s="623"/>
      <c r="Z341" s="623"/>
    </row>
    <row r="342">
      <c r="A342" s="650"/>
      <c r="B342" s="623"/>
      <c r="C342" s="650"/>
      <c r="D342" s="650"/>
      <c r="E342" s="623"/>
      <c r="F342" s="623"/>
      <c r="G342" s="623"/>
      <c r="H342" s="623"/>
      <c r="I342" s="623"/>
      <c r="J342" s="623"/>
      <c r="K342" s="623"/>
      <c r="L342" s="623"/>
      <c r="M342" s="623"/>
      <c r="N342" s="623"/>
      <c r="O342" s="623"/>
      <c r="P342" s="623"/>
      <c r="Q342" s="623"/>
      <c r="R342" s="623"/>
      <c r="S342" s="623"/>
      <c r="T342" s="623"/>
      <c r="U342" s="623"/>
      <c r="V342" s="623"/>
      <c r="W342" s="623"/>
      <c r="X342" s="623"/>
      <c r="Y342" s="623"/>
      <c r="Z342" s="623"/>
    </row>
    <row r="343">
      <c r="A343" s="650"/>
      <c r="B343" s="623"/>
      <c r="C343" s="650"/>
      <c r="D343" s="650"/>
      <c r="E343" s="623"/>
      <c r="F343" s="623"/>
      <c r="G343" s="623"/>
      <c r="H343" s="623"/>
      <c r="I343" s="623"/>
      <c r="J343" s="623"/>
      <c r="K343" s="623"/>
      <c r="L343" s="623"/>
      <c r="M343" s="623"/>
      <c r="N343" s="623"/>
      <c r="O343" s="623"/>
      <c r="P343" s="623"/>
      <c r="Q343" s="623"/>
      <c r="R343" s="623"/>
      <c r="S343" s="623"/>
      <c r="T343" s="623"/>
      <c r="U343" s="623"/>
      <c r="V343" s="623"/>
      <c r="W343" s="623"/>
      <c r="X343" s="623"/>
      <c r="Y343" s="623"/>
      <c r="Z343" s="623"/>
    </row>
    <row r="344">
      <c r="A344" s="650"/>
      <c r="B344" s="623"/>
      <c r="C344" s="650"/>
      <c r="D344" s="650"/>
      <c r="E344" s="623"/>
      <c r="F344" s="623"/>
      <c r="G344" s="623"/>
      <c r="H344" s="623"/>
      <c r="I344" s="623"/>
      <c r="J344" s="623"/>
      <c r="K344" s="623"/>
      <c r="L344" s="623"/>
      <c r="M344" s="623"/>
      <c r="N344" s="623"/>
      <c r="O344" s="623"/>
      <c r="P344" s="623"/>
      <c r="Q344" s="623"/>
      <c r="R344" s="623"/>
      <c r="S344" s="623"/>
      <c r="T344" s="623"/>
      <c r="U344" s="623"/>
      <c r="V344" s="623"/>
      <c r="W344" s="623"/>
      <c r="X344" s="623"/>
      <c r="Y344" s="623"/>
      <c r="Z344" s="623"/>
    </row>
    <row r="345">
      <c r="A345" s="650"/>
      <c r="B345" s="623"/>
      <c r="C345" s="650"/>
      <c r="D345" s="650"/>
      <c r="E345" s="623"/>
      <c r="F345" s="623"/>
      <c r="G345" s="623"/>
      <c r="H345" s="623"/>
      <c r="I345" s="623"/>
      <c r="J345" s="623"/>
      <c r="K345" s="623"/>
      <c r="L345" s="623"/>
      <c r="M345" s="623"/>
      <c r="N345" s="623"/>
      <c r="O345" s="623"/>
      <c r="P345" s="623"/>
      <c r="Q345" s="623"/>
      <c r="R345" s="623"/>
      <c r="S345" s="623"/>
      <c r="T345" s="623"/>
      <c r="U345" s="623"/>
      <c r="V345" s="623"/>
      <c r="W345" s="623"/>
      <c r="X345" s="623"/>
      <c r="Y345" s="623"/>
      <c r="Z345" s="623"/>
    </row>
    <row r="346">
      <c r="A346" s="650"/>
      <c r="B346" s="623"/>
      <c r="C346" s="650"/>
      <c r="D346" s="650"/>
      <c r="E346" s="623"/>
      <c r="F346" s="623"/>
      <c r="G346" s="623"/>
      <c r="H346" s="623"/>
      <c r="I346" s="623"/>
      <c r="J346" s="623"/>
      <c r="K346" s="623"/>
      <c r="L346" s="623"/>
      <c r="M346" s="623"/>
      <c r="N346" s="623"/>
      <c r="O346" s="623"/>
      <c r="P346" s="623"/>
      <c r="Q346" s="623"/>
      <c r="R346" s="623"/>
      <c r="S346" s="623"/>
      <c r="T346" s="623"/>
      <c r="U346" s="623"/>
      <c r="V346" s="623"/>
      <c r="W346" s="623"/>
      <c r="X346" s="623"/>
      <c r="Y346" s="623"/>
      <c r="Z346" s="623"/>
    </row>
    <row r="347">
      <c r="A347" s="650"/>
      <c r="B347" s="623"/>
      <c r="C347" s="650"/>
      <c r="D347" s="650"/>
      <c r="E347" s="623"/>
      <c r="F347" s="623"/>
      <c r="G347" s="623"/>
      <c r="H347" s="623"/>
      <c r="I347" s="623"/>
      <c r="J347" s="623"/>
      <c r="K347" s="623"/>
      <c r="L347" s="623"/>
      <c r="M347" s="623"/>
      <c r="N347" s="623"/>
      <c r="O347" s="623"/>
      <c r="P347" s="623"/>
      <c r="Q347" s="623"/>
      <c r="R347" s="623"/>
      <c r="S347" s="623"/>
      <c r="T347" s="623"/>
      <c r="U347" s="623"/>
      <c r="V347" s="623"/>
      <c r="W347" s="623"/>
      <c r="X347" s="623"/>
      <c r="Y347" s="623"/>
      <c r="Z347" s="623"/>
    </row>
    <row r="348">
      <c r="A348" s="650"/>
      <c r="B348" s="623"/>
      <c r="C348" s="650"/>
      <c r="D348" s="650"/>
      <c r="E348" s="623"/>
      <c r="F348" s="623"/>
      <c r="G348" s="623"/>
      <c r="H348" s="623"/>
      <c r="I348" s="623"/>
      <c r="J348" s="623"/>
      <c r="K348" s="623"/>
      <c r="L348" s="623"/>
      <c r="M348" s="623"/>
      <c r="N348" s="623"/>
      <c r="O348" s="623"/>
      <c r="P348" s="623"/>
      <c r="Q348" s="623"/>
      <c r="R348" s="623"/>
      <c r="S348" s="623"/>
      <c r="T348" s="623"/>
      <c r="U348" s="623"/>
      <c r="V348" s="623"/>
      <c r="W348" s="623"/>
      <c r="X348" s="623"/>
      <c r="Y348" s="623"/>
      <c r="Z348" s="623"/>
    </row>
    <row r="349">
      <c r="A349" s="650"/>
      <c r="B349" s="623"/>
      <c r="C349" s="650"/>
      <c r="D349" s="650"/>
      <c r="E349" s="623"/>
      <c r="F349" s="623"/>
      <c r="G349" s="623"/>
      <c r="H349" s="623"/>
      <c r="I349" s="623"/>
      <c r="J349" s="623"/>
      <c r="K349" s="623"/>
      <c r="L349" s="623"/>
      <c r="M349" s="623"/>
      <c r="N349" s="623"/>
      <c r="O349" s="623"/>
      <c r="P349" s="623"/>
      <c r="Q349" s="623"/>
      <c r="R349" s="623"/>
      <c r="S349" s="623"/>
      <c r="T349" s="623"/>
      <c r="U349" s="623"/>
      <c r="V349" s="623"/>
      <c r="W349" s="623"/>
      <c r="X349" s="623"/>
      <c r="Y349" s="623"/>
      <c r="Z349" s="623"/>
    </row>
    <row r="350">
      <c r="A350" s="650"/>
      <c r="B350" s="623"/>
      <c r="C350" s="650"/>
      <c r="D350" s="650"/>
      <c r="E350" s="623"/>
      <c r="F350" s="623"/>
      <c r="G350" s="623"/>
      <c r="H350" s="623"/>
      <c r="I350" s="623"/>
      <c r="J350" s="623"/>
      <c r="K350" s="623"/>
      <c r="L350" s="623"/>
      <c r="M350" s="623"/>
      <c r="N350" s="623"/>
      <c r="O350" s="623"/>
      <c r="P350" s="623"/>
      <c r="Q350" s="623"/>
      <c r="R350" s="623"/>
      <c r="S350" s="623"/>
      <c r="T350" s="623"/>
      <c r="U350" s="623"/>
      <c r="V350" s="623"/>
      <c r="W350" s="623"/>
      <c r="X350" s="623"/>
      <c r="Y350" s="623"/>
      <c r="Z350" s="623"/>
    </row>
    <row r="351">
      <c r="A351" s="650"/>
      <c r="B351" s="623"/>
      <c r="C351" s="650"/>
      <c r="D351" s="650"/>
      <c r="E351" s="623"/>
      <c r="F351" s="623"/>
      <c r="G351" s="623"/>
      <c r="H351" s="623"/>
      <c r="I351" s="623"/>
      <c r="J351" s="623"/>
      <c r="K351" s="623"/>
      <c r="L351" s="623"/>
      <c r="M351" s="623"/>
      <c r="N351" s="623"/>
      <c r="O351" s="623"/>
      <c r="P351" s="623"/>
      <c r="Q351" s="623"/>
      <c r="R351" s="623"/>
      <c r="S351" s="623"/>
      <c r="T351" s="623"/>
      <c r="U351" s="623"/>
      <c r="V351" s="623"/>
      <c r="W351" s="623"/>
      <c r="X351" s="623"/>
      <c r="Y351" s="623"/>
      <c r="Z351" s="623"/>
    </row>
    <row r="352">
      <c r="A352" s="650"/>
      <c r="B352" s="623"/>
      <c r="C352" s="650"/>
      <c r="D352" s="650"/>
      <c r="E352" s="623"/>
      <c r="F352" s="623"/>
      <c r="G352" s="623"/>
      <c r="H352" s="623"/>
      <c r="I352" s="623"/>
      <c r="J352" s="623"/>
      <c r="K352" s="623"/>
      <c r="L352" s="623"/>
      <c r="M352" s="623"/>
      <c r="N352" s="623"/>
      <c r="O352" s="623"/>
      <c r="P352" s="623"/>
      <c r="Q352" s="623"/>
      <c r="R352" s="623"/>
      <c r="S352" s="623"/>
      <c r="T352" s="623"/>
      <c r="U352" s="623"/>
      <c r="V352" s="623"/>
      <c r="W352" s="623"/>
      <c r="X352" s="623"/>
      <c r="Y352" s="623"/>
      <c r="Z352" s="623"/>
    </row>
    <row r="353">
      <c r="A353" s="650"/>
      <c r="B353" s="623"/>
      <c r="C353" s="650"/>
      <c r="D353" s="650"/>
      <c r="E353" s="623"/>
      <c r="F353" s="623"/>
      <c r="G353" s="623"/>
      <c r="H353" s="623"/>
      <c r="I353" s="623"/>
      <c r="J353" s="623"/>
      <c r="K353" s="623"/>
      <c r="L353" s="623"/>
      <c r="M353" s="623"/>
      <c r="N353" s="623"/>
      <c r="O353" s="623"/>
      <c r="P353" s="623"/>
      <c r="Q353" s="623"/>
      <c r="R353" s="623"/>
      <c r="S353" s="623"/>
      <c r="T353" s="623"/>
      <c r="U353" s="623"/>
      <c r="V353" s="623"/>
      <c r="W353" s="623"/>
      <c r="X353" s="623"/>
      <c r="Y353" s="623"/>
      <c r="Z353" s="623"/>
    </row>
    <row r="354">
      <c r="A354" s="650"/>
      <c r="B354" s="623"/>
      <c r="C354" s="650"/>
      <c r="D354" s="650"/>
      <c r="E354" s="623"/>
      <c r="F354" s="623"/>
      <c r="G354" s="623"/>
      <c r="H354" s="623"/>
      <c r="I354" s="623"/>
      <c r="J354" s="623"/>
      <c r="K354" s="623"/>
      <c r="L354" s="623"/>
      <c r="M354" s="623"/>
      <c r="N354" s="623"/>
      <c r="O354" s="623"/>
      <c r="P354" s="623"/>
      <c r="Q354" s="623"/>
      <c r="R354" s="623"/>
      <c r="S354" s="623"/>
      <c r="T354" s="623"/>
      <c r="U354" s="623"/>
      <c r="V354" s="623"/>
      <c r="W354" s="623"/>
      <c r="X354" s="623"/>
      <c r="Y354" s="623"/>
      <c r="Z354" s="623"/>
    </row>
    <row r="355">
      <c r="A355" s="650"/>
      <c r="B355" s="623"/>
      <c r="C355" s="650"/>
      <c r="D355" s="650"/>
      <c r="E355" s="623"/>
      <c r="F355" s="623"/>
      <c r="G355" s="623"/>
      <c r="H355" s="623"/>
      <c r="I355" s="623"/>
      <c r="J355" s="623"/>
      <c r="K355" s="623"/>
      <c r="L355" s="623"/>
      <c r="M355" s="623"/>
      <c r="N355" s="623"/>
      <c r="O355" s="623"/>
      <c r="P355" s="623"/>
      <c r="Q355" s="623"/>
      <c r="R355" s="623"/>
      <c r="S355" s="623"/>
      <c r="T355" s="623"/>
      <c r="U355" s="623"/>
      <c r="V355" s="623"/>
      <c r="W355" s="623"/>
      <c r="X355" s="623"/>
      <c r="Y355" s="623"/>
      <c r="Z355" s="623"/>
    </row>
    <row r="356">
      <c r="A356" s="650"/>
      <c r="B356" s="623"/>
      <c r="C356" s="650"/>
      <c r="D356" s="650"/>
      <c r="E356" s="623"/>
      <c r="F356" s="623"/>
      <c r="G356" s="623"/>
      <c r="H356" s="623"/>
      <c r="I356" s="623"/>
      <c r="J356" s="623"/>
      <c r="K356" s="623"/>
      <c r="L356" s="623"/>
      <c r="M356" s="623"/>
      <c r="N356" s="623"/>
      <c r="O356" s="623"/>
      <c r="P356" s="623"/>
      <c r="Q356" s="623"/>
      <c r="R356" s="623"/>
      <c r="S356" s="623"/>
      <c r="T356" s="623"/>
      <c r="U356" s="623"/>
      <c r="V356" s="623"/>
      <c r="W356" s="623"/>
      <c r="X356" s="623"/>
      <c r="Y356" s="623"/>
      <c r="Z356" s="623"/>
    </row>
    <row r="357">
      <c r="A357" s="650"/>
      <c r="B357" s="623"/>
      <c r="C357" s="650"/>
      <c r="D357" s="650"/>
      <c r="E357" s="623"/>
      <c r="F357" s="623"/>
      <c r="G357" s="623"/>
      <c r="H357" s="623"/>
      <c r="I357" s="623"/>
      <c r="J357" s="623"/>
      <c r="K357" s="623"/>
      <c r="L357" s="623"/>
      <c r="M357" s="623"/>
      <c r="N357" s="623"/>
      <c r="O357" s="623"/>
      <c r="P357" s="623"/>
      <c r="Q357" s="623"/>
      <c r="R357" s="623"/>
      <c r="S357" s="623"/>
      <c r="T357" s="623"/>
      <c r="U357" s="623"/>
      <c r="V357" s="623"/>
      <c r="W357" s="623"/>
      <c r="X357" s="623"/>
      <c r="Y357" s="623"/>
      <c r="Z357" s="623"/>
    </row>
    <row r="358">
      <c r="A358" s="650"/>
      <c r="B358" s="623"/>
      <c r="C358" s="650"/>
      <c r="D358" s="650"/>
      <c r="E358" s="623"/>
      <c r="F358" s="623"/>
      <c r="G358" s="623"/>
      <c r="H358" s="623"/>
      <c r="I358" s="623"/>
      <c r="J358" s="623"/>
      <c r="K358" s="623"/>
      <c r="L358" s="623"/>
      <c r="M358" s="623"/>
      <c r="N358" s="623"/>
      <c r="O358" s="623"/>
      <c r="P358" s="623"/>
      <c r="Q358" s="623"/>
      <c r="R358" s="623"/>
      <c r="S358" s="623"/>
      <c r="T358" s="623"/>
      <c r="U358" s="623"/>
      <c r="V358" s="623"/>
      <c r="W358" s="623"/>
      <c r="X358" s="623"/>
      <c r="Y358" s="623"/>
      <c r="Z358" s="623"/>
    </row>
    <row r="359">
      <c r="A359" s="650"/>
      <c r="B359" s="623"/>
      <c r="C359" s="650"/>
      <c r="D359" s="650"/>
      <c r="E359" s="623"/>
      <c r="F359" s="623"/>
      <c r="G359" s="623"/>
      <c r="H359" s="623"/>
      <c r="I359" s="623"/>
      <c r="J359" s="623"/>
      <c r="K359" s="623"/>
      <c r="L359" s="623"/>
      <c r="M359" s="623"/>
      <c r="N359" s="623"/>
      <c r="O359" s="623"/>
      <c r="P359" s="623"/>
      <c r="Q359" s="623"/>
      <c r="R359" s="623"/>
      <c r="S359" s="623"/>
      <c r="T359" s="623"/>
      <c r="U359" s="623"/>
      <c r="V359" s="623"/>
      <c r="W359" s="623"/>
      <c r="X359" s="623"/>
      <c r="Y359" s="623"/>
      <c r="Z359" s="623"/>
    </row>
    <row r="360">
      <c r="A360" s="650"/>
      <c r="B360" s="623"/>
      <c r="C360" s="650"/>
      <c r="D360" s="650"/>
      <c r="E360" s="623"/>
      <c r="F360" s="623"/>
      <c r="G360" s="623"/>
      <c r="H360" s="623"/>
      <c r="I360" s="623"/>
      <c r="J360" s="623"/>
      <c r="K360" s="623"/>
      <c r="L360" s="623"/>
      <c r="M360" s="623"/>
      <c r="N360" s="623"/>
      <c r="O360" s="623"/>
      <c r="P360" s="623"/>
      <c r="Q360" s="623"/>
      <c r="R360" s="623"/>
      <c r="S360" s="623"/>
      <c r="T360" s="623"/>
      <c r="U360" s="623"/>
      <c r="V360" s="623"/>
      <c r="W360" s="623"/>
      <c r="X360" s="623"/>
      <c r="Y360" s="623"/>
      <c r="Z360" s="623"/>
    </row>
    <row r="361">
      <c r="A361" s="650"/>
      <c r="B361" s="623"/>
      <c r="C361" s="650"/>
      <c r="D361" s="650"/>
      <c r="E361" s="623"/>
      <c r="F361" s="623"/>
      <c r="G361" s="623"/>
      <c r="H361" s="623"/>
      <c r="I361" s="623"/>
      <c r="J361" s="623"/>
      <c r="K361" s="623"/>
      <c r="L361" s="623"/>
      <c r="M361" s="623"/>
      <c r="N361" s="623"/>
      <c r="O361" s="623"/>
      <c r="P361" s="623"/>
      <c r="Q361" s="623"/>
      <c r="R361" s="623"/>
      <c r="S361" s="623"/>
      <c r="T361" s="623"/>
      <c r="U361" s="623"/>
      <c r="V361" s="623"/>
      <c r="W361" s="623"/>
      <c r="X361" s="623"/>
      <c r="Y361" s="623"/>
      <c r="Z361" s="623"/>
    </row>
    <row r="362">
      <c r="A362" s="650"/>
      <c r="B362" s="623"/>
      <c r="C362" s="650"/>
      <c r="D362" s="650"/>
      <c r="E362" s="623"/>
      <c r="F362" s="623"/>
      <c r="G362" s="623"/>
      <c r="H362" s="623"/>
      <c r="I362" s="623"/>
      <c r="J362" s="623"/>
      <c r="K362" s="623"/>
      <c r="L362" s="623"/>
      <c r="M362" s="623"/>
      <c r="N362" s="623"/>
      <c r="O362" s="623"/>
      <c r="P362" s="623"/>
      <c r="Q362" s="623"/>
      <c r="R362" s="623"/>
      <c r="S362" s="623"/>
      <c r="T362" s="623"/>
      <c r="U362" s="623"/>
      <c r="V362" s="623"/>
      <c r="W362" s="623"/>
      <c r="X362" s="623"/>
      <c r="Y362" s="623"/>
      <c r="Z362" s="623"/>
    </row>
    <row r="363">
      <c r="A363" s="650"/>
      <c r="B363" s="623"/>
      <c r="C363" s="650"/>
      <c r="D363" s="650"/>
      <c r="E363" s="623"/>
      <c r="F363" s="623"/>
      <c r="G363" s="623"/>
      <c r="H363" s="623"/>
      <c r="I363" s="623"/>
      <c r="J363" s="623"/>
      <c r="K363" s="623"/>
      <c r="L363" s="623"/>
      <c r="M363" s="623"/>
      <c r="N363" s="623"/>
      <c r="O363" s="623"/>
      <c r="P363" s="623"/>
      <c r="Q363" s="623"/>
      <c r="R363" s="623"/>
      <c r="S363" s="623"/>
      <c r="T363" s="623"/>
      <c r="U363" s="623"/>
      <c r="V363" s="623"/>
      <c r="W363" s="623"/>
      <c r="X363" s="623"/>
      <c r="Y363" s="623"/>
      <c r="Z363" s="623"/>
    </row>
    <row r="364">
      <c r="A364" s="650"/>
      <c r="B364" s="623"/>
      <c r="C364" s="650"/>
      <c r="D364" s="650"/>
      <c r="E364" s="623"/>
      <c r="F364" s="623"/>
      <c r="G364" s="623"/>
      <c r="H364" s="623"/>
      <c r="I364" s="623"/>
      <c r="J364" s="623"/>
      <c r="K364" s="623"/>
      <c r="L364" s="623"/>
      <c r="M364" s="623"/>
      <c r="N364" s="623"/>
      <c r="O364" s="623"/>
      <c r="P364" s="623"/>
      <c r="Q364" s="623"/>
      <c r="R364" s="623"/>
      <c r="S364" s="623"/>
      <c r="T364" s="623"/>
      <c r="U364" s="623"/>
      <c r="V364" s="623"/>
      <c r="W364" s="623"/>
      <c r="X364" s="623"/>
      <c r="Y364" s="623"/>
      <c r="Z364" s="623"/>
    </row>
    <row r="365">
      <c r="A365" s="650"/>
      <c r="B365" s="623"/>
      <c r="C365" s="650"/>
      <c r="D365" s="650"/>
      <c r="E365" s="623"/>
      <c r="F365" s="623"/>
      <c r="G365" s="623"/>
      <c r="H365" s="623"/>
      <c r="I365" s="623"/>
      <c r="J365" s="623"/>
      <c r="K365" s="623"/>
      <c r="L365" s="623"/>
      <c r="M365" s="623"/>
      <c r="N365" s="623"/>
      <c r="O365" s="623"/>
      <c r="P365" s="623"/>
      <c r="Q365" s="623"/>
      <c r="R365" s="623"/>
      <c r="S365" s="623"/>
      <c r="T365" s="623"/>
      <c r="U365" s="623"/>
      <c r="V365" s="623"/>
      <c r="W365" s="623"/>
      <c r="X365" s="623"/>
      <c r="Y365" s="623"/>
      <c r="Z365" s="623"/>
    </row>
    <row r="366">
      <c r="A366" s="650"/>
      <c r="B366" s="623"/>
      <c r="C366" s="650"/>
      <c r="D366" s="650"/>
      <c r="E366" s="623"/>
      <c r="F366" s="623"/>
      <c r="G366" s="623"/>
      <c r="H366" s="623"/>
      <c r="I366" s="623"/>
      <c r="J366" s="623"/>
      <c r="K366" s="623"/>
      <c r="L366" s="623"/>
      <c r="M366" s="623"/>
      <c r="N366" s="623"/>
      <c r="O366" s="623"/>
      <c r="P366" s="623"/>
      <c r="Q366" s="623"/>
      <c r="R366" s="623"/>
      <c r="S366" s="623"/>
      <c r="T366" s="623"/>
      <c r="U366" s="623"/>
      <c r="V366" s="623"/>
      <c r="W366" s="623"/>
      <c r="X366" s="623"/>
      <c r="Y366" s="623"/>
      <c r="Z366" s="623"/>
    </row>
    <row r="367">
      <c r="A367" s="650"/>
      <c r="B367" s="623"/>
      <c r="C367" s="650"/>
      <c r="D367" s="650"/>
      <c r="E367" s="623"/>
      <c r="F367" s="623"/>
      <c r="G367" s="623"/>
      <c r="H367" s="623"/>
      <c r="I367" s="623"/>
      <c r="J367" s="623"/>
      <c r="K367" s="623"/>
      <c r="L367" s="623"/>
      <c r="M367" s="623"/>
      <c r="N367" s="623"/>
      <c r="O367" s="623"/>
      <c r="P367" s="623"/>
      <c r="Q367" s="623"/>
      <c r="R367" s="623"/>
      <c r="S367" s="623"/>
      <c r="T367" s="623"/>
      <c r="U367" s="623"/>
      <c r="V367" s="623"/>
      <c r="W367" s="623"/>
      <c r="X367" s="623"/>
      <c r="Y367" s="623"/>
      <c r="Z367" s="623"/>
    </row>
    <row r="368">
      <c r="A368" s="650"/>
      <c r="B368" s="623"/>
      <c r="C368" s="650"/>
      <c r="D368" s="650"/>
      <c r="E368" s="623"/>
      <c r="F368" s="623"/>
      <c r="G368" s="623"/>
      <c r="H368" s="623"/>
      <c r="I368" s="623"/>
      <c r="J368" s="623"/>
      <c r="K368" s="623"/>
      <c r="L368" s="623"/>
      <c r="M368" s="623"/>
      <c r="N368" s="623"/>
      <c r="O368" s="623"/>
      <c r="P368" s="623"/>
      <c r="Q368" s="623"/>
      <c r="R368" s="623"/>
      <c r="S368" s="623"/>
      <c r="T368" s="623"/>
      <c r="U368" s="623"/>
      <c r="V368" s="623"/>
      <c r="W368" s="623"/>
      <c r="X368" s="623"/>
      <c r="Y368" s="623"/>
      <c r="Z368" s="623"/>
    </row>
    <row r="369">
      <c r="A369" s="650"/>
      <c r="B369" s="623"/>
      <c r="C369" s="650"/>
      <c r="D369" s="650"/>
      <c r="E369" s="623"/>
      <c r="F369" s="623"/>
      <c r="G369" s="623"/>
      <c r="H369" s="623"/>
      <c r="I369" s="623"/>
      <c r="J369" s="623"/>
      <c r="K369" s="623"/>
      <c r="L369" s="623"/>
      <c r="M369" s="623"/>
      <c r="N369" s="623"/>
      <c r="O369" s="623"/>
      <c r="P369" s="623"/>
      <c r="Q369" s="623"/>
      <c r="R369" s="623"/>
      <c r="S369" s="623"/>
      <c r="T369" s="623"/>
      <c r="U369" s="623"/>
      <c r="V369" s="623"/>
      <c r="W369" s="623"/>
      <c r="X369" s="623"/>
      <c r="Y369" s="623"/>
      <c r="Z369" s="623"/>
    </row>
    <row r="370">
      <c r="A370" s="650"/>
      <c r="B370" s="623"/>
      <c r="C370" s="650"/>
      <c r="D370" s="650"/>
      <c r="E370" s="623"/>
      <c r="F370" s="623"/>
      <c r="G370" s="623"/>
      <c r="H370" s="623"/>
      <c r="I370" s="623"/>
      <c r="J370" s="623"/>
      <c r="K370" s="623"/>
      <c r="L370" s="623"/>
      <c r="M370" s="623"/>
      <c r="N370" s="623"/>
      <c r="O370" s="623"/>
      <c r="P370" s="623"/>
      <c r="Q370" s="623"/>
      <c r="R370" s="623"/>
      <c r="S370" s="623"/>
      <c r="T370" s="623"/>
      <c r="U370" s="623"/>
      <c r="V370" s="623"/>
      <c r="W370" s="623"/>
      <c r="X370" s="623"/>
      <c r="Y370" s="623"/>
      <c r="Z370" s="623"/>
    </row>
    <row r="371">
      <c r="A371" s="650"/>
      <c r="B371" s="623"/>
      <c r="C371" s="650"/>
      <c r="D371" s="650"/>
      <c r="E371" s="623"/>
      <c r="F371" s="623"/>
      <c r="G371" s="623"/>
      <c r="H371" s="623"/>
      <c r="I371" s="623"/>
      <c r="J371" s="623"/>
      <c r="K371" s="623"/>
      <c r="L371" s="623"/>
      <c r="M371" s="623"/>
      <c r="N371" s="623"/>
      <c r="O371" s="623"/>
      <c r="P371" s="623"/>
      <c r="Q371" s="623"/>
      <c r="R371" s="623"/>
      <c r="S371" s="623"/>
      <c r="T371" s="623"/>
      <c r="U371" s="623"/>
      <c r="V371" s="623"/>
      <c r="W371" s="623"/>
      <c r="X371" s="623"/>
      <c r="Y371" s="623"/>
      <c r="Z371" s="623"/>
    </row>
    <row r="372">
      <c r="A372" s="650"/>
      <c r="B372" s="623"/>
      <c r="C372" s="650"/>
      <c r="D372" s="650"/>
      <c r="E372" s="623"/>
      <c r="F372" s="623"/>
      <c r="G372" s="623"/>
      <c r="H372" s="623"/>
      <c r="I372" s="623"/>
      <c r="J372" s="623"/>
      <c r="K372" s="623"/>
      <c r="L372" s="623"/>
      <c r="M372" s="623"/>
      <c r="N372" s="623"/>
      <c r="O372" s="623"/>
      <c r="P372" s="623"/>
      <c r="Q372" s="623"/>
      <c r="R372" s="623"/>
      <c r="S372" s="623"/>
      <c r="T372" s="623"/>
      <c r="U372" s="623"/>
      <c r="V372" s="623"/>
      <c r="W372" s="623"/>
      <c r="X372" s="623"/>
      <c r="Y372" s="623"/>
      <c r="Z372" s="623"/>
    </row>
    <row r="373">
      <c r="A373" s="650"/>
      <c r="B373" s="623"/>
      <c r="C373" s="650"/>
      <c r="D373" s="650"/>
      <c r="E373" s="623"/>
      <c r="F373" s="623"/>
      <c r="G373" s="623"/>
      <c r="H373" s="623"/>
      <c r="I373" s="623"/>
      <c r="J373" s="623"/>
      <c r="K373" s="623"/>
      <c r="L373" s="623"/>
      <c r="M373" s="623"/>
      <c r="N373" s="623"/>
      <c r="O373" s="623"/>
      <c r="P373" s="623"/>
      <c r="Q373" s="623"/>
      <c r="R373" s="623"/>
      <c r="S373" s="623"/>
      <c r="T373" s="623"/>
      <c r="U373" s="623"/>
      <c r="V373" s="623"/>
      <c r="W373" s="623"/>
      <c r="X373" s="623"/>
      <c r="Y373" s="623"/>
      <c r="Z373" s="623"/>
    </row>
    <row r="374">
      <c r="A374" s="650"/>
      <c r="B374" s="623"/>
      <c r="C374" s="650"/>
      <c r="D374" s="650"/>
      <c r="E374" s="623"/>
      <c r="F374" s="623"/>
      <c r="G374" s="623"/>
      <c r="H374" s="623"/>
      <c r="I374" s="623"/>
      <c r="J374" s="623"/>
      <c r="K374" s="623"/>
      <c r="L374" s="623"/>
      <c r="M374" s="623"/>
      <c r="N374" s="623"/>
      <c r="O374" s="623"/>
      <c r="P374" s="623"/>
      <c r="Q374" s="623"/>
      <c r="R374" s="623"/>
      <c r="S374" s="623"/>
      <c r="T374" s="623"/>
      <c r="U374" s="623"/>
      <c r="V374" s="623"/>
      <c r="W374" s="623"/>
      <c r="X374" s="623"/>
      <c r="Y374" s="623"/>
      <c r="Z374" s="623"/>
    </row>
    <row r="375">
      <c r="A375" s="650"/>
      <c r="B375" s="623"/>
      <c r="C375" s="650"/>
      <c r="D375" s="650"/>
      <c r="E375" s="623"/>
      <c r="F375" s="623"/>
      <c r="G375" s="623"/>
      <c r="H375" s="623"/>
      <c r="I375" s="623"/>
      <c r="J375" s="623"/>
      <c r="K375" s="623"/>
      <c r="L375" s="623"/>
      <c r="M375" s="623"/>
      <c r="N375" s="623"/>
      <c r="O375" s="623"/>
      <c r="P375" s="623"/>
      <c r="Q375" s="623"/>
      <c r="R375" s="623"/>
      <c r="S375" s="623"/>
      <c r="T375" s="623"/>
      <c r="U375" s="623"/>
      <c r="V375" s="623"/>
      <c r="W375" s="623"/>
      <c r="X375" s="623"/>
      <c r="Y375" s="623"/>
      <c r="Z375" s="623"/>
    </row>
    <row r="376">
      <c r="A376" s="650"/>
      <c r="B376" s="623"/>
      <c r="C376" s="650"/>
      <c r="D376" s="650"/>
      <c r="E376" s="623"/>
      <c r="F376" s="623"/>
      <c r="G376" s="623"/>
      <c r="H376" s="623"/>
      <c r="I376" s="623"/>
      <c r="J376" s="623"/>
      <c r="K376" s="623"/>
      <c r="L376" s="623"/>
      <c r="M376" s="623"/>
      <c r="N376" s="623"/>
      <c r="O376" s="623"/>
      <c r="P376" s="623"/>
      <c r="Q376" s="623"/>
      <c r="R376" s="623"/>
      <c r="S376" s="623"/>
      <c r="T376" s="623"/>
      <c r="U376" s="623"/>
      <c r="V376" s="623"/>
      <c r="W376" s="623"/>
      <c r="X376" s="623"/>
      <c r="Y376" s="623"/>
      <c r="Z376" s="623"/>
    </row>
    <row r="377">
      <c r="A377" s="650"/>
      <c r="B377" s="623"/>
      <c r="C377" s="650"/>
      <c r="D377" s="650"/>
      <c r="E377" s="623"/>
      <c r="F377" s="623"/>
      <c r="G377" s="623"/>
      <c r="H377" s="623"/>
      <c r="I377" s="623"/>
      <c r="J377" s="623"/>
      <c r="K377" s="623"/>
      <c r="L377" s="623"/>
      <c r="M377" s="623"/>
      <c r="N377" s="623"/>
      <c r="O377" s="623"/>
      <c r="P377" s="623"/>
      <c r="Q377" s="623"/>
      <c r="R377" s="623"/>
      <c r="S377" s="623"/>
      <c r="T377" s="623"/>
      <c r="U377" s="623"/>
      <c r="V377" s="623"/>
      <c r="W377" s="623"/>
      <c r="X377" s="623"/>
      <c r="Y377" s="623"/>
      <c r="Z377" s="623"/>
    </row>
    <row r="378">
      <c r="A378" s="650"/>
      <c r="B378" s="623"/>
      <c r="C378" s="650"/>
      <c r="D378" s="650"/>
      <c r="E378" s="623"/>
      <c r="F378" s="623"/>
      <c r="G378" s="623"/>
      <c r="H378" s="623"/>
      <c r="I378" s="623"/>
      <c r="J378" s="623"/>
      <c r="K378" s="623"/>
      <c r="L378" s="623"/>
      <c r="M378" s="623"/>
      <c r="N378" s="623"/>
      <c r="O378" s="623"/>
      <c r="P378" s="623"/>
      <c r="Q378" s="623"/>
      <c r="R378" s="623"/>
      <c r="S378" s="623"/>
      <c r="T378" s="623"/>
      <c r="U378" s="623"/>
      <c r="V378" s="623"/>
      <c r="W378" s="623"/>
      <c r="X378" s="623"/>
      <c r="Y378" s="623"/>
      <c r="Z378" s="623"/>
    </row>
    <row r="379">
      <c r="A379" s="650"/>
      <c r="B379" s="623"/>
      <c r="C379" s="650"/>
      <c r="D379" s="650"/>
      <c r="E379" s="623"/>
      <c r="F379" s="623"/>
      <c r="G379" s="623"/>
      <c r="H379" s="623"/>
      <c r="I379" s="623"/>
      <c r="J379" s="623"/>
      <c r="K379" s="623"/>
      <c r="L379" s="623"/>
      <c r="M379" s="623"/>
      <c r="N379" s="623"/>
      <c r="O379" s="623"/>
      <c r="P379" s="623"/>
      <c r="Q379" s="623"/>
      <c r="R379" s="623"/>
      <c r="S379" s="623"/>
      <c r="T379" s="623"/>
      <c r="U379" s="623"/>
      <c r="V379" s="623"/>
      <c r="W379" s="623"/>
      <c r="X379" s="623"/>
      <c r="Y379" s="623"/>
      <c r="Z379" s="623"/>
    </row>
    <row r="380">
      <c r="A380" s="650"/>
      <c r="B380" s="623"/>
      <c r="C380" s="650"/>
      <c r="D380" s="650"/>
      <c r="E380" s="623"/>
      <c r="F380" s="623"/>
      <c r="G380" s="623"/>
      <c r="H380" s="623"/>
      <c r="I380" s="623"/>
      <c r="J380" s="623"/>
      <c r="K380" s="623"/>
      <c r="L380" s="623"/>
      <c r="M380" s="623"/>
      <c r="N380" s="623"/>
      <c r="O380" s="623"/>
      <c r="P380" s="623"/>
      <c r="Q380" s="623"/>
      <c r="R380" s="623"/>
      <c r="S380" s="623"/>
      <c r="T380" s="623"/>
      <c r="U380" s="623"/>
      <c r="V380" s="623"/>
      <c r="W380" s="623"/>
      <c r="X380" s="623"/>
      <c r="Y380" s="623"/>
      <c r="Z380" s="623"/>
    </row>
    <row r="381">
      <c r="A381" s="650"/>
      <c r="B381" s="623"/>
      <c r="C381" s="650"/>
      <c r="D381" s="650"/>
      <c r="E381" s="623"/>
      <c r="F381" s="623"/>
      <c r="G381" s="623"/>
      <c r="H381" s="623"/>
      <c r="I381" s="623"/>
      <c r="J381" s="623"/>
      <c r="K381" s="623"/>
      <c r="L381" s="623"/>
      <c r="M381" s="623"/>
      <c r="N381" s="623"/>
      <c r="O381" s="623"/>
      <c r="P381" s="623"/>
      <c r="Q381" s="623"/>
      <c r="R381" s="623"/>
      <c r="S381" s="623"/>
      <c r="T381" s="623"/>
      <c r="U381" s="623"/>
      <c r="V381" s="623"/>
      <c r="W381" s="623"/>
      <c r="X381" s="623"/>
      <c r="Y381" s="623"/>
      <c r="Z381" s="623"/>
    </row>
    <row r="382">
      <c r="A382" s="650"/>
      <c r="B382" s="623"/>
      <c r="C382" s="650"/>
      <c r="D382" s="650"/>
      <c r="E382" s="623"/>
      <c r="F382" s="623"/>
      <c r="G382" s="623"/>
      <c r="H382" s="623"/>
      <c r="I382" s="623"/>
      <c r="J382" s="623"/>
      <c r="K382" s="623"/>
      <c r="L382" s="623"/>
      <c r="M382" s="623"/>
      <c r="N382" s="623"/>
      <c r="O382" s="623"/>
      <c r="P382" s="623"/>
      <c r="Q382" s="623"/>
      <c r="R382" s="623"/>
      <c r="S382" s="623"/>
      <c r="T382" s="623"/>
      <c r="U382" s="623"/>
      <c r="V382" s="623"/>
      <c r="W382" s="623"/>
      <c r="X382" s="623"/>
      <c r="Y382" s="623"/>
      <c r="Z382" s="623"/>
    </row>
    <row r="383">
      <c r="A383" s="650"/>
      <c r="B383" s="623"/>
      <c r="C383" s="650"/>
      <c r="D383" s="650"/>
      <c r="E383" s="623"/>
      <c r="F383" s="623"/>
      <c r="G383" s="623"/>
      <c r="H383" s="623"/>
      <c r="I383" s="623"/>
      <c r="J383" s="623"/>
      <c r="K383" s="623"/>
      <c r="L383" s="623"/>
      <c r="M383" s="623"/>
      <c r="N383" s="623"/>
      <c r="O383" s="623"/>
      <c r="P383" s="623"/>
      <c r="Q383" s="623"/>
      <c r="R383" s="623"/>
      <c r="S383" s="623"/>
      <c r="T383" s="623"/>
      <c r="U383" s="623"/>
      <c r="V383" s="623"/>
      <c r="W383" s="623"/>
      <c r="X383" s="623"/>
      <c r="Y383" s="623"/>
      <c r="Z383" s="623"/>
    </row>
    <row r="384">
      <c r="A384" s="650"/>
      <c r="B384" s="623"/>
      <c r="C384" s="650"/>
      <c r="D384" s="650"/>
      <c r="E384" s="623"/>
      <c r="F384" s="623"/>
      <c r="G384" s="623"/>
      <c r="H384" s="623"/>
      <c r="I384" s="623"/>
      <c r="J384" s="623"/>
      <c r="K384" s="623"/>
      <c r="L384" s="623"/>
      <c r="M384" s="623"/>
      <c r="N384" s="623"/>
      <c r="O384" s="623"/>
      <c r="P384" s="623"/>
      <c r="Q384" s="623"/>
      <c r="R384" s="623"/>
      <c r="S384" s="623"/>
      <c r="T384" s="623"/>
      <c r="U384" s="623"/>
      <c r="V384" s="623"/>
      <c r="W384" s="623"/>
      <c r="X384" s="623"/>
      <c r="Y384" s="623"/>
      <c r="Z384" s="623"/>
    </row>
    <row r="385">
      <c r="A385" s="650"/>
      <c r="B385" s="623"/>
      <c r="C385" s="650"/>
      <c r="D385" s="650"/>
      <c r="E385" s="623"/>
      <c r="F385" s="623"/>
      <c r="G385" s="623"/>
      <c r="H385" s="623"/>
      <c r="I385" s="623"/>
      <c r="J385" s="623"/>
      <c r="K385" s="623"/>
      <c r="L385" s="623"/>
      <c r="M385" s="623"/>
      <c r="N385" s="623"/>
      <c r="O385" s="623"/>
      <c r="P385" s="623"/>
      <c r="Q385" s="623"/>
      <c r="R385" s="623"/>
      <c r="S385" s="623"/>
      <c r="T385" s="623"/>
      <c r="U385" s="623"/>
      <c r="V385" s="623"/>
      <c r="W385" s="623"/>
      <c r="X385" s="623"/>
      <c r="Y385" s="623"/>
      <c r="Z385" s="623"/>
    </row>
    <row r="386">
      <c r="A386" s="650"/>
      <c r="B386" s="623"/>
      <c r="C386" s="650"/>
      <c r="D386" s="650"/>
      <c r="E386" s="623"/>
      <c r="F386" s="623"/>
      <c r="G386" s="623"/>
      <c r="H386" s="623"/>
      <c r="I386" s="623"/>
      <c r="J386" s="623"/>
      <c r="K386" s="623"/>
      <c r="L386" s="623"/>
      <c r="M386" s="623"/>
      <c r="N386" s="623"/>
      <c r="O386" s="623"/>
      <c r="P386" s="623"/>
      <c r="Q386" s="623"/>
      <c r="R386" s="623"/>
      <c r="S386" s="623"/>
      <c r="T386" s="623"/>
      <c r="U386" s="623"/>
      <c r="V386" s="623"/>
      <c r="W386" s="623"/>
      <c r="X386" s="623"/>
      <c r="Y386" s="623"/>
      <c r="Z386" s="623"/>
    </row>
    <row r="387">
      <c r="A387" s="650"/>
      <c r="B387" s="623"/>
      <c r="C387" s="650"/>
      <c r="D387" s="650"/>
      <c r="E387" s="623"/>
      <c r="F387" s="623"/>
      <c r="G387" s="623"/>
      <c r="H387" s="623"/>
      <c r="I387" s="623"/>
      <c r="J387" s="623"/>
      <c r="K387" s="623"/>
      <c r="L387" s="623"/>
      <c r="M387" s="623"/>
      <c r="N387" s="623"/>
      <c r="O387" s="623"/>
      <c r="P387" s="623"/>
      <c r="Q387" s="623"/>
      <c r="R387" s="623"/>
      <c r="S387" s="623"/>
      <c r="T387" s="623"/>
      <c r="U387" s="623"/>
      <c r="V387" s="623"/>
      <c r="W387" s="623"/>
      <c r="X387" s="623"/>
      <c r="Y387" s="623"/>
      <c r="Z387" s="623"/>
    </row>
    <row r="388">
      <c r="A388" s="650"/>
      <c r="B388" s="623"/>
      <c r="C388" s="650"/>
      <c r="D388" s="650"/>
      <c r="E388" s="623"/>
      <c r="F388" s="623"/>
      <c r="G388" s="623"/>
      <c r="H388" s="623"/>
      <c r="I388" s="623"/>
      <c r="J388" s="623"/>
      <c r="K388" s="623"/>
      <c r="L388" s="623"/>
      <c r="M388" s="623"/>
      <c r="N388" s="623"/>
      <c r="O388" s="623"/>
      <c r="P388" s="623"/>
      <c r="Q388" s="623"/>
      <c r="R388" s="623"/>
      <c r="S388" s="623"/>
      <c r="T388" s="623"/>
      <c r="U388" s="623"/>
      <c r="V388" s="623"/>
      <c r="W388" s="623"/>
      <c r="X388" s="623"/>
      <c r="Y388" s="623"/>
      <c r="Z388" s="623"/>
    </row>
    <row r="389">
      <c r="A389" s="650"/>
      <c r="B389" s="623"/>
      <c r="C389" s="650"/>
      <c r="D389" s="650"/>
      <c r="E389" s="623"/>
      <c r="F389" s="623"/>
      <c r="G389" s="623"/>
      <c r="H389" s="623"/>
      <c r="I389" s="623"/>
      <c r="J389" s="623"/>
      <c r="K389" s="623"/>
      <c r="L389" s="623"/>
      <c r="M389" s="623"/>
      <c r="N389" s="623"/>
      <c r="O389" s="623"/>
      <c r="P389" s="623"/>
      <c r="Q389" s="623"/>
      <c r="R389" s="623"/>
      <c r="S389" s="623"/>
      <c r="T389" s="623"/>
      <c r="U389" s="623"/>
      <c r="V389" s="623"/>
      <c r="W389" s="623"/>
      <c r="X389" s="623"/>
      <c r="Y389" s="623"/>
      <c r="Z389" s="623"/>
    </row>
    <row r="390">
      <c r="A390" s="650"/>
      <c r="B390" s="623"/>
      <c r="C390" s="650"/>
      <c r="D390" s="650"/>
      <c r="E390" s="623"/>
      <c r="F390" s="623"/>
      <c r="G390" s="623"/>
      <c r="H390" s="623"/>
      <c r="I390" s="623"/>
      <c r="J390" s="623"/>
      <c r="K390" s="623"/>
      <c r="L390" s="623"/>
      <c r="M390" s="623"/>
      <c r="N390" s="623"/>
      <c r="O390" s="623"/>
      <c r="P390" s="623"/>
      <c r="Q390" s="623"/>
      <c r="R390" s="623"/>
      <c r="S390" s="623"/>
      <c r="T390" s="623"/>
      <c r="U390" s="623"/>
      <c r="V390" s="623"/>
      <c r="W390" s="623"/>
      <c r="X390" s="623"/>
      <c r="Y390" s="623"/>
      <c r="Z390" s="623"/>
    </row>
    <row r="391">
      <c r="A391" s="650"/>
      <c r="B391" s="623"/>
      <c r="C391" s="650"/>
      <c r="D391" s="650"/>
      <c r="E391" s="623"/>
      <c r="F391" s="623"/>
      <c r="G391" s="623"/>
      <c r="H391" s="623"/>
      <c r="I391" s="623"/>
      <c r="J391" s="623"/>
      <c r="K391" s="623"/>
      <c r="L391" s="623"/>
      <c r="M391" s="623"/>
      <c r="N391" s="623"/>
      <c r="O391" s="623"/>
      <c r="P391" s="623"/>
      <c r="Q391" s="623"/>
      <c r="R391" s="623"/>
      <c r="S391" s="623"/>
      <c r="T391" s="623"/>
      <c r="U391" s="623"/>
      <c r="V391" s="623"/>
      <c r="W391" s="623"/>
      <c r="X391" s="623"/>
      <c r="Y391" s="623"/>
      <c r="Z391" s="623"/>
    </row>
    <row r="392">
      <c r="A392" s="650"/>
      <c r="B392" s="623"/>
      <c r="C392" s="650"/>
      <c r="D392" s="650"/>
      <c r="E392" s="623"/>
      <c r="F392" s="623"/>
      <c r="G392" s="623"/>
      <c r="H392" s="623"/>
      <c r="I392" s="623"/>
      <c r="J392" s="623"/>
      <c r="K392" s="623"/>
      <c r="L392" s="623"/>
      <c r="M392" s="623"/>
      <c r="N392" s="623"/>
      <c r="O392" s="623"/>
      <c r="P392" s="623"/>
      <c r="Q392" s="623"/>
      <c r="R392" s="623"/>
      <c r="S392" s="623"/>
      <c r="T392" s="623"/>
      <c r="U392" s="623"/>
      <c r="V392" s="623"/>
      <c r="W392" s="623"/>
      <c r="X392" s="623"/>
      <c r="Y392" s="623"/>
      <c r="Z392" s="623"/>
    </row>
    <row r="393">
      <c r="A393" s="650"/>
      <c r="B393" s="623"/>
      <c r="C393" s="650"/>
      <c r="D393" s="650"/>
      <c r="E393" s="623"/>
      <c r="F393" s="623"/>
      <c r="G393" s="623"/>
      <c r="H393" s="623"/>
      <c r="I393" s="623"/>
      <c r="J393" s="623"/>
      <c r="K393" s="623"/>
      <c r="L393" s="623"/>
      <c r="M393" s="623"/>
      <c r="N393" s="623"/>
      <c r="O393" s="623"/>
      <c r="P393" s="623"/>
      <c r="Q393" s="623"/>
      <c r="R393" s="623"/>
      <c r="S393" s="623"/>
      <c r="T393" s="623"/>
      <c r="U393" s="623"/>
      <c r="V393" s="623"/>
      <c r="W393" s="623"/>
      <c r="X393" s="623"/>
      <c r="Y393" s="623"/>
      <c r="Z393" s="623"/>
    </row>
    <row r="394">
      <c r="A394" s="650"/>
      <c r="B394" s="623"/>
      <c r="C394" s="650"/>
      <c r="D394" s="650"/>
      <c r="E394" s="623"/>
      <c r="F394" s="623"/>
      <c r="G394" s="623"/>
      <c r="H394" s="623"/>
      <c r="I394" s="623"/>
      <c r="J394" s="623"/>
      <c r="K394" s="623"/>
      <c r="L394" s="623"/>
      <c r="M394" s="623"/>
      <c r="N394" s="623"/>
      <c r="O394" s="623"/>
      <c r="P394" s="623"/>
      <c r="Q394" s="623"/>
      <c r="R394" s="623"/>
      <c r="S394" s="623"/>
      <c r="T394" s="623"/>
      <c r="U394" s="623"/>
      <c r="V394" s="623"/>
      <c r="W394" s="623"/>
      <c r="X394" s="623"/>
      <c r="Y394" s="623"/>
      <c r="Z394" s="623"/>
    </row>
    <row r="395">
      <c r="A395" s="650"/>
      <c r="B395" s="623"/>
      <c r="C395" s="650"/>
      <c r="D395" s="650"/>
      <c r="E395" s="623"/>
      <c r="F395" s="623"/>
      <c r="G395" s="623"/>
      <c r="H395" s="623"/>
      <c r="I395" s="623"/>
      <c r="J395" s="623"/>
      <c r="K395" s="623"/>
      <c r="L395" s="623"/>
      <c r="M395" s="623"/>
      <c r="N395" s="623"/>
      <c r="O395" s="623"/>
      <c r="P395" s="623"/>
      <c r="Q395" s="623"/>
      <c r="R395" s="623"/>
      <c r="S395" s="623"/>
      <c r="T395" s="623"/>
      <c r="U395" s="623"/>
      <c r="V395" s="623"/>
      <c r="W395" s="623"/>
      <c r="X395" s="623"/>
      <c r="Y395" s="623"/>
      <c r="Z395" s="623"/>
    </row>
    <row r="396">
      <c r="A396" s="650"/>
      <c r="B396" s="623"/>
      <c r="C396" s="650"/>
      <c r="D396" s="650"/>
      <c r="E396" s="623"/>
      <c r="F396" s="623"/>
      <c r="G396" s="623"/>
      <c r="H396" s="623"/>
      <c r="I396" s="623"/>
      <c r="J396" s="623"/>
      <c r="K396" s="623"/>
      <c r="L396" s="623"/>
      <c r="M396" s="623"/>
      <c r="N396" s="623"/>
      <c r="O396" s="623"/>
      <c r="P396" s="623"/>
      <c r="Q396" s="623"/>
      <c r="R396" s="623"/>
      <c r="S396" s="623"/>
      <c r="T396" s="623"/>
      <c r="U396" s="623"/>
      <c r="V396" s="623"/>
      <c r="W396" s="623"/>
      <c r="X396" s="623"/>
      <c r="Y396" s="623"/>
      <c r="Z396" s="623"/>
    </row>
    <row r="397">
      <c r="A397" s="650"/>
      <c r="B397" s="623"/>
      <c r="C397" s="650"/>
      <c r="D397" s="650"/>
      <c r="E397" s="623"/>
      <c r="F397" s="623"/>
      <c r="G397" s="623"/>
      <c r="H397" s="623"/>
      <c r="I397" s="623"/>
      <c r="J397" s="623"/>
      <c r="K397" s="623"/>
      <c r="L397" s="623"/>
      <c r="M397" s="623"/>
      <c r="N397" s="623"/>
      <c r="O397" s="623"/>
      <c r="P397" s="623"/>
      <c r="Q397" s="623"/>
      <c r="R397" s="623"/>
      <c r="S397" s="623"/>
      <c r="T397" s="623"/>
      <c r="U397" s="623"/>
      <c r="V397" s="623"/>
      <c r="W397" s="623"/>
      <c r="X397" s="623"/>
      <c r="Y397" s="623"/>
      <c r="Z397" s="623"/>
    </row>
    <row r="398">
      <c r="A398" s="650"/>
      <c r="B398" s="623"/>
      <c r="C398" s="650"/>
      <c r="D398" s="650"/>
      <c r="E398" s="623"/>
      <c r="F398" s="623"/>
      <c r="G398" s="623"/>
      <c r="H398" s="623"/>
      <c r="I398" s="623"/>
      <c r="J398" s="623"/>
      <c r="K398" s="623"/>
      <c r="L398" s="623"/>
      <c r="M398" s="623"/>
      <c r="N398" s="623"/>
      <c r="O398" s="623"/>
      <c r="P398" s="623"/>
      <c r="Q398" s="623"/>
      <c r="R398" s="623"/>
      <c r="S398" s="623"/>
      <c r="T398" s="623"/>
      <c r="U398" s="623"/>
      <c r="V398" s="623"/>
      <c r="W398" s="623"/>
      <c r="X398" s="623"/>
      <c r="Y398" s="623"/>
      <c r="Z398" s="623"/>
    </row>
    <row r="399">
      <c r="A399" s="650"/>
      <c r="B399" s="623"/>
      <c r="C399" s="650"/>
      <c r="D399" s="650"/>
      <c r="E399" s="623"/>
      <c r="F399" s="623"/>
      <c r="G399" s="623"/>
      <c r="H399" s="623"/>
      <c r="I399" s="623"/>
      <c r="J399" s="623"/>
      <c r="K399" s="623"/>
      <c r="L399" s="623"/>
      <c r="M399" s="623"/>
      <c r="N399" s="623"/>
      <c r="O399" s="623"/>
      <c r="P399" s="623"/>
      <c r="Q399" s="623"/>
      <c r="R399" s="623"/>
      <c r="S399" s="623"/>
      <c r="T399" s="623"/>
      <c r="U399" s="623"/>
      <c r="V399" s="623"/>
      <c r="W399" s="623"/>
      <c r="X399" s="623"/>
      <c r="Y399" s="623"/>
      <c r="Z399" s="623"/>
    </row>
    <row r="400">
      <c r="A400" s="650"/>
      <c r="B400" s="623"/>
      <c r="C400" s="650"/>
      <c r="D400" s="650"/>
      <c r="E400" s="623"/>
      <c r="F400" s="623"/>
      <c r="G400" s="623"/>
      <c r="H400" s="623"/>
      <c r="I400" s="623"/>
      <c r="J400" s="623"/>
      <c r="K400" s="623"/>
      <c r="L400" s="623"/>
      <c r="M400" s="623"/>
      <c r="N400" s="623"/>
      <c r="O400" s="623"/>
      <c r="P400" s="623"/>
      <c r="Q400" s="623"/>
      <c r="R400" s="623"/>
      <c r="S400" s="623"/>
      <c r="T400" s="623"/>
      <c r="U400" s="623"/>
      <c r="V400" s="623"/>
      <c r="W400" s="623"/>
      <c r="X400" s="623"/>
      <c r="Y400" s="623"/>
      <c r="Z400" s="623"/>
    </row>
    <row r="401">
      <c r="A401" s="650"/>
      <c r="B401" s="623"/>
      <c r="C401" s="650"/>
      <c r="D401" s="650"/>
      <c r="E401" s="623"/>
      <c r="F401" s="623"/>
      <c r="G401" s="623"/>
      <c r="H401" s="623"/>
      <c r="I401" s="623"/>
      <c r="J401" s="623"/>
      <c r="K401" s="623"/>
      <c r="L401" s="623"/>
      <c r="M401" s="623"/>
      <c r="N401" s="623"/>
      <c r="O401" s="623"/>
      <c r="P401" s="623"/>
      <c r="Q401" s="623"/>
      <c r="R401" s="623"/>
      <c r="S401" s="623"/>
      <c r="T401" s="623"/>
      <c r="U401" s="623"/>
      <c r="V401" s="623"/>
      <c r="W401" s="623"/>
      <c r="X401" s="623"/>
      <c r="Y401" s="623"/>
      <c r="Z401" s="623"/>
    </row>
    <row r="402">
      <c r="A402" s="650"/>
      <c r="B402" s="623"/>
      <c r="C402" s="650"/>
      <c r="D402" s="650"/>
      <c r="E402" s="623"/>
      <c r="F402" s="623"/>
      <c r="G402" s="623"/>
      <c r="H402" s="623"/>
      <c r="I402" s="623"/>
      <c r="J402" s="623"/>
      <c r="K402" s="623"/>
      <c r="L402" s="623"/>
      <c r="M402" s="623"/>
      <c r="N402" s="623"/>
      <c r="O402" s="623"/>
      <c r="P402" s="623"/>
      <c r="Q402" s="623"/>
      <c r="R402" s="623"/>
      <c r="S402" s="623"/>
      <c r="T402" s="623"/>
      <c r="U402" s="623"/>
      <c r="V402" s="623"/>
      <c r="W402" s="623"/>
      <c r="X402" s="623"/>
      <c r="Y402" s="623"/>
      <c r="Z402" s="623"/>
    </row>
    <row r="403">
      <c r="A403" s="650"/>
      <c r="B403" s="623"/>
      <c r="C403" s="650"/>
      <c r="D403" s="650"/>
      <c r="E403" s="623"/>
      <c r="F403" s="623"/>
      <c r="G403" s="623"/>
      <c r="H403" s="623"/>
      <c r="I403" s="623"/>
      <c r="J403" s="623"/>
      <c r="K403" s="623"/>
      <c r="L403" s="623"/>
      <c r="M403" s="623"/>
      <c r="N403" s="623"/>
      <c r="O403" s="623"/>
      <c r="P403" s="623"/>
      <c r="Q403" s="623"/>
      <c r="R403" s="623"/>
      <c r="S403" s="623"/>
      <c r="T403" s="623"/>
      <c r="U403" s="623"/>
      <c r="V403" s="623"/>
      <c r="W403" s="623"/>
      <c r="X403" s="623"/>
      <c r="Y403" s="623"/>
      <c r="Z403" s="623"/>
    </row>
    <row r="404">
      <c r="A404" s="650"/>
      <c r="B404" s="623"/>
      <c r="C404" s="650"/>
      <c r="D404" s="650"/>
      <c r="E404" s="623"/>
      <c r="F404" s="623"/>
      <c r="G404" s="623"/>
      <c r="H404" s="623"/>
      <c r="I404" s="623"/>
      <c r="J404" s="623"/>
      <c r="K404" s="623"/>
      <c r="L404" s="623"/>
      <c r="M404" s="623"/>
      <c r="N404" s="623"/>
      <c r="O404" s="623"/>
      <c r="P404" s="623"/>
      <c r="Q404" s="623"/>
      <c r="R404" s="623"/>
      <c r="S404" s="623"/>
      <c r="T404" s="623"/>
      <c r="U404" s="623"/>
      <c r="V404" s="623"/>
      <c r="W404" s="623"/>
      <c r="X404" s="623"/>
      <c r="Y404" s="623"/>
      <c r="Z404" s="623"/>
    </row>
    <row r="405">
      <c r="A405" s="650"/>
      <c r="B405" s="623"/>
      <c r="C405" s="650"/>
      <c r="D405" s="650"/>
      <c r="E405" s="623"/>
      <c r="F405" s="623"/>
      <c r="G405" s="623"/>
      <c r="H405" s="623"/>
      <c r="I405" s="623"/>
      <c r="J405" s="623"/>
      <c r="K405" s="623"/>
      <c r="L405" s="623"/>
      <c r="M405" s="623"/>
      <c r="N405" s="623"/>
      <c r="O405" s="623"/>
      <c r="P405" s="623"/>
      <c r="Q405" s="623"/>
      <c r="R405" s="623"/>
      <c r="S405" s="623"/>
      <c r="T405" s="623"/>
      <c r="U405" s="623"/>
      <c r="V405" s="623"/>
      <c r="W405" s="623"/>
      <c r="X405" s="623"/>
      <c r="Y405" s="623"/>
      <c r="Z405" s="623"/>
    </row>
    <row r="406">
      <c r="A406" s="650"/>
      <c r="B406" s="623"/>
      <c r="C406" s="650"/>
      <c r="D406" s="650"/>
      <c r="E406" s="623"/>
      <c r="F406" s="623"/>
      <c r="G406" s="623"/>
      <c r="H406" s="623"/>
      <c r="I406" s="623"/>
      <c r="J406" s="623"/>
      <c r="K406" s="623"/>
      <c r="L406" s="623"/>
      <c r="M406" s="623"/>
      <c r="N406" s="623"/>
      <c r="O406" s="623"/>
      <c r="P406" s="623"/>
      <c r="Q406" s="623"/>
      <c r="R406" s="623"/>
      <c r="S406" s="623"/>
      <c r="T406" s="623"/>
      <c r="U406" s="623"/>
      <c r="V406" s="623"/>
      <c r="W406" s="623"/>
      <c r="X406" s="623"/>
      <c r="Y406" s="623"/>
      <c r="Z406" s="623"/>
    </row>
    <row r="407">
      <c r="A407" s="650"/>
      <c r="B407" s="623"/>
      <c r="C407" s="650"/>
      <c r="D407" s="650"/>
      <c r="E407" s="623"/>
      <c r="F407" s="623"/>
      <c r="G407" s="623"/>
      <c r="H407" s="623"/>
      <c r="I407" s="623"/>
      <c r="J407" s="623"/>
      <c r="K407" s="623"/>
      <c r="L407" s="623"/>
      <c r="M407" s="623"/>
      <c r="N407" s="623"/>
      <c r="O407" s="623"/>
      <c r="P407" s="623"/>
      <c r="Q407" s="623"/>
      <c r="R407" s="623"/>
      <c r="S407" s="623"/>
      <c r="T407" s="623"/>
      <c r="U407" s="623"/>
      <c r="V407" s="623"/>
      <c r="W407" s="623"/>
      <c r="X407" s="623"/>
      <c r="Y407" s="623"/>
      <c r="Z407" s="623"/>
    </row>
    <row r="408">
      <c r="A408" s="650"/>
      <c r="B408" s="623"/>
      <c r="C408" s="650"/>
      <c r="D408" s="650"/>
      <c r="E408" s="623"/>
      <c r="F408" s="623"/>
      <c r="G408" s="623"/>
      <c r="H408" s="623"/>
      <c r="I408" s="623"/>
      <c r="J408" s="623"/>
      <c r="K408" s="623"/>
      <c r="L408" s="623"/>
      <c r="M408" s="623"/>
      <c r="N408" s="623"/>
      <c r="O408" s="623"/>
      <c r="P408" s="623"/>
      <c r="Q408" s="623"/>
      <c r="R408" s="623"/>
      <c r="S408" s="623"/>
      <c r="T408" s="623"/>
      <c r="U408" s="623"/>
      <c r="V408" s="623"/>
      <c r="W408" s="623"/>
      <c r="X408" s="623"/>
      <c r="Y408" s="623"/>
      <c r="Z408" s="623"/>
    </row>
    <row r="409">
      <c r="A409" s="650"/>
      <c r="B409" s="623"/>
      <c r="C409" s="650"/>
      <c r="D409" s="650"/>
      <c r="E409" s="623"/>
      <c r="F409" s="623"/>
      <c r="G409" s="623"/>
      <c r="H409" s="623"/>
      <c r="I409" s="623"/>
      <c r="J409" s="623"/>
      <c r="K409" s="623"/>
      <c r="L409" s="623"/>
      <c r="M409" s="623"/>
      <c r="N409" s="623"/>
      <c r="O409" s="623"/>
      <c r="P409" s="623"/>
      <c r="Q409" s="623"/>
      <c r="R409" s="623"/>
      <c r="S409" s="623"/>
      <c r="T409" s="623"/>
      <c r="U409" s="623"/>
      <c r="V409" s="623"/>
      <c r="W409" s="623"/>
      <c r="X409" s="623"/>
      <c r="Y409" s="623"/>
      <c r="Z409" s="623"/>
    </row>
    <row r="410">
      <c r="A410" s="650"/>
      <c r="B410" s="623"/>
      <c r="C410" s="650"/>
      <c r="D410" s="650"/>
      <c r="E410" s="623"/>
      <c r="F410" s="623"/>
      <c r="G410" s="623"/>
      <c r="H410" s="623"/>
      <c r="I410" s="623"/>
      <c r="J410" s="623"/>
      <c r="K410" s="623"/>
      <c r="L410" s="623"/>
      <c r="M410" s="623"/>
      <c r="N410" s="623"/>
      <c r="O410" s="623"/>
      <c r="P410" s="623"/>
      <c r="Q410" s="623"/>
      <c r="R410" s="623"/>
      <c r="S410" s="623"/>
      <c r="T410" s="623"/>
      <c r="U410" s="623"/>
      <c r="V410" s="623"/>
      <c r="W410" s="623"/>
      <c r="X410" s="623"/>
      <c r="Y410" s="623"/>
      <c r="Z410" s="623"/>
    </row>
    <row r="411">
      <c r="A411" s="650"/>
      <c r="B411" s="623"/>
      <c r="C411" s="650"/>
      <c r="D411" s="650"/>
      <c r="E411" s="623"/>
      <c r="F411" s="623"/>
      <c r="G411" s="623"/>
      <c r="H411" s="623"/>
      <c r="I411" s="623"/>
      <c r="J411" s="623"/>
      <c r="K411" s="623"/>
      <c r="L411" s="623"/>
      <c r="M411" s="623"/>
      <c r="N411" s="623"/>
      <c r="O411" s="623"/>
      <c r="P411" s="623"/>
      <c r="Q411" s="623"/>
      <c r="R411" s="623"/>
      <c r="S411" s="623"/>
      <c r="T411" s="623"/>
      <c r="U411" s="623"/>
      <c r="V411" s="623"/>
      <c r="W411" s="623"/>
      <c r="X411" s="623"/>
      <c r="Y411" s="623"/>
      <c r="Z411" s="623"/>
    </row>
    <row r="412">
      <c r="A412" s="650"/>
      <c r="B412" s="623"/>
      <c r="C412" s="650"/>
      <c r="D412" s="650"/>
      <c r="E412" s="623"/>
      <c r="F412" s="623"/>
      <c r="G412" s="623"/>
      <c r="H412" s="623"/>
      <c r="I412" s="623"/>
      <c r="J412" s="623"/>
      <c r="K412" s="623"/>
      <c r="L412" s="623"/>
      <c r="M412" s="623"/>
      <c r="N412" s="623"/>
      <c r="O412" s="623"/>
      <c r="P412" s="623"/>
      <c r="Q412" s="623"/>
      <c r="R412" s="623"/>
      <c r="S412" s="623"/>
      <c r="T412" s="623"/>
      <c r="U412" s="623"/>
      <c r="V412" s="623"/>
      <c r="W412" s="623"/>
      <c r="X412" s="623"/>
      <c r="Y412" s="623"/>
      <c r="Z412" s="623"/>
    </row>
    <row r="413">
      <c r="A413" s="650"/>
      <c r="B413" s="623"/>
      <c r="C413" s="650"/>
      <c r="D413" s="650"/>
      <c r="E413" s="623"/>
      <c r="F413" s="623"/>
      <c r="G413" s="623"/>
      <c r="H413" s="623"/>
      <c r="I413" s="623"/>
      <c r="J413" s="623"/>
      <c r="K413" s="623"/>
      <c r="L413" s="623"/>
      <c r="M413" s="623"/>
      <c r="N413" s="623"/>
      <c r="O413" s="623"/>
      <c r="P413" s="623"/>
      <c r="Q413" s="623"/>
      <c r="R413" s="623"/>
      <c r="S413" s="623"/>
      <c r="T413" s="623"/>
      <c r="U413" s="623"/>
      <c r="V413" s="623"/>
      <c r="W413" s="623"/>
      <c r="X413" s="623"/>
      <c r="Y413" s="623"/>
      <c r="Z413" s="623"/>
    </row>
    <row r="414">
      <c r="A414" s="650"/>
      <c r="B414" s="623"/>
      <c r="C414" s="650"/>
      <c r="D414" s="650"/>
      <c r="E414" s="623"/>
      <c r="F414" s="623"/>
      <c r="G414" s="623"/>
      <c r="H414" s="623"/>
      <c r="I414" s="623"/>
      <c r="J414" s="623"/>
      <c r="K414" s="623"/>
      <c r="L414" s="623"/>
      <c r="M414" s="623"/>
      <c r="N414" s="623"/>
      <c r="O414" s="623"/>
      <c r="P414" s="623"/>
      <c r="Q414" s="623"/>
      <c r="R414" s="623"/>
      <c r="S414" s="623"/>
      <c r="T414" s="623"/>
      <c r="U414" s="623"/>
      <c r="V414" s="623"/>
      <c r="W414" s="623"/>
      <c r="X414" s="623"/>
      <c r="Y414" s="623"/>
      <c r="Z414" s="623"/>
    </row>
    <row r="415">
      <c r="A415" s="650"/>
      <c r="B415" s="623"/>
      <c r="C415" s="650"/>
      <c r="D415" s="650"/>
      <c r="E415" s="623"/>
      <c r="F415" s="623"/>
      <c r="G415" s="623"/>
      <c r="H415" s="623"/>
      <c r="I415" s="623"/>
      <c r="J415" s="623"/>
      <c r="K415" s="623"/>
      <c r="L415" s="623"/>
      <c r="M415" s="623"/>
      <c r="N415" s="623"/>
      <c r="O415" s="623"/>
      <c r="P415" s="623"/>
      <c r="Q415" s="623"/>
      <c r="R415" s="623"/>
      <c r="S415" s="623"/>
      <c r="T415" s="623"/>
      <c r="U415" s="623"/>
      <c r="V415" s="623"/>
      <c r="W415" s="623"/>
      <c r="X415" s="623"/>
      <c r="Y415" s="623"/>
      <c r="Z415" s="623"/>
    </row>
    <row r="416">
      <c r="A416" s="650"/>
      <c r="B416" s="623"/>
      <c r="C416" s="650"/>
      <c r="D416" s="650"/>
      <c r="E416" s="623"/>
      <c r="F416" s="623"/>
      <c r="G416" s="623"/>
      <c r="H416" s="623"/>
      <c r="I416" s="623"/>
      <c r="J416" s="623"/>
      <c r="K416" s="623"/>
      <c r="L416" s="623"/>
      <c r="M416" s="623"/>
      <c r="N416" s="623"/>
      <c r="O416" s="623"/>
      <c r="P416" s="623"/>
      <c r="Q416" s="623"/>
      <c r="R416" s="623"/>
      <c r="S416" s="623"/>
      <c r="T416" s="623"/>
      <c r="U416" s="623"/>
      <c r="V416" s="623"/>
      <c r="W416" s="623"/>
      <c r="X416" s="623"/>
      <c r="Y416" s="623"/>
      <c r="Z416" s="623"/>
    </row>
    <row r="417">
      <c r="A417" s="650"/>
      <c r="B417" s="623"/>
      <c r="C417" s="650"/>
      <c r="D417" s="650"/>
      <c r="E417" s="623"/>
      <c r="F417" s="623"/>
      <c r="G417" s="623"/>
      <c r="H417" s="623"/>
      <c r="I417" s="623"/>
      <c r="J417" s="623"/>
      <c r="K417" s="623"/>
      <c r="L417" s="623"/>
      <c r="M417" s="623"/>
      <c r="N417" s="623"/>
      <c r="O417" s="623"/>
      <c r="P417" s="623"/>
      <c r="Q417" s="623"/>
      <c r="R417" s="623"/>
      <c r="S417" s="623"/>
      <c r="T417" s="623"/>
      <c r="U417" s="623"/>
      <c r="V417" s="623"/>
      <c r="W417" s="623"/>
      <c r="X417" s="623"/>
      <c r="Y417" s="623"/>
      <c r="Z417" s="623"/>
    </row>
    <row r="418">
      <c r="A418" s="650"/>
      <c r="B418" s="623"/>
      <c r="C418" s="650"/>
      <c r="D418" s="650"/>
      <c r="E418" s="623"/>
      <c r="F418" s="623"/>
      <c r="G418" s="623"/>
      <c r="H418" s="623"/>
      <c r="I418" s="623"/>
      <c r="J418" s="623"/>
      <c r="K418" s="623"/>
      <c r="L418" s="623"/>
      <c r="M418" s="623"/>
      <c r="N418" s="623"/>
      <c r="O418" s="623"/>
      <c r="P418" s="623"/>
      <c r="Q418" s="623"/>
      <c r="R418" s="623"/>
      <c r="S418" s="623"/>
      <c r="T418" s="623"/>
      <c r="U418" s="623"/>
      <c r="V418" s="623"/>
      <c r="W418" s="623"/>
      <c r="X418" s="623"/>
      <c r="Y418" s="623"/>
      <c r="Z418" s="623"/>
    </row>
    <row r="419">
      <c r="A419" s="650"/>
      <c r="B419" s="623"/>
      <c r="C419" s="650"/>
      <c r="D419" s="650"/>
      <c r="E419" s="623"/>
      <c r="F419" s="623"/>
      <c r="G419" s="623"/>
      <c r="H419" s="623"/>
      <c r="I419" s="623"/>
      <c r="J419" s="623"/>
      <c r="K419" s="623"/>
      <c r="L419" s="623"/>
      <c r="M419" s="623"/>
      <c r="N419" s="623"/>
      <c r="O419" s="623"/>
      <c r="P419" s="623"/>
      <c r="Q419" s="623"/>
      <c r="R419" s="623"/>
      <c r="S419" s="623"/>
      <c r="T419" s="623"/>
      <c r="U419" s="623"/>
      <c r="V419" s="623"/>
      <c r="W419" s="623"/>
      <c r="X419" s="623"/>
      <c r="Y419" s="623"/>
      <c r="Z419" s="623"/>
    </row>
    <row r="420">
      <c r="A420" s="650"/>
      <c r="B420" s="623"/>
      <c r="C420" s="650"/>
      <c r="D420" s="650"/>
      <c r="E420" s="623"/>
      <c r="F420" s="623"/>
      <c r="G420" s="623"/>
      <c r="H420" s="623"/>
      <c r="I420" s="623"/>
      <c r="J420" s="623"/>
      <c r="K420" s="623"/>
      <c r="L420" s="623"/>
      <c r="M420" s="623"/>
      <c r="N420" s="623"/>
      <c r="O420" s="623"/>
      <c r="P420" s="623"/>
      <c r="Q420" s="623"/>
      <c r="R420" s="623"/>
      <c r="S420" s="623"/>
      <c r="T420" s="623"/>
      <c r="U420" s="623"/>
      <c r="V420" s="623"/>
      <c r="W420" s="623"/>
      <c r="X420" s="623"/>
      <c r="Y420" s="623"/>
      <c r="Z420" s="623"/>
    </row>
    <row r="421">
      <c r="A421" s="650"/>
      <c r="B421" s="623"/>
      <c r="C421" s="650"/>
      <c r="D421" s="650"/>
      <c r="E421" s="623"/>
      <c r="F421" s="623"/>
      <c r="G421" s="623"/>
      <c r="H421" s="623"/>
      <c r="I421" s="623"/>
      <c r="J421" s="623"/>
      <c r="K421" s="623"/>
      <c r="L421" s="623"/>
      <c r="M421" s="623"/>
      <c r="N421" s="623"/>
      <c r="O421" s="623"/>
      <c r="P421" s="623"/>
      <c r="Q421" s="623"/>
      <c r="R421" s="623"/>
      <c r="S421" s="623"/>
      <c r="T421" s="623"/>
      <c r="U421" s="623"/>
      <c r="V421" s="623"/>
      <c r="W421" s="623"/>
      <c r="X421" s="623"/>
      <c r="Y421" s="623"/>
      <c r="Z421" s="623"/>
    </row>
    <row r="422">
      <c r="A422" s="650"/>
      <c r="B422" s="623"/>
      <c r="C422" s="650"/>
      <c r="D422" s="650"/>
      <c r="E422" s="623"/>
      <c r="F422" s="623"/>
      <c r="G422" s="623"/>
      <c r="H422" s="623"/>
      <c r="I422" s="623"/>
      <c r="J422" s="623"/>
      <c r="K422" s="623"/>
      <c r="L422" s="623"/>
      <c r="M422" s="623"/>
      <c r="N422" s="623"/>
      <c r="O422" s="623"/>
      <c r="P422" s="623"/>
      <c r="Q422" s="623"/>
      <c r="R422" s="623"/>
      <c r="S422" s="623"/>
      <c r="T422" s="623"/>
      <c r="U422" s="623"/>
      <c r="V422" s="623"/>
      <c r="W422" s="623"/>
      <c r="X422" s="623"/>
      <c r="Y422" s="623"/>
      <c r="Z422" s="623"/>
    </row>
    <row r="423">
      <c r="A423" s="650"/>
      <c r="B423" s="623"/>
      <c r="C423" s="650"/>
      <c r="D423" s="650"/>
      <c r="E423" s="623"/>
      <c r="F423" s="623"/>
      <c r="G423" s="623"/>
      <c r="H423" s="623"/>
      <c r="I423" s="623"/>
      <c r="J423" s="623"/>
      <c r="K423" s="623"/>
      <c r="L423" s="623"/>
      <c r="M423" s="623"/>
      <c r="N423" s="623"/>
      <c r="O423" s="623"/>
      <c r="P423" s="623"/>
      <c r="Q423" s="623"/>
      <c r="R423" s="623"/>
      <c r="S423" s="623"/>
      <c r="T423" s="623"/>
      <c r="U423" s="623"/>
      <c r="V423" s="623"/>
      <c r="W423" s="623"/>
      <c r="X423" s="623"/>
      <c r="Y423" s="623"/>
      <c r="Z423" s="623"/>
    </row>
    <row r="424">
      <c r="A424" s="650"/>
      <c r="B424" s="623"/>
      <c r="C424" s="650"/>
      <c r="D424" s="650"/>
      <c r="E424" s="623"/>
      <c r="F424" s="623"/>
      <c r="G424" s="623"/>
      <c r="H424" s="623"/>
      <c r="I424" s="623"/>
      <c r="J424" s="623"/>
      <c r="K424" s="623"/>
      <c r="L424" s="623"/>
      <c r="M424" s="623"/>
      <c r="N424" s="623"/>
      <c r="O424" s="623"/>
      <c r="P424" s="623"/>
      <c r="Q424" s="623"/>
      <c r="R424" s="623"/>
      <c r="S424" s="623"/>
      <c r="T424" s="623"/>
      <c r="U424" s="623"/>
      <c r="V424" s="623"/>
      <c r="W424" s="623"/>
      <c r="X424" s="623"/>
      <c r="Y424" s="623"/>
      <c r="Z424" s="623"/>
    </row>
    <row r="425">
      <c r="A425" s="650"/>
      <c r="B425" s="623"/>
      <c r="C425" s="650"/>
      <c r="D425" s="650"/>
      <c r="E425" s="623"/>
      <c r="F425" s="623"/>
      <c r="G425" s="623"/>
      <c r="H425" s="623"/>
      <c r="I425" s="623"/>
      <c r="J425" s="623"/>
      <c r="K425" s="623"/>
      <c r="L425" s="623"/>
      <c r="M425" s="623"/>
      <c r="N425" s="623"/>
      <c r="O425" s="623"/>
      <c r="P425" s="623"/>
      <c r="Q425" s="623"/>
      <c r="R425" s="623"/>
      <c r="S425" s="623"/>
      <c r="T425" s="623"/>
      <c r="U425" s="623"/>
      <c r="V425" s="623"/>
      <c r="W425" s="623"/>
      <c r="X425" s="623"/>
      <c r="Y425" s="623"/>
      <c r="Z425" s="623"/>
    </row>
    <row r="426">
      <c r="A426" s="650"/>
      <c r="B426" s="623"/>
      <c r="C426" s="650"/>
      <c r="D426" s="650"/>
      <c r="E426" s="623"/>
      <c r="F426" s="623"/>
      <c r="G426" s="623"/>
      <c r="H426" s="623"/>
      <c r="I426" s="623"/>
      <c r="J426" s="623"/>
      <c r="K426" s="623"/>
      <c r="L426" s="623"/>
      <c r="M426" s="623"/>
      <c r="N426" s="623"/>
      <c r="O426" s="623"/>
      <c r="P426" s="623"/>
      <c r="Q426" s="623"/>
      <c r="R426" s="623"/>
      <c r="S426" s="623"/>
      <c r="T426" s="623"/>
      <c r="U426" s="623"/>
      <c r="V426" s="623"/>
      <c r="W426" s="623"/>
      <c r="X426" s="623"/>
      <c r="Y426" s="623"/>
      <c r="Z426" s="623"/>
    </row>
    <row r="427">
      <c r="A427" s="650"/>
      <c r="B427" s="623"/>
      <c r="C427" s="650"/>
      <c r="D427" s="650"/>
      <c r="E427" s="623"/>
      <c r="F427" s="623"/>
      <c r="G427" s="623"/>
      <c r="H427" s="623"/>
      <c r="I427" s="623"/>
      <c r="J427" s="623"/>
      <c r="K427" s="623"/>
      <c r="L427" s="623"/>
      <c r="M427" s="623"/>
      <c r="N427" s="623"/>
      <c r="O427" s="623"/>
      <c r="P427" s="623"/>
      <c r="Q427" s="623"/>
      <c r="R427" s="623"/>
      <c r="S427" s="623"/>
      <c r="T427" s="623"/>
      <c r="U427" s="623"/>
      <c r="V427" s="623"/>
      <c r="W427" s="623"/>
      <c r="X427" s="623"/>
      <c r="Y427" s="623"/>
      <c r="Z427" s="623"/>
    </row>
    <row r="428">
      <c r="A428" s="650"/>
      <c r="B428" s="623"/>
      <c r="C428" s="650"/>
      <c r="D428" s="650"/>
      <c r="E428" s="623"/>
      <c r="F428" s="623"/>
      <c r="G428" s="623"/>
      <c r="H428" s="623"/>
      <c r="I428" s="623"/>
      <c r="J428" s="623"/>
      <c r="K428" s="623"/>
      <c r="L428" s="623"/>
      <c r="M428" s="623"/>
      <c r="N428" s="623"/>
      <c r="O428" s="623"/>
      <c r="P428" s="623"/>
      <c r="Q428" s="623"/>
      <c r="R428" s="623"/>
      <c r="S428" s="623"/>
      <c r="T428" s="623"/>
      <c r="U428" s="623"/>
      <c r="V428" s="623"/>
      <c r="W428" s="623"/>
      <c r="X428" s="623"/>
      <c r="Y428" s="623"/>
      <c r="Z428" s="623"/>
    </row>
    <row r="429">
      <c r="A429" s="650"/>
      <c r="B429" s="623"/>
      <c r="C429" s="650"/>
      <c r="D429" s="650"/>
      <c r="E429" s="623"/>
      <c r="F429" s="623"/>
      <c r="G429" s="623"/>
      <c r="H429" s="623"/>
      <c r="I429" s="623"/>
      <c r="J429" s="623"/>
      <c r="K429" s="623"/>
      <c r="L429" s="623"/>
      <c r="M429" s="623"/>
      <c r="N429" s="623"/>
      <c r="O429" s="623"/>
      <c r="P429" s="623"/>
      <c r="Q429" s="623"/>
      <c r="R429" s="623"/>
      <c r="S429" s="623"/>
      <c r="T429" s="623"/>
      <c r="U429" s="623"/>
      <c r="V429" s="623"/>
      <c r="W429" s="623"/>
      <c r="X429" s="623"/>
      <c r="Y429" s="623"/>
      <c r="Z429" s="623"/>
    </row>
    <row r="430">
      <c r="A430" s="650"/>
      <c r="B430" s="623"/>
      <c r="C430" s="650"/>
      <c r="D430" s="650"/>
      <c r="E430" s="623"/>
      <c r="F430" s="623"/>
      <c r="G430" s="623"/>
      <c r="H430" s="623"/>
      <c r="I430" s="623"/>
      <c r="J430" s="623"/>
      <c r="K430" s="623"/>
      <c r="L430" s="623"/>
      <c r="M430" s="623"/>
      <c r="N430" s="623"/>
      <c r="O430" s="623"/>
      <c r="P430" s="623"/>
      <c r="Q430" s="623"/>
      <c r="R430" s="623"/>
      <c r="S430" s="623"/>
      <c r="T430" s="623"/>
      <c r="U430" s="623"/>
      <c r="V430" s="623"/>
      <c r="W430" s="623"/>
      <c r="X430" s="623"/>
      <c r="Y430" s="623"/>
      <c r="Z430" s="623"/>
    </row>
    <row r="431">
      <c r="A431" s="650"/>
      <c r="B431" s="623"/>
      <c r="C431" s="650"/>
      <c r="D431" s="650"/>
      <c r="E431" s="623"/>
      <c r="F431" s="623"/>
      <c r="G431" s="623"/>
      <c r="H431" s="623"/>
      <c r="I431" s="623"/>
      <c r="J431" s="623"/>
      <c r="K431" s="623"/>
      <c r="L431" s="623"/>
      <c r="M431" s="623"/>
      <c r="N431" s="623"/>
      <c r="O431" s="623"/>
      <c r="P431" s="623"/>
      <c r="Q431" s="623"/>
      <c r="R431" s="623"/>
      <c r="S431" s="623"/>
      <c r="T431" s="623"/>
      <c r="U431" s="623"/>
      <c r="V431" s="623"/>
      <c r="W431" s="623"/>
      <c r="X431" s="623"/>
      <c r="Y431" s="623"/>
      <c r="Z431" s="623"/>
    </row>
    <row r="432">
      <c r="A432" s="650"/>
      <c r="B432" s="623"/>
      <c r="C432" s="650"/>
      <c r="D432" s="650"/>
      <c r="E432" s="623"/>
      <c r="F432" s="623"/>
      <c r="G432" s="623"/>
      <c r="H432" s="623"/>
      <c r="I432" s="623"/>
      <c r="J432" s="623"/>
      <c r="K432" s="623"/>
      <c r="L432" s="623"/>
      <c r="M432" s="623"/>
      <c r="N432" s="623"/>
      <c r="O432" s="623"/>
      <c r="P432" s="623"/>
      <c r="Q432" s="623"/>
      <c r="R432" s="623"/>
      <c r="S432" s="623"/>
      <c r="T432" s="623"/>
      <c r="U432" s="623"/>
      <c r="V432" s="623"/>
      <c r="W432" s="623"/>
      <c r="X432" s="623"/>
      <c r="Y432" s="623"/>
      <c r="Z432" s="623"/>
    </row>
    <row r="433">
      <c r="A433" s="650"/>
      <c r="B433" s="623"/>
      <c r="C433" s="650"/>
      <c r="D433" s="650"/>
      <c r="E433" s="623"/>
      <c r="F433" s="623"/>
      <c r="G433" s="623"/>
      <c r="H433" s="623"/>
      <c r="I433" s="623"/>
      <c r="J433" s="623"/>
      <c r="K433" s="623"/>
      <c r="L433" s="623"/>
      <c r="M433" s="623"/>
      <c r="N433" s="623"/>
      <c r="O433" s="623"/>
      <c r="P433" s="623"/>
      <c r="Q433" s="623"/>
      <c r="R433" s="623"/>
      <c r="S433" s="623"/>
      <c r="T433" s="623"/>
      <c r="U433" s="623"/>
      <c r="V433" s="623"/>
      <c r="W433" s="623"/>
      <c r="X433" s="623"/>
      <c r="Y433" s="623"/>
      <c r="Z433" s="623"/>
    </row>
    <row r="434">
      <c r="A434" s="650"/>
      <c r="B434" s="623"/>
      <c r="C434" s="650"/>
      <c r="D434" s="650"/>
      <c r="E434" s="623"/>
      <c r="F434" s="623"/>
      <c r="G434" s="623"/>
      <c r="H434" s="623"/>
      <c r="I434" s="623"/>
      <c r="J434" s="623"/>
      <c r="K434" s="623"/>
      <c r="L434" s="623"/>
      <c r="M434" s="623"/>
      <c r="N434" s="623"/>
      <c r="O434" s="623"/>
      <c r="P434" s="623"/>
      <c r="Q434" s="623"/>
      <c r="R434" s="623"/>
      <c r="S434" s="623"/>
      <c r="T434" s="623"/>
      <c r="U434" s="623"/>
      <c r="V434" s="623"/>
      <c r="W434" s="623"/>
      <c r="X434" s="623"/>
      <c r="Y434" s="623"/>
      <c r="Z434" s="623"/>
    </row>
    <row r="435">
      <c r="A435" s="650"/>
      <c r="B435" s="623"/>
      <c r="C435" s="650"/>
      <c r="D435" s="650"/>
      <c r="E435" s="623"/>
      <c r="F435" s="623"/>
      <c r="G435" s="623"/>
      <c r="H435" s="623"/>
      <c r="I435" s="623"/>
      <c r="J435" s="623"/>
      <c r="K435" s="623"/>
      <c r="L435" s="623"/>
      <c r="M435" s="623"/>
      <c r="N435" s="623"/>
      <c r="O435" s="623"/>
      <c r="P435" s="623"/>
      <c r="Q435" s="623"/>
      <c r="R435" s="623"/>
      <c r="S435" s="623"/>
      <c r="T435" s="623"/>
      <c r="U435" s="623"/>
      <c r="V435" s="623"/>
      <c r="W435" s="623"/>
      <c r="X435" s="623"/>
      <c r="Y435" s="623"/>
      <c r="Z435" s="623"/>
    </row>
    <row r="436">
      <c r="A436" s="650"/>
      <c r="B436" s="623"/>
      <c r="C436" s="650"/>
      <c r="D436" s="650"/>
      <c r="E436" s="623"/>
      <c r="F436" s="623"/>
      <c r="G436" s="623"/>
      <c r="H436" s="623"/>
      <c r="I436" s="623"/>
      <c r="J436" s="623"/>
      <c r="K436" s="623"/>
      <c r="L436" s="623"/>
      <c r="M436" s="623"/>
      <c r="N436" s="623"/>
      <c r="O436" s="623"/>
      <c r="P436" s="623"/>
      <c r="Q436" s="623"/>
      <c r="R436" s="623"/>
      <c r="S436" s="623"/>
      <c r="T436" s="623"/>
      <c r="U436" s="623"/>
      <c r="V436" s="623"/>
      <c r="W436" s="623"/>
      <c r="X436" s="623"/>
      <c r="Y436" s="623"/>
      <c r="Z436" s="623"/>
    </row>
    <row r="437">
      <c r="A437" s="650"/>
      <c r="B437" s="623"/>
      <c r="C437" s="650"/>
      <c r="D437" s="650"/>
      <c r="E437" s="623"/>
      <c r="F437" s="623"/>
      <c r="G437" s="623"/>
      <c r="H437" s="623"/>
      <c r="I437" s="623"/>
      <c r="J437" s="623"/>
      <c r="K437" s="623"/>
      <c r="L437" s="623"/>
      <c r="M437" s="623"/>
      <c r="N437" s="623"/>
      <c r="O437" s="623"/>
      <c r="P437" s="623"/>
      <c r="Q437" s="623"/>
      <c r="R437" s="623"/>
      <c r="S437" s="623"/>
      <c r="T437" s="623"/>
      <c r="U437" s="623"/>
      <c r="V437" s="623"/>
      <c r="W437" s="623"/>
      <c r="X437" s="623"/>
      <c r="Y437" s="623"/>
      <c r="Z437" s="623"/>
    </row>
    <row r="438">
      <c r="A438" s="650"/>
      <c r="B438" s="623"/>
      <c r="C438" s="650"/>
      <c r="D438" s="650"/>
      <c r="E438" s="623"/>
      <c r="F438" s="623"/>
      <c r="G438" s="623"/>
      <c r="H438" s="623"/>
      <c r="I438" s="623"/>
      <c r="J438" s="623"/>
      <c r="K438" s="623"/>
      <c r="L438" s="623"/>
      <c r="M438" s="623"/>
      <c r="N438" s="623"/>
      <c r="O438" s="623"/>
      <c r="P438" s="623"/>
      <c r="Q438" s="623"/>
      <c r="R438" s="623"/>
      <c r="S438" s="623"/>
      <c r="T438" s="623"/>
      <c r="U438" s="623"/>
      <c r="V438" s="623"/>
      <c r="W438" s="623"/>
      <c r="X438" s="623"/>
      <c r="Y438" s="623"/>
      <c r="Z438" s="623"/>
    </row>
    <row r="439">
      <c r="A439" s="650"/>
      <c r="B439" s="623"/>
      <c r="C439" s="650"/>
      <c r="D439" s="650"/>
      <c r="E439" s="623"/>
      <c r="F439" s="623"/>
      <c r="G439" s="623"/>
      <c r="H439" s="623"/>
      <c r="I439" s="623"/>
      <c r="J439" s="623"/>
      <c r="K439" s="623"/>
      <c r="L439" s="623"/>
      <c r="M439" s="623"/>
      <c r="N439" s="623"/>
      <c r="O439" s="623"/>
      <c r="P439" s="623"/>
      <c r="Q439" s="623"/>
      <c r="R439" s="623"/>
      <c r="S439" s="623"/>
      <c r="T439" s="623"/>
      <c r="U439" s="623"/>
      <c r="V439" s="623"/>
      <c r="W439" s="623"/>
      <c r="X439" s="623"/>
      <c r="Y439" s="623"/>
      <c r="Z439" s="623"/>
    </row>
    <row r="440">
      <c r="A440" s="650"/>
      <c r="B440" s="623"/>
      <c r="C440" s="650"/>
      <c r="D440" s="650"/>
      <c r="E440" s="623"/>
      <c r="F440" s="623"/>
      <c r="G440" s="623"/>
      <c r="H440" s="623"/>
      <c r="I440" s="623"/>
      <c r="J440" s="623"/>
      <c r="K440" s="623"/>
      <c r="L440" s="623"/>
      <c r="M440" s="623"/>
      <c r="N440" s="623"/>
      <c r="O440" s="623"/>
      <c r="P440" s="623"/>
      <c r="Q440" s="623"/>
      <c r="R440" s="623"/>
      <c r="S440" s="623"/>
      <c r="T440" s="623"/>
      <c r="U440" s="623"/>
      <c r="V440" s="623"/>
      <c r="W440" s="623"/>
      <c r="X440" s="623"/>
      <c r="Y440" s="623"/>
      <c r="Z440" s="623"/>
    </row>
    <row r="441">
      <c r="A441" s="650"/>
      <c r="B441" s="623"/>
      <c r="C441" s="650"/>
      <c r="D441" s="650"/>
      <c r="E441" s="623"/>
      <c r="F441" s="623"/>
      <c r="G441" s="623"/>
      <c r="H441" s="623"/>
      <c r="I441" s="623"/>
      <c r="J441" s="623"/>
      <c r="K441" s="623"/>
      <c r="L441" s="623"/>
      <c r="M441" s="623"/>
      <c r="N441" s="623"/>
      <c r="O441" s="623"/>
      <c r="P441" s="623"/>
      <c r="Q441" s="623"/>
      <c r="R441" s="623"/>
      <c r="S441" s="623"/>
      <c r="T441" s="623"/>
      <c r="U441" s="623"/>
      <c r="V441" s="623"/>
      <c r="W441" s="623"/>
      <c r="X441" s="623"/>
      <c r="Y441" s="623"/>
      <c r="Z441" s="623"/>
    </row>
    <row r="442">
      <c r="A442" s="650"/>
      <c r="B442" s="623"/>
      <c r="C442" s="650"/>
      <c r="D442" s="650"/>
      <c r="E442" s="623"/>
      <c r="F442" s="623"/>
      <c r="G442" s="623"/>
      <c r="H442" s="623"/>
      <c r="I442" s="623"/>
      <c r="J442" s="623"/>
      <c r="K442" s="623"/>
      <c r="L442" s="623"/>
      <c r="M442" s="623"/>
      <c r="N442" s="623"/>
      <c r="O442" s="623"/>
      <c r="P442" s="623"/>
      <c r="Q442" s="623"/>
      <c r="R442" s="623"/>
      <c r="S442" s="623"/>
      <c r="T442" s="623"/>
      <c r="U442" s="623"/>
      <c r="V442" s="623"/>
      <c r="W442" s="623"/>
      <c r="X442" s="623"/>
      <c r="Y442" s="623"/>
      <c r="Z442" s="623"/>
    </row>
    <row r="443">
      <c r="A443" s="650"/>
      <c r="B443" s="623"/>
      <c r="C443" s="650"/>
      <c r="D443" s="650"/>
      <c r="E443" s="623"/>
      <c r="F443" s="623"/>
      <c r="G443" s="623"/>
      <c r="H443" s="623"/>
      <c r="I443" s="623"/>
      <c r="J443" s="623"/>
      <c r="K443" s="623"/>
      <c r="L443" s="623"/>
      <c r="M443" s="623"/>
      <c r="N443" s="623"/>
      <c r="O443" s="623"/>
      <c r="P443" s="623"/>
      <c r="Q443" s="623"/>
      <c r="R443" s="623"/>
      <c r="S443" s="623"/>
      <c r="T443" s="623"/>
      <c r="U443" s="623"/>
      <c r="V443" s="623"/>
      <c r="W443" s="623"/>
      <c r="X443" s="623"/>
      <c r="Y443" s="623"/>
      <c r="Z443" s="623"/>
    </row>
    <row r="444">
      <c r="A444" s="650"/>
      <c r="B444" s="623"/>
      <c r="C444" s="650"/>
      <c r="D444" s="650"/>
      <c r="E444" s="623"/>
      <c r="F444" s="623"/>
      <c r="G444" s="623"/>
      <c r="H444" s="623"/>
      <c r="I444" s="623"/>
      <c r="J444" s="623"/>
      <c r="K444" s="623"/>
      <c r="L444" s="623"/>
      <c r="M444" s="623"/>
      <c r="N444" s="623"/>
      <c r="O444" s="623"/>
      <c r="P444" s="623"/>
      <c r="Q444" s="623"/>
      <c r="R444" s="623"/>
      <c r="S444" s="623"/>
      <c r="T444" s="623"/>
      <c r="U444" s="623"/>
      <c r="V444" s="623"/>
      <c r="W444" s="623"/>
      <c r="X444" s="623"/>
      <c r="Y444" s="623"/>
      <c r="Z444" s="623"/>
    </row>
    <row r="445">
      <c r="A445" s="650"/>
      <c r="B445" s="623"/>
      <c r="C445" s="650"/>
      <c r="D445" s="650"/>
      <c r="E445" s="623"/>
      <c r="F445" s="623"/>
      <c r="G445" s="623"/>
      <c r="H445" s="623"/>
      <c r="I445" s="623"/>
      <c r="J445" s="623"/>
      <c r="K445" s="623"/>
      <c r="L445" s="623"/>
      <c r="M445" s="623"/>
      <c r="N445" s="623"/>
      <c r="O445" s="623"/>
      <c r="P445" s="623"/>
      <c r="Q445" s="623"/>
      <c r="R445" s="623"/>
      <c r="S445" s="623"/>
      <c r="T445" s="623"/>
      <c r="U445" s="623"/>
      <c r="V445" s="623"/>
      <c r="W445" s="623"/>
      <c r="X445" s="623"/>
      <c r="Y445" s="623"/>
      <c r="Z445" s="623"/>
    </row>
    <row r="446">
      <c r="A446" s="650"/>
      <c r="B446" s="623"/>
      <c r="C446" s="650"/>
      <c r="D446" s="650"/>
      <c r="E446" s="623"/>
      <c r="F446" s="623"/>
      <c r="G446" s="623"/>
      <c r="H446" s="623"/>
      <c r="I446" s="623"/>
      <c r="J446" s="623"/>
      <c r="K446" s="623"/>
      <c r="L446" s="623"/>
      <c r="M446" s="623"/>
      <c r="N446" s="623"/>
      <c r="O446" s="623"/>
      <c r="P446" s="623"/>
      <c r="Q446" s="623"/>
      <c r="R446" s="623"/>
      <c r="S446" s="623"/>
      <c r="T446" s="623"/>
      <c r="U446" s="623"/>
      <c r="V446" s="623"/>
      <c r="W446" s="623"/>
      <c r="X446" s="623"/>
      <c r="Y446" s="623"/>
      <c r="Z446" s="623"/>
    </row>
    <row r="447">
      <c r="A447" s="650"/>
      <c r="B447" s="623"/>
      <c r="C447" s="650"/>
      <c r="D447" s="650"/>
      <c r="E447" s="623"/>
      <c r="F447" s="623"/>
      <c r="G447" s="623"/>
      <c r="H447" s="623"/>
      <c r="I447" s="623"/>
      <c r="J447" s="623"/>
      <c r="K447" s="623"/>
      <c r="L447" s="623"/>
      <c r="M447" s="623"/>
      <c r="N447" s="623"/>
      <c r="O447" s="623"/>
      <c r="P447" s="623"/>
      <c r="Q447" s="623"/>
      <c r="R447" s="623"/>
      <c r="S447" s="623"/>
      <c r="T447" s="623"/>
      <c r="U447" s="623"/>
      <c r="V447" s="623"/>
      <c r="W447" s="623"/>
      <c r="X447" s="623"/>
      <c r="Y447" s="623"/>
      <c r="Z447" s="623"/>
    </row>
    <row r="448">
      <c r="A448" s="650"/>
      <c r="B448" s="623"/>
      <c r="C448" s="650"/>
      <c r="D448" s="650"/>
      <c r="E448" s="623"/>
      <c r="F448" s="623"/>
      <c r="G448" s="623"/>
      <c r="H448" s="623"/>
      <c r="I448" s="623"/>
      <c r="J448" s="623"/>
      <c r="K448" s="623"/>
      <c r="L448" s="623"/>
      <c r="M448" s="623"/>
      <c r="N448" s="623"/>
      <c r="O448" s="623"/>
      <c r="P448" s="623"/>
      <c r="Q448" s="623"/>
      <c r="R448" s="623"/>
      <c r="S448" s="623"/>
      <c r="T448" s="623"/>
      <c r="U448" s="623"/>
      <c r="V448" s="623"/>
      <c r="W448" s="623"/>
      <c r="X448" s="623"/>
      <c r="Y448" s="623"/>
      <c r="Z448" s="623"/>
    </row>
    <row r="449">
      <c r="A449" s="650"/>
      <c r="B449" s="623"/>
      <c r="C449" s="650"/>
      <c r="D449" s="650"/>
      <c r="E449" s="623"/>
      <c r="F449" s="623"/>
      <c r="G449" s="623"/>
      <c r="H449" s="623"/>
      <c r="I449" s="623"/>
      <c r="J449" s="623"/>
      <c r="K449" s="623"/>
      <c r="L449" s="623"/>
      <c r="M449" s="623"/>
      <c r="N449" s="623"/>
      <c r="O449" s="623"/>
      <c r="P449" s="623"/>
      <c r="Q449" s="623"/>
      <c r="R449" s="623"/>
      <c r="S449" s="623"/>
      <c r="T449" s="623"/>
      <c r="U449" s="623"/>
      <c r="V449" s="623"/>
      <c r="W449" s="623"/>
      <c r="X449" s="623"/>
      <c r="Y449" s="623"/>
      <c r="Z449" s="623"/>
    </row>
    <row r="450">
      <c r="A450" s="650"/>
      <c r="B450" s="623"/>
      <c r="C450" s="650"/>
      <c r="D450" s="650"/>
      <c r="E450" s="623"/>
      <c r="F450" s="623"/>
      <c r="G450" s="623"/>
      <c r="H450" s="623"/>
      <c r="I450" s="623"/>
      <c r="J450" s="623"/>
      <c r="K450" s="623"/>
      <c r="L450" s="623"/>
      <c r="M450" s="623"/>
      <c r="N450" s="623"/>
      <c r="O450" s="623"/>
      <c r="P450" s="623"/>
      <c r="Q450" s="623"/>
      <c r="R450" s="623"/>
      <c r="S450" s="623"/>
      <c r="T450" s="623"/>
      <c r="U450" s="623"/>
      <c r="V450" s="623"/>
      <c r="W450" s="623"/>
      <c r="X450" s="623"/>
      <c r="Y450" s="623"/>
      <c r="Z450" s="623"/>
    </row>
    <row r="451">
      <c r="A451" s="650"/>
      <c r="B451" s="623"/>
      <c r="C451" s="650"/>
      <c r="D451" s="650"/>
      <c r="E451" s="623"/>
      <c r="F451" s="623"/>
      <c r="G451" s="623"/>
      <c r="H451" s="623"/>
      <c r="I451" s="623"/>
      <c r="J451" s="623"/>
      <c r="K451" s="623"/>
      <c r="L451" s="623"/>
      <c r="M451" s="623"/>
      <c r="N451" s="623"/>
      <c r="O451" s="623"/>
      <c r="P451" s="623"/>
      <c r="Q451" s="623"/>
      <c r="R451" s="623"/>
      <c r="S451" s="623"/>
      <c r="T451" s="623"/>
      <c r="U451" s="623"/>
      <c r="V451" s="623"/>
      <c r="W451" s="623"/>
      <c r="X451" s="623"/>
      <c r="Y451" s="623"/>
      <c r="Z451" s="623"/>
    </row>
    <row r="452">
      <c r="A452" s="650"/>
      <c r="B452" s="623"/>
      <c r="C452" s="650"/>
      <c r="D452" s="650"/>
      <c r="E452" s="623"/>
      <c r="F452" s="623"/>
      <c r="G452" s="623"/>
      <c r="H452" s="623"/>
      <c r="I452" s="623"/>
      <c r="J452" s="623"/>
      <c r="K452" s="623"/>
      <c r="L452" s="623"/>
      <c r="M452" s="623"/>
      <c r="N452" s="623"/>
      <c r="O452" s="623"/>
      <c r="P452" s="623"/>
      <c r="Q452" s="623"/>
      <c r="R452" s="623"/>
      <c r="S452" s="623"/>
      <c r="T452" s="623"/>
      <c r="U452" s="623"/>
      <c r="V452" s="623"/>
      <c r="W452" s="623"/>
      <c r="X452" s="623"/>
      <c r="Y452" s="623"/>
      <c r="Z452" s="623"/>
    </row>
    <row r="453">
      <c r="A453" s="650"/>
      <c r="B453" s="623"/>
      <c r="C453" s="650"/>
      <c r="D453" s="650"/>
      <c r="E453" s="623"/>
      <c r="F453" s="623"/>
      <c r="G453" s="623"/>
      <c r="H453" s="623"/>
      <c r="I453" s="623"/>
      <c r="J453" s="623"/>
      <c r="K453" s="623"/>
      <c r="L453" s="623"/>
      <c r="M453" s="623"/>
      <c r="N453" s="623"/>
      <c r="O453" s="623"/>
      <c r="P453" s="623"/>
      <c r="Q453" s="623"/>
      <c r="R453" s="623"/>
      <c r="S453" s="623"/>
      <c r="T453" s="623"/>
      <c r="U453" s="623"/>
      <c r="V453" s="623"/>
      <c r="W453" s="623"/>
      <c r="X453" s="623"/>
      <c r="Y453" s="623"/>
      <c r="Z453" s="623"/>
    </row>
    <row r="454">
      <c r="A454" s="650"/>
      <c r="B454" s="623"/>
      <c r="C454" s="650"/>
      <c r="D454" s="650"/>
      <c r="E454" s="623"/>
      <c r="F454" s="623"/>
      <c r="G454" s="623"/>
      <c r="H454" s="623"/>
      <c r="I454" s="623"/>
      <c r="J454" s="623"/>
      <c r="K454" s="623"/>
      <c r="L454" s="623"/>
      <c r="M454" s="623"/>
      <c r="N454" s="623"/>
      <c r="O454" s="623"/>
      <c r="P454" s="623"/>
      <c r="Q454" s="623"/>
      <c r="R454" s="623"/>
      <c r="S454" s="623"/>
      <c r="T454" s="623"/>
      <c r="U454" s="623"/>
      <c r="V454" s="623"/>
      <c r="W454" s="623"/>
      <c r="X454" s="623"/>
      <c r="Y454" s="623"/>
      <c r="Z454" s="623"/>
    </row>
    <row r="455">
      <c r="A455" s="650"/>
      <c r="B455" s="623"/>
      <c r="C455" s="650"/>
      <c r="D455" s="650"/>
      <c r="E455" s="623"/>
      <c r="F455" s="623"/>
      <c r="G455" s="623"/>
      <c r="H455" s="623"/>
      <c r="I455" s="623"/>
      <c r="J455" s="623"/>
      <c r="K455" s="623"/>
      <c r="L455" s="623"/>
      <c r="M455" s="623"/>
      <c r="N455" s="623"/>
      <c r="O455" s="623"/>
      <c r="P455" s="623"/>
      <c r="Q455" s="623"/>
      <c r="R455" s="623"/>
      <c r="S455" s="623"/>
      <c r="T455" s="623"/>
      <c r="U455" s="623"/>
      <c r="V455" s="623"/>
      <c r="W455" s="623"/>
      <c r="X455" s="623"/>
      <c r="Y455" s="623"/>
      <c r="Z455" s="623"/>
    </row>
    <row r="456">
      <c r="A456" s="650"/>
      <c r="B456" s="623"/>
      <c r="C456" s="650"/>
      <c r="D456" s="650"/>
      <c r="E456" s="623"/>
      <c r="F456" s="623"/>
      <c r="G456" s="623"/>
      <c r="H456" s="623"/>
      <c r="I456" s="623"/>
      <c r="J456" s="623"/>
      <c r="K456" s="623"/>
      <c r="L456" s="623"/>
      <c r="M456" s="623"/>
      <c r="N456" s="623"/>
      <c r="O456" s="623"/>
      <c r="P456" s="623"/>
      <c r="Q456" s="623"/>
      <c r="R456" s="623"/>
      <c r="S456" s="623"/>
      <c r="T456" s="623"/>
      <c r="U456" s="623"/>
      <c r="V456" s="623"/>
      <c r="W456" s="623"/>
      <c r="X456" s="623"/>
      <c r="Y456" s="623"/>
      <c r="Z456" s="623"/>
    </row>
    <row r="457">
      <c r="A457" s="650"/>
      <c r="B457" s="623"/>
      <c r="C457" s="650"/>
      <c r="D457" s="650"/>
      <c r="E457" s="623"/>
      <c r="F457" s="623"/>
      <c r="G457" s="623"/>
      <c r="H457" s="623"/>
      <c r="I457" s="623"/>
      <c r="J457" s="623"/>
      <c r="K457" s="623"/>
      <c r="L457" s="623"/>
      <c r="M457" s="623"/>
      <c r="N457" s="623"/>
      <c r="O457" s="623"/>
      <c r="P457" s="623"/>
      <c r="Q457" s="623"/>
      <c r="R457" s="623"/>
      <c r="S457" s="623"/>
      <c r="T457" s="623"/>
      <c r="U457" s="623"/>
      <c r="V457" s="623"/>
      <c r="W457" s="623"/>
      <c r="X457" s="623"/>
      <c r="Y457" s="623"/>
      <c r="Z457" s="623"/>
    </row>
    <row r="458">
      <c r="A458" s="650"/>
      <c r="B458" s="623"/>
      <c r="C458" s="650"/>
      <c r="D458" s="650"/>
      <c r="E458" s="623"/>
      <c r="F458" s="623"/>
      <c r="G458" s="623"/>
      <c r="H458" s="623"/>
      <c r="I458" s="623"/>
      <c r="J458" s="623"/>
      <c r="K458" s="623"/>
      <c r="L458" s="623"/>
      <c r="M458" s="623"/>
      <c r="N458" s="623"/>
      <c r="O458" s="623"/>
      <c r="P458" s="623"/>
      <c r="Q458" s="623"/>
      <c r="R458" s="623"/>
      <c r="S458" s="623"/>
      <c r="T458" s="623"/>
      <c r="U458" s="623"/>
      <c r="V458" s="623"/>
      <c r="W458" s="623"/>
      <c r="X458" s="623"/>
      <c r="Y458" s="623"/>
      <c r="Z458" s="623"/>
    </row>
    <row r="459">
      <c r="A459" s="650"/>
      <c r="B459" s="623"/>
      <c r="C459" s="650"/>
      <c r="D459" s="650"/>
      <c r="E459" s="623"/>
      <c r="F459" s="623"/>
      <c r="G459" s="623"/>
      <c r="H459" s="623"/>
      <c r="I459" s="623"/>
      <c r="J459" s="623"/>
      <c r="K459" s="623"/>
      <c r="L459" s="623"/>
      <c r="M459" s="623"/>
      <c r="N459" s="623"/>
      <c r="O459" s="623"/>
      <c r="P459" s="623"/>
      <c r="Q459" s="623"/>
      <c r="R459" s="623"/>
      <c r="S459" s="623"/>
      <c r="T459" s="623"/>
      <c r="U459" s="623"/>
      <c r="V459" s="623"/>
      <c r="W459" s="623"/>
      <c r="X459" s="623"/>
      <c r="Y459" s="623"/>
      <c r="Z459" s="623"/>
    </row>
    <row r="460">
      <c r="A460" s="650"/>
      <c r="B460" s="623"/>
      <c r="C460" s="650"/>
      <c r="D460" s="650"/>
      <c r="E460" s="623"/>
      <c r="F460" s="623"/>
      <c r="G460" s="623"/>
      <c r="H460" s="623"/>
      <c r="I460" s="623"/>
      <c r="J460" s="623"/>
      <c r="K460" s="623"/>
      <c r="L460" s="623"/>
      <c r="M460" s="623"/>
      <c r="N460" s="623"/>
      <c r="O460" s="623"/>
      <c r="P460" s="623"/>
      <c r="Q460" s="623"/>
      <c r="R460" s="623"/>
      <c r="S460" s="623"/>
      <c r="T460" s="623"/>
      <c r="U460" s="623"/>
      <c r="V460" s="623"/>
      <c r="W460" s="623"/>
      <c r="X460" s="623"/>
      <c r="Y460" s="623"/>
      <c r="Z460" s="623"/>
    </row>
    <row r="461">
      <c r="A461" s="650"/>
      <c r="B461" s="623"/>
      <c r="C461" s="650"/>
      <c r="D461" s="650"/>
      <c r="E461" s="623"/>
      <c r="F461" s="623"/>
      <c r="G461" s="623"/>
      <c r="H461" s="623"/>
      <c r="I461" s="623"/>
      <c r="J461" s="623"/>
      <c r="K461" s="623"/>
      <c r="L461" s="623"/>
      <c r="M461" s="623"/>
      <c r="N461" s="623"/>
      <c r="O461" s="623"/>
      <c r="P461" s="623"/>
      <c r="Q461" s="623"/>
      <c r="R461" s="623"/>
      <c r="S461" s="623"/>
      <c r="T461" s="623"/>
      <c r="U461" s="623"/>
      <c r="V461" s="623"/>
      <c r="W461" s="623"/>
      <c r="X461" s="623"/>
      <c r="Y461" s="623"/>
      <c r="Z461" s="623"/>
    </row>
    <row r="462">
      <c r="A462" s="650"/>
      <c r="B462" s="623"/>
      <c r="C462" s="650"/>
      <c r="D462" s="650"/>
      <c r="E462" s="623"/>
      <c r="F462" s="623"/>
      <c r="G462" s="623"/>
      <c r="H462" s="623"/>
      <c r="I462" s="623"/>
      <c r="J462" s="623"/>
      <c r="K462" s="623"/>
      <c r="L462" s="623"/>
      <c r="M462" s="623"/>
      <c r="N462" s="623"/>
      <c r="O462" s="623"/>
      <c r="P462" s="623"/>
      <c r="Q462" s="623"/>
      <c r="R462" s="623"/>
      <c r="S462" s="623"/>
      <c r="T462" s="623"/>
      <c r="U462" s="623"/>
      <c r="V462" s="623"/>
      <c r="W462" s="623"/>
      <c r="X462" s="623"/>
      <c r="Y462" s="623"/>
      <c r="Z462" s="623"/>
    </row>
    <row r="463">
      <c r="A463" s="650"/>
      <c r="B463" s="623"/>
      <c r="C463" s="650"/>
      <c r="D463" s="650"/>
      <c r="E463" s="623"/>
      <c r="F463" s="623"/>
      <c r="G463" s="623"/>
      <c r="H463" s="623"/>
      <c r="I463" s="623"/>
      <c r="J463" s="623"/>
      <c r="K463" s="623"/>
      <c r="L463" s="623"/>
      <c r="M463" s="623"/>
      <c r="N463" s="623"/>
      <c r="O463" s="623"/>
      <c r="P463" s="623"/>
      <c r="Q463" s="623"/>
      <c r="R463" s="623"/>
      <c r="S463" s="623"/>
      <c r="T463" s="623"/>
      <c r="U463" s="623"/>
      <c r="V463" s="623"/>
      <c r="W463" s="623"/>
      <c r="X463" s="623"/>
      <c r="Y463" s="623"/>
      <c r="Z463" s="623"/>
    </row>
    <row r="464">
      <c r="A464" s="650"/>
      <c r="B464" s="623"/>
      <c r="C464" s="650"/>
      <c r="D464" s="650"/>
      <c r="E464" s="623"/>
      <c r="F464" s="623"/>
      <c r="G464" s="623"/>
      <c r="H464" s="623"/>
      <c r="I464" s="623"/>
      <c r="J464" s="623"/>
      <c r="K464" s="623"/>
      <c r="L464" s="623"/>
      <c r="M464" s="623"/>
      <c r="N464" s="623"/>
      <c r="O464" s="623"/>
      <c r="P464" s="623"/>
      <c r="Q464" s="623"/>
      <c r="R464" s="623"/>
      <c r="S464" s="623"/>
      <c r="T464" s="623"/>
      <c r="U464" s="623"/>
      <c r="V464" s="623"/>
      <c r="W464" s="623"/>
      <c r="X464" s="623"/>
      <c r="Y464" s="623"/>
      <c r="Z464" s="623"/>
    </row>
    <row r="465">
      <c r="A465" s="650"/>
      <c r="B465" s="623"/>
      <c r="C465" s="650"/>
      <c r="D465" s="650"/>
      <c r="E465" s="623"/>
      <c r="F465" s="623"/>
      <c r="G465" s="623"/>
      <c r="H465" s="623"/>
      <c r="I465" s="623"/>
      <c r="J465" s="623"/>
      <c r="K465" s="623"/>
      <c r="L465" s="623"/>
      <c r="M465" s="623"/>
      <c r="N465" s="623"/>
      <c r="O465" s="623"/>
      <c r="P465" s="623"/>
      <c r="Q465" s="623"/>
      <c r="R465" s="623"/>
      <c r="S465" s="623"/>
      <c r="T465" s="623"/>
      <c r="U465" s="623"/>
      <c r="V465" s="623"/>
      <c r="W465" s="623"/>
      <c r="X465" s="623"/>
      <c r="Y465" s="623"/>
      <c r="Z465" s="623"/>
    </row>
    <row r="466">
      <c r="A466" s="650"/>
      <c r="B466" s="623"/>
      <c r="C466" s="650"/>
      <c r="D466" s="650"/>
      <c r="E466" s="623"/>
      <c r="F466" s="623"/>
      <c r="G466" s="623"/>
      <c r="H466" s="623"/>
      <c r="I466" s="623"/>
      <c r="J466" s="623"/>
      <c r="K466" s="623"/>
      <c r="L466" s="623"/>
      <c r="M466" s="623"/>
      <c r="N466" s="623"/>
      <c r="O466" s="623"/>
      <c r="P466" s="623"/>
      <c r="Q466" s="623"/>
      <c r="R466" s="623"/>
      <c r="S466" s="623"/>
      <c r="T466" s="623"/>
      <c r="U466" s="623"/>
      <c r="V466" s="623"/>
      <c r="W466" s="623"/>
      <c r="X466" s="623"/>
      <c r="Y466" s="623"/>
      <c r="Z466" s="623"/>
    </row>
    <row r="467">
      <c r="A467" s="650"/>
      <c r="B467" s="623"/>
      <c r="C467" s="650"/>
      <c r="D467" s="650"/>
      <c r="E467" s="623"/>
      <c r="F467" s="623"/>
      <c r="G467" s="623"/>
      <c r="H467" s="623"/>
      <c r="I467" s="623"/>
      <c r="J467" s="623"/>
      <c r="K467" s="623"/>
      <c r="L467" s="623"/>
      <c r="M467" s="623"/>
      <c r="N467" s="623"/>
      <c r="O467" s="623"/>
      <c r="P467" s="623"/>
      <c r="Q467" s="623"/>
      <c r="R467" s="623"/>
      <c r="S467" s="623"/>
      <c r="T467" s="623"/>
      <c r="U467" s="623"/>
      <c r="V467" s="623"/>
      <c r="W467" s="623"/>
      <c r="X467" s="623"/>
      <c r="Y467" s="623"/>
      <c r="Z467" s="623"/>
    </row>
    <row r="468">
      <c r="A468" s="650"/>
      <c r="B468" s="623"/>
      <c r="C468" s="650"/>
      <c r="D468" s="650"/>
      <c r="E468" s="623"/>
      <c r="F468" s="623"/>
      <c r="G468" s="623"/>
      <c r="H468" s="623"/>
      <c r="I468" s="623"/>
      <c r="J468" s="623"/>
      <c r="K468" s="623"/>
      <c r="L468" s="623"/>
      <c r="M468" s="623"/>
      <c r="N468" s="623"/>
      <c r="O468" s="623"/>
      <c r="P468" s="623"/>
      <c r="Q468" s="623"/>
      <c r="R468" s="623"/>
      <c r="S468" s="623"/>
      <c r="T468" s="623"/>
      <c r="U468" s="623"/>
      <c r="V468" s="623"/>
      <c r="W468" s="623"/>
      <c r="X468" s="623"/>
      <c r="Y468" s="623"/>
      <c r="Z468" s="623"/>
    </row>
    <row r="469">
      <c r="A469" s="650"/>
      <c r="B469" s="623"/>
      <c r="C469" s="650"/>
      <c r="D469" s="650"/>
      <c r="E469" s="623"/>
      <c r="F469" s="623"/>
      <c r="G469" s="623"/>
      <c r="H469" s="623"/>
      <c r="I469" s="623"/>
      <c r="J469" s="623"/>
      <c r="K469" s="623"/>
      <c r="L469" s="623"/>
      <c r="M469" s="623"/>
      <c r="N469" s="623"/>
      <c r="O469" s="623"/>
      <c r="P469" s="623"/>
      <c r="Q469" s="623"/>
      <c r="R469" s="623"/>
      <c r="S469" s="623"/>
      <c r="T469" s="623"/>
      <c r="U469" s="623"/>
      <c r="V469" s="623"/>
      <c r="W469" s="623"/>
      <c r="X469" s="623"/>
      <c r="Y469" s="623"/>
      <c r="Z469" s="623"/>
    </row>
    <row r="470">
      <c r="A470" s="650"/>
      <c r="B470" s="623"/>
      <c r="C470" s="650"/>
      <c r="D470" s="650"/>
      <c r="E470" s="623"/>
      <c r="F470" s="623"/>
      <c r="G470" s="623"/>
      <c r="H470" s="623"/>
      <c r="I470" s="623"/>
      <c r="J470" s="623"/>
      <c r="K470" s="623"/>
      <c r="L470" s="623"/>
      <c r="M470" s="623"/>
      <c r="N470" s="623"/>
      <c r="O470" s="623"/>
      <c r="P470" s="623"/>
      <c r="Q470" s="623"/>
      <c r="R470" s="623"/>
      <c r="S470" s="623"/>
      <c r="T470" s="623"/>
      <c r="U470" s="623"/>
      <c r="V470" s="623"/>
      <c r="W470" s="623"/>
      <c r="X470" s="623"/>
      <c r="Y470" s="623"/>
      <c r="Z470" s="623"/>
    </row>
    <row r="471">
      <c r="A471" s="650"/>
      <c r="B471" s="623"/>
      <c r="C471" s="650"/>
      <c r="D471" s="650"/>
      <c r="E471" s="623"/>
      <c r="F471" s="623"/>
      <c r="G471" s="623"/>
      <c r="H471" s="623"/>
      <c r="I471" s="623"/>
      <c r="J471" s="623"/>
      <c r="K471" s="623"/>
      <c r="L471" s="623"/>
      <c r="M471" s="623"/>
      <c r="N471" s="623"/>
      <c r="O471" s="623"/>
      <c r="P471" s="623"/>
      <c r="Q471" s="623"/>
      <c r="R471" s="623"/>
      <c r="S471" s="623"/>
      <c r="T471" s="623"/>
      <c r="U471" s="623"/>
      <c r="V471" s="623"/>
      <c r="W471" s="623"/>
      <c r="X471" s="623"/>
      <c r="Y471" s="623"/>
      <c r="Z471" s="623"/>
    </row>
    <row r="472">
      <c r="A472" s="650"/>
      <c r="B472" s="623"/>
      <c r="C472" s="650"/>
      <c r="D472" s="650"/>
      <c r="E472" s="623"/>
      <c r="F472" s="623"/>
      <c r="G472" s="623"/>
      <c r="H472" s="623"/>
      <c r="I472" s="623"/>
      <c r="J472" s="623"/>
      <c r="K472" s="623"/>
      <c r="L472" s="623"/>
      <c r="M472" s="623"/>
      <c r="N472" s="623"/>
      <c r="O472" s="623"/>
      <c r="P472" s="623"/>
      <c r="Q472" s="623"/>
      <c r="R472" s="623"/>
      <c r="S472" s="623"/>
      <c r="T472" s="623"/>
      <c r="U472" s="623"/>
      <c r="V472" s="623"/>
      <c r="W472" s="623"/>
      <c r="X472" s="623"/>
      <c r="Y472" s="623"/>
      <c r="Z472" s="623"/>
    </row>
    <row r="473">
      <c r="A473" s="650"/>
      <c r="B473" s="623"/>
      <c r="C473" s="650"/>
      <c r="D473" s="650"/>
      <c r="E473" s="623"/>
      <c r="F473" s="623"/>
      <c r="G473" s="623"/>
      <c r="H473" s="623"/>
      <c r="I473" s="623"/>
      <c r="J473" s="623"/>
      <c r="K473" s="623"/>
      <c r="L473" s="623"/>
      <c r="M473" s="623"/>
      <c r="N473" s="623"/>
      <c r="O473" s="623"/>
      <c r="P473" s="623"/>
      <c r="Q473" s="623"/>
      <c r="R473" s="623"/>
      <c r="S473" s="623"/>
      <c r="T473" s="623"/>
      <c r="U473" s="623"/>
      <c r="V473" s="623"/>
      <c r="W473" s="623"/>
      <c r="X473" s="623"/>
      <c r="Y473" s="623"/>
      <c r="Z473" s="623"/>
    </row>
    <row r="474">
      <c r="A474" s="650"/>
      <c r="B474" s="623"/>
      <c r="C474" s="650"/>
      <c r="D474" s="650"/>
      <c r="E474" s="623"/>
      <c r="F474" s="623"/>
      <c r="G474" s="623"/>
      <c r="H474" s="623"/>
      <c r="I474" s="623"/>
      <c r="J474" s="623"/>
      <c r="K474" s="623"/>
      <c r="L474" s="623"/>
      <c r="M474" s="623"/>
      <c r="N474" s="623"/>
      <c r="O474" s="623"/>
      <c r="P474" s="623"/>
      <c r="Q474" s="623"/>
      <c r="R474" s="623"/>
      <c r="S474" s="623"/>
      <c r="T474" s="623"/>
      <c r="U474" s="623"/>
      <c r="V474" s="623"/>
      <c r="W474" s="623"/>
      <c r="X474" s="623"/>
      <c r="Y474" s="623"/>
      <c r="Z474" s="623"/>
    </row>
    <row r="475">
      <c r="A475" s="650"/>
      <c r="B475" s="623"/>
      <c r="C475" s="650"/>
      <c r="D475" s="650"/>
      <c r="E475" s="623"/>
      <c r="F475" s="623"/>
      <c r="G475" s="623"/>
      <c r="H475" s="623"/>
      <c r="I475" s="623"/>
      <c r="J475" s="623"/>
      <c r="K475" s="623"/>
      <c r="L475" s="623"/>
      <c r="M475" s="623"/>
      <c r="N475" s="623"/>
      <c r="O475" s="623"/>
      <c r="P475" s="623"/>
      <c r="Q475" s="623"/>
      <c r="R475" s="623"/>
      <c r="S475" s="623"/>
      <c r="T475" s="623"/>
      <c r="U475" s="623"/>
      <c r="V475" s="623"/>
      <c r="W475" s="623"/>
      <c r="X475" s="623"/>
      <c r="Y475" s="623"/>
      <c r="Z475" s="623"/>
    </row>
    <row r="476">
      <c r="A476" s="650"/>
      <c r="B476" s="623"/>
      <c r="C476" s="650"/>
      <c r="D476" s="650"/>
      <c r="E476" s="623"/>
      <c r="F476" s="623"/>
      <c r="G476" s="623"/>
      <c r="H476" s="623"/>
      <c r="I476" s="623"/>
      <c r="J476" s="623"/>
      <c r="K476" s="623"/>
      <c r="L476" s="623"/>
      <c r="M476" s="623"/>
      <c r="N476" s="623"/>
      <c r="O476" s="623"/>
      <c r="P476" s="623"/>
      <c r="Q476" s="623"/>
      <c r="R476" s="623"/>
      <c r="S476" s="623"/>
      <c r="T476" s="623"/>
      <c r="U476" s="623"/>
      <c r="V476" s="623"/>
      <c r="W476" s="623"/>
      <c r="X476" s="623"/>
      <c r="Y476" s="623"/>
      <c r="Z476" s="623"/>
    </row>
    <row r="477">
      <c r="A477" s="650"/>
      <c r="B477" s="623"/>
      <c r="C477" s="650"/>
      <c r="D477" s="650"/>
      <c r="E477" s="623"/>
      <c r="F477" s="623"/>
      <c r="G477" s="623"/>
      <c r="H477" s="623"/>
      <c r="I477" s="623"/>
      <c r="J477" s="623"/>
      <c r="K477" s="623"/>
      <c r="L477" s="623"/>
      <c r="M477" s="623"/>
      <c r="N477" s="623"/>
      <c r="O477" s="623"/>
      <c r="P477" s="623"/>
      <c r="Q477" s="623"/>
      <c r="R477" s="623"/>
      <c r="S477" s="623"/>
      <c r="T477" s="623"/>
      <c r="U477" s="623"/>
      <c r="V477" s="623"/>
      <c r="W477" s="623"/>
      <c r="X477" s="623"/>
      <c r="Y477" s="623"/>
      <c r="Z477" s="623"/>
    </row>
    <row r="478">
      <c r="A478" s="650"/>
      <c r="B478" s="623"/>
      <c r="C478" s="650"/>
      <c r="D478" s="650"/>
      <c r="E478" s="623"/>
      <c r="F478" s="623"/>
      <c r="G478" s="623"/>
      <c r="H478" s="623"/>
      <c r="I478" s="623"/>
      <c r="J478" s="623"/>
      <c r="K478" s="623"/>
      <c r="L478" s="623"/>
      <c r="M478" s="623"/>
      <c r="N478" s="623"/>
      <c r="O478" s="623"/>
      <c r="P478" s="623"/>
      <c r="Q478" s="623"/>
      <c r="R478" s="623"/>
      <c r="S478" s="623"/>
      <c r="T478" s="623"/>
      <c r="U478" s="623"/>
      <c r="V478" s="623"/>
      <c r="W478" s="623"/>
      <c r="X478" s="623"/>
      <c r="Y478" s="623"/>
      <c r="Z478" s="623"/>
    </row>
    <row r="479">
      <c r="A479" s="650"/>
      <c r="B479" s="623"/>
      <c r="C479" s="650"/>
      <c r="D479" s="650"/>
      <c r="E479" s="623"/>
      <c r="F479" s="623"/>
      <c r="G479" s="623"/>
      <c r="H479" s="623"/>
      <c r="I479" s="623"/>
      <c r="J479" s="623"/>
      <c r="K479" s="623"/>
      <c r="L479" s="623"/>
      <c r="M479" s="623"/>
      <c r="N479" s="623"/>
      <c r="O479" s="623"/>
      <c r="P479" s="623"/>
      <c r="Q479" s="623"/>
      <c r="R479" s="623"/>
      <c r="S479" s="623"/>
      <c r="T479" s="623"/>
      <c r="U479" s="623"/>
      <c r="V479" s="623"/>
      <c r="W479" s="623"/>
      <c r="X479" s="623"/>
      <c r="Y479" s="623"/>
      <c r="Z479" s="623"/>
    </row>
    <row r="480">
      <c r="A480" s="650"/>
      <c r="B480" s="623"/>
      <c r="C480" s="650"/>
      <c r="D480" s="650"/>
      <c r="E480" s="623"/>
      <c r="F480" s="623"/>
      <c r="G480" s="623"/>
      <c r="H480" s="623"/>
      <c r="I480" s="623"/>
      <c r="J480" s="623"/>
      <c r="K480" s="623"/>
      <c r="L480" s="623"/>
      <c r="M480" s="623"/>
      <c r="N480" s="623"/>
      <c r="O480" s="623"/>
      <c r="P480" s="623"/>
      <c r="Q480" s="623"/>
      <c r="R480" s="623"/>
      <c r="S480" s="623"/>
      <c r="T480" s="623"/>
      <c r="U480" s="623"/>
      <c r="V480" s="623"/>
      <c r="W480" s="623"/>
      <c r="X480" s="623"/>
      <c r="Y480" s="623"/>
      <c r="Z480" s="623"/>
    </row>
    <row r="481">
      <c r="A481" s="650"/>
      <c r="B481" s="623"/>
      <c r="C481" s="650"/>
      <c r="D481" s="650"/>
      <c r="E481" s="623"/>
      <c r="F481" s="623"/>
      <c r="G481" s="623"/>
      <c r="H481" s="623"/>
      <c r="I481" s="623"/>
      <c r="J481" s="623"/>
      <c r="K481" s="623"/>
      <c r="L481" s="623"/>
      <c r="M481" s="623"/>
      <c r="N481" s="623"/>
      <c r="O481" s="623"/>
      <c r="P481" s="623"/>
      <c r="Q481" s="623"/>
      <c r="R481" s="623"/>
      <c r="S481" s="623"/>
      <c r="T481" s="623"/>
      <c r="U481" s="623"/>
      <c r="V481" s="623"/>
      <c r="W481" s="623"/>
      <c r="X481" s="623"/>
      <c r="Y481" s="623"/>
      <c r="Z481" s="623"/>
    </row>
    <row r="482">
      <c r="A482" s="650"/>
      <c r="B482" s="623"/>
      <c r="C482" s="650"/>
      <c r="D482" s="650"/>
      <c r="E482" s="623"/>
      <c r="F482" s="623"/>
      <c r="G482" s="623"/>
      <c r="H482" s="623"/>
      <c r="I482" s="623"/>
      <c r="J482" s="623"/>
      <c r="K482" s="623"/>
      <c r="L482" s="623"/>
      <c r="M482" s="623"/>
      <c r="N482" s="623"/>
      <c r="O482" s="623"/>
      <c r="P482" s="623"/>
      <c r="Q482" s="623"/>
      <c r="R482" s="623"/>
      <c r="S482" s="623"/>
      <c r="T482" s="623"/>
      <c r="U482" s="623"/>
      <c r="V482" s="623"/>
      <c r="W482" s="623"/>
      <c r="X482" s="623"/>
      <c r="Y482" s="623"/>
      <c r="Z482" s="623"/>
    </row>
    <row r="483">
      <c r="A483" s="650"/>
      <c r="B483" s="623"/>
      <c r="C483" s="650"/>
      <c r="D483" s="650"/>
      <c r="E483" s="623"/>
      <c r="F483" s="623"/>
      <c r="G483" s="623"/>
      <c r="H483" s="623"/>
      <c r="I483" s="623"/>
      <c r="J483" s="623"/>
      <c r="K483" s="623"/>
      <c r="L483" s="623"/>
      <c r="M483" s="623"/>
      <c r="N483" s="623"/>
      <c r="O483" s="623"/>
      <c r="P483" s="623"/>
      <c r="Q483" s="623"/>
      <c r="R483" s="623"/>
      <c r="S483" s="623"/>
      <c r="T483" s="623"/>
      <c r="U483" s="623"/>
      <c r="V483" s="623"/>
      <c r="W483" s="623"/>
      <c r="X483" s="623"/>
      <c r="Y483" s="623"/>
      <c r="Z483" s="623"/>
    </row>
    <row r="484">
      <c r="A484" s="650"/>
      <c r="B484" s="623"/>
      <c r="C484" s="650"/>
      <c r="D484" s="650"/>
      <c r="E484" s="623"/>
      <c r="F484" s="623"/>
      <c r="G484" s="623"/>
      <c r="H484" s="623"/>
      <c r="I484" s="623"/>
      <c r="J484" s="623"/>
      <c r="K484" s="623"/>
      <c r="L484" s="623"/>
      <c r="M484" s="623"/>
      <c r="N484" s="623"/>
      <c r="O484" s="623"/>
      <c r="P484" s="623"/>
      <c r="Q484" s="623"/>
      <c r="R484" s="623"/>
      <c r="S484" s="623"/>
      <c r="T484" s="623"/>
      <c r="U484" s="623"/>
      <c r="V484" s="623"/>
      <c r="W484" s="623"/>
      <c r="X484" s="623"/>
      <c r="Y484" s="623"/>
      <c r="Z484" s="623"/>
    </row>
    <row r="485">
      <c r="A485" s="650"/>
      <c r="B485" s="623"/>
      <c r="C485" s="650"/>
      <c r="D485" s="650"/>
      <c r="E485" s="623"/>
      <c r="F485" s="623"/>
      <c r="G485" s="623"/>
      <c r="H485" s="623"/>
      <c r="I485" s="623"/>
      <c r="J485" s="623"/>
      <c r="K485" s="623"/>
      <c r="L485" s="623"/>
      <c r="M485" s="623"/>
      <c r="N485" s="623"/>
      <c r="O485" s="623"/>
      <c r="P485" s="623"/>
      <c r="Q485" s="623"/>
      <c r="R485" s="623"/>
      <c r="S485" s="623"/>
      <c r="T485" s="623"/>
      <c r="U485" s="623"/>
      <c r="V485" s="623"/>
      <c r="W485" s="623"/>
      <c r="X485" s="623"/>
      <c r="Y485" s="623"/>
      <c r="Z485" s="623"/>
    </row>
    <row r="486">
      <c r="A486" s="650"/>
      <c r="B486" s="623"/>
      <c r="C486" s="650"/>
      <c r="D486" s="650"/>
      <c r="E486" s="623"/>
      <c r="F486" s="623"/>
      <c r="G486" s="623"/>
      <c r="H486" s="623"/>
      <c r="I486" s="623"/>
      <c r="J486" s="623"/>
      <c r="K486" s="623"/>
      <c r="L486" s="623"/>
      <c r="M486" s="623"/>
      <c r="N486" s="623"/>
      <c r="O486" s="623"/>
      <c r="P486" s="623"/>
      <c r="Q486" s="623"/>
      <c r="R486" s="623"/>
      <c r="S486" s="623"/>
      <c r="T486" s="623"/>
      <c r="U486" s="623"/>
      <c r="V486" s="623"/>
      <c r="W486" s="623"/>
      <c r="X486" s="623"/>
      <c r="Y486" s="623"/>
      <c r="Z486" s="623"/>
    </row>
    <row r="487">
      <c r="A487" s="650"/>
      <c r="B487" s="623"/>
      <c r="C487" s="650"/>
      <c r="D487" s="650"/>
      <c r="E487" s="623"/>
      <c r="F487" s="623"/>
      <c r="G487" s="623"/>
      <c r="H487" s="623"/>
      <c r="I487" s="623"/>
      <c r="J487" s="623"/>
      <c r="K487" s="623"/>
      <c r="L487" s="623"/>
      <c r="M487" s="623"/>
      <c r="N487" s="623"/>
      <c r="O487" s="623"/>
      <c r="P487" s="623"/>
      <c r="Q487" s="623"/>
      <c r="R487" s="623"/>
      <c r="S487" s="623"/>
      <c r="T487" s="623"/>
      <c r="U487" s="623"/>
      <c r="V487" s="623"/>
      <c r="W487" s="623"/>
      <c r="X487" s="623"/>
      <c r="Y487" s="623"/>
      <c r="Z487" s="623"/>
    </row>
    <row r="488">
      <c r="A488" s="650"/>
      <c r="B488" s="623"/>
      <c r="C488" s="650"/>
      <c r="D488" s="650"/>
      <c r="E488" s="623"/>
      <c r="F488" s="623"/>
      <c r="G488" s="623"/>
      <c r="H488" s="623"/>
      <c r="I488" s="623"/>
      <c r="J488" s="623"/>
      <c r="K488" s="623"/>
      <c r="L488" s="623"/>
      <c r="M488" s="623"/>
      <c r="N488" s="623"/>
      <c r="O488" s="623"/>
      <c r="P488" s="623"/>
      <c r="Q488" s="623"/>
      <c r="R488" s="623"/>
      <c r="S488" s="623"/>
      <c r="T488" s="623"/>
      <c r="U488" s="623"/>
      <c r="V488" s="623"/>
      <c r="W488" s="623"/>
      <c r="X488" s="623"/>
      <c r="Y488" s="623"/>
      <c r="Z488" s="623"/>
    </row>
    <row r="489">
      <c r="A489" s="650"/>
      <c r="B489" s="623"/>
      <c r="C489" s="650"/>
      <c r="D489" s="650"/>
      <c r="E489" s="623"/>
      <c r="F489" s="623"/>
      <c r="G489" s="623"/>
      <c r="H489" s="623"/>
      <c r="I489" s="623"/>
      <c r="J489" s="623"/>
      <c r="K489" s="623"/>
      <c r="L489" s="623"/>
      <c r="M489" s="623"/>
      <c r="N489" s="623"/>
      <c r="O489" s="623"/>
      <c r="P489" s="623"/>
      <c r="Q489" s="623"/>
      <c r="R489" s="623"/>
      <c r="S489" s="623"/>
      <c r="T489" s="623"/>
      <c r="U489" s="623"/>
      <c r="V489" s="623"/>
      <c r="W489" s="623"/>
      <c r="X489" s="623"/>
      <c r="Y489" s="623"/>
      <c r="Z489" s="623"/>
    </row>
    <row r="490">
      <c r="A490" s="650"/>
      <c r="B490" s="623"/>
      <c r="C490" s="650"/>
      <c r="D490" s="650"/>
      <c r="E490" s="623"/>
      <c r="F490" s="623"/>
      <c r="G490" s="623"/>
      <c r="H490" s="623"/>
      <c r="I490" s="623"/>
      <c r="J490" s="623"/>
      <c r="K490" s="623"/>
      <c r="L490" s="623"/>
      <c r="M490" s="623"/>
      <c r="N490" s="623"/>
      <c r="O490" s="623"/>
      <c r="P490" s="623"/>
      <c r="Q490" s="623"/>
      <c r="R490" s="623"/>
      <c r="S490" s="623"/>
      <c r="T490" s="623"/>
      <c r="U490" s="623"/>
      <c r="V490" s="623"/>
      <c r="W490" s="623"/>
      <c r="X490" s="623"/>
      <c r="Y490" s="623"/>
      <c r="Z490" s="623"/>
    </row>
    <row r="491">
      <c r="A491" s="650"/>
      <c r="B491" s="623"/>
      <c r="C491" s="650"/>
      <c r="D491" s="650"/>
      <c r="E491" s="623"/>
      <c r="F491" s="623"/>
      <c r="G491" s="623"/>
      <c r="H491" s="623"/>
      <c r="I491" s="623"/>
      <c r="J491" s="623"/>
      <c r="K491" s="623"/>
      <c r="L491" s="623"/>
      <c r="M491" s="623"/>
      <c r="N491" s="623"/>
      <c r="O491" s="623"/>
      <c r="P491" s="623"/>
      <c r="Q491" s="623"/>
      <c r="R491" s="623"/>
      <c r="S491" s="623"/>
      <c r="T491" s="623"/>
      <c r="U491" s="623"/>
      <c r="V491" s="623"/>
      <c r="W491" s="623"/>
      <c r="X491" s="623"/>
      <c r="Y491" s="623"/>
      <c r="Z491" s="623"/>
    </row>
    <row r="492">
      <c r="A492" s="650"/>
      <c r="B492" s="623"/>
      <c r="C492" s="650"/>
      <c r="D492" s="650"/>
      <c r="E492" s="623"/>
      <c r="F492" s="623"/>
      <c r="G492" s="623"/>
      <c r="H492" s="623"/>
      <c r="I492" s="623"/>
      <c r="J492" s="623"/>
      <c r="K492" s="623"/>
      <c r="L492" s="623"/>
      <c r="M492" s="623"/>
      <c r="N492" s="623"/>
      <c r="O492" s="623"/>
      <c r="P492" s="623"/>
      <c r="Q492" s="623"/>
      <c r="R492" s="623"/>
      <c r="S492" s="623"/>
      <c r="T492" s="623"/>
      <c r="U492" s="623"/>
      <c r="V492" s="623"/>
      <c r="W492" s="623"/>
      <c r="X492" s="623"/>
      <c r="Y492" s="623"/>
      <c r="Z492" s="623"/>
    </row>
    <row r="493">
      <c r="A493" s="650"/>
      <c r="B493" s="623"/>
      <c r="C493" s="650"/>
      <c r="D493" s="650"/>
      <c r="E493" s="623"/>
      <c r="F493" s="623"/>
      <c r="G493" s="623"/>
      <c r="H493" s="623"/>
      <c r="I493" s="623"/>
      <c r="J493" s="623"/>
      <c r="K493" s="623"/>
      <c r="L493" s="623"/>
      <c r="M493" s="623"/>
      <c r="N493" s="623"/>
      <c r="O493" s="623"/>
      <c r="P493" s="623"/>
      <c r="Q493" s="623"/>
      <c r="R493" s="623"/>
      <c r="S493" s="623"/>
      <c r="T493" s="623"/>
      <c r="U493" s="623"/>
      <c r="V493" s="623"/>
      <c r="W493" s="623"/>
      <c r="X493" s="623"/>
      <c r="Y493" s="623"/>
      <c r="Z493" s="623"/>
    </row>
    <row r="494">
      <c r="A494" s="650"/>
      <c r="B494" s="623"/>
      <c r="C494" s="650"/>
      <c r="D494" s="650"/>
      <c r="E494" s="623"/>
      <c r="F494" s="623"/>
      <c r="G494" s="623"/>
      <c r="H494" s="623"/>
      <c r="I494" s="623"/>
      <c r="J494" s="623"/>
      <c r="K494" s="623"/>
      <c r="L494" s="623"/>
      <c r="M494" s="623"/>
      <c r="N494" s="623"/>
      <c r="O494" s="623"/>
      <c r="P494" s="623"/>
      <c r="Q494" s="623"/>
      <c r="R494" s="623"/>
      <c r="S494" s="623"/>
      <c r="T494" s="623"/>
      <c r="U494" s="623"/>
      <c r="V494" s="623"/>
      <c r="W494" s="623"/>
      <c r="X494" s="623"/>
      <c r="Y494" s="623"/>
      <c r="Z494" s="623"/>
    </row>
    <row r="495">
      <c r="A495" s="650"/>
      <c r="B495" s="623"/>
      <c r="C495" s="650"/>
      <c r="D495" s="650"/>
      <c r="E495" s="623"/>
      <c r="F495" s="623"/>
      <c r="G495" s="623"/>
      <c r="H495" s="623"/>
      <c r="I495" s="623"/>
      <c r="J495" s="623"/>
      <c r="K495" s="623"/>
      <c r="L495" s="623"/>
      <c r="M495" s="623"/>
      <c r="N495" s="623"/>
      <c r="O495" s="623"/>
      <c r="P495" s="623"/>
      <c r="Q495" s="623"/>
      <c r="R495" s="623"/>
      <c r="S495" s="623"/>
      <c r="T495" s="623"/>
      <c r="U495" s="623"/>
      <c r="V495" s="623"/>
      <c r="W495" s="623"/>
      <c r="X495" s="623"/>
      <c r="Y495" s="623"/>
      <c r="Z495" s="623"/>
    </row>
    <row r="496">
      <c r="A496" s="650"/>
      <c r="B496" s="623"/>
      <c r="C496" s="650"/>
      <c r="D496" s="650"/>
      <c r="E496" s="623"/>
      <c r="F496" s="623"/>
      <c r="G496" s="623"/>
      <c r="H496" s="623"/>
      <c r="I496" s="623"/>
      <c r="J496" s="623"/>
      <c r="K496" s="623"/>
      <c r="L496" s="623"/>
      <c r="M496" s="623"/>
      <c r="N496" s="623"/>
      <c r="O496" s="623"/>
      <c r="P496" s="623"/>
      <c r="Q496" s="623"/>
      <c r="R496" s="623"/>
      <c r="S496" s="623"/>
      <c r="T496" s="623"/>
      <c r="U496" s="623"/>
      <c r="V496" s="623"/>
      <c r="W496" s="623"/>
      <c r="X496" s="623"/>
      <c r="Y496" s="623"/>
      <c r="Z496" s="623"/>
    </row>
    <row r="497">
      <c r="A497" s="650"/>
      <c r="B497" s="623"/>
      <c r="C497" s="650"/>
      <c r="D497" s="650"/>
      <c r="E497" s="623"/>
      <c r="F497" s="623"/>
      <c r="G497" s="623"/>
      <c r="H497" s="623"/>
      <c r="I497" s="623"/>
      <c r="J497" s="623"/>
      <c r="K497" s="623"/>
      <c r="L497" s="623"/>
      <c r="M497" s="623"/>
      <c r="N497" s="623"/>
      <c r="O497" s="623"/>
      <c r="P497" s="623"/>
      <c r="Q497" s="623"/>
      <c r="R497" s="623"/>
      <c r="S497" s="623"/>
      <c r="T497" s="623"/>
      <c r="U497" s="623"/>
      <c r="V497" s="623"/>
      <c r="W497" s="623"/>
      <c r="X497" s="623"/>
      <c r="Y497" s="623"/>
      <c r="Z497" s="623"/>
    </row>
    <row r="498">
      <c r="A498" s="650"/>
      <c r="B498" s="623"/>
      <c r="C498" s="650"/>
      <c r="D498" s="650"/>
      <c r="E498" s="623"/>
      <c r="F498" s="623"/>
      <c r="G498" s="623"/>
      <c r="H498" s="623"/>
      <c r="I498" s="623"/>
      <c r="J498" s="623"/>
      <c r="K498" s="623"/>
      <c r="L498" s="623"/>
      <c r="M498" s="623"/>
      <c r="N498" s="623"/>
      <c r="O498" s="623"/>
      <c r="P498" s="623"/>
      <c r="Q498" s="623"/>
      <c r="R498" s="623"/>
      <c r="S498" s="623"/>
      <c r="T498" s="623"/>
      <c r="U498" s="623"/>
      <c r="V498" s="623"/>
      <c r="W498" s="623"/>
      <c r="X498" s="623"/>
      <c r="Y498" s="623"/>
      <c r="Z498" s="623"/>
    </row>
    <row r="499">
      <c r="A499" s="650"/>
      <c r="B499" s="623"/>
      <c r="C499" s="650"/>
      <c r="D499" s="650"/>
      <c r="E499" s="623"/>
      <c r="F499" s="623"/>
      <c r="G499" s="623"/>
      <c r="H499" s="623"/>
      <c r="I499" s="623"/>
      <c r="J499" s="623"/>
      <c r="K499" s="623"/>
      <c r="L499" s="623"/>
      <c r="M499" s="623"/>
      <c r="N499" s="623"/>
      <c r="O499" s="623"/>
      <c r="P499" s="623"/>
      <c r="Q499" s="623"/>
      <c r="R499" s="623"/>
      <c r="S499" s="623"/>
      <c r="T499" s="623"/>
      <c r="U499" s="623"/>
      <c r="V499" s="623"/>
      <c r="W499" s="623"/>
      <c r="X499" s="623"/>
      <c r="Y499" s="623"/>
      <c r="Z499" s="623"/>
    </row>
    <row r="500">
      <c r="A500" s="650"/>
      <c r="B500" s="623"/>
      <c r="C500" s="650"/>
      <c r="D500" s="650"/>
      <c r="E500" s="623"/>
      <c r="F500" s="623"/>
      <c r="G500" s="623"/>
      <c r="H500" s="623"/>
      <c r="I500" s="623"/>
      <c r="J500" s="623"/>
      <c r="K500" s="623"/>
      <c r="L500" s="623"/>
      <c r="M500" s="623"/>
      <c r="N500" s="623"/>
      <c r="O500" s="623"/>
      <c r="P500" s="623"/>
      <c r="Q500" s="623"/>
      <c r="R500" s="623"/>
      <c r="S500" s="623"/>
      <c r="T500" s="623"/>
      <c r="U500" s="623"/>
      <c r="V500" s="623"/>
      <c r="W500" s="623"/>
      <c r="X500" s="623"/>
      <c r="Y500" s="623"/>
      <c r="Z500" s="623"/>
    </row>
    <row r="501">
      <c r="A501" s="650"/>
      <c r="B501" s="623"/>
      <c r="C501" s="650"/>
      <c r="D501" s="650"/>
      <c r="E501" s="623"/>
      <c r="F501" s="623"/>
      <c r="G501" s="623"/>
      <c r="H501" s="623"/>
      <c r="I501" s="623"/>
      <c r="J501" s="623"/>
      <c r="K501" s="623"/>
      <c r="L501" s="623"/>
      <c r="M501" s="623"/>
      <c r="N501" s="623"/>
      <c r="O501" s="623"/>
      <c r="P501" s="623"/>
      <c r="Q501" s="623"/>
      <c r="R501" s="623"/>
      <c r="S501" s="623"/>
      <c r="T501" s="623"/>
      <c r="U501" s="623"/>
      <c r="V501" s="623"/>
      <c r="W501" s="623"/>
      <c r="X501" s="623"/>
      <c r="Y501" s="623"/>
      <c r="Z501" s="623"/>
    </row>
    <row r="502">
      <c r="A502" s="650"/>
      <c r="B502" s="623"/>
      <c r="C502" s="650"/>
      <c r="D502" s="650"/>
      <c r="E502" s="623"/>
      <c r="F502" s="623"/>
      <c r="G502" s="623"/>
      <c r="H502" s="623"/>
      <c r="I502" s="623"/>
      <c r="J502" s="623"/>
      <c r="K502" s="623"/>
      <c r="L502" s="623"/>
      <c r="M502" s="623"/>
      <c r="N502" s="623"/>
      <c r="O502" s="623"/>
      <c r="P502" s="623"/>
      <c r="Q502" s="623"/>
      <c r="R502" s="623"/>
      <c r="S502" s="623"/>
      <c r="T502" s="623"/>
      <c r="U502" s="623"/>
      <c r="V502" s="623"/>
      <c r="W502" s="623"/>
      <c r="X502" s="623"/>
      <c r="Y502" s="623"/>
      <c r="Z502" s="623"/>
    </row>
    <row r="503">
      <c r="A503" s="650"/>
      <c r="B503" s="623"/>
      <c r="C503" s="650"/>
      <c r="D503" s="650"/>
      <c r="E503" s="623"/>
      <c r="F503" s="623"/>
      <c r="G503" s="623"/>
      <c r="H503" s="623"/>
      <c r="I503" s="623"/>
      <c r="J503" s="623"/>
      <c r="K503" s="623"/>
      <c r="L503" s="623"/>
      <c r="M503" s="623"/>
      <c r="N503" s="623"/>
      <c r="O503" s="623"/>
      <c r="P503" s="623"/>
      <c r="Q503" s="623"/>
      <c r="R503" s="623"/>
      <c r="S503" s="623"/>
      <c r="T503" s="623"/>
      <c r="U503" s="623"/>
      <c r="V503" s="623"/>
      <c r="W503" s="623"/>
      <c r="X503" s="623"/>
      <c r="Y503" s="623"/>
      <c r="Z503" s="623"/>
    </row>
    <row r="504">
      <c r="A504" s="650"/>
      <c r="B504" s="623"/>
      <c r="C504" s="650"/>
      <c r="D504" s="650"/>
      <c r="E504" s="623"/>
      <c r="F504" s="623"/>
      <c r="G504" s="623"/>
      <c r="H504" s="623"/>
      <c r="I504" s="623"/>
      <c r="J504" s="623"/>
      <c r="K504" s="623"/>
      <c r="L504" s="623"/>
      <c r="M504" s="623"/>
      <c r="N504" s="623"/>
      <c r="O504" s="623"/>
      <c r="P504" s="623"/>
      <c r="Q504" s="623"/>
      <c r="R504" s="623"/>
      <c r="S504" s="623"/>
      <c r="T504" s="623"/>
      <c r="U504" s="623"/>
      <c r="V504" s="623"/>
      <c r="W504" s="623"/>
      <c r="X504" s="623"/>
      <c r="Y504" s="623"/>
      <c r="Z504" s="623"/>
    </row>
    <row r="505">
      <c r="A505" s="650"/>
      <c r="B505" s="623"/>
      <c r="C505" s="650"/>
      <c r="D505" s="650"/>
      <c r="E505" s="623"/>
      <c r="F505" s="623"/>
      <c r="G505" s="623"/>
      <c r="H505" s="623"/>
      <c r="I505" s="623"/>
      <c r="J505" s="623"/>
      <c r="K505" s="623"/>
      <c r="L505" s="623"/>
      <c r="M505" s="623"/>
      <c r="N505" s="623"/>
      <c r="O505" s="623"/>
      <c r="P505" s="623"/>
      <c r="Q505" s="623"/>
      <c r="R505" s="623"/>
      <c r="S505" s="623"/>
      <c r="T505" s="623"/>
      <c r="U505" s="623"/>
      <c r="V505" s="623"/>
      <c r="W505" s="623"/>
      <c r="X505" s="623"/>
      <c r="Y505" s="623"/>
      <c r="Z505" s="623"/>
    </row>
    <row r="506">
      <c r="A506" s="650"/>
      <c r="B506" s="623"/>
      <c r="C506" s="650"/>
      <c r="D506" s="650"/>
      <c r="E506" s="623"/>
      <c r="F506" s="623"/>
      <c r="G506" s="623"/>
      <c r="H506" s="623"/>
      <c r="I506" s="623"/>
      <c r="J506" s="623"/>
      <c r="K506" s="623"/>
      <c r="L506" s="623"/>
      <c r="M506" s="623"/>
      <c r="N506" s="623"/>
      <c r="O506" s="623"/>
      <c r="P506" s="623"/>
      <c r="Q506" s="623"/>
      <c r="R506" s="623"/>
      <c r="S506" s="623"/>
      <c r="T506" s="623"/>
      <c r="U506" s="623"/>
      <c r="V506" s="623"/>
      <c r="W506" s="623"/>
      <c r="X506" s="623"/>
      <c r="Y506" s="623"/>
      <c r="Z506" s="623"/>
    </row>
    <row r="507">
      <c r="A507" s="650"/>
      <c r="B507" s="623"/>
      <c r="C507" s="650"/>
      <c r="D507" s="650"/>
      <c r="E507" s="623"/>
      <c r="F507" s="623"/>
      <c r="G507" s="623"/>
      <c r="H507" s="623"/>
      <c r="I507" s="623"/>
      <c r="J507" s="623"/>
      <c r="K507" s="623"/>
      <c r="L507" s="623"/>
      <c r="M507" s="623"/>
      <c r="N507" s="623"/>
      <c r="O507" s="623"/>
      <c r="P507" s="623"/>
      <c r="Q507" s="623"/>
      <c r="R507" s="623"/>
      <c r="S507" s="623"/>
      <c r="T507" s="623"/>
      <c r="U507" s="623"/>
      <c r="V507" s="623"/>
      <c r="W507" s="623"/>
      <c r="X507" s="623"/>
      <c r="Y507" s="623"/>
      <c r="Z507" s="623"/>
    </row>
    <row r="508">
      <c r="A508" s="650"/>
      <c r="B508" s="623"/>
      <c r="C508" s="650"/>
      <c r="D508" s="650"/>
      <c r="E508" s="623"/>
      <c r="F508" s="623"/>
      <c r="G508" s="623"/>
      <c r="H508" s="623"/>
      <c r="I508" s="623"/>
      <c r="J508" s="623"/>
      <c r="K508" s="623"/>
      <c r="L508" s="623"/>
      <c r="M508" s="623"/>
      <c r="N508" s="623"/>
      <c r="O508" s="623"/>
      <c r="P508" s="623"/>
      <c r="Q508" s="623"/>
      <c r="R508" s="623"/>
      <c r="S508" s="623"/>
      <c r="T508" s="623"/>
      <c r="U508" s="623"/>
      <c r="V508" s="623"/>
      <c r="W508" s="623"/>
      <c r="X508" s="623"/>
      <c r="Y508" s="623"/>
      <c r="Z508" s="623"/>
    </row>
    <row r="509">
      <c r="A509" s="650"/>
      <c r="B509" s="623"/>
      <c r="C509" s="650"/>
      <c r="D509" s="650"/>
      <c r="E509" s="623"/>
      <c r="F509" s="623"/>
      <c r="G509" s="623"/>
      <c r="H509" s="623"/>
      <c r="I509" s="623"/>
      <c r="J509" s="623"/>
      <c r="K509" s="623"/>
      <c r="L509" s="623"/>
      <c r="M509" s="623"/>
      <c r="N509" s="623"/>
      <c r="O509" s="623"/>
      <c r="P509" s="623"/>
      <c r="Q509" s="623"/>
      <c r="R509" s="623"/>
      <c r="S509" s="623"/>
      <c r="T509" s="623"/>
      <c r="U509" s="623"/>
      <c r="V509" s="623"/>
      <c r="W509" s="623"/>
      <c r="X509" s="623"/>
      <c r="Y509" s="623"/>
      <c r="Z509" s="623"/>
    </row>
    <row r="510">
      <c r="A510" s="650"/>
      <c r="B510" s="623"/>
      <c r="C510" s="650"/>
      <c r="D510" s="650"/>
      <c r="E510" s="623"/>
      <c r="F510" s="623"/>
      <c r="G510" s="623"/>
      <c r="H510" s="623"/>
      <c r="I510" s="623"/>
      <c r="J510" s="623"/>
      <c r="K510" s="623"/>
      <c r="L510" s="623"/>
      <c r="M510" s="623"/>
      <c r="N510" s="623"/>
      <c r="O510" s="623"/>
      <c r="P510" s="623"/>
      <c r="Q510" s="623"/>
      <c r="R510" s="623"/>
      <c r="S510" s="623"/>
      <c r="T510" s="623"/>
      <c r="U510" s="623"/>
      <c r="V510" s="623"/>
      <c r="W510" s="623"/>
      <c r="X510" s="623"/>
      <c r="Y510" s="623"/>
      <c r="Z510" s="623"/>
    </row>
    <row r="511">
      <c r="A511" s="650"/>
      <c r="B511" s="623"/>
      <c r="C511" s="650"/>
      <c r="D511" s="650"/>
      <c r="E511" s="623"/>
      <c r="F511" s="623"/>
      <c r="G511" s="623"/>
      <c r="H511" s="623"/>
      <c r="I511" s="623"/>
      <c r="J511" s="623"/>
      <c r="K511" s="623"/>
      <c r="L511" s="623"/>
      <c r="M511" s="623"/>
      <c r="N511" s="623"/>
      <c r="O511" s="623"/>
      <c r="P511" s="623"/>
      <c r="Q511" s="623"/>
      <c r="R511" s="623"/>
      <c r="S511" s="623"/>
      <c r="T511" s="623"/>
      <c r="U511" s="623"/>
      <c r="V511" s="623"/>
      <c r="W511" s="623"/>
      <c r="X511" s="623"/>
      <c r="Y511" s="623"/>
      <c r="Z511" s="623"/>
    </row>
    <row r="512">
      <c r="A512" s="650"/>
      <c r="B512" s="623"/>
      <c r="C512" s="650"/>
      <c r="D512" s="650"/>
      <c r="E512" s="623"/>
      <c r="F512" s="623"/>
      <c r="G512" s="623"/>
      <c r="H512" s="623"/>
      <c r="I512" s="623"/>
      <c r="J512" s="623"/>
      <c r="K512" s="623"/>
      <c r="L512" s="623"/>
      <c r="M512" s="623"/>
      <c r="N512" s="623"/>
      <c r="O512" s="623"/>
      <c r="P512" s="623"/>
      <c r="Q512" s="623"/>
      <c r="R512" s="623"/>
      <c r="S512" s="623"/>
      <c r="T512" s="623"/>
      <c r="U512" s="623"/>
      <c r="V512" s="623"/>
      <c r="W512" s="623"/>
      <c r="X512" s="623"/>
      <c r="Y512" s="623"/>
      <c r="Z512" s="623"/>
    </row>
    <row r="513">
      <c r="A513" s="650"/>
      <c r="B513" s="623"/>
      <c r="C513" s="650"/>
      <c r="D513" s="650"/>
      <c r="E513" s="623"/>
      <c r="F513" s="623"/>
      <c r="G513" s="623"/>
      <c r="H513" s="623"/>
      <c r="I513" s="623"/>
      <c r="J513" s="623"/>
      <c r="K513" s="623"/>
      <c r="L513" s="623"/>
      <c r="M513" s="623"/>
      <c r="N513" s="623"/>
      <c r="O513" s="623"/>
      <c r="P513" s="623"/>
      <c r="Q513" s="623"/>
      <c r="R513" s="623"/>
      <c r="S513" s="623"/>
      <c r="T513" s="623"/>
      <c r="U513" s="623"/>
      <c r="V513" s="623"/>
      <c r="W513" s="623"/>
      <c r="X513" s="623"/>
      <c r="Y513" s="623"/>
      <c r="Z513" s="623"/>
    </row>
    <row r="514">
      <c r="A514" s="650"/>
      <c r="B514" s="623"/>
      <c r="C514" s="650"/>
      <c r="D514" s="650"/>
      <c r="E514" s="623"/>
      <c r="F514" s="623"/>
      <c r="G514" s="623"/>
      <c r="H514" s="623"/>
      <c r="I514" s="623"/>
      <c r="J514" s="623"/>
      <c r="K514" s="623"/>
      <c r="L514" s="623"/>
      <c r="M514" s="623"/>
      <c r="N514" s="623"/>
      <c r="O514" s="623"/>
      <c r="P514" s="623"/>
      <c r="Q514" s="623"/>
      <c r="R514" s="623"/>
      <c r="S514" s="623"/>
      <c r="T514" s="623"/>
      <c r="U514" s="623"/>
      <c r="V514" s="623"/>
      <c r="W514" s="623"/>
      <c r="X514" s="623"/>
      <c r="Y514" s="623"/>
      <c r="Z514" s="623"/>
    </row>
    <row r="515">
      <c r="A515" s="650"/>
      <c r="B515" s="623"/>
      <c r="C515" s="650"/>
      <c r="D515" s="650"/>
      <c r="E515" s="623"/>
      <c r="F515" s="623"/>
      <c r="G515" s="623"/>
      <c r="H515" s="623"/>
      <c r="I515" s="623"/>
      <c r="J515" s="623"/>
      <c r="K515" s="623"/>
      <c r="L515" s="623"/>
      <c r="M515" s="623"/>
      <c r="N515" s="623"/>
      <c r="O515" s="623"/>
      <c r="P515" s="623"/>
      <c r="Q515" s="623"/>
      <c r="R515" s="623"/>
      <c r="S515" s="623"/>
      <c r="T515" s="623"/>
      <c r="U515" s="623"/>
      <c r="V515" s="623"/>
      <c r="W515" s="623"/>
      <c r="X515" s="623"/>
      <c r="Y515" s="623"/>
      <c r="Z515" s="623"/>
    </row>
    <row r="516">
      <c r="A516" s="650"/>
      <c r="B516" s="623"/>
      <c r="C516" s="650"/>
      <c r="D516" s="650"/>
      <c r="E516" s="623"/>
      <c r="F516" s="623"/>
      <c r="G516" s="623"/>
      <c r="H516" s="623"/>
      <c r="I516" s="623"/>
      <c r="J516" s="623"/>
      <c r="K516" s="623"/>
      <c r="L516" s="623"/>
      <c r="M516" s="623"/>
      <c r="N516" s="623"/>
      <c r="O516" s="623"/>
      <c r="P516" s="623"/>
      <c r="Q516" s="623"/>
      <c r="R516" s="623"/>
      <c r="S516" s="623"/>
      <c r="T516" s="623"/>
      <c r="U516" s="623"/>
      <c r="V516" s="623"/>
      <c r="W516" s="623"/>
      <c r="X516" s="623"/>
      <c r="Y516" s="623"/>
      <c r="Z516" s="623"/>
    </row>
    <row r="517">
      <c r="A517" s="650"/>
      <c r="B517" s="623"/>
      <c r="C517" s="650"/>
      <c r="D517" s="650"/>
      <c r="E517" s="623"/>
      <c r="F517" s="623"/>
      <c r="G517" s="623"/>
      <c r="H517" s="623"/>
      <c r="I517" s="623"/>
      <c r="J517" s="623"/>
      <c r="K517" s="623"/>
      <c r="L517" s="623"/>
      <c r="M517" s="623"/>
      <c r="N517" s="623"/>
      <c r="O517" s="623"/>
      <c r="P517" s="623"/>
      <c r="Q517" s="623"/>
      <c r="R517" s="623"/>
      <c r="S517" s="623"/>
      <c r="T517" s="623"/>
      <c r="U517" s="623"/>
      <c r="V517" s="623"/>
      <c r="W517" s="623"/>
      <c r="X517" s="623"/>
      <c r="Y517" s="623"/>
      <c r="Z517" s="623"/>
    </row>
    <row r="518">
      <c r="A518" s="650"/>
      <c r="B518" s="623"/>
      <c r="C518" s="650"/>
      <c r="D518" s="650"/>
      <c r="E518" s="623"/>
      <c r="F518" s="623"/>
      <c r="G518" s="623"/>
      <c r="H518" s="623"/>
      <c r="I518" s="623"/>
      <c r="J518" s="623"/>
      <c r="K518" s="623"/>
      <c r="L518" s="623"/>
      <c r="M518" s="623"/>
      <c r="N518" s="623"/>
      <c r="O518" s="623"/>
      <c r="P518" s="623"/>
      <c r="Q518" s="623"/>
      <c r="R518" s="623"/>
      <c r="S518" s="623"/>
      <c r="T518" s="623"/>
      <c r="U518" s="623"/>
      <c r="V518" s="623"/>
      <c r="W518" s="623"/>
      <c r="X518" s="623"/>
      <c r="Y518" s="623"/>
      <c r="Z518" s="623"/>
    </row>
    <row r="519">
      <c r="A519" s="650"/>
      <c r="B519" s="623"/>
      <c r="C519" s="650"/>
      <c r="D519" s="650"/>
      <c r="E519" s="623"/>
      <c r="F519" s="623"/>
      <c r="G519" s="623"/>
      <c r="H519" s="623"/>
      <c r="I519" s="623"/>
      <c r="J519" s="623"/>
      <c r="K519" s="623"/>
      <c r="L519" s="623"/>
      <c r="M519" s="623"/>
      <c r="N519" s="623"/>
      <c r="O519" s="623"/>
      <c r="P519" s="623"/>
      <c r="Q519" s="623"/>
      <c r="R519" s="623"/>
      <c r="S519" s="623"/>
      <c r="T519" s="623"/>
      <c r="U519" s="623"/>
      <c r="V519" s="623"/>
      <c r="W519" s="623"/>
      <c r="X519" s="623"/>
      <c r="Y519" s="623"/>
      <c r="Z519" s="623"/>
    </row>
    <row r="520">
      <c r="A520" s="650"/>
      <c r="B520" s="623"/>
      <c r="C520" s="650"/>
      <c r="D520" s="650"/>
      <c r="E520" s="623"/>
      <c r="F520" s="623"/>
      <c r="G520" s="623"/>
      <c r="H520" s="623"/>
      <c r="I520" s="623"/>
      <c r="J520" s="623"/>
      <c r="K520" s="623"/>
      <c r="L520" s="623"/>
      <c r="M520" s="623"/>
      <c r="N520" s="623"/>
      <c r="O520" s="623"/>
      <c r="P520" s="623"/>
      <c r="Q520" s="623"/>
      <c r="R520" s="623"/>
      <c r="S520" s="623"/>
      <c r="T520" s="623"/>
      <c r="U520" s="623"/>
      <c r="V520" s="623"/>
      <c r="W520" s="623"/>
      <c r="X520" s="623"/>
      <c r="Y520" s="623"/>
      <c r="Z520" s="623"/>
    </row>
    <row r="521">
      <c r="A521" s="650"/>
      <c r="B521" s="623"/>
      <c r="C521" s="650"/>
      <c r="D521" s="650"/>
      <c r="E521" s="623"/>
      <c r="F521" s="623"/>
      <c r="G521" s="623"/>
      <c r="H521" s="623"/>
      <c r="I521" s="623"/>
      <c r="J521" s="623"/>
      <c r="K521" s="623"/>
      <c r="L521" s="623"/>
      <c r="M521" s="623"/>
      <c r="N521" s="623"/>
      <c r="O521" s="623"/>
      <c r="P521" s="623"/>
      <c r="Q521" s="623"/>
      <c r="R521" s="623"/>
      <c r="S521" s="623"/>
      <c r="T521" s="623"/>
      <c r="U521" s="623"/>
      <c r="V521" s="623"/>
      <c r="W521" s="623"/>
      <c r="X521" s="623"/>
      <c r="Y521" s="623"/>
      <c r="Z521" s="623"/>
    </row>
    <row r="522">
      <c r="A522" s="650"/>
      <c r="B522" s="623"/>
      <c r="C522" s="650"/>
      <c r="D522" s="650"/>
      <c r="E522" s="623"/>
      <c r="F522" s="623"/>
      <c r="G522" s="623"/>
      <c r="H522" s="623"/>
      <c r="I522" s="623"/>
      <c r="J522" s="623"/>
      <c r="K522" s="623"/>
      <c r="L522" s="623"/>
      <c r="M522" s="623"/>
      <c r="N522" s="623"/>
      <c r="O522" s="623"/>
      <c r="P522" s="623"/>
      <c r="Q522" s="623"/>
      <c r="R522" s="623"/>
      <c r="S522" s="623"/>
      <c r="T522" s="623"/>
      <c r="U522" s="623"/>
      <c r="V522" s="623"/>
      <c r="W522" s="623"/>
      <c r="X522" s="623"/>
      <c r="Y522" s="623"/>
      <c r="Z522" s="623"/>
    </row>
    <row r="523">
      <c r="A523" s="650"/>
      <c r="B523" s="623"/>
      <c r="C523" s="650"/>
      <c r="D523" s="650"/>
      <c r="E523" s="623"/>
      <c r="F523" s="623"/>
      <c r="G523" s="623"/>
      <c r="H523" s="623"/>
      <c r="I523" s="623"/>
      <c r="J523" s="623"/>
      <c r="K523" s="623"/>
      <c r="L523" s="623"/>
      <c r="M523" s="623"/>
      <c r="N523" s="623"/>
      <c r="O523" s="623"/>
      <c r="P523" s="623"/>
      <c r="Q523" s="623"/>
      <c r="R523" s="623"/>
      <c r="S523" s="623"/>
      <c r="T523" s="623"/>
      <c r="U523" s="623"/>
      <c r="V523" s="623"/>
      <c r="W523" s="623"/>
      <c r="X523" s="623"/>
      <c r="Y523" s="623"/>
      <c r="Z523" s="623"/>
    </row>
    <row r="524">
      <c r="A524" s="650"/>
      <c r="B524" s="623"/>
      <c r="C524" s="650"/>
      <c r="D524" s="650"/>
      <c r="E524" s="623"/>
      <c r="F524" s="623"/>
      <c r="G524" s="623"/>
      <c r="H524" s="623"/>
      <c r="I524" s="623"/>
      <c r="J524" s="623"/>
      <c r="K524" s="623"/>
      <c r="L524" s="623"/>
      <c r="M524" s="623"/>
      <c r="N524" s="623"/>
      <c r="O524" s="623"/>
      <c r="P524" s="623"/>
      <c r="Q524" s="623"/>
      <c r="R524" s="623"/>
      <c r="S524" s="623"/>
      <c r="T524" s="623"/>
      <c r="U524" s="623"/>
      <c r="V524" s="623"/>
      <c r="W524" s="623"/>
      <c r="X524" s="623"/>
      <c r="Y524" s="623"/>
      <c r="Z524" s="623"/>
    </row>
    <row r="525">
      <c r="A525" s="650"/>
      <c r="B525" s="623"/>
      <c r="C525" s="650"/>
      <c r="D525" s="650"/>
      <c r="E525" s="623"/>
      <c r="F525" s="623"/>
      <c r="G525" s="623"/>
      <c r="H525" s="623"/>
      <c r="I525" s="623"/>
      <c r="J525" s="623"/>
      <c r="K525" s="623"/>
      <c r="L525" s="623"/>
      <c r="M525" s="623"/>
      <c r="N525" s="623"/>
      <c r="O525" s="623"/>
      <c r="P525" s="623"/>
      <c r="Q525" s="623"/>
      <c r="R525" s="623"/>
      <c r="S525" s="623"/>
      <c r="T525" s="623"/>
      <c r="U525" s="623"/>
      <c r="V525" s="623"/>
      <c r="W525" s="623"/>
      <c r="X525" s="623"/>
      <c r="Y525" s="623"/>
      <c r="Z525" s="623"/>
    </row>
    <row r="526">
      <c r="A526" s="650"/>
      <c r="B526" s="623"/>
      <c r="C526" s="650"/>
      <c r="D526" s="650"/>
      <c r="E526" s="623"/>
      <c r="F526" s="623"/>
      <c r="G526" s="623"/>
      <c r="H526" s="623"/>
      <c r="I526" s="623"/>
      <c r="J526" s="623"/>
      <c r="K526" s="623"/>
      <c r="L526" s="623"/>
      <c r="M526" s="623"/>
      <c r="N526" s="623"/>
      <c r="O526" s="623"/>
      <c r="P526" s="623"/>
      <c r="Q526" s="623"/>
      <c r="R526" s="623"/>
      <c r="S526" s="623"/>
      <c r="T526" s="623"/>
      <c r="U526" s="623"/>
      <c r="V526" s="623"/>
      <c r="W526" s="623"/>
      <c r="X526" s="623"/>
      <c r="Y526" s="623"/>
      <c r="Z526" s="623"/>
    </row>
    <row r="527">
      <c r="A527" s="650"/>
      <c r="B527" s="623"/>
      <c r="C527" s="650"/>
      <c r="D527" s="650"/>
      <c r="E527" s="623"/>
      <c r="F527" s="623"/>
      <c r="G527" s="623"/>
      <c r="H527" s="623"/>
      <c r="I527" s="623"/>
      <c r="J527" s="623"/>
      <c r="K527" s="623"/>
      <c r="L527" s="623"/>
      <c r="M527" s="623"/>
      <c r="N527" s="623"/>
      <c r="O527" s="623"/>
      <c r="P527" s="623"/>
      <c r="Q527" s="623"/>
      <c r="R527" s="623"/>
      <c r="S527" s="623"/>
      <c r="T527" s="623"/>
      <c r="U527" s="623"/>
      <c r="V527" s="623"/>
      <c r="W527" s="623"/>
      <c r="X527" s="623"/>
      <c r="Y527" s="623"/>
      <c r="Z527" s="623"/>
    </row>
    <row r="528">
      <c r="A528" s="650"/>
      <c r="B528" s="623"/>
      <c r="C528" s="650"/>
      <c r="D528" s="650"/>
      <c r="E528" s="623"/>
      <c r="F528" s="623"/>
      <c r="G528" s="623"/>
      <c r="H528" s="623"/>
      <c r="I528" s="623"/>
      <c r="J528" s="623"/>
      <c r="K528" s="623"/>
      <c r="L528" s="623"/>
      <c r="M528" s="623"/>
      <c r="N528" s="623"/>
      <c r="O528" s="623"/>
      <c r="P528" s="623"/>
      <c r="Q528" s="623"/>
      <c r="R528" s="623"/>
      <c r="S528" s="623"/>
      <c r="T528" s="623"/>
      <c r="U528" s="623"/>
      <c r="V528" s="623"/>
      <c r="W528" s="623"/>
      <c r="X528" s="623"/>
      <c r="Y528" s="623"/>
      <c r="Z528" s="623"/>
    </row>
    <row r="529">
      <c r="A529" s="650"/>
      <c r="B529" s="623"/>
      <c r="C529" s="650"/>
      <c r="D529" s="650"/>
      <c r="E529" s="623"/>
      <c r="F529" s="623"/>
      <c r="G529" s="623"/>
      <c r="H529" s="623"/>
      <c r="I529" s="623"/>
      <c r="J529" s="623"/>
      <c r="K529" s="623"/>
      <c r="L529" s="623"/>
      <c r="M529" s="623"/>
      <c r="N529" s="623"/>
      <c r="O529" s="623"/>
      <c r="P529" s="623"/>
      <c r="Q529" s="623"/>
      <c r="R529" s="623"/>
      <c r="S529" s="623"/>
      <c r="T529" s="623"/>
      <c r="U529" s="623"/>
      <c r="V529" s="623"/>
      <c r="W529" s="623"/>
      <c r="X529" s="623"/>
      <c r="Y529" s="623"/>
      <c r="Z529" s="623"/>
    </row>
    <row r="530">
      <c r="A530" s="650"/>
      <c r="B530" s="623"/>
      <c r="C530" s="650"/>
      <c r="D530" s="650"/>
      <c r="E530" s="623"/>
      <c r="F530" s="623"/>
      <c r="G530" s="623"/>
      <c r="H530" s="623"/>
      <c r="I530" s="623"/>
      <c r="J530" s="623"/>
      <c r="K530" s="623"/>
      <c r="L530" s="623"/>
      <c r="M530" s="623"/>
      <c r="N530" s="623"/>
      <c r="O530" s="623"/>
      <c r="P530" s="623"/>
      <c r="Q530" s="623"/>
      <c r="R530" s="623"/>
      <c r="S530" s="623"/>
      <c r="T530" s="623"/>
      <c r="U530" s="623"/>
      <c r="V530" s="623"/>
      <c r="W530" s="623"/>
      <c r="X530" s="623"/>
      <c r="Y530" s="623"/>
      <c r="Z530" s="623"/>
    </row>
    <row r="531">
      <c r="A531" s="650"/>
      <c r="B531" s="623"/>
      <c r="C531" s="650"/>
      <c r="D531" s="650"/>
      <c r="E531" s="623"/>
      <c r="F531" s="623"/>
      <c r="G531" s="623"/>
      <c r="H531" s="623"/>
      <c r="I531" s="623"/>
      <c r="J531" s="623"/>
      <c r="K531" s="623"/>
      <c r="L531" s="623"/>
      <c r="M531" s="623"/>
      <c r="N531" s="623"/>
      <c r="O531" s="623"/>
      <c r="P531" s="623"/>
      <c r="Q531" s="623"/>
      <c r="R531" s="623"/>
      <c r="S531" s="623"/>
      <c r="T531" s="623"/>
      <c r="U531" s="623"/>
      <c r="V531" s="623"/>
      <c r="W531" s="623"/>
      <c r="X531" s="623"/>
      <c r="Y531" s="623"/>
      <c r="Z531" s="623"/>
    </row>
    <row r="532">
      <c r="A532" s="650"/>
      <c r="B532" s="623"/>
      <c r="C532" s="650"/>
      <c r="D532" s="650"/>
      <c r="E532" s="623"/>
      <c r="F532" s="623"/>
      <c r="G532" s="623"/>
      <c r="H532" s="623"/>
      <c r="I532" s="623"/>
      <c r="J532" s="623"/>
      <c r="K532" s="623"/>
      <c r="L532" s="623"/>
      <c r="M532" s="623"/>
      <c r="N532" s="623"/>
      <c r="O532" s="623"/>
      <c r="P532" s="623"/>
      <c r="Q532" s="623"/>
      <c r="R532" s="623"/>
      <c r="S532" s="623"/>
      <c r="T532" s="623"/>
      <c r="U532" s="623"/>
      <c r="V532" s="623"/>
      <c r="W532" s="623"/>
      <c r="X532" s="623"/>
      <c r="Y532" s="623"/>
      <c r="Z532" s="623"/>
    </row>
    <row r="533">
      <c r="A533" s="650"/>
      <c r="B533" s="623"/>
      <c r="C533" s="650"/>
      <c r="D533" s="650"/>
      <c r="E533" s="623"/>
      <c r="F533" s="623"/>
      <c r="G533" s="623"/>
      <c r="H533" s="623"/>
      <c r="I533" s="623"/>
      <c r="J533" s="623"/>
      <c r="K533" s="623"/>
      <c r="L533" s="623"/>
      <c r="M533" s="623"/>
      <c r="N533" s="623"/>
      <c r="O533" s="623"/>
      <c r="P533" s="623"/>
      <c r="Q533" s="623"/>
      <c r="R533" s="623"/>
      <c r="S533" s="623"/>
      <c r="T533" s="623"/>
      <c r="U533" s="623"/>
      <c r="V533" s="623"/>
      <c r="W533" s="623"/>
      <c r="X533" s="623"/>
      <c r="Y533" s="623"/>
      <c r="Z533" s="623"/>
    </row>
    <row r="534">
      <c r="A534" s="650"/>
      <c r="B534" s="623"/>
      <c r="C534" s="650"/>
      <c r="D534" s="650"/>
      <c r="E534" s="623"/>
      <c r="F534" s="623"/>
      <c r="G534" s="623"/>
      <c r="H534" s="623"/>
      <c r="I534" s="623"/>
      <c r="J534" s="623"/>
      <c r="K534" s="623"/>
      <c r="L534" s="623"/>
      <c r="M534" s="623"/>
      <c r="N534" s="623"/>
      <c r="O534" s="623"/>
      <c r="P534" s="623"/>
      <c r="Q534" s="623"/>
      <c r="R534" s="623"/>
      <c r="S534" s="623"/>
      <c r="T534" s="623"/>
      <c r="U534" s="623"/>
      <c r="V534" s="623"/>
      <c r="W534" s="623"/>
      <c r="X534" s="623"/>
      <c r="Y534" s="623"/>
      <c r="Z534" s="623"/>
    </row>
    <row r="535">
      <c r="A535" s="650"/>
      <c r="B535" s="623"/>
      <c r="C535" s="650"/>
      <c r="D535" s="650"/>
      <c r="E535" s="623"/>
      <c r="F535" s="623"/>
      <c r="G535" s="623"/>
      <c r="H535" s="623"/>
      <c r="I535" s="623"/>
      <c r="J535" s="623"/>
      <c r="K535" s="623"/>
      <c r="L535" s="623"/>
      <c r="M535" s="623"/>
      <c r="N535" s="623"/>
      <c r="O535" s="623"/>
      <c r="P535" s="623"/>
      <c r="Q535" s="623"/>
      <c r="R535" s="623"/>
      <c r="S535" s="623"/>
      <c r="T535" s="623"/>
      <c r="U535" s="623"/>
      <c r="V535" s="623"/>
      <c r="W535" s="623"/>
      <c r="X535" s="623"/>
      <c r="Y535" s="623"/>
      <c r="Z535" s="623"/>
    </row>
    <row r="536">
      <c r="A536" s="650"/>
      <c r="B536" s="623"/>
      <c r="C536" s="650"/>
      <c r="D536" s="650"/>
      <c r="E536" s="623"/>
      <c r="F536" s="623"/>
      <c r="G536" s="623"/>
      <c r="H536" s="623"/>
      <c r="I536" s="623"/>
      <c r="J536" s="623"/>
      <c r="K536" s="623"/>
      <c r="L536" s="623"/>
      <c r="M536" s="623"/>
      <c r="N536" s="623"/>
      <c r="O536" s="623"/>
      <c r="P536" s="623"/>
      <c r="Q536" s="623"/>
      <c r="R536" s="623"/>
      <c r="S536" s="623"/>
      <c r="T536" s="623"/>
      <c r="U536" s="623"/>
      <c r="V536" s="623"/>
      <c r="W536" s="623"/>
      <c r="X536" s="623"/>
      <c r="Y536" s="623"/>
      <c r="Z536" s="623"/>
    </row>
    <row r="537">
      <c r="A537" s="650"/>
      <c r="B537" s="623"/>
      <c r="C537" s="650"/>
      <c r="D537" s="650"/>
      <c r="E537" s="623"/>
      <c r="F537" s="623"/>
      <c r="G537" s="623"/>
      <c r="H537" s="623"/>
      <c r="I537" s="623"/>
      <c r="J537" s="623"/>
      <c r="K537" s="623"/>
      <c r="L537" s="623"/>
      <c r="M537" s="623"/>
      <c r="N537" s="623"/>
      <c r="O537" s="623"/>
      <c r="P537" s="623"/>
      <c r="Q537" s="623"/>
      <c r="R537" s="623"/>
      <c r="S537" s="623"/>
      <c r="T537" s="623"/>
      <c r="U537" s="623"/>
      <c r="V537" s="623"/>
      <c r="W537" s="623"/>
      <c r="X537" s="623"/>
      <c r="Y537" s="623"/>
      <c r="Z537" s="623"/>
    </row>
    <row r="538">
      <c r="A538" s="650"/>
      <c r="B538" s="623"/>
      <c r="C538" s="650"/>
      <c r="D538" s="650"/>
      <c r="E538" s="623"/>
      <c r="F538" s="623"/>
      <c r="G538" s="623"/>
      <c r="H538" s="623"/>
      <c r="I538" s="623"/>
      <c r="J538" s="623"/>
      <c r="K538" s="623"/>
      <c r="L538" s="623"/>
      <c r="M538" s="623"/>
      <c r="N538" s="623"/>
      <c r="O538" s="623"/>
      <c r="P538" s="623"/>
      <c r="Q538" s="623"/>
      <c r="R538" s="623"/>
      <c r="S538" s="623"/>
      <c r="T538" s="623"/>
      <c r="U538" s="623"/>
      <c r="V538" s="623"/>
      <c r="W538" s="623"/>
      <c r="X538" s="623"/>
      <c r="Y538" s="623"/>
      <c r="Z538" s="623"/>
    </row>
    <row r="539">
      <c r="A539" s="650"/>
      <c r="B539" s="623"/>
      <c r="C539" s="650"/>
      <c r="D539" s="650"/>
      <c r="E539" s="623"/>
      <c r="F539" s="623"/>
      <c r="G539" s="623"/>
      <c r="H539" s="623"/>
      <c r="I539" s="623"/>
      <c r="J539" s="623"/>
      <c r="K539" s="623"/>
      <c r="L539" s="623"/>
      <c r="M539" s="623"/>
      <c r="N539" s="623"/>
      <c r="O539" s="623"/>
      <c r="P539" s="623"/>
      <c r="Q539" s="623"/>
      <c r="R539" s="623"/>
      <c r="S539" s="623"/>
      <c r="T539" s="623"/>
      <c r="U539" s="623"/>
      <c r="V539" s="623"/>
      <c r="W539" s="623"/>
      <c r="X539" s="623"/>
      <c r="Y539" s="623"/>
      <c r="Z539" s="623"/>
    </row>
    <row r="540">
      <c r="A540" s="650"/>
      <c r="B540" s="623"/>
      <c r="C540" s="650"/>
      <c r="D540" s="650"/>
      <c r="E540" s="623"/>
      <c r="F540" s="623"/>
      <c r="G540" s="623"/>
      <c r="H540" s="623"/>
      <c r="I540" s="623"/>
      <c r="J540" s="623"/>
      <c r="K540" s="623"/>
      <c r="L540" s="623"/>
      <c r="M540" s="623"/>
      <c r="N540" s="623"/>
      <c r="O540" s="623"/>
      <c r="P540" s="623"/>
      <c r="Q540" s="623"/>
      <c r="R540" s="623"/>
      <c r="S540" s="623"/>
      <c r="T540" s="623"/>
      <c r="U540" s="623"/>
      <c r="V540" s="623"/>
      <c r="W540" s="623"/>
      <c r="X540" s="623"/>
      <c r="Y540" s="623"/>
      <c r="Z540" s="623"/>
    </row>
    <row r="541">
      <c r="A541" s="650"/>
      <c r="B541" s="623"/>
      <c r="C541" s="650"/>
      <c r="D541" s="650"/>
      <c r="E541" s="623"/>
      <c r="F541" s="623"/>
      <c r="G541" s="623"/>
      <c r="H541" s="623"/>
      <c r="I541" s="623"/>
      <c r="J541" s="623"/>
      <c r="K541" s="623"/>
      <c r="L541" s="623"/>
      <c r="M541" s="623"/>
      <c r="N541" s="623"/>
      <c r="O541" s="623"/>
      <c r="P541" s="623"/>
      <c r="Q541" s="623"/>
      <c r="R541" s="623"/>
      <c r="S541" s="623"/>
      <c r="T541" s="623"/>
      <c r="U541" s="623"/>
      <c r="V541" s="623"/>
      <c r="W541" s="623"/>
      <c r="X541" s="623"/>
      <c r="Y541" s="623"/>
      <c r="Z541" s="623"/>
    </row>
    <row r="542">
      <c r="A542" s="650"/>
      <c r="B542" s="623"/>
      <c r="C542" s="650"/>
      <c r="D542" s="650"/>
      <c r="E542" s="623"/>
      <c r="F542" s="623"/>
      <c r="G542" s="623"/>
      <c r="H542" s="623"/>
      <c r="I542" s="623"/>
      <c r="J542" s="623"/>
      <c r="K542" s="623"/>
      <c r="L542" s="623"/>
      <c r="M542" s="623"/>
      <c r="N542" s="623"/>
      <c r="O542" s="623"/>
      <c r="P542" s="623"/>
      <c r="Q542" s="623"/>
      <c r="R542" s="623"/>
      <c r="S542" s="623"/>
      <c r="T542" s="623"/>
      <c r="U542" s="623"/>
      <c r="V542" s="623"/>
      <c r="W542" s="623"/>
      <c r="X542" s="623"/>
      <c r="Y542" s="623"/>
      <c r="Z542" s="623"/>
    </row>
    <row r="543">
      <c r="A543" s="650"/>
      <c r="B543" s="623"/>
      <c r="C543" s="650"/>
      <c r="D543" s="650"/>
      <c r="E543" s="623"/>
      <c r="F543" s="623"/>
      <c r="G543" s="623"/>
      <c r="H543" s="623"/>
      <c r="I543" s="623"/>
      <c r="J543" s="623"/>
      <c r="K543" s="623"/>
      <c r="L543" s="623"/>
      <c r="M543" s="623"/>
      <c r="N543" s="623"/>
      <c r="O543" s="623"/>
      <c r="P543" s="623"/>
      <c r="Q543" s="623"/>
      <c r="R543" s="623"/>
      <c r="S543" s="623"/>
      <c r="T543" s="623"/>
      <c r="U543" s="623"/>
      <c r="V543" s="623"/>
      <c r="W543" s="623"/>
      <c r="X543" s="623"/>
      <c r="Y543" s="623"/>
      <c r="Z543" s="623"/>
    </row>
    <row r="544">
      <c r="A544" s="650"/>
      <c r="B544" s="623"/>
      <c r="C544" s="650"/>
      <c r="D544" s="650"/>
      <c r="E544" s="623"/>
      <c r="F544" s="623"/>
      <c r="G544" s="623"/>
      <c r="H544" s="623"/>
      <c r="I544" s="623"/>
      <c r="J544" s="623"/>
      <c r="K544" s="623"/>
      <c r="L544" s="623"/>
      <c r="M544" s="623"/>
      <c r="N544" s="623"/>
      <c r="O544" s="623"/>
      <c r="P544" s="623"/>
      <c r="Q544" s="623"/>
      <c r="R544" s="623"/>
      <c r="S544" s="623"/>
      <c r="T544" s="623"/>
      <c r="U544" s="623"/>
      <c r="V544" s="623"/>
      <c r="W544" s="623"/>
      <c r="X544" s="623"/>
      <c r="Y544" s="623"/>
      <c r="Z544" s="623"/>
    </row>
    <row r="545">
      <c r="A545" s="650"/>
      <c r="B545" s="623"/>
      <c r="C545" s="650"/>
      <c r="D545" s="650"/>
      <c r="E545" s="623"/>
      <c r="F545" s="623"/>
      <c r="G545" s="623"/>
      <c r="H545" s="623"/>
      <c r="I545" s="623"/>
      <c r="J545" s="623"/>
      <c r="K545" s="623"/>
      <c r="L545" s="623"/>
      <c r="M545" s="623"/>
      <c r="N545" s="623"/>
      <c r="O545" s="623"/>
      <c r="P545" s="623"/>
      <c r="Q545" s="623"/>
      <c r="R545" s="623"/>
      <c r="S545" s="623"/>
      <c r="T545" s="623"/>
      <c r="U545" s="623"/>
      <c r="V545" s="623"/>
      <c r="W545" s="623"/>
      <c r="X545" s="623"/>
      <c r="Y545" s="623"/>
      <c r="Z545" s="623"/>
    </row>
    <row r="546">
      <c r="A546" s="650"/>
      <c r="B546" s="623"/>
      <c r="C546" s="650"/>
      <c r="D546" s="650"/>
      <c r="E546" s="623"/>
      <c r="F546" s="623"/>
      <c r="G546" s="623"/>
      <c r="H546" s="623"/>
      <c r="I546" s="623"/>
      <c r="J546" s="623"/>
      <c r="K546" s="623"/>
      <c r="L546" s="623"/>
      <c r="M546" s="623"/>
      <c r="N546" s="623"/>
      <c r="O546" s="623"/>
      <c r="P546" s="623"/>
      <c r="Q546" s="623"/>
      <c r="R546" s="623"/>
      <c r="S546" s="623"/>
      <c r="T546" s="623"/>
      <c r="U546" s="623"/>
      <c r="V546" s="623"/>
      <c r="W546" s="623"/>
      <c r="X546" s="623"/>
      <c r="Y546" s="623"/>
      <c r="Z546" s="623"/>
    </row>
    <row r="547">
      <c r="A547" s="650"/>
      <c r="B547" s="623"/>
      <c r="C547" s="650"/>
      <c r="D547" s="650"/>
      <c r="E547" s="623"/>
      <c r="F547" s="623"/>
      <c r="G547" s="623"/>
      <c r="H547" s="623"/>
      <c r="I547" s="623"/>
      <c r="J547" s="623"/>
      <c r="K547" s="623"/>
      <c r="L547" s="623"/>
      <c r="M547" s="623"/>
      <c r="N547" s="623"/>
      <c r="O547" s="623"/>
      <c r="P547" s="623"/>
      <c r="Q547" s="623"/>
      <c r="R547" s="623"/>
      <c r="S547" s="623"/>
      <c r="T547" s="623"/>
      <c r="U547" s="623"/>
      <c r="V547" s="623"/>
      <c r="W547" s="623"/>
      <c r="X547" s="623"/>
      <c r="Y547" s="623"/>
      <c r="Z547" s="623"/>
    </row>
    <row r="548">
      <c r="A548" s="650"/>
      <c r="B548" s="623"/>
      <c r="C548" s="650"/>
      <c r="D548" s="650"/>
      <c r="E548" s="623"/>
      <c r="F548" s="623"/>
      <c r="G548" s="623"/>
      <c r="H548" s="623"/>
      <c r="I548" s="623"/>
      <c r="J548" s="623"/>
      <c r="K548" s="623"/>
      <c r="L548" s="623"/>
      <c r="M548" s="623"/>
      <c r="N548" s="623"/>
      <c r="O548" s="623"/>
      <c r="P548" s="623"/>
      <c r="Q548" s="623"/>
      <c r="R548" s="623"/>
      <c r="S548" s="623"/>
      <c r="T548" s="623"/>
      <c r="U548" s="623"/>
      <c r="V548" s="623"/>
      <c r="W548" s="623"/>
      <c r="X548" s="623"/>
      <c r="Y548" s="623"/>
      <c r="Z548" s="623"/>
    </row>
    <row r="549">
      <c r="A549" s="650"/>
      <c r="B549" s="623"/>
      <c r="C549" s="650"/>
      <c r="D549" s="650"/>
      <c r="E549" s="623"/>
      <c r="F549" s="623"/>
      <c r="G549" s="623"/>
      <c r="H549" s="623"/>
      <c r="I549" s="623"/>
      <c r="J549" s="623"/>
      <c r="K549" s="623"/>
      <c r="L549" s="623"/>
      <c r="M549" s="623"/>
      <c r="N549" s="623"/>
      <c r="O549" s="623"/>
      <c r="P549" s="623"/>
      <c r="Q549" s="623"/>
      <c r="R549" s="623"/>
      <c r="S549" s="623"/>
      <c r="T549" s="623"/>
      <c r="U549" s="623"/>
      <c r="V549" s="623"/>
      <c r="W549" s="623"/>
      <c r="X549" s="623"/>
      <c r="Y549" s="623"/>
      <c r="Z549" s="623"/>
    </row>
    <row r="550">
      <c r="A550" s="650"/>
      <c r="B550" s="623"/>
      <c r="C550" s="650"/>
      <c r="D550" s="650"/>
      <c r="E550" s="623"/>
      <c r="F550" s="623"/>
      <c r="G550" s="623"/>
      <c r="H550" s="623"/>
      <c r="I550" s="623"/>
      <c r="J550" s="623"/>
      <c r="K550" s="623"/>
      <c r="L550" s="623"/>
      <c r="M550" s="623"/>
      <c r="N550" s="623"/>
      <c r="O550" s="623"/>
      <c r="P550" s="623"/>
      <c r="Q550" s="623"/>
      <c r="R550" s="623"/>
      <c r="S550" s="623"/>
      <c r="T550" s="623"/>
      <c r="U550" s="623"/>
      <c r="V550" s="623"/>
      <c r="W550" s="623"/>
      <c r="X550" s="623"/>
      <c r="Y550" s="623"/>
      <c r="Z550" s="623"/>
    </row>
    <row r="551">
      <c r="A551" s="650"/>
      <c r="B551" s="623"/>
      <c r="C551" s="650"/>
      <c r="D551" s="650"/>
      <c r="E551" s="623"/>
      <c r="F551" s="623"/>
      <c r="G551" s="623"/>
      <c r="H551" s="623"/>
      <c r="I551" s="623"/>
      <c r="J551" s="623"/>
      <c r="K551" s="623"/>
      <c r="L551" s="623"/>
      <c r="M551" s="623"/>
      <c r="N551" s="623"/>
      <c r="O551" s="623"/>
      <c r="P551" s="623"/>
      <c r="Q551" s="623"/>
      <c r="R551" s="623"/>
      <c r="S551" s="623"/>
      <c r="T551" s="623"/>
      <c r="U551" s="623"/>
      <c r="V551" s="623"/>
      <c r="W551" s="623"/>
      <c r="X551" s="623"/>
      <c r="Y551" s="623"/>
      <c r="Z551" s="623"/>
    </row>
    <row r="552">
      <c r="A552" s="650"/>
      <c r="B552" s="623"/>
      <c r="C552" s="650"/>
      <c r="D552" s="650"/>
      <c r="E552" s="623"/>
      <c r="F552" s="623"/>
      <c r="G552" s="623"/>
      <c r="H552" s="623"/>
      <c r="I552" s="623"/>
      <c r="J552" s="623"/>
      <c r="K552" s="623"/>
      <c r="L552" s="623"/>
      <c r="M552" s="623"/>
      <c r="N552" s="623"/>
      <c r="O552" s="623"/>
      <c r="P552" s="623"/>
      <c r="Q552" s="623"/>
      <c r="R552" s="623"/>
      <c r="S552" s="623"/>
      <c r="T552" s="623"/>
      <c r="U552" s="623"/>
      <c r="V552" s="623"/>
      <c r="W552" s="623"/>
      <c r="X552" s="623"/>
      <c r="Y552" s="623"/>
      <c r="Z552" s="623"/>
    </row>
    <row r="553">
      <c r="A553" s="650"/>
      <c r="B553" s="623"/>
      <c r="C553" s="650"/>
      <c r="D553" s="650"/>
      <c r="E553" s="623"/>
      <c r="F553" s="623"/>
      <c r="G553" s="623"/>
      <c r="H553" s="623"/>
      <c r="I553" s="623"/>
      <c r="J553" s="623"/>
      <c r="K553" s="623"/>
      <c r="L553" s="623"/>
      <c r="M553" s="623"/>
      <c r="N553" s="623"/>
      <c r="O553" s="623"/>
      <c r="P553" s="623"/>
      <c r="Q553" s="623"/>
      <c r="R553" s="623"/>
      <c r="S553" s="623"/>
      <c r="T553" s="623"/>
      <c r="U553" s="623"/>
      <c r="V553" s="623"/>
      <c r="W553" s="623"/>
      <c r="X553" s="623"/>
      <c r="Y553" s="623"/>
      <c r="Z553" s="623"/>
    </row>
    <row r="554">
      <c r="A554" s="650"/>
      <c r="B554" s="623"/>
      <c r="C554" s="650"/>
      <c r="D554" s="650"/>
      <c r="E554" s="623"/>
      <c r="F554" s="623"/>
      <c r="G554" s="623"/>
      <c r="H554" s="623"/>
      <c r="I554" s="623"/>
      <c r="J554" s="623"/>
      <c r="K554" s="623"/>
      <c r="L554" s="623"/>
      <c r="M554" s="623"/>
      <c r="N554" s="623"/>
      <c r="O554" s="623"/>
      <c r="P554" s="623"/>
      <c r="Q554" s="623"/>
      <c r="R554" s="623"/>
      <c r="S554" s="623"/>
      <c r="T554" s="623"/>
      <c r="U554" s="623"/>
      <c r="V554" s="623"/>
      <c r="W554" s="623"/>
      <c r="X554" s="623"/>
      <c r="Y554" s="623"/>
      <c r="Z554" s="623"/>
    </row>
    <row r="555">
      <c r="A555" s="650"/>
      <c r="B555" s="623"/>
      <c r="C555" s="650"/>
      <c r="D555" s="650"/>
      <c r="E555" s="623"/>
      <c r="F555" s="623"/>
      <c r="G555" s="623"/>
      <c r="H555" s="623"/>
      <c r="I555" s="623"/>
      <c r="J555" s="623"/>
      <c r="K555" s="623"/>
      <c r="L555" s="623"/>
      <c r="M555" s="623"/>
      <c r="N555" s="623"/>
      <c r="O555" s="623"/>
      <c r="P555" s="623"/>
      <c r="Q555" s="623"/>
      <c r="R555" s="623"/>
      <c r="S555" s="623"/>
      <c r="T555" s="623"/>
      <c r="U555" s="623"/>
      <c r="V555" s="623"/>
      <c r="W555" s="623"/>
      <c r="X555" s="623"/>
      <c r="Y555" s="623"/>
      <c r="Z555" s="623"/>
    </row>
    <row r="556">
      <c r="A556" s="650"/>
      <c r="B556" s="623"/>
      <c r="C556" s="650"/>
      <c r="D556" s="650"/>
      <c r="E556" s="623"/>
      <c r="F556" s="623"/>
      <c r="G556" s="623"/>
      <c r="H556" s="623"/>
      <c r="I556" s="623"/>
      <c r="J556" s="623"/>
      <c r="K556" s="623"/>
      <c r="L556" s="623"/>
      <c r="M556" s="623"/>
      <c r="N556" s="623"/>
      <c r="O556" s="623"/>
      <c r="P556" s="623"/>
      <c r="Q556" s="623"/>
      <c r="R556" s="623"/>
      <c r="S556" s="623"/>
      <c r="T556" s="623"/>
      <c r="U556" s="623"/>
      <c r="V556" s="623"/>
      <c r="W556" s="623"/>
      <c r="X556" s="623"/>
      <c r="Y556" s="623"/>
      <c r="Z556" s="623"/>
    </row>
    <row r="557">
      <c r="A557" s="650"/>
      <c r="B557" s="623"/>
      <c r="C557" s="650"/>
      <c r="D557" s="650"/>
      <c r="E557" s="623"/>
      <c r="F557" s="623"/>
      <c r="G557" s="623"/>
      <c r="H557" s="623"/>
      <c r="I557" s="623"/>
      <c r="J557" s="623"/>
      <c r="K557" s="623"/>
      <c r="L557" s="623"/>
      <c r="M557" s="623"/>
      <c r="N557" s="623"/>
      <c r="O557" s="623"/>
      <c r="P557" s="623"/>
      <c r="Q557" s="623"/>
      <c r="R557" s="623"/>
      <c r="S557" s="623"/>
      <c r="T557" s="623"/>
      <c r="U557" s="623"/>
      <c r="V557" s="623"/>
      <c r="W557" s="623"/>
      <c r="X557" s="623"/>
      <c r="Y557" s="623"/>
      <c r="Z557" s="623"/>
    </row>
    <row r="558">
      <c r="A558" s="650"/>
      <c r="B558" s="623"/>
      <c r="C558" s="650"/>
      <c r="D558" s="650"/>
      <c r="E558" s="623"/>
      <c r="F558" s="623"/>
      <c r="G558" s="623"/>
      <c r="H558" s="623"/>
      <c r="I558" s="623"/>
      <c r="J558" s="623"/>
      <c r="K558" s="623"/>
      <c r="L558" s="623"/>
      <c r="M558" s="623"/>
      <c r="N558" s="623"/>
      <c r="O558" s="623"/>
      <c r="P558" s="623"/>
      <c r="Q558" s="623"/>
      <c r="R558" s="623"/>
      <c r="S558" s="623"/>
      <c r="T558" s="623"/>
      <c r="U558" s="623"/>
      <c r="V558" s="623"/>
      <c r="W558" s="623"/>
      <c r="X558" s="623"/>
      <c r="Y558" s="623"/>
      <c r="Z558" s="623"/>
    </row>
    <row r="559">
      <c r="A559" s="650"/>
      <c r="B559" s="623"/>
      <c r="C559" s="650"/>
      <c r="D559" s="650"/>
      <c r="E559" s="623"/>
      <c r="F559" s="623"/>
      <c r="G559" s="623"/>
      <c r="H559" s="623"/>
      <c r="I559" s="623"/>
      <c r="J559" s="623"/>
      <c r="K559" s="623"/>
      <c r="L559" s="623"/>
      <c r="M559" s="623"/>
      <c r="N559" s="623"/>
      <c r="O559" s="623"/>
      <c r="P559" s="623"/>
      <c r="Q559" s="623"/>
      <c r="R559" s="623"/>
      <c r="S559" s="623"/>
      <c r="T559" s="623"/>
      <c r="U559" s="623"/>
      <c r="V559" s="623"/>
      <c r="W559" s="623"/>
      <c r="X559" s="623"/>
      <c r="Y559" s="623"/>
      <c r="Z559" s="623"/>
    </row>
    <row r="560">
      <c r="A560" s="650"/>
      <c r="B560" s="623"/>
      <c r="C560" s="650"/>
      <c r="D560" s="650"/>
      <c r="E560" s="623"/>
      <c r="F560" s="623"/>
      <c r="G560" s="623"/>
      <c r="H560" s="623"/>
      <c r="I560" s="623"/>
      <c r="J560" s="623"/>
      <c r="K560" s="623"/>
      <c r="L560" s="623"/>
      <c r="M560" s="623"/>
      <c r="N560" s="623"/>
      <c r="O560" s="623"/>
      <c r="P560" s="623"/>
      <c r="Q560" s="623"/>
      <c r="R560" s="623"/>
      <c r="S560" s="623"/>
      <c r="T560" s="623"/>
      <c r="U560" s="623"/>
      <c r="V560" s="623"/>
      <c r="W560" s="623"/>
      <c r="X560" s="623"/>
      <c r="Y560" s="623"/>
      <c r="Z560" s="623"/>
    </row>
    <row r="561">
      <c r="A561" s="650"/>
      <c r="B561" s="623"/>
      <c r="C561" s="650"/>
      <c r="D561" s="650"/>
      <c r="E561" s="623"/>
      <c r="F561" s="623"/>
      <c r="G561" s="623"/>
      <c r="H561" s="623"/>
      <c r="I561" s="623"/>
      <c r="J561" s="623"/>
      <c r="K561" s="623"/>
      <c r="L561" s="623"/>
      <c r="M561" s="623"/>
      <c r="N561" s="623"/>
      <c r="O561" s="623"/>
      <c r="P561" s="623"/>
      <c r="Q561" s="623"/>
      <c r="R561" s="623"/>
      <c r="S561" s="623"/>
      <c r="T561" s="623"/>
      <c r="U561" s="623"/>
      <c r="V561" s="623"/>
      <c r="W561" s="623"/>
      <c r="X561" s="623"/>
      <c r="Y561" s="623"/>
      <c r="Z561" s="623"/>
    </row>
    <row r="562">
      <c r="A562" s="650"/>
      <c r="B562" s="623"/>
      <c r="C562" s="650"/>
      <c r="D562" s="650"/>
      <c r="E562" s="623"/>
      <c r="F562" s="623"/>
      <c r="G562" s="623"/>
      <c r="H562" s="623"/>
      <c r="I562" s="623"/>
      <c r="J562" s="623"/>
      <c r="K562" s="623"/>
      <c r="L562" s="623"/>
      <c r="M562" s="623"/>
      <c r="N562" s="623"/>
      <c r="O562" s="623"/>
      <c r="P562" s="623"/>
      <c r="Q562" s="623"/>
      <c r="R562" s="623"/>
      <c r="S562" s="623"/>
      <c r="T562" s="623"/>
      <c r="U562" s="623"/>
      <c r="V562" s="623"/>
      <c r="W562" s="623"/>
      <c r="X562" s="623"/>
      <c r="Y562" s="623"/>
      <c r="Z562" s="623"/>
    </row>
    <row r="563">
      <c r="A563" s="650"/>
      <c r="B563" s="623"/>
      <c r="C563" s="650"/>
      <c r="D563" s="650"/>
      <c r="E563" s="623"/>
      <c r="F563" s="623"/>
      <c r="G563" s="623"/>
      <c r="H563" s="623"/>
      <c r="I563" s="623"/>
      <c r="J563" s="623"/>
      <c r="K563" s="623"/>
      <c r="L563" s="623"/>
      <c r="M563" s="623"/>
      <c r="N563" s="623"/>
      <c r="O563" s="623"/>
      <c r="P563" s="623"/>
      <c r="Q563" s="623"/>
      <c r="R563" s="623"/>
      <c r="S563" s="623"/>
      <c r="T563" s="623"/>
      <c r="U563" s="623"/>
      <c r="V563" s="623"/>
      <c r="W563" s="623"/>
      <c r="X563" s="623"/>
      <c r="Y563" s="623"/>
      <c r="Z563" s="623"/>
    </row>
    <row r="564">
      <c r="A564" s="650"/>
      <c r="B564" s="623"/>
      <c r="C564" s="650"/>
      <c r="D564" s="650"/>
      <c r="E564" s="623"/>
      <c r="F564" s="623"/>
      <c r="G564" s="623"/>
      <c r="H564" s="623"/>
      <c r="I564" s="623"/>
      <c r="J564" s="623"/>
      <c r="K564" s="623"/>
      <c r="L564" s="623"/>
      <c r="M564" s="623"/>
      <c r="N564" s="623"/>
      <c r="O564" s="623"/>
      <c r="P564" s="623"/>
      <c r="Q564" s="623"/>
      <c r="R564" s="623"/>
      <c r="S564" s="623"/>
      <c r="T564" s="623"/>
      <c r="U564" s="623"/>
      <c r="V564" s="623"/>
      <c r="W564" s="623"/>
      <c r="X564" s="623"/>
      <c r="Y564" s="623"/>
      <c r="Z564" s="623"/>
    </row>
    <row r="565">
      <c r="A565" s="650"/>
      <c r="B565" s="623"/>
      <c r="C565" s="650"/>
      <c r="D565" s="650"/>
      <c r="E565" s="623"/>
      <c r="F565" s="623"/>
      <c r="G565" s="623"/>
      <c r="H565" s="623"/>
      <c r="I565" s="623"/>
      <c r="J565" s="623"/>
      <c r="K565" s="623"/>
      <c r="L565" s="623"/>
      <c r="M565" s="623"/>
      <c r="N565" s="623"/>
      <c r="O565" s="623"/>
      <c r="P565" s="623"/>
      <c r="Q565" s="623"/>
      <c r="R565" s="623"/>
      <c r="S565" s="623"/>
      <c r="T565" s="623"/>
      <c r="U565" s="623"/>
      <c r="V565" s="623"/>
      <c r="W565" s="623"/>
      <c r="X565" s="623"/>
      <c r="Y565" s="623"/>
      <c r="Z565" s="623"/>
    </row>
    <row r="566">
      <c r="A566" s="650"/>
      <c r="B566" s="623"/>
      <c r="C566" s="650"/>
      <c r="D566" s="650"/>
      <c r="E566" s="623"/>
      <c r="F566" s="623"/>
      <c r="G566" s="623"/>
      <c r="H566" s="623"/>
      <c r="I566" s="623"/>
      <c r="J566" s="623"/>
      <c r="K566" s="623"/>
      <c r="L566" s="623"/>
      <c r="M566" s="623"/>
      <c r="N566" s="623"/>
      <c r="O566" s="623"/>
      <c r="P566" s="623"/>
      <c r="Q566" s="623"/>
      <c r="R566" s="623"/>
      <c r="S566" s="623"/>
      <c r="T566" s="623"/>
      <c r="U566" s="623"/>
      <c r="V566" s="623"/>
      <c r="W566" s="623"/>
      <c r="X566" s="623"/>
      <c r="Y566" s="623"/>
      <c r="Z566" s="623"/>
    </row>
    <row r="567">
      <c r="A567" s="650"/>
      <c r="B567" s="623"/>
      <c r="C567" s="650"/>
      <c r="D567" s="650"/>
      <c r="E567" s="623"/>
      <c r="F567" s="623"/>
      <c r="G567" s="623"/>
      <c r="H567" s="623"/>
      <c r="I567" s="623"/>
      <c r="J567" s="623"/>
      <c r="K567" s="623"/>
      <c r="L567" s="623"/>
      <c r="M567" s="623"/>
      <c r="N567" s="623"/>
      <c r="O567" s="623"/>
      <c r="P567" s="623"/>
      <c r="Q567" s="623"/>
      <c r="R567" s="623"/>
      <c r="S567" s="623"/>
      <c r="T567" s="623"/>
      <c r="U567" s="623"/>
      <c r="V567" s="623"/>
      <c r="W567" s="623"/>
      <c r="X567" s="623"/>
      <c r="Y567" s="623"/>
      <c r="Z567" s="623"/>
    </row>
    <row r="568">
      <c r="A568" s="650"/>
      <c r="B568" s="623"/>
      <c r="C568" s="650"/>
      <c r="D568" s="650"/>
      <c r="E568" s="623"/>
      <c r="F568" s="623"/>
      <c r="G568" s="623"/>
      <c r="H568" s="623"/>
      <c r="I568" s="623"/>
      <c r="J568" s="623"/>
      <c r="K568" s="623"/>
      <c r="L568" s="623"/>
      <c r="M568" s="623"/>
      <c r="N568" s="623"/>
      <c r="O568" s="623"/>
      <c r="P568" s="623"/>
      <c r="Q568" s="623"/>
      <c r="R568" s="623"/>
      <c r="S568" s="623"/>
      <c r="T568" s="623"/>
      <c r="U568" s="623"/>
      <c r="V568" s="623"/>
      <c r="W568" s="623"/>
      <c r="X568" s="623"/>
      <c r="Y568" s="623"/>
      <c r="Z568" s="623"/>
    </row>
    <row r="569">
      <c r="A569" s="650"/>
      <c r="B569" s="623"/>
      <c r="C569" s="650"/>
      <c r="D569" s="650"/>
      <c r="E569" s="623"/>
      <c r="F569" s="623"/>
      <c r="G569" s="623"/>
      <c r="H569" s="623"/>
      <c r="I569" s="623"/>
      <c r="J569" s="623"/>
      <c r="K569" s="623"/>
      <c r="L569" s="623"/>
      <c r="M569" s="623"/>
      <c r="N569" s="623"/>
      <c r="O569" s="623"/>
      <c r="P569" s="623"/>
      <c r="Q569" s="623"/>
      <c r="R569" s="623"/>
      <c r="S569" s="623"/>
      <c r="T569" s="623"/>
      <c r="U569" s="623"/>
      <c r="V569" s="623"/>
      <c r="W569" s="623"/>
      <c r="X569" s="623"/>
      <c r="Y569" s="623"/>
      <c r="Z569" s="623"/>
    </row>
    <row r="570">
      <c r="A570" s="650"/>
      <c r="B570" s="623"/>
      <c r="C570" s="650"/>
      <c r="D570" s="650"/>
      <c r="E570" s="623"/>
      <c r="F570" s="623"/>
      <c r="G570" s="623"/>
      <c r="H570" s="623"/>
      <c r="I570" s="623"/>
      <c r="J570" s="623"/>
      <c r="K570" s="623"/>
      <c r="L570" s="623"/>
      <c r="M570" s="623"/>
      <c r="N570" s="623"/>
      <c r="O570" s="623"/>
      <c r="P570" s="623"/>
      <c r="Q570" s="623"/>
      <c r="R570" s="623"/>
      <c r="S570" s="623"/>
      <c r="T570" s="623"/>
      <c r="U570" s="623"/>
      <c r="V570" s="623"/>
      <c r="W570" s="623"/>
      <c r="X570" s="623"/>
      <c r="Y570" s="623"/>
      <c r="Z570" s="623"/>
    </row>
    <row r="571">
      <c r="A571" s="650"/>
      <c r="B571" s="623"/>
      <c r="C571" s="650"/>
      <c r="D571" s="650"/>
      <c r="E571" s="623"/>
      <c r="F571" s="623"/>
      <c r="G571" s="623"/>
      <c r="H571" s="623"/>
      <c r="I571" s="623"/>
      <c r="J571" s="623"/>
      <c r="K571" s="623"/>
      <c r="L571" s="623"/>
      <c r="M571" s="623"/>
      <c r="N571" s="623"/>
      <c r="O571" s="623"/>
      <c r="P571" s="623"/>
      <c r="Q571" s="623"/>
      <c r="R571" s="623"/>
      <c r="S571" s="623"/>
      <c r="T571" s="623"/>
      <c r="U571" s="623"/>
      <c r="V571" s="623"/>
      <c r="W571" s="623"/>
      <c r="X571" s="623"/>
      <c r="Y571" s="623"/>
      <c r="Z571" s="623"/>
    </row>
    <row r="572">
      <c r="A572" s="650"/>
      <c r="B572" s="623"/>
      <c r="C572" s="650"/>
      <c r="D572" s="650"/>
      <c r="E572" s="623"/>
      <c r="F572" s="623"/>
      <c r="G572" s="623"/>
      <c r="H572" s="623"/>
      <c r="I572" s="623"/>
      <c r="J572" s="623"/>
      <c r="K572" s="623"/>
      <c r="L572" s="623"/>
      <c r="M572" s="623"/>
      <c r="N572" s="623"/>
      <c r="O572" s="623"/>
      <c r="P572" s="623"/>
      <c r="Q572" s="623"/>
      <c r="R572" s="623"/>
      <c r="S572" s="623"/>
      <c r="T572" s="623"/>
      <c r="U572" s="623"/>
      <c r="V572" s="623"/>
      <c r="W572" s="623"/>
      <c r="X572" s="623"/>
      <c r="Y572" s="623"/>
      <c r="Z572" s="623"/>
    </row>
    <row r="573">
      <c r="A573" s="650"/>
      <c r="B573" s="623"/>
      <c r="C573" s="650"/>
      <c r="D573" s="650"/>
      <c r="E573" s="623"/>
      <c r="F573" s="623"/>
      <c r="G573" s="623"/>
      <c r="H573" s="623"/>
      <c r="I573" s="623"/>
      <c r="J573" s="623"/>
      <c r="K573" s="623"/>
      <c r="L573" s="623"/>
      <c r="M573" s="623"/>
      <c r="N573" s="623"/>
      <c r="O573" s="623"/>
      <c r="P573" s="623"/>
      <c r="Q573" s="623"/>
      <c r="R573" s="623"/>
      <c r="S573" s="623"/>
      <c r="T573" s="623"/>
      <c r="U573" s="623"/>
      <c r="V573" s="623"/>
      <c r="W573" s="623"/>
      <c r="X573" s="623"/>
      <c r="Y573" s="623"/>
      <c r="Z573" s="623"/>
    </row>
    <row r="574">
      <c r="A574" s="650"/>
      <c r="B574" s="623"/>
      <c r="C574" s="650"/>
      <c r="D574" s="650"/>
      <c r="E574" s="623"/>
      <c r="F574" s="623"/>
      <c r="G574" s="623"/>
      <c r="H574" s="623"/>
      <c r="I574" s="623"/>
      <c r="J574" s="623"/>
      <c r="K574" s="623"/>
      <c r="L574" s="623"/>
      <c r="M574" s="623"/>
      <c r="N574" s="623"/>
      <c r="O574" s="623"/>
      <c r="P574" s="623"/>
      <c r="Q574" s="623"/>
      <c r="R574" s="623"/>
      <c r="S574" s="623"/>
      <c r="T574" s="623"/>
      <c r="U574" s="623"/>
      <c r="V574" s="623"/>
      <c r="W574" s="623"/>
      <c r="X574" s="623"/>
      <c r="Y574" s="623"/>
      <c r="Z574" s="623"/>
    </row>
    <row r="575">
      <c r="A575" s="650"/>
      <c r="B575" s="623"/>
      <c r="C575" s="650"/>
      <c r="D575" s="650"/>
      <c r="E575" s="623"/>
      <c r="F575" s="623"/>
      <c r="G575" s="623"/>
      <c r="H575" s="623"/>
      <c r="I575" s="623"/>
      <c r="J575" s="623"/>
      <c r="K575" s="623"/>
      <c r="L575" s="623"/>
      <c r="M575" s="623"/>
      <c r="N575" s="623"/>
      <c r="O575" s="623"/>
      <c r="P575" s="623"/>
      <c r="Q575" s="623"/>
      <c r="R575" s="623"/>
      <c r="S575" s="623"/>
      <c r="T575" s="623"/>
      <c r="U575" s="623"/>
      <c r="V575" s="623"/>
      <c r="W575" s="623"/>
      <c r="X575" s="623"/>
      <c r="Y575" s="623"/>
      <c r="Z575" s="623"/>
    </row>
    <row r="576">
      <c r="A576" s="650"/>
      <c r="B576" s="623"/>
      <c r="C576" s="650"/>
      <c r="D576" s="650"/>
      <c r="E576" s="623"/>
      <c r="F576" s="623"/>
      <c r="G576" s="623"/>
      <c r="H576" s="623"/>
      <c r="I576" s="623"/>
      <c r="J576" s="623"/>
      <c r="K576" s="623"/>
      <c r="L576" s="623"/>
      <c r="M576" s="623"/>
      <c r="N576" s="623"/>
      <c r="O576" s="623"/>
      <c r="P576" s="623"/>
      <c r="Q576" s="623"/>
      <c r="R576" s="623"/>
      <c r="S576" s="623"/>
      <c r="T576" s="623"/>
      <c r="U576" s="623"/>
      <c r="V576" s="623"/>
      <c r="W576" s="623"/>
      <c r="X576" s="623"/>
      <c r="Y576" s="623"/>
      <c r="Z576" s="623"/>
    </row>
    <row r="577">
      <c r="A577" s="650"/>
      <c r="B577" s="623"/>
      <c r="C577" s="650"/>
      <c r="D577" s="650"/>
      <c r="E577" s="623"/>
      <c r="F577" s="623"/>
      <c r="G577" s="623"/>
      <c r="H577" s="623"/>
      <c r="I577" s="623"/>
      <c r="J577" s="623"/>
      <c r="K577" s="623"/>
      <c r="L577" s="623"/>
      <c r="M577" s="623"/>
      <c r="N577" s="623"/>
      <c r="O577" s="623"/>
      <c r="P577" s="623"/>
      <c r="Q577" s="623"/>
      <c r="R577" s="623"/>
      <c r="S577" s="623"/>
      <c r="T577" s="623"/>
      <c r="U577" s="623"/>
      <c r="V577" s="623"/>
      <c r="W577" s="623"/>
      <c r="X577" s="623"/>
      <c r="Y577" s="623"/>
      <c r="Z577" s="623"/>
    </row>
    <row r="578">
      <c r="A578" s="650"/>
      <c r="B578" s="623"/>
      <c r="C578" s="650"/>
      <c r="D578" s="650"/>
      <c r="E578" s="623"/>
      <c r="F578" s="623"/>
      <c r="G578" s="623"/>
      <c r="H578" s="623"/>
      <c r="I578" s="623"/>
      <c r="J578" s="623"/>
      <c r="K578" s="623"/>
      <c r="L578" s="623"/>
      <c r="M578" s="623"/>
      <c r="N578" s="623"/>
      <c r="O578" s="623"/>
      <c r="P578" s="623"/>
      <c r="Q578" s="623"/>
      <c r="R578" s="623"/>
      <c r="S578" s="623"/>
      <c r="T578" s="623"/>
      <c r="U578" s="623"/>
      <c r="V578" s="623"/>
      <c r="W578" s="623"/>
      <c r="X578" s="623"/>
      <c r="Y578" s="623"/>
      <c r="Z578" s="623"/>
    </row>
    <row r="579">
      <c r="A579" s="650"/>
      <c r="B579" s="623"/>
      <c r="C579" s="650"/>
      <c r="D579" s="650"/>
      <c r="E579" s="623"/>
      <c r="F579" s="623"/>
      <c r="G579" s="623"/>
      <c r="H579" s="623"/>
      <c r="I579" s="623"/>
      <c r="J579" s="623"/>
      <c r="K579" s="623"/>
      <c r="L579" s="623"/>
      <c r="M579" s="623"/>
      <c r="N579" s="623"/>
      <c r="O579" s="623"/>
      <c r="P579" s="623"/>
      <c r="Q579" s="623"/>
      <c r="R579" s="623"/>
      <c r="S579" s="623"/>
      <c r="T579" s="623"/>
      <c r="U579" s="623"/>
      <c r="V579" s="623"/>
      <c r="W579" s="623"/>
      <c r="X579" s="623"/>
      <c r="Y579" s="623"/>
      <c r="Z579" s="623"/>
    </row>
    <row r="580">
      <c r="A580" s="650"/>
      <c r="B580" s="623"/>
      <c r="C580" s="650"/>
      <c r="D580" s="650"/>
      <c r="E580" s="623"/>
      <c r="F580" s="623"/>
      <c r="G580" s="623"/>
      <c r="H580" s="623"/>
      <c r="I580" s="623"/>
      <c r="J580" s="623"/>
      <c r="K580" s="623"/>
      <c r="L580" s="623"/>
      <c r="M580" s="623"/>
      <c r="N580" s="623"/>
      <c r="O580" s="623"/>
      <c r="P580" s="623"/>
      <c r="Q580" s="623"/>
      <c r="R580" s="623"/>
      <c r="S580" s="623"/>
      <c r="T580" s="623"/>
      <c r="U580" s="623"/>
      <c r="V580" s="623"/>
      <c r="W580" s="623"/>
      <c r="X580" s="623"/>
      <c r="Y580" s="623"/>
      <c r="Z580" s="623"/>
    </row>
    <row r="581">
      <c r="A581" s="650"/>
      <c r="B581" s="623"/>
      <c r="C581" s="650"/>
      <c r="D581" s="650"/>
      <c r="E581" s="623"/>
      <c r="F581" s="623"/>
      <c r="G581" s="623"/>
      <c r="H581" s="623"/>
      <c r="I581" s="623"/>
      <c r="J581" s="623"/>
      <c r="K581" s="623"/>
      <c r="L581" s="623"/>
      <c r="M581" s="623"/>
      <c r="N581" s="623"/>
      <c r="O581" s="623"/>
      <c r="P581" s="623"/>
      <c r="Q581" s="623"/>
      <c r="R581" s="623"/>
      <c r="S581" s="623"/>
      <c r="T581" s="623"/>
      <c r="U581" s="623"/>
      <c r="V581" s="623"/>
      <c r="W581" s="623"/>
      <c r="X581" s="623"/>
      <c r="Y581" s="623"/>
      <c r="Z581" s="623"/>
    </row>
    <row r="582">
      <c r="A582" s="650"/>
      <c r="B582" s="623"/>
      <c r="C582" s="650"/>
      <c r="D582" s="650"/>
      <c r="E582" s="623"/>
      <c r="F582" s="623"/>
      <c r="G582" s="623"/>
      <c r="H582" s="623"/>
      <c r="I582" s="623"/>
      <c r="J582" s="623"/>
      <c r="K582" s="623"/>
      <c r="L582" s="623"/>
      <c r="M582" s="623"/>
      <c r="N582" s="623"/>
      <c r="O582" s="623"/>
      <c r="P582" s="623"/>
      <c r="Q582" s="623"/>
      <c r="R582" s="623"/>
      <c r="S582" s="623"/>
      <c r="T582" s="623"/>
      <c r="U582" s="623"/>
      <c r="V582" s="623"/>
      <c r="W582" s="623"/>
      <c r="X582" s="623"/>
      <c r="Y582" s="623"/>
      <c r="Z582" s="623"/>
    </row>
    <row r="583">
      <c r="A583" s="650"/>
      <c r="B583" s="623"/>
      <c r="C583" s="650"/>
      <c r="D583" s="650"/>
      <c r="E583" s="623"/>
      <c r="F583" s="623"/>
      <c r="G583" s="623"/>
      <c r="H583" s="623"/>
      <c r="I583" s="623"/>
      <c r="J583" s="623"/>
      <c r="K583" s="623"/>
      <c r="L583" s="623"/>
      <c r="M583" s="623"/>
      <c r="N583" s="623"/>
      <c r="O583" s="623"/>
      <c r="P583" s="623"/>
      <c r="Q583" s="623"/>
      <c r="R583" s="623"/>
      <c r="S583" s="623"/>
      <c r="T583" s="623"/>
      <c r="U583" s="623"/>
      <c r="V583" s="623"/>
      <c r="W583" s="623"/>
      <c r="X583" s="623"/>
      <c r="Y583" s="623"/>
      <c r="Z583" s="623"/>
    </row>
    <row r="584">
      <c r="A584" s="650"/>
      <c r="B584" s="623"/>
      <c r="C584" s="650"/>
      <c r="D584" s="650"/>
      <c r="E584" s="623"/>
      <c r="F584" s="623"/>
      <c r="G584" s="623"/>
      <c r="H584" s="623"/>
      <c r="I584" s="623"/>
      <c r="J584" s="623"/>
      <c r="K584" s="623"/>
      <c r="L584" s="623"/>
      <c r="M584" s="623"/>
      <c r="N584" s="623"/>
      <c r="O584" s="623"/>
      <c r="P584" s="623"/>
      <c r="Q584" s="623"/>
      <c r="R584" s="623"/>
      <c r="S584" s="623"/>
      <c r="T584" s="623"/>
      <c r="U584" s="623"/>
      <c r="V584" s="623"/>
      <c r="W584" s="623"/>
      <c r="X584" s="623"/>
      <c r="Y584" s="623"/>
      <c r="Z584" s="623"/>
    </row>
    <row r="585">
      <c r="A585" s="650"/>
      <c r="B585" s="623"/>
      <c r="C585" s="650"/>
      <c r="D585" s="650"/>
      <c r="E585" s="623"/>
      <c r="F585" s="623"/>
      <c r="G585" s="623"/>
      <c r="H585" s="623"/>
      <c r="I585" s="623"/>
      <c r="J585" s="623"/>
      <c r="K585" s="623"/>
      <c r="L585" s="623"/>
      <c r="M585" s="623"/>
      <c r="N585" s="623"/>
      <c r="O585" s="623"/>
      <c r="P585" s="623"/>
      <c r="Q585" s="623"/>
      <c r="R585" s="623"/>
      <c r="S585" s="623"/>
      <c r="T585" s="623"/>
      <c r="U585" s="623"/>
      <c r="V585" s="623"/>
      <c r="W585" s="623"/>
      <c r="X585" s="623"/>
      <c r="Y585" s="623"/>
      <c r="Z585" s="623"/>
    </row>
    <row r="586">
      <c r="A586" s="650"/>
      <c r="B586" s="623"/>
      <c r="C586" s="650"/>
      <c r="D586" s="650"/>
      <c r="E586" s="623"/>
      <c r="F586" s="623"/>
      <c r="G586" s="623"/>
      <c r="H586" s="623"/>
      <c r="I586" s="623"/>
      <c r="J586" s="623"/>
      <c r="K586" s="623"/>
      <c r="L586" s="623"/>
      <c r="M586" s="623"/>
      <c r="N586" s="623"/>
      <c r="O586" s="623"/>
      <c r="P586" s="623"/>
      <c r="Q586" s="623"/>
      <c r="R586" s="623"/>
      <c r="S586" s="623"/>
      <c r="T586" s="623"/>
      <c r="U586" s="623"/>
      <c r="V586" s="623"/>
      <c r="W586" s="623"/>
      <c r="X586" s="623"/>
      <c r="Y586" s="623"/>
      <c r="Z586" s="623"/>
    </row>
    <row r="587">
      <c r="A587" s="650"/>
      <c r="B587" s="623"/>
      <c r="C587" s="650"/>
      <c r="D587" s="650"/>
      <c r="E587" s="623"/>
      <c r="F587" s="623"/>
      <c r="G587" s="623"/>
      <c r="H587" s="623"/>
      <c r="I587" s="623"/>
      <c r="J587" s="623"/>
      <c r="K587" s="623"/>
      <c r="L587" s="623"/>
      <c r="M587" s="623"/>
      <c r="N587" s="623"/>
      <c r="O587" s="623"/>
      <c r="P587" s="623"/>
      <c r="Q587" s="623"/>
      <c r="R587" s="623"/>
      <c r="S587" s="623"/>
      <c r="T587" s="623"/>
      <c r="U587" s="623"/>
      <c r="V587" s="623"/>
      <c r="W587" s="623"/>
      <c r="X587" s="623"/>
      <c r="Y587" s="623"/>
      <c r="Z587" s="623"/>
    </row>
    <row r="588">
      <c r="A588" s="650"/>
      <c r="B588" s="623"/>
      <c r="C588" s="650"/>
      <c r="D588" s="650"/>
      <c r="E588" s="623"/>
      <c r="F588" s="623"/>
      <c r="G588" s="623"/>
      <c r="H588" s="623"/>
      <c r="I588" s="623"/>
      <c r="J588" s="623"/>
      <c r="K588" s="623"/>
      <c r="L588" s="623"/>
      <c r="M588" s="623"/>
      <c r="N588" s="623"/>
      <c r="O588" s="623"/>
      <c r="P588" s="623"/>
      <c r="Q588" s="623"/>
      <c r="R588" s="623"/>
      <c r="S588" s="623"/>
      <c r="T588" s="623"/>
      <c r="U588" s="623"/>
      <c r="V588" s="623"/>
      <c r="W588" s="623"/>
      <c r="X588" s="623"/>
      <c r="Y588" s="623"/>
      <c r="Z588" s="623"/>
    </row>
    <row r="589">
      <c r="A589" s="650"/>
      <c r="B589" s="623"/>
      <c r="C589" s="650"/>
      <c r="D589" s="650"/>
      <c r="E589" s="623"/>
      <c r="F589" s="623"/>
      <c r="G589" s="623"/>
      <c r="H589" s="623"/>
      <c r="I589" s="623"/>
      <c r="J589" s="623"/>
      <c r="K589" s="623"/>
      <c r="L589" s="623"/>
      <c r="M589" s="623"/>
      <c r="N589" s="623"/>
      <c r="O589" s="623"/>
      <c r="P589" s="623"/>
      <c r="Q589" s="623"/>
      <c r="R589" s="623"/>
      <c r="S589" s="623"/>
      <c r="T589" s="623"/>
      <c r="U589" s="623"/>
      <c r="V589" s="623"/>
      <c r="W589" s="623"/>
      <c r="X589" s="623"/>
      <c r="Y589" s="623"/>
      <c r="Z589" s="623"/>
    </row>
    <row r="590">
      <c r="A590" s="650"/>
      <c r="B590" s="623"/>
      <c r="C590" s="650"/>
      <c r="D590" s="650"/>
      <c r="E590" s="623"/>
      <c r="F590" s="623"/>
      <c r="G590" s="623"/>
      <c r="H590" s="623"/>
      <c r="I590" s="623"/>
      <c r="J590" s="623"/>
      <c r="K590" s="623"/>
      <c r="L590" s="623"/>
      <c r="M590" s="623"/>
      <c r="N590" s="623"/>
      <c r="O590" s="623"/>
      <c r="P590" s="623"/>
      <c r="Q590" s="623"/>
      <c r="R590" s="623"/>
      <c r="S590" s="623"/>
      <c r="T590" s="623"/>
      <c r="U590" s="623"/>
      <c r="V590" s="623"/>
      <c r="W590" s="623"/>
      <c r="X590" s="623"/>
      <c r="Y590" s="623"/>
      <c r="Z590" s="623"/>
    </row>
    <row r="591">
      <c r="A591" s="650"/>
      <c r="B591" s="623"/>
      <c r="C591" s="650"/>
      <c r="D591" s="650"/>
      <c r="E591" s="623"/>
      <c r="F591" s="623"/>
      <c r="G591" s="623"/>
      <c r="H591" s="623"/>
      <c r="I591" s="623"/>
      <c r="J591" s="623"/>
      <c r="K591" s="623"/>
      <c r="L591" s="623"/>
      <c r="M591" s="623"/>
      <c r="N591" s="623"/>
      <c r="O591" s="623"/>
      <c r="P591" s="623"/>
      <c r="Q591" s="623"/>
      <c r="R591" s="623"/>
      <c r="S591" s="623"/>
      <c r="T591" s="623"/>
      <c r="U591" s="623"/>
      <c r="V591" s="623"/>
      <c r="W591" s="623"/>
      <c r="X591" s="623"/>
      <c r="Y591" s="623"/>
      <c r="Z591" s="623"/>
    </row>
    <row r="592">
      <c r="A592" s="650"/>
      <c r="B592" s="623"/>
      <c r="C592" s="650"/>
      <c r="D592" s="650"/>
      <c r="E592" s="623"/>
      <c r="F592" s="623"/>
      <c r="G592" s="623"/>
      <c r="H592" s="623"/>
      <c r="I592" s="623"/>
      <c r="J592" s="623"/>
      <c r="K592" s="623"/>
      <c r="L592" s="623"/>
      <c r="M592" s="623"/>
      <c r="N592" s="623"/>
      <c r="O592" s="623"/>
      <c r="P592" s="623"/>
      <c r="Q592" s="623"/>
      <c r="R592" s="623"/>
      <c r="S592" s="623"/>
      <c r="T592" s="623"/>
      <c r="U592" s="623"/>
      <c r="V592" s="623"/>
      <c r="W592" s="623"/>
      <c r="X592" s="623"/>
      <c r="Y592" s="623"/>
      <c r="Z592" s="623"/>
    </row>
    <row r="593">
      <c r="A593" s="650"/>
      <c r="B593" s="623"/>
      <c r="C593" s="650"/>
      <c r="D593" s="650"/>
      <c r="E593" s="623"/>
      <c r="F593" s="623"/>
      <c r="G593" s="623"/>
      <c r="H593" s="623"/>
      <c r="I593" s="623"/>
      <c r="J593" s="623"/>
      <c r="K593" s="623"/>
      <c r="L593" s="623"/>
      <c r="M593" s="623"/>
      <c r="N593" s="623"/>
      <c r="O593" s="623"/>
      <c r="P593" s="623"/>
      <c r="Q593" s="623"/>
      <c r="R593" s="623"/>
      <c r="S593" s="623"/>
      <c r="T593" s="623"/>
      <c r="U593" s="623"/>
      <c r="V593" s="623"/>
      <c r="W593" s="623"/>
      <c r="X593" s="623"/>
      <c r="Y593" s="623"/>
      <c r="Z593" s="623"/>
    </row>
    <row r="594">
      <c r="A594" s="650"/>
      <c r="B594" s="623"/>
      <c r="C594" s="650"/>
      <c r="D594" s="650"/>
      <c r="E594" s="623"/>
      <c r="F594" s="623"/>
      <c r="G594" s="623"/>
      <c r="H594" s="623"/>
      <c r="I594" s="623"/>
      <c r="J594" s="623"/>
      <c r="K594" s="623"/>
      <c r="L594" s="623"/>
      <c r="M594" s="623"/>
      <c r="N594" s="623"/>
      <c r="O594" s="623"/>
      <c r="P594" s="623"/>
      <c r="Q594" s="623"/>
      <c r="R594" s="623"/>
      <c r="S594" s="623"/>
      <c r="T594" s="623"/>
      <c r="U594" s="623"/>
      <c r="V594" s="623"/>
      <c r="W594" s="623"/>
      <c r="X594" s="623"/>
      <c r="Y594" s="623"/>
      <c r="Z594" s="623"/>
    </row>
    <row r="595">
      <c r="A595" s="650"/>
      <c r="B595" s="623"/>
      <c r="C595" s="650"/>
      <c r="D595" s="650"/>
      <c r="E595" s="623"/>
      <c r="F595" s="623"/>
      <c r="G595" s="623"/>
      <c r="H595" s="623"/>
      <c r="I595" s="623"/>
      <c r="J595" s="623"/>
      <c r="K595" s="623"/>
      <c r="L595" s="623"/>
      <c r="M595" s="623"/>
      <c r="N595" s="623"/>
      <c r="O595" s="623"/>
      <c r="P595" s="623"/>
      <c r="Q595" s="623"/>
      <c r="R595" s="623"/>
      <c r="S595" s="623"/>
      <c r="T595" s="623"/>
      <c r="U595" s="623"/>
      <c r="V595" s="623"/>
      <c r="W595" s="623"/>
      <c r="X595" s="623"/>
      <c r="Y595" s="623"/>
      <c r="Z595" s="623"/>
    </row>
    <row r="596">
      <c r="A596" s="650"/>
      <c r="B596" s="623"/>
      <c r="C596" s="650"/>
      <c r="D596" s="650"/>
      <c r="E596" s="623"/>
      <c r="F596" s="623"/>
      <c r="G596" s="623"/>
      <c r="H596" s="623"/>
      <c r="I596" s="623"/>
      <c r="J596" s="623"/>
      <c r="K596" s="623"/>
      <c r="L596" s="623"/>
      <c r="M596" s="623"/>
      <c r="N596" s="623"/>
      <c r="O596" s="623"/>
      <c r="P596" s="623"/>
      <c r="Q596" s="623"/>
      <c r="R596" s="623"/>
      <c r="S596" s="623"/>
      <c r="T596" s="623"/>
      <c r="U596" s="623"/>
      <c r="V596" s="623"/>
      <c r="W596" s="623"/>
      <c r="X596" s="623"/>
      <c r="Y596" s="623"/>
      <c r="Z596" s="623"/>
    </row>
    <row r="597">
      <c r="A597" s="650"/>
      <c r="B597" s="623"/>
      <c r="C597" s="650"/>
      <c r="D597" s="650"/>
      <c r="E597" s="623"/>
      <c r="F597" s="623"/>
      <c r="G597" s="623"/>
      <c r="H597" s="623"/>
      <c r="I597" s="623"/>
      <c r="J597" s="623"/>
      <c r="K597" s="623"/>
      <c r="L597" s="623"/>
      <c r="M597" s="623"/>
      <c r="N597" s="623"/>
      <c r="O597" s="623"/>
      <c r="P597" s="623"/>
      <c r="Q597" s="623"/>
      <c r="R597" s="623"/>
      <c r="S597" s="623"/>
      <c r="T597" s="623"/>
      <c r="U597" s="623"/>
      <c r="V597" s="623"/>
      <c r="W597" s="623"/>
      <c r="X597" s="623"/>
      <c r="Y597" s="623"/>
      <c r="Z597" s="623"/>
    </row>
    <row r="598">
      <c r="A598" s="650"/>
      <c r="B598" s="623"/>
      <c r="C598" s="650"/>
      <c r="D598" s="650"/>
      <c r="E598" s="623"/>
      <c r="F598" s="623"/>
      <c r="G598" s="623"/>
      <c r="H598" s="623"/>
      <c r="I598" s="623"/>
      <c r="J598" s="623"/>
      <c r="K598" s="623"/>
      <c r="L598" s="623"/>
      <c r="M598" s="623"/>
      <c r="N598" s="623"/>
      <c r="O598" s="623"/>
      <c r="P598" s="623"/>
      <c r="Q598" s="623"/>
      <c r="R598" s="623"/>
      <c r="S598" s="623"/>
      <c r="T598" s="623"/>
      <c r="U598" s="623"/>
      <c r="V598" s="623"/>
      <c r="W598" s="623"/>
      <c r="X598" s="623"/>
      <c r="Y598" s="623"/>
      <c r="Z598" s="623"/>
    </row>
    <row r="599">
      <c r="A599" s="650"/>
      <c r="B599" s="623"/>
      <c r="C599" s="650"/>
      <c r="D599" s="650"/>
      <c r="E599" s="623"/>
      <c r="F599" s="623"/>
      <c r="G599" s="623"/>
      <c r="H599" s="623"/>
      <c r="I599" s="623"/>
      <c r="J599" s="623"/>
      <c r="K599" s="623"/>
      <c r="L599" s="623"/>
      <c r="M599" s="623"/>
      <c r="N599" s="623"/>
      <c r="O599" s="623"/>
      <c r="P599" s="623"/>
      <c r="Q599" s="623"/>
      <c r="R599" s="623"/>
      <c r="S599" s="623"/>
      <c r="T599" s="623"/>
      <c r="U599" s="623"/>
      <c r="V599" s="623"/>
      <c r="W599" s="623"/>
      <c r="X599" s="623"/>
      <c r="Y599" s="623"/>
      <c r="Z599" s="623"/>
    </row>
    <row r="600">
      <c r="A600" s="650"/>
      <c r="B600" s="623"/>
      <c r="C600" s="650"/>
      <c r="D600" s="650"/>
      <c r="E600" s="623"/>
      <c r="F600" s="623"/>
      <c r="G600" s="623"/>
      <c r="H600" s="623"/>
      <c r="I600" s="623"/>
      <c r="J600" s="623"/>
      <c r="K600" s="623"/>
      <c r="L600" s="623"/>
      <c r="M600" s="623"/>
      <c r="N600" s="623"/>
      <c r="O600" s="623"/>
      <c r="P600" s="623"/>
      <c r="Q600" s="623"/>
      <c r="R600" s="623"/>
      <c r="S600" s="623"/>
      <c r="T600" s="623"/>
      <c r="U600" s="623"/>
      <c r="V600" s="623"/>
      <c r="W600" s="623"/>
      <c r="X600" s="623"/>
      <c r="Y600" s="623"/>
      <c r="Z600" s="623"/>
    </row>
    <row r="601">
      <c r="A601" s="650"/>
      <c r="B601" s="623"/>
      <c r="C601" s="650"/>
      <c r="D601" s="650"/>
      <c r="E601" s="623"/>
      <c r="F601" s="623"/>
      <c r="G601" s="623"/>
      <c r="H601" s="623"/>
      <c r="I601" s="623"/>
      <c r="J601" s="623"/>
      <c r="K601" s="623"/>
      <c r="L601" s="623"/>
      <c r="M601" s="623"/>
      <c r="N601" s="623"/>
      <c r="O601" s="623"/>
      <c r="P601" s="623"/>
      <c r="Q601" s="623"/>
      <c r="R601" s="623"/>
      <c r="S601" s="623"/>
      <c r="T601" s="623"/>
      <c r="U601" s="623"/>
      <c r="V601" s="623"/>
      <c r="W601" s="623"/>
      <c r="X601" s="623"/>
      <c r="Y601" s="623"/>
      <c r="Z601" s="623"/>
    </row>
    <row r="602">
      <c r="A602" s="650"/>
      <c r="B602" s="623"/>
      <c r="C602" s="650"/>
      <c r="D602" s="650"/>
      <c r="E602" s="623"/>
      <c r="F602" s="623"/>
      <c r="G602" s="623"/>
      <c r="H602" s="623"/>
      <c r="I602" s="623"/>
      <c r="J602" s="623"/>
      <c r="K602" s="623"/>
      <c r="L602" s="623"/>
      <c r="M602" s="623"/>
      <c r="N602" s="623"/>
      <c r="O602" s="623"/>
      <c r="P602" s="623"/>
      <c r="Q602" s="623"/>
      <c r="R602" s="623"/>
      <c r="S602" s="623"/>
      <c r="T602" s="623"/>
      <c r="U602" s="623"/>
      <c r="V602" s="623"/>
      <c r="W602" s="623"/>
      <c r="X602" s="623"/>
      <c r="Y602" s="623"/>
      <c r="Z602" s="623"/>
    </row>
    <row r="603">
      <c r="A603" s="650"/>
      <c r="B603" s="623"/>
      <c r="C603" s="650"/>
      <c r="D603" s="650"/>
      <c r="E603" s="623"/>
      <c r="F603" s="623"/>
      <c r="G603" s="623"/>
      <c r="H603" s="623"/>
      <c r="I603" s="623"/>
      <c r="J603" s="623"/>
      <c r="K603" s="623"/>
      <c r="L603" s="623"/>
      <c r="M603" s="623"/>
      <c r="N603" s="623"/>
      <c r="O603" s="623"/>
      <c r="P603" s="623"/>
      <c r="Q603" s="623"/>
      <c r="R603" s="623"/>
      <c r="S603" s="623"/>
      <c r="T603" s="623"/>
      <c r="U603" s="623"/>
      <c r="V603" s="623"/>
      <c r="W603" s="623"/>
      <c r="X603" s="623"/>
      <c r="Y603" s="623"/>
      <c r="Z603" s="623"/>
    </row>
    <row r="604">
      <c r="A604" s="650"/>
      <c r="B604" s="623"/>
      <c r="C604" s="650"/>
      <c r="D604" s="650"/>
      <c r="E604" s="623"/>
      <c r="F604" s="623"/>
      <c r="G604" s="623"/>
      <c r="H604" s="623"/>
      <c r="I604" s="623"/>
      <c r="J604" s="623"/>
      <c r="K604" s="623"/>
      <c r="L604" s="623"/>
      <c r="M604" s="623"/>
      <c r="N604" s="623"/>
      <c r="O604" s="623"/>
      <c r="P604" s="623"/>
      <c r="Q604" s="623"/>
      <c r="R604" s="623"/>
      <c r="S604" s="623"/>
      <c r="T604" s="623"/>
      <c r="U604" s="623"/>
      <c r="V604" s="623"/>
      <c r="W604" s="623"/>
      <c r="X604" s="623"/>
      <c r="Y604" s="623"/>
      <c r="Z604" s="623"/>
    </row>
    <row r="605">
      <c r="A605" s="650"/>
      <c r="B605" s="623"/>
      <c r="C605" s="650"/>
      <c r="D605" s="650"/>
      <c r="E605" s="623"/>
      <c r="F605" s="623"/>
      <c r="G605" s="623"/>
      <c r="H605" s="623"/>
      <c r="I605" s="623"/>
      <c r="J605" s="623"/>
      <c r="K605" s="623"/>
      <c r="L605" s="623"/>
      <c r="M605" s="623"/>
      <c r="N605" s="623"/>
      <c r="O605" s="623"/>
      <c r="P605" s="623"/>
      <c r="Q605" s="623"/>
      <c r="R605" s="623"/>
      <c r="S605" s="623"/>
      <c r="T605" s="623"/>
      <c r="U605" s="623"/>
      <c r="V605" s="623"/>
      <c r="W605" s="623"/>
      <c r="X605" s="623"/>
      <c r="Y605" s="623"/>
      <c r="Z605" s="623"/>
    </row>
    <row r="606">
      <c r="A606" s="650"/>
      <c r="B606" s="623"/>
      <c r="C606" s="650"/>
      <c r="D606" s="650"/>
      <c r="E606" s="623"/>
      <c r="F606" s="623"/>
      <c r="G606" s="623"/>
      <c r="H606" s="623"/>
      <c r="I606" s="623"/>
      <c r="J606" s="623"/>
      <c r="K606" s="623"/>
      <c r="L606" s="623"/>
      <c r="M606" s="623"/>
      <c r="N606" s="623"/>
      <c r="O606" s="623"/>
      <c r="P606" s="623"/>
      <c r="Q606" s="623"/>
      <c r="R606" s="623"/>
      <c r="S606" s="623"/>
      <c r="T606" s="623"/>
      <c r="U606" s="623"/>
      <c r="V606" s="623"/>
      <c r="W606" s="623"/>
      <c r="X606" s="623"/>
      <c r="Y606" s="623"/>
      <c r="Z606" s="623"/>
    </row>
    <row r="607">
      <c r="A607" s="650"/>
      <c r="B607" s="623"/>
      <c r="C607" s="650"/>
      <c r="D607" s="650"/>
      <c r="E607" s="623"/>
      <c r="F607" s="623"/>
      <c r="G607" s="623"/>
      <c r="H607" s="623"/>
      <c r="I607" s="623"/>
      <c r="J607" s="623"/>
      <c r="K607" s="623"/>
      <c r="L607" s="623"/>
      <c r="M607" s="623"/>
      <c r="N607" s="623"/>
      <c r="O607" s="623"/>
      <c r="P607" s="623"/>
      <c r="Q607" s="623"/>
      <c r="R607" s="623"/>
      <c r="S607" s="623"/>
      <c r="T607" s="623"/>
      <c r="U607" s="623"/>
      <c r="V607" s="623"/>
      <c r="W607" s="623"/>
      <c r="X607" s="623"/>
      <c r="Y607" s="623"/>
      <c r="Z607" s="623"/>
    </row>
    <row r="608">
      <c r="A608" s="650"/>
      <c r="B608" s="623"/>
      <c r="C608" s="650"/>
      <c r="D608" s="650"/>
      <c r="E608" s="623"/>
      <c r="F608" s="623"/>
      <c r="G608" s="623"/>
      <c r="H608" s="623"/>
      <c r="I608" s="623"/>
      <c r="J608" s="623"/>
      <c r="K608" s="623"/>
      <c r="L608" s="623"/>
      <c r="M608" s="623"/>
      <c r="N608" s="623"/>
      <c r="O608" s="623"/>
      <c r="P608" s="623"/>
      <c r="Q608" s="623"/>
      <c r="R608" s="623"/>
      <c r="S608" s="623"/>
      <c r="T608" s="623"/>
      <c r="U608" s="623"/>
      <c r="V608" s="623"/>
      <c r="W608" s="623"/>
      <c r="X608" s="623"/>
      <c r="Y608" s="623"/>
      <c r="Z608" s="623"/>
    </row>
    <row r="609">
      <c r="A609" s="650"/>
      <c r="B609" s="623"/>
      <c r="C609" s="650"/>
      <c r="D609" s="650"/>
      <c r="E609" s="623"/>
      <c r="F609" s="623"/>
      <c r="G609" s="623"/>
      <c r="H609" s="623"/>
      <c r="I609" s="623"/>
      <c r="J609" s="623"/>
      <c r="K609" s="623"/>
      <c r="L609" s="623"/>
      <c r="M609" s="623"/>
      <c r="N609" s="623"/>
      <c r="O609" s="623"/>
      <c r="P609" s="623"/>
      <c r="Q609" s="623"/>
      <c r="R609" s="623"/>
      <c r="S609" s="623"/>
      <c r="T609" s="623"/>
      <c r="U609" s="623"/>
      <c r="V609" s="623"/>
      <c r="W609" s="623"/>
      <c r="X609" s="623"/>
      <c r="Y609" s="623"/>
      <c r="Z609" s="623"/>
    </row>
    <row r="610">
      <c r="A610" s="650"/>
      <c r="B610" s="623"/>
      <c r="C610" s="650"/>
      <c r="D610" s="650"/>
      <c r="E610" s="623"/>
      <c r="F610" s="623"/>
      <c r="G610" s="623"/>
      <c r="H610" s="623"/>
      <c r="I610" s="623"/>
      <c r="J610" s="623"/>
      <c r="K610" s="623"/>
      <c r="L610" s="623"/>
      <c r="M610" s="623"/>
      <c r="N610" s="623"/>
      <c r="O610" s="623"/>
      <c r="P610" s="623"/>
      <c r="Q610" s="623"/>
      <c r="R610" s="623"/>
      <c r="S610" s="623"/>
      <c r="T610" s="623"/>
      <c r="U610" s="623"/>
      <c r="V610" s="623"/>
      <c r="W610" s="623"/>
      <c r="X610" s="623"/>
      <c r="Y610" s="623"/>
      <c r="Z610" s="623"/>
    </row>
    <row r="611">
      <c r="A611" s="650"/>
      <c r="B611" s="623"/>
      <c r="C611" s="650"/>
      <c r="D611" s="650"/>
      <c r="E611" s="623"/>
      <c r="F611" s="623"/>
      <c r="G611" s="623"/>
      <c r="H611" s="623"/>
      <c r="I611" s="623"/>
      <c r="J611" s="623"/>
      <c r="K611" s="623"/>
      <c r="L611" s="623"/>
      <c r="M611" s="623"/>
      <c r="N611" s="623"/>
      <c r="O611" s="623"/>
      <c r="P611" s="623"/>
      <c r="Q611" s="623"/>
      <c r="R611" s="623"/>
      <c r="S611" s="623"/>
      <c r="T611" s="623"/>
      <c r="U611" s="623"/>
      <c r="V611" s="623"/>
      <c r="W611" s="623"/>
      <c r="X611" s="623"/>
      <c r="Y611" s="623"/>
      <c r="Z611" s="623"/>
    </row>
    <row r="612">
      <c r="A612" s="650"/>
      <c r="B612" s="623"/>
      <c r="C612" s="650"/>
      <c r="D612" s="650"/>
      <c r="E612" s="623"/>
      <c r="F612" s="623"/>
      <c r="G612" s="623"/>
      <c r="H612" s="623"/>
      <c r="I612" s="623"/>
      <c r="J612" s="623"/>
      <c r="K612" s="623"/>
      <c r="L612" s="623"/>
      <c r="M612" s="623"/>
      <c r="N612" s="623"/>
      <c r="O612" s="623"/>
      <c r="P612" s="623"/>
      <c r="Q612" s="623"/>
      <c r="R612" s="623"/>
      <c r="S612" s="623"/>
      <c r="T612" s="623"/>
      <c r="U612" s="623"/>
      <c r="V612" s="623"/>
      <c r="W612" s="623"/>
      <c r="X612" s="623"/>
      <c r="Y612" s="623"/>
      <c r="Z612" s="623"/>
    </row>
    <row r="613">
      <c r="A613" s="650"/>
      <c r="B613" s="623"/>
      <c r="C613" s="650"/>
      <c r="D613" s="650"/>
      <c r="E613" s="623"/>
      <c r="F613" s="623"/>
      <c r="G613" s="623"/>
      <c r="H613" s="623"/>
      <c r="I613" s="623"/>
      <c r="J613" s="623"/>
      <c r="K613" s="623"/>
      <c r="L613" s="623"/>
      <c r="M613" s="623"/>
      <c r="N613" s="623"/>
      <c r="O613" s="623"/>
      <c r="P613" s="623"/>
      <c r="Q613" s="623"/>
      <c r="R613" s="623"/>
      <c r="S613" s="623"/>
      <c r="T613" s="623"/>
      <c r="U613" s="623"/>
      <c r="V613" s="623"/>
      <c r="W613" s="623"/>
      <c r="X613" s="623"/>
      <c r="Y613" s="623"/>
      <c r="Z613" s="623"/>
    </row>
    <row r="614">
      <c r="A614" s="650"/>
      <c r="B614" s="623"/>
      <c r="C614" s="650"/>
      <c r="D614" s="650"/>
      <c r="E614" s="623"/>
      <c r="F614" s="623"/>
      <c r="G614" s="623"/>
      <c r="H614" s="623"/>
      <c r="I614" s="623"/>
      <c r="J614" s="623"/>
      <c r="K614" s="623"/>
      <c r="L614" s="623"/>
      <c r="M614" s="623"/>
      <c r="N614" s="623"/>
      <c r="O614" s="623"/>
      <c r="P614" s="623"/>
      <c r="Q614" s="623"/>
      <c r="R614" s="623"/>
      <c r="S614" s="623"/>
      <c r="T614" s="623"/>
      <c r="U614" s="623"/>
      <c r="V614" s="623"/>
      <c r="W614" s="623"/>
      <c r="X614" s="623"/>
      <c r="Y614" s="623"/>
      <c r="Z614" s="623"/>
    </row>
    <row r="615">
      <c r="A615" s="650"/>
      <c r="B615" s="623"/>
      <c r="C615" s="650"/>
      <c r="D615" s="650"/>
      <c r="E615" s="623"/>
      <c r="F615" s="623"/>
      <c r="G615" s="623"/>
      <c r="H615" s="623"/>
      <c r="I615" s="623"/>
      <c r="J615" s="623"/>
      <c r="K615" s="623"/>
      <c r="L615" s="623"/>
      <c r="M615" s="623"/>
      <c r="N615" s="623"/>
      <c r="O615" s="623"/>
      <c r="P615" s="623"/>
      <c r="Q615" s="623"/>
      <c r="R615" s="623"/>
      <c r="S615" s="623"/>
      <c r="T615" s="623"/>
      <c r="U615" s="623"/>
      <c r="V615" s="623"/>
      <c r="W615" s="623"/>
      <c r="X615" s="623"/>
      <c r="Y615" s="623"/>
      <c r="Z615" s="623"/>
    </row>
    <row r="616">
      <c r="A616" s="650"/>
      <c r="B616" s="623"/>
      <c r="C616" s="650"/>
      <c r="D616" s="650"/>
      <c r="E616" s="623"/>
      <c r="F616" s="623"/>
      <c r="G616" s="623"/>
      <c r="H616" s="623"/>
      <c r="I616" s="623"/>
      <c r="J616" s="623"/>
      <c r="K616" s="623"/>
      <c r="L616" s="623"/>
      <c r="M616" s="623"/>
      <c r="N616" s="623"/>
      <c r="O616" s="623"/>
      <c r="P616" s="623"/>
      <c r="Q616" s="623"/>
      <c r="R616" s="623"/>
      <c r="S616" s="623"/>
      <c r="T616" s="623"/>
      <c r="U616" s="623"/>
      <c r="V616" s="623"/>
      <c r="W616" s="623"/>
      <c r="X616" s="623"/>
      <c r="Y616" s="623"/>
      <c r="Z616" s="623"/>
    </row>
    <row r="617">
      <c r="A617" s="650"/>
      <c r="B617" s="623"/>
      <c r="C617" s="650"/>
      <c r="D617" s="650"/>
      <c r="E617" s="623"/>
      <c r="F617" s="623"/>
      <c r="G617" s="623"/>
      <c r="H617" s="623"/>
      <c r="I617" s="623"/>
      <c r="J617" s="623"/>
      <c r="K617" s="623"/>
      <c r="L617" s="623"/>
      <c r="M617" s="623"/>
      <c r="N617" s="623"/>
      <c r="O617" s="623"/>
      <c r="P617" s="623"/>
      <c r="Q617" s="623"/>
      <c r="R617" s="623"/>
      <c r="S617" s="623"/>
      <c r="T617" s="623"/>
      <c r="U617" s="623"/>
      <c r="V617" s="623"/>
      <c r="W617" s="623"/>
      <c r="X617" s="623"/>
      <c r="Y617" s="623"/>
      <c r="Z617" s="623"/>
    </row>
    <row r="618">
      <c r="A618" s="650"/>
      <c r="B618" s="623"/>
      <c r="C618" s="650"/>
      <c r="D618" s="650"/>
      <c r="E618" s="623"/>
      <c r="F618" s="623"/>
      <c r="G618" s="623"/>
      <c r="H618" s="623"/>
      <c r="I618" s="623"/>
      <c r="J618" s="623"/>
      <c r="K618" s="623"/>
      <c r="L618" s="623"/>
      <c r="M618" s="623"/>
      <c r="N618" s="623"/>
      <c r="O618" s="623"/>
      <c r="P618" s="623"/>
      <c r="Q618" s="623"/>
      <c r="R618" s="623"/>
      <c r="S618" s="623"/>
      <c r="T618" s="623"/>
      <c r="U618" s="623"/>
      <c r="V618" s="623"/>
      <c r="W618" s="623"/>
      <c r="X618" s="623"/>
      <c r="Y618" s="623"/>
      <c r="Z618" s="623"/>
    </row>
    <row r="619">
      <c r="A619" s="650"/>
      <c r="B619" s="623"/>
      <c r="C619" s="650"/>
      <c r="D619" s="650"/>
      <c r="E619" s="623"/>
      <c r="F619" s="623"/>
      <c r="G619" s="623"/>
      <c r="H619" s="623"/>
      <c r="I619" s="623"/>
      <c r="J619" s="623"/>
      <c r="K619" s="623"/>
      <c r="L619" s="623"/>
      <c r="M619" s="623"/>
      <c r="N619" s="623"/>
      <c r="O619" s="623"/>
      <c r="P619" s="623"/>
      <c r="Q619" s="623"/>
      <c r="R619" s="623"/>
      <c r="S619" s="623"/>
      <c r="T619" s="623"/>
      <c r="U619" s="623"/>
      <c r="V619" s="623"/>
      <c r="W619" s="623"/>
      <c r="X619" s="623"/>
      <c r="Y619" s="623"/>
      <c r="Z619" s="623"/>
    </row>
    <row r="620">
      <c r="A620" s="650"/>
      <c r="B620" s="623"/>
      <c r="C620" s="650"/>
      <c r="D620" s="650"/>
      <c r="E620" s="623"/>
      <c r="F620" s="623"/>
      <c r="G620" s="623"/>
      <c r="H620" s="623"/>
      <c r="I620" s="623"/>
      <c r="J620" s="623"/>
      <c r="K620" s="623"/>
      <c r="L620" s="623"/>
      <c r="M620" s="623"/>
      <c r="N620" s="623"/>
      <c r="O620" s="623"/>
      <c r="P620" s="623"/>
      <c r="Q620" s="623"/>
      <c r="R620" s="623"/>
      <c r="S620" s="623"/>
      <c r="T620" s="623"/>
      <c r="U620" s="623"/>
      <c r="V620" s="623"/>
      <c r="W620" s="623"/>
      <c r="X620" s="623"/>
      <c r="Y620" s="623"/>
      <c r="Z620" s="623"/>
    </row>
    <row r="621">
      <c r="A621" s="650"/>
      <c r="B621" s="623"/>
      <c r="C621" s="650"/>
      <c r="D621" s="650"/>
      <c r="E621" s="623"/>
      <c r="F621" s="623"/>
      <c r="G621" s="623"/>
      <c r="H621" s="623"/>
      <c r="I621" s="623"/>
      <c r="J621" s="623"/>
      <c r="K621" s="623"/>
      <c r="L621" s="623"/>
      <c r="M621" s="623"/>
      <c r="N621" s="623"/>
      <c r="O621" s="623"/>
      <c r="P621" s="623"/>
      <c r="Q621" s="623"/>
      <c r="R621" s="623"/>
      <c r="S621" s="623"/>
      <c r="T621" s="623"/>
      <c r="U621" s="623"/>
      <c r="V621" s="623"/>
      <c r="W621" s="623"/>
      <c r="X621" s="623"/>
      <c r="Y621" s="623"/>
      <c r="Z621" s="623"/>
    </row>
    <row r="622">
      <c r="A622" s="650"/>
      <c r="B622" s="623"/>
      <c r="C622" s="650"/>
      <c r="D622" s="650"/>
      <c r="E622" s="623"/>
      <c r="F622" s="623"/>
      <c r="G622" s="623"/>
      <c r="H622" s="623"/>
      <c r="I622" s="623"/>
      <c r="J622" s="623"/>
      <c r="K622" s="623"/>
      <c r="L622" s="623"/>
      <c r="M622" s="623"/>
      <c r="N622" s="623"/>
      <c r="O622" s="623"/>
      <c r="P622" s="623"/>
      <c r="Q622" s="623"/>
      <c r="R622" s="623"/>
      <c r="S622" s="623"/>
      <c r="T622" s="623"/>
      <c r="U622" s="623"/>
      <c r="V622" s="623"/>
      <c r="W622" s="623"/>
      <c r="X622" s="623"/>
      <c r="Y622" s="623"/>
      <c r="Z622" s="623"/>
    </row>
    <row r="623">
      <c r="A623" s="650"/>
      <c r="B623" s="623"/>
      <c r="C623" s="650"/>
      <c r="D623" s="650"/>
      <c r="E623" s="623"/>
      <c r="F623" s="623"/>
      <c r="G623" s="623"/>
      <c r="H623" s="623"/>
      <c r="I623" s="623"/>
      <c r="J623" s="623"/>
      <c r="K623" s="623"/>
      <c r="L623" s="623"/>
      <c r="M623" s="623"/>
      <c r="N623" s="623"/>
      <c r="O623" s="623"/>
      <c r="P623" s="623"/>
      <c r="Q623" s="623"/>
      <c r="R623" s="623"/>
      <c r="S623" s="623"/>
      <c r="T623" s="623"/>
      <c r="U623" s="623"/>
      <c r="V623" s="623"/>
      <c r="W623" s="623"/>
      <c r="X623" s="623"/>
      <c r="Y623" s="623"/>
      <c r="Z623" s="623"/>
    </row>
    <row r="624">
      <c r="A624" s="650"/>
      <c r="B624" s="623"/>
      <c r="C624" s="650"/>
      <c r="D624" s="650"/>
      <c r="E624" s="623"/>
      <c r="F624" s="623"/>
      <c r="G624" s="623"/>
      <c r="H624" s="623"/>
      <c r="I624" s="623"/>
      <c r="J624" s="623"/>
      <c r="K624" s="623"/>
      <c r="L624" s="623"/>
      <c r="M624" s="623"/>
      <c r="N624" s="623"/>
      <c r="O624" s="623"/>
      <c r="P624" s="623"/>
      <c r="Q624" s="623"/>
      <c r="R624" s="623"/>
      <c r="S624" s="623"/>
      <c r="T624" s="623"/>
      <c r="U624" s="623"/>
      <c r="V624" s="623"/>
      <c r="W624" s="623"/>
      <c r="X624" s="623"/>
      <c r="Y624" s="623"/>
      <c r="Z624" s="623"/>
    </row>
    <row r="625">
      <c r="A625" s="650"/>
      <c r="B625" s="623"/>
      <c r="C625" s="650"/>
      <c r="D625" s="650"/>
      <c r="E625" s="623"/>
      <c r="F625" s="623"/>
      <c r="G625" s="623"/>
      <c r="H625" s="623"/>
      <c r="I625" s="623"/>
      <c r="J625" s="623"/>
      <c r="K625" s="623"/>
      <c r="L625" s="623"/>
      <c r="M625" s="623"/>
      <c r="N625" s="623"/>
      <c r="O625" s="623"/>
      <c r="P625" s="623"/>
      <c r="Q625" s="623"/>
      <c r="R625" s="623"/>
      <c r="S625" s="623"/>
      <c r="T625" s="623"/>
      <c r="U625" s="623"/>
      <c r="V625" s="623"/>
      <c r="W625" s="623"/>
      <c r="X625" s="623"/>
      <c r="Y625" s="623"/>
      <c r="Z625" s="623"/>
    </row>
    <row r="626">
      <c r="A626" s="650"/>
      <c r="B626" s="623"/>
      <c r="C626" s="650"/>
      <c r="D626" s="650"/>
      <c r="E626" s="623"/>
      <c r="F626" s="623"/>
      <c r="G626" s="623"/>
      <c r="H626" s="623"/>
      <c r="I626" s="623"/>
      <c r="J626" s="623"/>
      <c r="K626" s="623"/>
      <c r="L626" s="623"/>
      <c r="M626" s="623"/>
      <c r="N626" s="623"/>
      <c r="O626" s="623"/>
      <c r="P626" s="623"/>
      <c r="Q626" s="623"/>
      <c r="R626" s="623"/>
      <c r="S626" s="623"/>
      <c r="T626" s="623"/>
      <c r="U626" s="623"/>
      <c r="V626" s="623"/>
      <c r="W626" s="623"/>
      <c r="X626" s="623"/>
      <c r="Y626" s="623"/>
      <c r="Z626" s="623"/>
    </row>
    <row r="627">
      <c r="A627" s="650"/>
      <c r="B627" s="623"/>
      <c r="C627" s="650"/>
      <c r="D627" s="650"/>
      <c r="E627" s="623"/>
      <c r="F627" s="623"/>
      <c r="G627" s="623"/>
      <c r="H627" s="623"/>
      <c r="I627" s="623"/>
      <c r="J627" s="623"/>
      <c r="K627" s="623"/>
      <c r="L627" s="623"/>
      <c r="M627" s="623"/>
      <c r="N627" s="623"/>
      <c r="O627" s="623"/>
      <c r="P627" s="623"/>
      <c r="Q627" s="623"/>
      <c r="R627" s="623"/>
      <c r="S627" s="623"/>
      <c r="T627" s="623"/>
      <c r="U627" s="623"/>
      <c r="V627" s="623"/>
      <c r="W627" s="623"/>
      <c r="X627" s="623"/>
      <c r="Y627" s="623"/>
      <c r="Z627" s="623"/>
    </row>
    <row r="628">
      <c r="A628" s="650"/>
      <c r="B628" s="623"/>
      <c r="C628" s="650"/>
      <c r="D628" s="650"/>
      <c r="E628" s="623"/>
      <c r="F628" s="623"/>
      <c r="G628" s="623"/>
      <c r="H628" s="623"/>
      <c r="I628" s="623"/>
      <c r="J628" s="623"/>
      <c r="K628" s="623"/>
      <c r="L628" s="623"/>
      <c r="M628" s="623"/>
      <c r="N628" s="623"/>
      <c r="O628" s="623"/>
      <c r="P628" s="623"/>
      <c r="Q628" s="623"/>
      <c r="R628" s="623"/>
      <c r="S628" s="623"/>
      <c r="T628" s="623"/>
      <c r="U628" s="623"/>
      <c r="V628" s="623"/>
      <c r="W628" s="623"/>
      <c r="X628" s="623"/>
      <c r="Y628" s="623"/>
      <c r="Z628" s="623"/>
    </row>
    <row r="629">
      <c r="A629" s="650"/>
      <c r="B629" s="623"/>
      <c r="C629" s="650"/>
      <c r="D629" s="650"/>
      <c r="E629" s="623"/>
      <c r="F629" s="623"/>
      <c r="G629" s="623"/>
      <c r="H629" s="623"/>
      <c r="I629" s="623"/>
      <c r="J629" s="623"/>
      <c r="K629" s="623"/>
      <c r="L629" s="623"/>
      <c r="M629" s="623"/>
      <c r="N629" s="623"/>
      <c r="O629" s="623"/>
      <c r="P629" s="623"/>
      <c r="Q629" s="623"/>
      <c r="R629" s="623"/>
      <c r="S629" s="623"/>
      <c r="T629" s="623"/>
      <c r="U629" s="623"/>
      <c r="V629" s="623"/>
      <c r="W629" s="623"/>
      <c r="X629" s="623"/>
      <c r="Y629" s="623"/>
      <c r="Z629" s="623"/>
    </row>
    <row r="630">
      <c r="A630" s="650"/>
      <c r="B630" s="623"/>
      <c r="C630" s="650"/>
      <c r="D630" s="650"/>
      <c r="E630" s="623"/>
      <c r="F630" s="623"/>
      <c r="G630" s="623"/>
      <c r="H630" s="623"/>
      <c r="I630" s="623"/>
      <c r="J630" s="623"/>
      <c r="K630" s="623"/>
      <c r="L630" s="623"/>
      <c r="M630" s="623"/>
      <c r="N630" s="623"/>
      <c r="O630" s="623"/>
      <c r="P630" s="623"/>
      <c r="Q630" s="623"/>
      <c r="R630" s="623"/>
      <c r="S630" s="623"/>
      <c r="T630" s="623"/>
      <c r="U630" s="623"/>
      <c r="V630" s="623"/>
      <c r="W630" s="623"/>
      <c r="X630" s="623"/>
      <c r="Y630" s="623"/>
      <c r="Z630" s="623"/>
    </row>
    <row r="631">
      <c r="A631" s="650"/>
      <c r="B631" s="623"/>
      <c r="C631" s="650"/>
      <c r="D631" s="650"/>
      <c r="E631" s="623"/>
      <c r="F631" s="623"/>
      <c r="G631" s="623"/>
      <c r="H631" s="623"/>
      <c r="I631" s="623"/>
      <c r="J631" s="623"/>
      <c r="K631" s="623"/>
      <c r="L631" s="623"/>
      <c r="M631" s="623"/>
      <c r="N631" s="623"/>
      <c r="O631" s="623"/>
      <c r="P631" s="623"/>
      <c r="Q631" s="623"/>
      <c r="R631" s="623"/>
      <c r="S631" s="623"/>
      <c r="T631" s="623"/>
      <c r="U631" s="623"/>
      <c r="V631" s="623"/>
      <c r="W631" s="623"/>
      <c r="X631" s="623"/>
      <c r="Y631" s="623"/>
      <c r="Z631" s="623"/>
    </row>
    <row r="632">
      <c r="A632" s="650"/>
      <c r="B632" s="623"/>
      <c r="C632" s="650"/>
      <c r="D632" s="650"/>
      <c r="E632" s="623"/>
      <c r="F632" s="623"/>
      <c r="G632" s="623"/>
      <c r="H632" s="623"/>
      <c r="I632" s="623"/>
      <c r="J632" s="623"/>
      <c r="K632" s="623"/>
      <c r="L632" s="623"/>
      <c r="M632" s="623"/>
      <c r="N632" s="623"/>
      <c r="O632" s="623"/>
      <c r="P632" s="623"/>
      <c r="Q632" s="623"/>
      <c r="R632" s="623"/>
      <c r="S632" s="623"/>
      <c r="T632" s="623"/>
      <c r="U632" s="623"/>
      <c r="V632" s="623"/>
      <c r="W632" s="623"/>
      <c r="X632" s="623"/>
      <c r="Y632" s="623"/>
      <c r="Z632" s="623"/>
    </row>
    <row r="633">
      <c r="A633" s="650"/>
      <c r="B633" s="623"/>
      <c r="C633" s="650"/>
      <c r="D633" s="650"/>
      <c r="E633" s="623"/>
      <c r="F633" s="623"/>
      <c r="G633" s="623"/>
      <c r="H633" s="623"/>
      <c r="I633" s="623"/>
      <c r="J633" s="623"/>
      <c r="K633" s="623"/>
      <c r="L633" s="623"/>
      <c r="M633" s="623"/>
      <c r="N633" s="623"/>
      <c r="O633" s="623"/>
      <c r="P633" s="623"/>
      <c r="Q633" s="623"/>
      <c r="R633" s="623"/>
      <c r="S633" s="623"/>
      <c r="T633" s="623"/>
      <c r="U633" s="623"/>
      <c r="V633" s="623"/>
      <c r="W633" s="623"/>
      <c r="X633" s="623"/>
      <c r="Y633" s="623"/>
      <c r="Z633" s="623"/>
    </row>
    <row r="634">
      <c r="A634" s="650"/>
      <c r="B634" s="623"/>
      <c r="C634" s="650"/>
      <c r="D634" s="650"/>
      <c r="E634" s="623"/>
      <c r="F634" s="623"/>
      <c r="G634" s="623"/>
      <c r="H634" s="623"/>
      <c r="I634" s="623"/>
      <c r="J634" s="623"/>
      <c r="K634" s="623"/>
      <c r="L634" s="623"/>
      <c r="M634" s="623"/>
      <c r="N634" s="623"/>
      <c r="O634" s="623"/>
      <c r="P634" s="623"/>
      <c r="Q634" s="623"/>
      <c r="R634" s="623"/>
      <c r="S634" s="623"/>
      <c r="T634" s="623"/>
      <c r="U634" s="623"/>
      <c r="V634" s="623"/>
      <c r="W634" s="623"/>
      <c r="X634" s="623"/>
      <c r="Y634" s="623"/>
      <c r="Z634" s="623"/>
    </row>
    <row r="635">
      <c r="A635" s="650"/>
      <c r="B635" s="623"/>
      <c r="C635" s="650"/>
      <c r="D635" s="650"/>
      <c r="E635" s="623"/>
      <c r="F635" s="623"/>
      <c r="G635" s="623"/>
      <c r="H635" s="623"/>
      <c r="I635" s="623"/>
      <c r="J635" s="623"/>
      <c r="K635" s="623"/>
      <c r="L635" s="623"/>
      <c r="M635" s="623"/>
      <c r="N635" s="623"/>
      <c r="O635" s="623"/>
      <c r="P635" s="623"/>
      <c r="Q635" s="623"/>
      <c r="R635" s="623"/>
      <c r="S635" s="623"/>
      <c r="T635" s="623"/>
      <c r="U635" s="623"/>
      <c r="V635" s="623"/>
      <c r="W635" s="623"/>
      <c r="X635" s="623"/>
      <c r="Y635" s="623"/>
      <c r="Z635" s="623"/>
    </row>
    <row r="636">
      <c r="A636" s="650"/>
      <c r="B636" s="623"/>
      <c r="C636" s="650"/>
      <c r="D636" s="650"/>
      <c r="E636" s="623"/>
      <c r="F636" s="623"/>
      <c r="G636" s="623"/>
      <c r="H636" s="623"/>
      <c r="I636" s="623"/>
      <c r="J636" s="623"/>
      <c r="K636" s="623"/>
      <c r="L636" s="623"/>
      <c r="M636" s="623"/>
      <c r="N636" s="623"/>
      <c r="O636" s="623"/>
      <c r="P636" s="623"/>
      <c r="Q636" s="623"/>
      <c r="R636" s="623"/>
      <c r="S636" s="623"/>
      <c r="T636" s="623"/>
      <c r="U636" s="623"/>
      <c r="V636" s="623"/>
      <c r="W636" s="623"/>
      <c r="X636" s="623"/>
      <c r="Y636" s="623"/>
      <c r="Z636" s="623"/>
    </row>
    <row r="637">
      <c r="A637" s="650"/>
      <c r="B637" s="623"/>
      <c r="C637" s="650"/>
      <c r="D637" s="650"/>
      <c r="E637" s="623"/>
      <c r="F637" s="623"/>
      <c r="G637" s="623"/>
      <c r="H637" s="623"/>
      <c r="I637" s="623"/>
      <c r="J637" s="623"/>
      <c r="K637" s="623"/>
      <c r="L637" s="623"/>
      <c r="M637" s="623"/>
      <c r="N637" s="623"/>
      <c r="O637" s="623"/>
      <c r="P637" s="623"/>
      <c r="Q637" s="623"/>
      <c r="R637" s="623"/>
      <c r="S637" s="623"/>
      <c r="T637" s="623"/>
      <c r="U637" s="623"/>
      <c r="V637" s="623"/>
      <c r="W637" s="623"/>
      <c r="X637" s="623"/>
      <c r="Y637" s="623"/>
      <c r="Z637" s="623"/>
    </row>
    <row r="638">
      <c r="A638" s="650"/>
      <c r="B638" s="623"/>
      <c r="C638" s="650"/>
      <c r="D638" s="650"/>
      <c r="E638" s="623"/>
      <c r="F638" s="623"/>
      <c r="G638" s="623"/>
      <c r="H638" s="623"/>
      <c r="I638" s="623"/>
      <c r="J638" s="623"/>
      <c r="K638" s="623"/>
      <c r="L638" s="623"/>
      <c r="M638" s="623"/>
      <c r="N638" s="623"/>
      <c r="O638" s="623"/>
      <c r="P638" s="623"/>
      <c r="Q638" s="623"/>
      <c r="R638" s="623"/>
      <c r="S638" s="623"/>
      <c r="T638" s="623"/>
      <c r="U638" s="623"/>
      <c r="V638" s="623"/>
      <c r="W638" s="623"/>
      <c r="X638" s="623"/>
      <c r="Y638" s="623"/>
      <c r="Z638" s="623"/>
    </row>
    <row r="639">
      <c r="A639" s="650"/>
      <c r="B639" s="623"/>
      <c r="C639" s="650"/>
      <c r="D639" s="650"/>
      <c r="E639" s="623"/>
      <c r="F639" s="623"/>
      <c r="G639" s="623"/>
      <c r="H639" s="623"/>
      <c r="I639" s="623"/>
      <c r="J639" s="623"/>
      <c r="K639" s="623"/>
      <c r="L639" s="623"/>
      <c r="M639" s="623"/>
      <c r="N639" s="623"/>
      <c r="O639" s="623"/>
      <c r="P639" s="623"/>
      <c r="Q639" s="623"/>
      <c r="R639" s="623"/>
      <c r="S639" s="623"/>
      <c r="T639" s="623"/>
      <c r="U639" s="623"/>
      <c r="V639" s="623"/>
      <c r="W639" s="623"/>
      <c r="X639" s="623"/>
      <c r="Y639" s="623"/>
      <c r="Z639" s="623"/>
    </row>
    <row r="640">
      <c r="A640" s="650"/>
      <c r="B640" s="623"/>
      <c r="C640" s="650"/>
      <c r="D640" s="650"/>
      <c r="E640" s="623"/>
      <c r="F640" s="623"/>
      <c r="G640" s="623"/>
      <c r="H640" s="623"/>
      <c r="I640" s="623"/>
      <c r="J640" s="623"/>
      <c r="K640" s="623"/>
      <c r="L640" s="623"/>
      <c r="M640" s="623"/>
      <c r="N640" s="623"/>
      <c r="O640" s="623"/>
      <c r="P640" s="623"/>
      <c r="Q640" s="623"/>
      <c r="R640" s="623"/>
      <c r="S640" s="623"/>
      <c r="T640" s="623"/>
      <c r="U640" s="623"/>
      <c r="V640" s="623"/>
      <c r="W640" s="623"/>
      <c r="X640" s="623"/>
      <c r="Y640" s="623"/>
      <c r="Z640" s="623"/>
    </row>
    <row r="641">
      <c r="A641" s="650"/>
      <c r="B641" s="623"/>
      <c r="C641" s="650"/>
      <c r="D641" s="650"/>
      <c r="E641" s="623"/>
      <c r="F641" s="623"/>
      <c r="G641" s="623"/>
      <c r="H641" s="623"/>
      <c r="I641" s="623"/>
      <c r="J641" s="623"/>
      <c r="K641" s="623"/>
      <c r="L641" s="623"/>
      <c r="M641" s="623"/>
      <c r="N641" s="623"/>
      <c r="O641" s="623"/>
      <c r="P641" s="623"/>
      <c r="Q641" s="623"/>
      <c r="R641" s="623"/>
      <c r="S641" s="623"/>
      <c r="T641" s="623"/>
      <c r="U641" s="623"/>
      <c r="V641" s="623"/>
      <c r="W641" s="623"/>
      <c r="X641" s="623"/>
      <c r="Y641" s="623"/>
      <c r="Z641" s="623"/>
    </row>
    <row r="642">
      <c r="A642" s="650"/>
      <c r="B642" s="623"/>
      <c r="C642" s="650"/>
      <c r="D642" s="650"/>
      <c r="E642" s="623"/>
      <c r="F642" s="623"/>
      <c r="G642" s="623"/>
      <c r="H642" s="623"/>
      <c r="I642" s="623"/>
      <c r="J642" s="623"/>
      <c r="K642" s="623"/>
      <c r="L642" s="623"/>
      <c r="M642" s="623"/>
      <c r="N642" s="623"/>
      <c r="O642" s="623"/>
      <c r="P642" s="623"/>
      <c r="Q642" s="623"/>
      <c r="R642" s="623"/>
      <c r="S642" s="623"/>
      <c r="T642" s="623"/>
      <c r="U642" s="623"/>
      <c r="V642" s="623"/>
      <c r="W642" s="623"/>
      <c r="X642" s="623"/>
      <c r="Y642" s="623"/>
      <c r="Z642" s="623"/>
    </row>
    <row r="643">
      <c r="A643" s="650"/>
      <c r="B643" s="623"/>
      <c r="C643" s="650"/>
      <c r="D643" s="650"/>
      <c r="E643" s="623"/>
      <c r="F643" s="623"/>
      <c r="G643" s="623"/>
      <c r="H643" s="623"/>
      <c r="I643" s="623"/>
      <c r="J643" s="623"/>
      <c r="K643" s="623"/>
      <c r="L643" s="623"/>
      <c r="M643" s="623"/>
      <c r="N643" s="623"/>
      <c r="O643" s="623"/>
      <c r="P643" s="623"/>
      <c r="Q643" s="623"/>
      <c r="R643" s="623"/>
      <c r="S643" s="623"/>
      <c r="T643" s="623"/>
      <c r="U643" s="623"/>
      <c r="V643" s="623"/>
      <c r="W643" s="623"/>
      <c r="X643" s="623"/>
      <c r="Y643" s="623"/>
      <c r="Z643" s="623"/>
    </row>
    <row r="644">
      <c r="A644" s="650"/>
      <c r="B644" s="623"/>
      <c r="C644" s="650"/>
      <c r="D644" s="650"/>
      <c r="E644" s="623"/>
      <c r="F644" s="623"/>
      <c r="G644" s="623"/>
      <c r="H644" s="623"/>
      <c r="I644" s="623"/>
      <c r="J644" s="623"/>
      <c r="K644" s="623"/>
      <c r="L644" s="623"/>
      <c r="M644" s="623"/>
      <c r="N644" s="623"/>
      <c r="O644" s="623"/>
      <c r="P644" s="623"/>
      <c r="Q644" s="623"/>
      <c r="R644" s="623"/>
      <c r="S644" s="623"/>
      <c r="T644" s="623"/>
      <c r="U644" s="623"/>
      <c r="V644" s="623"/>
      <c r="W644" s="623"/>
      <c r="X644" s="623"/>
      <c r="Y644" s="623"/>
      <c r="Z644" s="623"/>
    </row>
    <row r="645">
      <c r="A645" s="650"/>
      <c r="B645" s="623"/>
      <c r="C645" s="650"/>
      <c r="D645" s="650"/>
      <c r="E645" s="623"/>
      <c r="F645" s="623"/>
      <c r="G645" s="623"/>
      <c r="H645" s="623"/>
      <c r="I645" s="623"/>
      <c r="J645" s="623"/>
      <c r="K645" s="623"/>
      <c r="L645" s="623"/>
      <c r="M645" s="623"/>
      <c r="N645" s="623"/>
      <c r="O645" s="623"/>
      <c r="P645" s="623"/>
      <c r="Q645" s="623"/>
      <c r="R645" s="623"/>
      <c r="S645" s="623"/>
      <c r="T645" s="623"/>
      <c r="U645" s="623"/>
      <c r="V645" s="623"/>
      <c r="W645" s="623"/>
      <c r="X645" s="623"/>
      <c r="Y645" s="623"/>
      <c r="Z645" s="623"/>
    </row>
    <row r="646">
      <c r="A646" s="650"/>
      <c r="B646" s="623"/>
      <c r="C646" s="650"/>
      <c r="D646" s="650"/>
      <c r="E646" s="623"/>
      <c r="F646" s="623"/>
      <c r="G646" s="623"/>
      <c r="H646" s="623"/>
      <c r="I646" s="623"/>
      <c r="J646" s="623"/>
      <c r="K646" s="623"/>
      <c r="L646" s="623"/>
      <c r="M646" s="623"/>
      <c r="N646" s="623"/>
      <c r="O646" s="623"/>
      <c r="P646" s="623"/>
      <c r="Q646" s="623"/>
      <c r="R646" s="623"/>
      <c r="S646" s="623"/>
      <c r="T646" s="623"/>
      <c r="U646" s="623"/>
      <c r="V646" s="623"/>
      <c r="W646" s="623"/>
      <c r="X646" s="623"/>
      <c r="Y646" s="623"/>
      <c r="Z646" s="623"/>
    </row>
    <row r="647">
      <c r="A647" s="650"/>
      <c r="B647" s="623"/>
      <c r="C647" s="650"/>
      <c r="D647" s="650"/>
      <c r="E647" s="623"/>
      <c r="F647" s="623"/>
      <c r="G647" s="623"/>
      <c r="H647" s="623"/>
      <c r="I647" s="623"/>
      <c r="J647" s="623"/>
      <c r="K647" s="623"/>
      <c r="L647" s="623"/>
      <c r="M647" s="623"/>
      <c r="N647" s="623"/>
      <c r="O647" s="623"/>
      <c r="P647" s="623"/>
      <c r="Q647" s="623"/>
      <c r="R647" s="623"/>
      <c r="S647" s="623"/>
      <c r="T647" s="623"/>
      <c r="U647" s="623"/>
      <c r="V647" s="623"/>
      <c r="W647" s="623"/>
      <c r="X647" s="623"/>
      <c r="Y647" s="623"/>
      <c r="Z647" s="623"/>
    </row>
    <row r="648">
      <c r="A648" s="650"/>
      <c r="B648" s="623"/>
      <c r="C648" s="650"/>
      <c r="D648" s="650"/>
      <c r="E648" s="623"/>
      <c r="F648" s="623"/>
      <c r="G648" s="623"/>
      <c r="H648" s="623"/>
      <c r="I648" s="623"/>
      <c r="J648" s="623"/>
      <c r="K648" s="623"/>
      <c r="L648" s="623"/>
      <c r="M648" s="623"/>
      <c r="N648" s="623"/>
      <c r="O648" s="623"/>
      <c r="P648" s="623"/>
      <c r="Q648" s="623"/>
      <c r="R648" s="623"/>
      <c r="S648" s="623"/>
      <c r="T648" s="623"/>
      <c r="U648" s="623"/>
      <c r="V648" s="623"/>
      <c r="W648" s="623"/>
      <c r="X648" s="623"/>
      <c r="Y648" s="623"/>
      <c r="Z648" s="623"/>
    </row>
    <row r="649">
      <c r="A649" s="650"/>
      <c r="B649" s="623"/>
      <c r="C649" s="650"/>
      <c r="D649" s="650"/>
      <c r="E649" s="623"/>
      <c r="F649" s="623"/>
      <c r="G649" s="623"/>
      <c r="H649" s="623"/>
      <c r="I649" s="623"/>
      <c r="J649" s="623"/>
      <c r="K649" s="623"/>
      <c r="L649" s="623"/>
      <c r="M649" s="623"/>
      <c r="N649" s="623"/>
      <c r="O649" s="623"/>
      <c r="P649" s="623"/>
      <c r="Q649" s="623"/>
      <c r="R649" s="623"/>
      <c r="S649" s="623"/>
      <c r="T649" s="623"/>
      <c r="U649" s="623"/>
      <c r="V649" s="623"/>
      <c r="W649" s="623"/>
      <c r="X649" s="623"/>
      <c r="Y649" s="623"/>
      <c r="Z649" s="623"/>
    </row>
    <row r="650">
      <c r="A650" s="650"/>
      <c r="B650" s="623"/>
      <c r="C650" s="650"/>
      <c r="D650" s="650"/>
      <c r="E650" s="623"/>
      <c r="F650" s="623"/>
      <c r="G650" s="623"/>
      <c r="H650" s="623"/>
      <c r="I650" s="623"/>
      <c r="J650" s="623"/>
      <c r="K650" s="623"/>
      <c r="L650" s="623"/>
      <c r="M650" s="623"/>
      <c r="N650" s="623"/>
      <c r="O650" s="623"/>
      <c r="P650" s="623"/>
      <c r="Q650" s="623"/>
      <c r="R650" s="623"/>
      <c r="S650" s="623"/>
      <c r="T650" s="623"/>
      <c r="U650" s="623"/>
      <c r="V650" s="623"/>
      <c r="W650" s="623"/>
      <c r="X650" s="623"/>
      <c r="Y650" s="623"/>
      <c r="Z650" s="623"/>
    </row>
    <row r="651">
      <c r="A651" s="650"/>
      <c r="B651" s="623"/>
      <c r="C651" s="650"/>
      <c r="D651" s="650"/>
      <c r="E651" s="623"/>
      <c r="F651" s="623"/>
      <c r="G651" s="623"/>
      <c r="H651" s="623"/>
      <c r="I651" s="623"/>
      <c r="J651" s="623"/>
      <c r="K651" s="623"/>
      <c r="L651" s="623"/>
      <c r="M651" s="623"/>
      <c r="N651" s="623"/>
      <c r="O651" s="623"/>
      <c r="P651" s="623"/>
      <c r="Q651" s="623"/>
      <c r="R651" s="623"/>
      <c r="S651" s="623"/>
      <c r="T651" s="623"/>
      <c r="U651" s="623"/>
      <c r="V651" s="623"/>
      <c r="W651" s="623"/>
      <c r="X651" s="623"/>
      <c r="Y651" s="623"/>
      <c r="Z651" s="623"/>
    </row>
    <row r="652">
      <c r="A652" s="650"/>
      <c r="B652" s="623"/>
      <c r="C652" s="650"/>
      <c r="D652" s="650"/>
      <c r="E652" s="623"/>
      <c r="F652" s="623"/>
      <c r="G652" s="623"/>
      <c r="H652" s="623"/>
      <c r="I652" s="623"/>
      <c r="J652" s="623"/>
      <c r="K652" s="623"/>
      <c r="L652" s="623"/>
      <c r="M652" s="623"/>
      <c r="N652" s="623"/>
      <c r="O652" s="623"/>
      <c r="P652" s="623"/>
      <c r="Q652" s="623"/>
      <c r="R652" s="623"/>
      <c r="S652" s="623"/>
      <c r="T652" s="623"/>
      <c r="U652" s="623"/>
      <c r="V652" s="623"/>
      <c r="W652" s="623"/>
      <c r="X652" s="623"/>
      <c r="Y652" s="623"/>
      <c r="Z652" s="623"/>
    </row>
    <row r="653">
      <c r="A653" s="650"/>
      <c r="B653" s="623"/>
      <c r="C653" s="650"/>
      <c r="D653" s="650"/>
      <c r="E653" s="623"/>
      <c r="F653" s="623"/>
      <c r="G653" s="623"/>
      <c r="H653" s="623"/>
      <c r="I653" s="623"/>
      <c r="J653" s="623"/>
      <c r="K653" s="623"/>
      <c r="L653" s="623"/>
      <c r="M653" s="623"/>
      <c r="N653" s="623"/>
      <c r="O653" s="623"/>
      <c r="P653" s="623"/>
      <c r="Q653" s="623"/>
      <c r="R653" s="623"/>
      <c r="S653" s="623"/>
      <c r="T653" s="623"/>
      <c r="U653" s="623"/>
      <c r="V653" s="623"/>
      <c r="W653" s="623"/>
      <c r="X653" s="623"/>
      <c r="Y653" s="623"/>
      <c r="Z653" s="623"/>
    </row>
    <row r="654">
      <c r="A654" s="650"/>
      <c r="B654" s="623"/>
      <c r="C654" s="650"/>
      <c r="D654" s="650"/>
      <c r="E654" s="623"/>
      <c r="F654" s="623"/>
      <c r="G654" s="623"/>
      <c r="H654" s="623"/>
      <c r="I654" s="623"/>
      <c r="J654" s="623"/>
      <c r="K654" s="623"/>
      <c r="L654" s="623"/>
      <c r="M654" s="623"/>
      <c r="N654" s="623"/>
      <c r="O654" s="623"/>
      <c r="P654" s="623"/>
      <c r="Q654" s="623"/>
      <c r="R654" s="623"/>
      <c r="S654" s="623"/>
      <c r="T654" s="623"/>
      <c r="U654" s="623"/>
      <c r="V654" s="623"/>
      <c r="W654" s="623"/>
      <c r="X654" s="623"/>
      <c r="Y654" s="623"/>
      <c r="Z654" s="623"/>
    </row>
    <row r="655">
      <c r="A655" s="650"/>
      <c r="B655" s="623"/>
      <c r="C655" s="650"/>
      <c r="D655" s="650"/>
      <c r="E655" s="623"/>
      <c r="F655" s="623"/>
      <c r="G655" s="623"/>
      <c r="H655" s="623"/>
      <c r="I655" s="623"/>
      <c r="J655" s="623"/>
      <c r="K655" s="623"/>
      <c r="L655" s="623"/>
      <c r="M655" s="623"/>
      <c r="N655" s="623"/>
      <c r="O655" s="623"/>
      <c r="P655" s="623"/>
      <c r="Q655" s="623"/>
      <c r="R655" s="623"/>
      <c r="S655" s="623"/>
      <c r="T655" s="623"/>
      <c r="U655" s="623"/>
      <c r="V655" s="623"/>
      <c r="W655" s="623"/>
      <c r="X655" s="623"/>
      <c r="Y655" s="623"/>
      <c r="Z655" s="623"/>
    </row>
    <row r="656">
      <c r="A656" s="650"/>
      <c r="B656" s="623"/>
      <c r="C656" s="650"/>
      <c r="D656" s="650"/>
      <c r="E656" s="623"/>
      <c r="F656" s="623"/>
      <c r="G656" s="623"/>
      <c r="H656" s="623"/>
      <c r="I656" s="623"/>
      <c r="J656" s="623"/>
      <c r="K656" s="623"/>
      <c r="L656" s="623"/>
      <c r="M656" s="623"/>
      <c r="N656" s="623"/>
      <c r="O656" s="623"/>
      <c r="P656" s="623"/>
      <c r="Q656" s="623"/>
      <c r="R656" s="623"/>
      <c r="S656" s="623"/>
      <c r="T656" s="623"/>
      <c r="U656" s="623"/>
      <c r="V656" s="623"/>
      <c r="W656" s="623"/>
      <c r="X656" s="623"/>
      <c r="Y656" s="623"/>
      <c r="Z656" s="623"/>
    </row>
    <row r="657">
      <c r="A657" s="650"/>
      <c r="B657" s="623"/>
      <c r="C657" s="650"/>
      <c r="D657" s="650"/>
      <c r="E657" s="623"/>
      <c r="F657" s="623"/>
      <c r="G657" s="623"/>
      <c r="H657" s="623"/>
      <c r="I657" s="623"/>
      <c r="J657" s="623"/>
      <c r="K657" s="623"/>
      <c r="L657" s="623"/>
      <c r="M657" s="623"/>
      <c r="N657" s="623"/>
      <c r="O657" s="623"/>
      <c r="P657" s="623"/>
      <c r="Q657" s="623"/>
      <c r="R657" s="623"/>
      <c r="S657" s="623"/>
      <c r="T657" s="623"/>
      <c r="U657" s="623"/>
      <c r="V657" s="623"/>
      <c r="W657" s="623"/>
      <c r="X657" s="623"/>
      <c r="Y657" s="623"/>
      <c r="Z657" s="623"/>
    </row>
    <row r="658">
      <c r="A658" s="650"/>
      <c r="B658" s="623"/>
      <c r="C658" s="650"/>
      <c r="D658" s="650"/>
      <c r="E658" s="623"/>
      <c r="F658" s="623"/>
      <c r="G658" s="623"/>
      <c r="H658" s="623"/>
      <c r="I658" s="623"/>
      <c r="J658" s="623"/>
      <c r="K658" s="623"/>
      <c r="L658" s="623"/>
      <c r="M658" s="623"/>
      <c r="N658" s="623"/>
      <c r="O658" s="623"/>
      <c r="P658" s="623"/>
      <c r="Q658" s="623"/>
      <c r="R658" s="623"/>
      <c r="S658" s="623"/>
      <c r="T658" s="623"/>
      <c r="U658" s="623"/>
      <c r="V658" s="623"/>
      <c r="W658" s="623"/>
      <c r="X658" s="623"/>
      <c r="Y658" s="623"/>
      <c r="Z658" s="623"/>
    </row>
    <row r="659">
      <c r="A659" s="650"/>
      <c r="B659" s="623"/>
      <c r="C659" s="650"/>
      <c r="D659" s="650"/>
      <c r="E659" s="623"/>
      <c r="F659" s="623"/>
      <c r="G659" s="623"/>
      <c r="H659" s="623"/>
      <c r="I659" s="623"/>
      <c r="J659" s="623"/>
      <c r="K659" s="623"/>
      <c r="L659" s="623"/>
      <c r="M659" s="623"/>
      <c r="N659" s="623"/>
      <c r="O659" s="623"/>
      <c r="P659" s="623"/>
      <c r="Q659" s="623"/>
      <c r="R659" s="623"/>
      <c r="S659" s="623"/>
      <c r="T659" s="623"/>
      <c r="U659" s="623"/>
      <c r="V659" s="623"/>
      <c r="W659" s="623"/>
      <c r="X659" s="623"/>
      <c r="Y659" s="623"/>
      <c r="Z659" s="623"/>
    </row>
    <row r="660">
      <c r="A660" s="650"/>
      <c r="B660" s="623"/>
      <c r="C660" s="650"/>
      <c r="D660" s="650"/>
      <c r="E660" s="623"/>
      <c r="F660" s="623"/>
      <c r="G660" s="623"/>
      <c r="H660" s="623"/>
      <c r="I660" s="623"/>
      <c r="J660" s="623"/>
      <c r="K660" s="623"/>
      <c r="L660" s="623"/>
      <c r="M660" s="623"/>
      <c r="N660" s="623"/>
      <c r="O660" s="623"/>
      <c r="P660" s="623"/>
      <c r="Q660" s="623"/>
      <c r="R660" s="623"/>
      <c r="S660" s="623"/>
      <c r="T660" s="623"/>
      <c r="U660" s="623"/>
      <c r="V660" s="623"/>
      <c r="W660" s="623"/>
      <c r="X660" s="623"/>
      <c r="Y660" s="623"/>
      <c r="Z660" s="623"/>
    </row>
    <row r="661">
      <c r="A661" s="650"/>
      <c r="B661" s="623"/>
      <c r="C661" s="650"/>
      <c r="D661" s="650"/>
      <c r="E661" s="623"/>
      <c r="F661" s="623"/>
      <c r="G661" s="623"/>
      <c r="H661" s="623"/>
      <c r="I661" s="623"/>
      <c r="J661" s="623"/>
      <c r="K661" s="623"/>
      <c r="L661" s="623"/>
      <c r="M661" s="623"/>
      <c r="N661" s="623"/>
      <c r="O661" s="623"/>
      <c r="P661" s="623"/>
      <c r="Q661" s="623"/>
      <c r="R661" s="623"/>
      <c r="S661" s="623"/>
      <c r="T661" s="623"/>
      <c r="U661" s="623"/>
      <c r="V661" s="623"/>
      <c r="W661" s="623"/>
      <c r="X661" s="623"/>
      <c r="Y661" s="623"/>
      <c r="Z661" s="623"/>
    </row>
    <row r="662">
      <c r="A662" s="650"/>
      <c r="B662" s="623"/>
      <c r="C662" s="650"/>
      <c r="D662" s="650"/>
      <c r="E662" s="623"/>
      <c r="F662" s="623"/>
      <c r="G662" s="623"/>
      <c r="H662" s="623"/>
      <c r="I662" s="623"/>
      <c r="J662" s="623"/>
      <c r="K662" s="623"/>
      <c r="L662" s="623"/>
      <c r="M662" s="623"/>
      <c r="N662" s="623"/>
      <c r="O662" s="623"/>
      <c r="P662" s="623"/>
      <c r="Q662" s="623"/>
      <c r="R662" s="623"/>
      <c r="S662" s="623"/>
      <c r="T662" s="623"/>
      <c r="U662" s="623"/>
      <c r="V662" s="623"/>
      <c r="W662" s="623"/>
      <c r="X662" s="623"/>
      <c r="Y662" s="623"/>
      <c r="Z662" s="623"/>
    </row>
    <row r="663">
      <c r="A663" s="650"/>
      <c r="B663" s="623"/>
      <c r="C663" s="650"/>
      <c r="D663" s="650"/>
      <c r="E663" s="623"/>
      <c r="F663" s="623"/>
      <c r="G663" s="623"/>
      <c r="H663" s="623"/>
      <c r="I663" s="623"/>
      <c r="J663" s="623"/>
      <c r="K663" s="623"/>
      <c r="L663" s="623"/>
      <c r="M663" s="623"/>
      <c r="N663" s="623"/>
      <c r="O663" s="623"/>
      <c r="P663" s="623"/>
      <c r="Q663" s="623"/>
      <c r="R663" s="623"/>
      <c r="S663" s="623"/>
      <c r="T663" s="623"/>
      <c r="U663" s="623"/>
      <c r="V663" s="623"/>
      <c r="W663" s="623"/>
      <c r="X663" s="623"/>
      <c r="Y663" s="623"/>
      <c r="Z663" s="623"/>
    </row>
    <row r="664">
      <c r="A664" s="650"/>
      <c r="B664" s="623"/>
      <c r="C664" s="650"/>
      <c r="D664" s="650"/>
      <c r="E664" s="623"/>
      <c r="F664" s="623"/>
      <c r="G664" s="623"/>
      <c r="H664" s="623"/>
      <c r="I664" s="623"/>
      <c r="J664" s="623"/>
      <c r="K664" s="623"/>
      <c r="L664" s="623"/>
      <c r="M664" s="623"/>
      <c r="N664" s="623"/>
      <c r="O664" s="623"/>
      <c r="P664" s="623"/>
      <c r="Q664" s="623"/>
      <c r="R664" s="623"/>
      <c r="S664" s="623"/>
      <c r="T664" s="623"/>
      <c r="U664" s="623"/>
      <c r="V664" s="623"/>
      <c r="W664" s="623"/>
      <c r="X664" s="623"/>
      <c r="Y664" s="623"/>
      <c r="Z664" s="623"/>
    </row>
    <row r="665">
      <c r="A665" s="650"/>
      <c r="B665" s="623"/>
      <c r="C665" s="650"/>
      <c r="D665" s="650"/>
      <c r="E665" s="623"/>
      <c r="F665" s="623"/>
      <c r="G665" s="623"/>
      <c r="H665" s="623"/>
      <c r="I665" s="623"/>
      <c r="J665" s="623"/>
      <c r="K665" s="623"/>
      <c r="L665" s="623"/>
      <c r="M665" s="623"/>
      <c r="N665" s="623"/>
      <c r="O665" s="623"/>
      <c r="P665" s="623"/>
      <c r="Q665" s="623"/>
      <c r="R665" s="623"/>
      <c r="S665" s="623"/>
      <c r="T665" s="623"/>
      <c r="U665" s="623"/>
      <c r="V665" s="623"/>
      <c r="W665" s="623"/>
      <c r="X665" s="623"/>
      <c r="Y665" s="623"/>
      <c r="Z665" s="623"/>
    </row>
    <row r="666">
      <c r="A666" s="650"/>
      <c r="B666" s="623"/>
      <c r="C666" s="650"/>
      <c r="D666" s="650"/>
      <c r="E666" s="623"/>
      <c r="F666" s="623"/>
      <c r="G666" s="623"/>
      <c r="H666" s="623"/>
      <c r="I666" s="623"/>
      <c r="J666" s="623"/>
      <c r="K666" s="623"/>
      <c r="L666" s="623"/>
      <c r="M666" s="623"/>
      <c r="N666" s="623"/>
      <c r="O666" s="623"/>
      <c r="P666" s="623"/>
      <c r="Q666" s="623"/>
      <c r="R666" s="623"/>
      <c r="S666" s="623"/>
      <c r="T666" s="623"/>
      <c r="U666" s="623"/>
      <c r="V666" s="623"/>
      <c r="W666" s="623"/>
      <c r="X666" s="623"/>
      <c r="Y666" s="623"/>
      <c r="Z666" s="623"/>
    </row>
    <row r="667">
      <c r="A667" s="650"/>
      <c r="B667" s="623"/>
      <c r="C667" s="650"/>
      <c r="D667" s="650"/>
      <c r="E667" s="623"/>
      <c r="F667" s="623"/>
      <c r="G667" s="623"/>
      <c r="H667" s="623"/>
      <c r="I667" s="623"/>
      <c r="J667" s="623"/>
      <c r="K667" s="623"/>
      <c r="L667" s="623"/>
      <c r="M667" s="623"/>
      <c r="N667" s="623"/>
      <c r="O667" s="623"/>
      <c r="P667" s="623"/>
      <c r="Q667" s="623"/>
      <c r="R667" s="623"/>
      <c r="S667" s="623"/>
      <c r="T667" s="623"/>
      <c r="U667" s="623"/>
      <c r="V667" s="623"/>
      <c r="W667" s="623"/>
      <c r="X667" s="623"/>
      <c r="Y667" s="623"/>
      <c r="Z667" s="623"/>
    </row>
    <row r="668">
      <c r="A668" s="650"/>
      <c r="B668" s="623"/>
      <c r="C668" s="650"/>
      <c r="D668" s="650"/>
      <c r="E668" s="623"/>
      <c r="F668" s="623"/>
      <c r="G668" s="623"/>
      <c r="H668" s="623"/>
      <c r="I668" s="623"/>
      <c r="J668" s="623"/>
      <c r="K668" s="623"/>
      <c r="L668" s="623"/>
      <c r="M668" s="623"/>
      <c r="N668" s="623"/>
      <c r="O668" s="623"/>
      <c r="P668" s="623"/>
      <c r="Q668" s="623"/>
      <c r="R668" s="623"/>
      <c r="S668" s="623"/>
      <c r="T668" s="623"/>
      <c r="U668" s="623"/>
      <c r="V668" s="623"/>
      <c r="W668" s="623"/>
      <c r="X668" s="623"/>
      <c r="Y668" s="623"/>
      <c r="Z668" s="623"/>
    </row>
    <row r="669">
      <c r="A669" s="650"/>
      <c r="B669" s="623"/>
      <c r="C669" s="650"/>
      <c r="D669" s="650"/>
      <c r="E669" s="623"/>
      <c r="F669" s="623"/>
      <c r="G669" s="623"/>
      <c r="H669" s="623"/>
      <c r="I669" s="623"/>
      <c r="J669" s="623"/>
      <c r="K669" s="623"/>
      <c r="L669" s="623"/>
      <c r="M669" s="623"/>
      <c r="N669" s="623"/>
      <c r="O669" s="623"/>
      <c r="P669" s="623"/>
      <c r="Q669" s="623"/>
      <c r="R669" s="623"/>
      <c r="S669" s="623"/>
      <c r="T669" s="623"/>
      <c r="U669" s="623"/>
      <c r="V669" s="623"/>
      <c r="W669" s="623"/>
      <c r="X669" s="623"/>
      <c r="Y669" s="623"/>
      <c r="Z669" s="623"/>
    </row>
    <row r="670">
      <c r="A670" s="650"/>
      <c r="B670" s="623"/>
      <c r="C670" s="650"/>
      <c r="D670" s="650"/>
      <c r="E670" s="623"/>
      <c r="F670" s="623"/>
      <c r="G670" s="623"/>
      <c r="H670" s="623"/>
      <c r="I670" s="623"/>
      <c r="J670" s="623"/>
      <c r="K670" s="623"/>
      <c r="L670" s="623"/>
      <c r="M670" s="623"/>
      <c r="N670" s="623"/>
      <c r="O670" s="623"/>
      <c r="P670" s="623"/>
      <c r="Q670" s="623"/>
      <c r="R670" s="623"/>
      <c r="S670" s="623"/>
      <c r="T670" s="623"/>
      <c r="U670" s="623"/>
      <c r="V670" s="623"/>
      <c r="W670" s="623"/>
      <c r="X670" s="623"/>
      <c r="Y670" s="623"/>
      <c r="Z670" s="623"/>
    </row>
    <row r="671">
      <c r="A671" s="650"/>
      <c r="B671" s="623"/>
      <c r="C671" s="650"/>
      <c r="D671" s="650"/>
      <c r="E671" s="623"/>
      <c r="F671" s="623"/>
      <c r="G671" s="623"/>
      <c r="H671" s="623"/>
      <c r="I671" s="623"/>
      <c r="J671" s="623"/>
      <c r="K671" s="623"/>
      <c r="L671" s="623"/>
      <c r="M671" s="623"/>
      <c r="N671" s="623"/>
      <c r="O671" s="623"/>
      <c r="P671" s="623"/>
      <c r="Q671" s="623"/>
      <c r="R671" s="623"/>
      <c r="S671" s="623"/>
      <c r="T671" s="623"/>
      <c r="U671" s="623"/>
      <c r="V671" s="623"/>
      <c r="W671" s="623"/>
      <c r="X671" s="623"/>
      <c r="Y671" s="623"/>
      <c r="Z671" s="623"/>
    </row>
    <row r="672">
      <c r="A672" s="650"/>
      <c r="B672" s="623"/>
      <c r="C672" s="650"/>
      <c r="D672" s="650"/>
      <c r="E672" s="623"/>
      <c r="F672" s="623"/>
      <c r="G672" s="623"/>
      <c r="H672" s="623"/>
      <c r="I672" s="623"/>
      <c r="J672" s="623"/>
      <c r="K672" s="623"/>
      <c r="L672" s="623"/>
      <c r="M672" s="623"/>
      <c r="N672" s="623"/>
      <c r="O672" s="623"/>
      <c r="P672" s="623"/>
      <c r="Q672" s="623"/>
      <c r="R672" s="623"/>
      <c r="S672" s="623"/>
      <c r="T672" s="623"/>
      <c r="U672" s="623"/>
      <c r="V672" s="623"/>
      <c r="W672" s="623"/>
      <c r="X672" s="623"/>
      <c r="Y672" s="623"/>
      <c r="Z672" s="623"/>
    </row>
    <row r="673">
      <c r="A673" s="650"/>
      <c r="B673" s="623"/>
      <c r="C673" s="650"/>
      <c r="D673" s="650"/>
      <c r="E673" s="623"/>
      <c r="F673" s="623"/>
      <c r="G673" s="623"/>
      <c r="H673" s="623"/>
      <c r="I673" s="623"/>
      <c r="J673" s="623"/>
      <c r="K673" s="623"/>
      <c r="L673" s="623"/>
      <c r="M673" s="623"/>
      <c r="N673" s="623"/>
      <c r="O673" s="623"/>
      <c r="P673" s="623"/>
      <c r="Q673" s="623"/>
      <c r="R673" s="623"/>
      <c r="S673" s="623"/>
      <c r="T673" s="623"/>
      <c r="U673" s="623"/>
      <c r="V673" s="623"/>
      <c r="W673" s="623"/>
      <c r="X673" s="623"/>
      <c r="Y673" s="623"/>
      <c r="Z673" s="623"/>
    </row>
    <row r="674">
      <c r="A674" s="650"/>
      <c r="B674" s="623"/>
      <c r="C674" s="650"/>
      <c r="D674" s="650"/>
      <c r="E674" s="623"/>
      <c r="F674" s="623"/>
      <c r="G674" s="623"/>
      <c r="H674" s="623"/>
      <c r="I674" s="623"/>
      <c r="J674" s="623"/>
      <c r="K674" s="623"/>
      <c r="L674" s="623"/>
      <c r="M674" s="623"/>
      <c r="N674" s="623"/>
      <c r="O674" s="623"/>
      <c r="P674" s="623"/>
      <c r="Q674" s="623"/>
      <c r="R674" s="623"/>
      <c r="S674" s="623"/>
      <c r="T674" s="623"/>
      <c r="U674" s="623"/>
      <c r="V674" s="623"/>
      <c r="W674" s="623"/>
      <c r="X674" s="623"/>
      <c r="Y674" s="623"/>
      <c r="Z674" s="623"/>
    </row>
    <row r="675">
      <c r="A675" s="650"/>
      <c r="B675" s="623"/>
      <c r="C675" s="650"/>
      <c r="D675" s="650"/>
      <c r="E675" s="623"/>
      <c r="F675" s="623"/>
      <c r="G675" s="623"/>
      <c r="H675" s="623"/>
      <c r="I675" s="623"/>
      <c r="J675" s="623"/>
      <c r="K675" s="623"/>
      <c r="L675" s="623"/>
      <c r="M675" s="623"/>
      <c r="N675" s="623"/>
      <c r="O675" s="623"/>
      <c r="P675" s="623"/>
      <c r="Q675" s="623"/>
      <c r="R675" s="623"/>
      <c r="S675" s="623"/>
      <c r="T675" s="623"/>
      <c r="U675" s="623"/>
      <c r="V675" s="623"/>
      <c r="W675" s="623"/>
      <c r="X675" s="623"/>
      <c r="Y675" s="623"/>
      <c r="Z675" s="623"/>
    </row>
    <row r="676">
      <c r="A676" s="650"/>
      <c r="B676" s="623"/>
      <c r="C676" s="650"/>
      <c r="D676" s="650"/>
      <c r="E676" s="623"/>
      <c r="F676" s="623"/>
      <c r="G676" s="623"/>
      <c r="H676" s="623"/>
      <c r="I676" s="623"/>
      <c r="J676" s="623"/>
      <c r="K676" s="623"/>
      <c r="L676" s="623"/>
      <c r="M676" s="623"/>
      <c r="N676" s="623"/>
      <c r="O676" s="623"/>
      <c r="P676" s="623"/>
      <c r="Q676" s="623"/>
      <c r="R676" s="623"/>
      <c r="S676" s="623"/>
      <c r="T676" s="623"/>
      <c r="U676" s="623"/>
      <c r="V676" s="623"/>
      <c r="W676" s="623"/>
      <c r="X676" s="623"/>
      <c r="Y676" s="623"/>
      <c r="Z676" s="623"/>
    </row>
    <row r="677">
      <c r="A677" s="650"/>
      <c r="B677" s="623"/>
      <c r="C677" s="650"/>
      <c r="D677" s="650"/>
      <c r="E677" s="623"/>
      <c r="F677" s="623"/>
      <c r="G677" s="623"/>
      <c r="H677" s="623"/>
      <c r="I677" s="623"/>
      <c r="J677" s="623"/>
      <c r="K677" s="623"/>
      <c r="L677" s="623"/>
      <c r="M677" s="623"/>
      <c r="N677" s="623"/>
      <c r="O677" s="623"/>
      <c r="P677" s="623"/>
      <c r="Q677" s="623"/>
      <c r="R677" s="623"/>
      <c r="S677" s="623"/>
      <c r="T677" s="623"/>
      <c r="U677" s="623"/>
      <c r="V677" s="623"/>
      <c r="W677" s="623"/>
      <c r="X677" s="623"/>
      <c r="Y677" s="623"/>
      <c r="Z677" s="623"/>
    </row>
    <row r="678">
      <c r="A678" s="650"/>
      <c r="B678" s="623"/>
      <c r="C678" s="650"/>
      <c r="D678" s="650"/>
      <c r="E678" s="623"/>
      <c r="F678" s="623"/>
      <c r="G678" s="623"/>
      <c r="H678" s="623"/>
      <c r="I678" s="623"/>
      <c r="J678" s="623"/>
      <c r="K678" s="623"/>
      <c r="L678" s="623"/>
      <c r="M678" s="623"/>
      <c r="N678" s="623"/>
      <c r="O678" s="623"/>
      <c r="P678" s="623"/>
      <c r="Q678" s="623"/>
      <c r="R678" s="623"/>
      <c r="S678" s="623"/>
      <c r="T678" s="623"/>
      <c r="U678" s="623"/>
      <c r="V678" s="623"/>
      <c r="W678" s="623"/>
      <c r="X678" s="623"/>
      <c r="Y678" s="623"/>
      <c r="Z678" s="623"/>
    </row>
    <row r="679">
      <c r="A679" s="650"/>
      <c r="B679" s="623"/>
      <c r="C679" s="650"/>
      <c r="D679" s="650"/>
      <c r="E679" s="623"/>
      <c r="F679" s="623"/>
      <c r="G679" s="623"/>
      <c r="H679" s="623"/>
      <c r="I679" s="623"/>
      <c r="J679" s="623"/>
      <c r="K679" s="623"/>
      <c r="L679" s="623"/>
      <c r="M679" s="623"/>
      <c r="N679" s="623"/>
      <c r="O679" s="623"/>
      <c r="P679" s="623"/>
      <c r="Q679" s="623"/>
      <c r="R679" s="623"/>
      <c r="S679" s="623"/>
      <c r="T679" s="623"/>
      <c r="U679" s="623"/>
      <c r="V679" s="623"/>
      <c r="W679" s="623"/>
      <c r="X679" s="623"/>
      <c r="Y679" s="623"/>
      <c r="Z679" s="623"/>
    </row>
    <row r="680">
      <c r="A680" s="650"/>
      <c r="B680" s="623"/>
      <c r="C680" s="650"/>
      <c r="D680" s="650"/>
      <c r="E680" s="623"/>
      <c r="F680" s="623"/>
      <c r="G680" s="623"/>
      <c r="H680" s="623"/>
      <c r="I680" s="623"/>
      <c r="J680" s="623"/>
      <c r="K680" s="623"/>
      <c r="L680" s="623"/>
      <c r="M680" s="623"/>
      <c r="N680" s="623"/>
      <c r="O680" s="623"/>
      <c r="P680" s="623"/>
      <c r="Q680" s="623"/>
      <c r="R680" s="623"/>
      <c r="S680" s="623"/>
      <c r="T680" s="623"/>
      <c r="U680" s="623"/>
      <c r="V680" s="623"/>
      <c r="W680" s="623"/>
      <c r="X680" s="623"/>
      <c r="Y680" s="623"/>
      <c r="Z680" s="623"/>
    </row>
    <row r="681">
      <c r="A681" s="650"/>
      <c r="B681" s="623"/>
      <c r="C681" s="650"/>
      <c r="D681" s="650"/>
      <c r="E681" s="623"/>
      <c r="F681" s="623"/>
      <c r="G681" s="623"/>
      <c r="H681" s="623"/>
      <c r="I681" s="623"/>
      <c r="J681" s="623"/>
      <c r="K681" s="623"/>
      <c r="L681" s="623"/>
      <c r="M681" s="623"/>
      <c r="N681" s="623"/>
      <c r="O681" s="623"/>
      <c r="P681" s="623"/>
      <c r="Q681" s="623"/>
      <c r="R681" s="623"/>
      <c r="S681" s="623"/>
      <c r="T681" s="623"/>
      <c r="U681" s="623"/>
      <c r="V681" s="623"/>
      <c r="W681" s="623"/>
      <c r="X681" s="623"/>
      <c r="Y681" s="623"/>
      <c r="Z681" s="623"/>
    </row>
    <row r="682">
      <c r="A682" s="650"/>
      <c r="B682" s="623"/>
      <c r="C682" s="650"/>
      <c r="D682" s="650"/>
      <c r="E682" s="623"/>
      <c r="F682" s="623"/>
      <c r="G682" s="623"/>
      <c r="H682" s="623"/>
      <c r="I682" s="623"/>
      <c r="J682" s="623"/>
      <c r="K682" s="623"/>
      <c r="L682" s="623"/>
      <c r="M682" s="623"/>
      <c r="N682" s="623"/>
      <c r="O682" s="623"/>
      <c r="P682" s="623"/>
      <c r="Q682" s="623"/>
      <c r="R682" s="623"/>
      <c r="S682" s="623"/>
      <c r="T682" s="623"/>
      <c r="U682" s="623"/>
      <c r="V682" s="623"/>
      <c r="W682" s="623"/>
      <c r="X682" s="623"/>
      <c r="Y682" s="623"/>
      <c r="Z682" s="623"/>
    </row>
    <row r="683">
      <c r="A683" s="650"/>
      <c r="B683" s="623"/>
      <c r="C683" s="650"/>
      <c r="D683" s="650"/>
      <c r="E683" s="623"/>
      <c r="F683" s="623"/>
      <c r="G683" s="623"/>
      <c r="H683" s="623"/>
      <c r="I683" s="623"/>
      <c r="J683" s="623"/>
      <c r="K683" s="623"/>
      <c r="L683" s="623"/>
      <c r="M683" s="623"/>
      <c r="N683" s="623"/>
      <c r="O683" s="623"/>
      <c r="P683" s="623"/>
      <c r="Q683" s="623"/>
      <c r="R683" s="623"/>
      <c r="S683" s="623"/>
      <c r="T683" s="623"/>
      <c r="U683" s="623"/>
      <c r="V683" s="623"/>
      <c r="W683" s="623"/>
      <c r="X683" s="623"/>
      <c r="Y683" s="623"/>
      <c r="Z683" s="623"/>
    </row>
    <row r="684">
      <c r="A684" s="650"/>
      <c r="B684" s="623"/>
      <c r="C684" s="650"/>
      <c r="D684" s="650"/>
      <c r="E684" s="623"/>
      <c r="F684" s="623"/>
      <c r="G684" s="623"/>
      <c r="H684" s="623"/>
      <c r="I684" s="623"/>
      <c r="J684" s="623"/>
      <c r="K684" s="623"/>
      <c r="L684" s="623"/>
      <c r="M684" s="623"/>
      <c r="N684" s="623"/>
      <c r="O684" s="623"/>
      <c r="P684" s="623"/>
      <c r="Q684" s="623"/>
      <c r="R684" s="623"/>
      <c r="S684" s="623"/>
      <c r="T684" s="623"/>
      <c r="U684" s="623"/>
      <c r="V684" s="623"/>
      <c r="W684" s="623"/>
      <c r="X684" s="623"/>
      <c r="Y684" s="623"/>
      <c r="Z684" s="623"/>
    </row>
    <row r="685">
      <c r="A685" s="650"/>
      <c r="B685" s="623"/>
      <c r="C685" s="650"/>
      <c r="D685" s="650"/>
      <c r="E685" s="623"/>
      <c r="F685" s="623"/>
      <c r="G685" s="623"/>
      <c r="H685" s="623"/>
      <c r="I685" s="623"/>
      <c r="J685" s="623"/>
      <c r="K685" s="623"/>
      <c r="L685" s="623"/>
      <c r="M685" s="623"/>
      <c r="N685" s="623"/>
      <c r="O685" s="623"/>
      <c r="P685" s="623"/>
      <c r="Q685" s="623"/>
      <c r="R685" s="623"/>
      <c r="S685" s="623"/>
      <c r="T685" s="623"/>
      <c r="U685" s="623"/>
      <c r="V685" s="623"/>
      <c r="W685" s="623"/>
      <c r="X685" s="623"/>
      <c r="Y685" s="623"/>
      <c r="Z685" s="623"/>
    </row>
    <row r="686">
      <c r="A686" s="650"/>
      <c r="B686" s="623"/>
      <c r="C686" s="650"/>
      <c r="D686" s="650"/>
      <c r="E686" s="623"/>
      <c r="F686" s="623"/>
      <c r="G686" s="623"/>
      <c r="H686" s="623"/>
      <c r="I686" s="623"/>
      <c r="J686" s="623"/>
      <c r="K686" s="623"/>
      <c r="L686" s="623"/>
      <c r="M686" s="623"/>
      <c r="N686" s="623"/>
      <c r="O686" s="623"/>
      <c r="P686" s="623"/>
      <c r="Q686" s="623"/>
      <c r="R686" s="623"/>
      <c r="S686" s="623"/>
      <c r="T686" s="623"/>
      <c r="U686" s="623"/>
      <c r="V686" s="623"/>
      <c r="W686" s="623"/>
      <c r="X686" s="623"/>
      <c r="Y686" s="623"/>
      <c r="Z686" s="623"/>
    </row>
    <row r="687">
      <c r="A687" s="650"/>
      <c r="B687" s="623"/>
      <c r="C687" s="650"/>
      <c r="D687" s="650"/>
      <c r="E687" s="623"/>
      <c r="F687" s="623"/>
      <c r="G687" s="623"/>
      <c r="H687" s="623"/>
      <c r="I687" s="623"/>
      <c r="J687" s="623"/>
      <c r="K687" s="623"/>
      <c r="L687" s="623"/>
      <c r="M687" s="623"/>
      <c r="N687" s="623"/>
      <c r="O687" s="623"/>
      <c r="P687" s="623"/>
      <c r="Q687" s="623"/>
      <c r="R687" s="623"/>
      <c r="S687" s="623"/>
      <c r="T687" s="623"/>
      <c r="U687" s="623"/>
      <c r="V687" s="623"/>
      <c r="W687" s="623"/>
      <c r="X687" s="623"/>
      <c r="Y687" s="623"/>
      <c r="Z687" s="623"/>
    </row>
    <row r="688">
      <c r="A688" s="650"/>
      <c r="B688" s="623"/>
      <c r="C688" s="650"/>
      <c r="D688" s="650"/>
      <c r="E688" s="623"/>
      <c r="F688" s="623"/>
      <c r="G688" s="623"/>
      <c r="H688" s="623"/>
      <c r="I688" s="623"/>
      <c r="J688" s="623"/>
      <c r="K688" s="623"/>
      <c r="L688" s="623"/>
      <c r="M688" s="623"/>
      <c r="N688" s="623"/>
      <c r="O688" s="623"/>
      <c r="P688" s="623"/>
      <c r="Q688" s="623"/>
      <c r="R688" s="623"/>
      <c r="S688" s="623"/>
      <c r="T688" s="623"/>
      <c r="U688" s="623"/>
      <c r="V688" s="623"/>
      <c r="W688" s="623"/>
      <c r="X688" s="623"/>
      <c r="Y688" s="623"/>
      <c r="Z688" s="623"/>
    </row>
    <row r="689">
      <c r="A689" s="650"/>
      <c r="B689" s="623"/>
      <c r="C689" s="650"/>
      <c r="D689" s="650"/>
      <c r="E689" s="623"/>
      <c r="F689" s="623"/>
      <c r="G689" s="623"/>
      <c r="H689" s="623"/>
      <c r="I689" s="623"/>
      <c r="J689" s="623"/>
      <c r="K689" s="623"/>
      <c r="L689" s="623"/>
      <c r="M689" s="623"/>
      <c r="N689" s="623"/>
      <c r="O689" s="623"/>
      <c r="P689" s="623"/>
      <c r="Q689" s="623"/>
      <c r="R689" s="623"/>
      <c r="S689" s="623"/>
      <c r="T689" s="623"/>
      <c r="U689" s="623"/>
      <c r="V689" s="623"/>
      <c r="W689" s="623"/>
      <c r="X689" s="623"/>
      <c r="Y689" s="623"/>
      <c r="Z689" s="623"/>
    </row>
    <row r="690">
      <c r="A690" s="650"/>
      <c r="B690" s="623"/>
      <c r="C690" s="650"/>
      <c r="D690" s="650"/>
      <c r="E690" s="623"/>
      <c r="F690" s="623"/>
      <c r="G690" s="623"/>
      <c r="H690" s="623"/>
      <c r="I690" s="623"/>
      <c r="J690" s="623"/>
      <c r="K690" s="623"/>
      <c r="L690" s="623"/>
      <c r="M690" s="623"/>
      <c r="N690" s="623"/>
      <c r="O690" s="623"/>
      <c r="P690" s="623"/>
      <c r="Q690" s="623"/>
      <c r="R690" s="623"/>
      <c r="S690" s="623"/>
      <c r="T690" s="623"/>
      <c r="U690" s="623"/>
      <c r="V690" s="623"/>
      <c r="W690" s="623"/>
      <c r="X690" s="623"/>
      <c r="Y690" s="623"/>
      <c r="Z690" s="623"/>
    </row>
    <row r="691">
      <c r="A691" s="650"/>
      <c r="B691" s="623"/>
      <c r="C691" s="650"/>
      <c r="D691" s="650"/>
      <c r="E691" s="623"/>
      <c r="F691" s="623"/>
      <c r="G691" s="623"/>
      <c r="H691" s="623"/>
      <c r="I691" s="623"/>
      <c r="J691" s="623"/>
      <c r="K691" s="623"/>
      <c r="L691" s="623"/>
      <c r="M691" s="623"/>
      <c r="N691" s="623"/>
      <c r="O691" s="623"/>
      <c r="P691" s="623"/>
      <c r="Q691" s="623"/>
      <c r="R691" s="623"/>
      <c r="S691" s="623"/>
      <c r="T691" s="623"/>
      <c r="U691" s="623"/>
      <c r="V691" s="623"/>
      <c r="W691" s="623"/>
      <c r="X691" s="623"/>
      <c r="Y691" s="623"/>
      <c r="Z691" s="623"/>
    </row>
    <row r="692">
      <c r="A692" s="650"/>
      <c r="B692" s="623"/>
      <c r="C692" s="650"/>
      <c r="D692" s="650"/>
      <c r="E692" s="623"/>
      <c r="F692" s="623"/>
      <c r="G692" s="623"/>
      <c r="H692" s="623"/>
      <c r="I692" s="623"/>
      <c r="J692" s="623"/>
      <c r="K692" s="623"/>
      <c r="L692" s="623"/>
      <c r="M692" s="623"/>
      <c r="N692" s="623"/>
      <c r="O692" s="623"/>
      <c r="P692" s="623"/>
      <c r="Q692" s="623"/>
      <c r="R692" s="623"/>
      <c r="S692" s="623"/>
      <c r="T692" s="623"/>
      <c r="U692" s="623"/>
      <c r="V692" s="623"/>
      <c r="W692" s="623"/>
      <c r="X692" s="623"/>
      <c r="Y692" s="623"/>
      <c r="Z692" s="623"/>
    </row>
    <row r="693">
      <c r="A693" s="650"/>
      <c r="B693" s="623"/>
      <c r="C693" s="650"/>
      <c r="D693" s="650"/>
      <c r="E693" s="623"/>
      <c r="F693" s="623"/>
      <c r="G693" s="623"/>
      <c r="H693" s="623"/>
      <c r="I693" s="623"/>
      <c r="J693" s="623"/>
      <c r="K693" s="623"/>
      <c r="L693" s="623"/>
      <c r="M693" s="623"/>
      <c r="N693" s="623"/>
      <c r="O693" s="623"/>
      <c r="P693" s="623"/>
      <c r="Q693" s="623"/>
      <c r="R693" s="623"/>
      <c r="S693" s="623"/>
      <c r="T693" s="623"/>
      <c r="U693" s="623"/>
      <c r="V693" s="623"/>
      <c r="W693" s="623"/>
      <c r="X693" s="623"/>
      <c r="Y693" s="623"/>
      <c r="Z693" s="623"/>
    </row>
    <row r="694">
      <c r="A694" s="650"/>
      <c r="B694" s="623"/>
      <c r="C694" s="650"/>
      <c r="D694" s="650"/>
      <c r="E694" s="623"/>
      <c r="F694" s="623"/>
      <c r="G694" s="623"/>
      <c r="H694" s="623"/>
      <c r="I694" s="623"/>
      <c r="J694" s="623"/>
      <c r="K694" s="623"/>
      <c r="L694" s="623"/>
      <c r="M694" s="623"/>
      <c r="N694" s="623"/>
      <c r="O694" s="623"/>
      <c r="P694" s="623"/>
      <c r="Q694" s="623"/>
      <c r="R694" s="623"/>
      <c r="S694" s="623"/>
      <c r="T694" s="623"/>
      <c r="U694" s="623"/>
      <c r="V694" s="623"/>
      <c r="W694" s="623"/>
      <c r="X694" s="623"/>
      <c r="Y694" s="623"/>
      <c r="Z694" s="623"/>
    </row>
    <row r="695">
      <c r="A695" s="650"/>
      <c r="B695" s="623"/>
      <c r="C695" s="650"/>
      <c r="D695" s="650"/>
      <c r="E695" s="623"/>
      <c r="F695" s="623"/>
      <c r="G695" s="623"/>
      <c r="H695" s="623"/>
      <c r="I695" s="623"/>
      <c r="J695" s="623"/>
      <c r="K695" s="623"/>
      <c r="L695" s="623"/>
      <c r="M695" s="623"/>
      <c r="N695" s="623"/>
      <c r="O695" s="623"/>
      <c r="P695" s="623"/>
      <c r="Q695" s="623"/>
      <c r="R695" s="623"/>
      <c r="S695" s="623"/>
      <c r="T695" s="623"/>
      <c r="U695" s="623"/>
      <c r="V695" s="623"/>
      <c r="W695" s="623"/>
      <c r="X695" s="623"/>
      <c r="Y695" s="623"/>
      <c r="Z695" s="623"/>
    </row>
    <row r="696">
      <c r="A696" s="650"/>
      <c r="B696" s="623"/>
      <c r="C696" s="650"/>
      <c r="D696" s="650"/>
      <c r="E696" s="623"/>
      <c r="F696" s="623"/>
      <c r="G696" s="623"/>
      <c r="H696" s="623"/>
      <c r="I696" s="623"/>
      <c r="J696" s="623"/>
      <c r="K696" s="623"/>
      <c r="L696" s="623"/>
      <c r="M696" s="623"/>
      <c r="N696" s="623"/>
      <c r="O696" s="623"/>
      <c r="P696" s="623"/>
      <c r="Q696" s="623"/>
      <c r="R696" s="623"/>
      <c r="S696" s="623"/>
      <c r="T696" s="623"/>
      <c r="U696" s="623"/>
      <c r="V696" s="623"/>
      <c r="W696" s="623"/>
      <c r="X696" s="623"/>
      <c r="Y696" s="623"/>
      <c r="Z696" s="623"/>
    </row>
    <row r="697">
      <c r="A697" s="650"/>
      <c r="B697" s="623"/>
      <c r="C697" s="650"/>
      <c r="D697" s="650"/>
      <c r="E697" s="623"/>
      <c r="F697" s="623"/>
      <c r="G697" s="623"/>
      <c r="H697" s="623"/>
      <c r="I697" s="623"/>
      <c r="J697" s="623"/>
      <c r="K697" s="623"/>
      <c r="L697" s="623"/>
      <c r="M697" s="623"/>
      <c r="N697" s="623"/>
      <c r="O697" s="623"/>
      <c r="P697" s="623"/>
      <c r="Q697" s="623"/>
      <c r="R697" s="623"/>
      <c r="S697" s="623"/>
      <c r="T697" s="623"/>
      <c r="U697" s="623"/>
      <c r="V697" s="623"/>
      <c r="W697" s="623"/>
      <c r="X697" s="623"/>
      <c r="Y697" s="623"/>
      <c r="Z697" s="623"/>
    </row>
    <row r="698">
      <c r="A698" s="650"/>
      <c r="B698" s="623"/>
      <c r="C698" s="650"/>
      <c r="D698" s="650"/>
      <c r="E698" s="623"/>
      <c r="F698" s="623"/>
      <c r="G698" s="623"/>
      <c r="H698" s="623"/>
      <c r="I698" s="623"/>
      <c r="J698" s="623"/>
      <c r="K698" s="623"/>
      <c r="L698" s="623"/>
      <c r="M698" s="623"/>
      <c r="N698" s="623"/>
      <c r="O698" s="623"/>
      <c r="P698" s="623"/>
      <c r="Q698" s="623"/>
      <c r="R698" s="623"/>
      <c r="S698" s="623"/>
      <c r="T698" s="623"/>
      <c r="U698" s="623"/>
      <c r="V698" s="623"/>
      <c r="W698" s="623"/>
      <c r="X698" s="623"/>
      <c r="Y698" s="623"/>
      <c r="Z698" s="623"/>
    </row>
    <row r="699">
      <c r="A699" s="650"/>
      <c r="B699" s="623"/>
      <c r="C699" s="650"/>
      <c r="D699" s="650"/>
      <c r="E699" s="623"/>
      <c r="F699" s="623"/>
      <c r="G699" s="623"/>
      <c r="H699" s="623"/>
      <c r="I699" s="623"/>
      <c r="J699" s="623"/>
      <c r="K699" s="623"/>
      <c r="L699" s="623"/>
      <c r="M699" s="623"/>
      <c r="N699" s="623"/>
      <c r="O699" s="623"/>
      <c r="P699" s="623"/>
      <c r="Q699" s="623"/>
      <c r="R699" s="623"/>
      <c r="S699" s="623"/>
      <c r="T699" s="623"/>
      <c r="U699" s="623"/>
      <c r="V699" s="623"/>
      <c r="W699" s="623"/>
      <c r="X699" s="623"/>
      <c r="Y699" s="623"/>
      <c r="Z699" s="623"/>
    </row>
    <row r="700">
      <c r="A700" s="650"/>
      <c r="B700" s="623"/>
      <c r="C700" s="650"/>
      <c r="D700" s="650"/>
      <c r="E700" s="623"/>
      <c r="F700" s="623"/>
      <c r="G700" s="623"/>
      <c r="H700" s="623"/>
      <c r="I700" s="623"/>
      <c r="J700" s="623"/>
      <c r="K700" s="623"/>
      <c r="L700" s="623"/>
      <c r="M700" s="623"/>
      <c r="N700" s="623"/>
      <c r="O700" s="623"/>
      <c r="P700" s="623"/>
      <c r="Q700" s="623"/>
      <c r="R700" s="623"/>
      <c r="S700" s="623"/>
      <c r="T700" s="623"/>
      <c r="U700" s="623"/>
      <c r="V700" s="623"/>
      <c r="W700" s="623"/>
      <c r="X700" s="623"/>
      <c r="Y700" s="623"/>
      <c r="Z700" s="623"/>
    </row>
    <row r="701">
      <c r="A701" s="650"/>
      <c r="B701" s="623"/>
      <c r="C701" s="650"/>
      <c r="D701" s="650"/>
      <c r="E701" s="623"/>
      <c r="F701" s="623"/>
      <c r="G701" s="623"/>
      <c r="H701" s="623"/>
      <c r="I701" s="623"/>
      <c r="J701" s="623"/>
      <c r="K701" s="623"/>
      <c r="L701" s="623"/>
      <c r="M701" s="623"/>
      <c r="N701" s="623"/>
      <c r="O701" s="623"/>
      <c r="P701" s="623"/>
      <c r="Q701" s="623"/>
      <c r="R701" s="623"/>
      <c r="S701" s="623"/>
      <c r="T701" s="623"/>
      <c r="U701" s="623"/>
      <c r="V701" s="623"/>
      <c r="W701" s="623"/>
      <c r="X701" s="623"/>
      <c r="Y701" s="623"/>
      <c r="Z701" s="623"/>
    </row>
    <row r="702">
      <c r="A702" s="650"/>
      <c r="B702" s="623"/>
      <c r="C702" s="650"/>
      <c r="D702" s="650"/>
      <c r="E702" s="623"/>
      <c r="F702" s="623"/>
      <c r="G702" s="623"/>
      <c r="H702" s="623"/>
      <c r="I702" s="623"/>
      <c r="J702" s="623"/>
      <c r="K702" s="623"/>
      <c r="L702" s="623"/>
      <c r="M702" s="623"/>
      <c r="N702" s="623"/>
      <c r="O702" s="623"/>
      <c r="P702" s="623"/>
      <c r="Q702" s="623"/>
      <c r="R702" s="623"/>
      <c r="S702" s="623"/>
      <c r="T702" s="623"/>
      <c r="U702" s="623"/>
      <c r="V702" s="623"/>
      <c r="W702" s="623"/>
      <c r="X702" s="623"/>
      <c r="Y702" s="623"/>
      <c r="Z702" s="623"/>
    </row>
    <row r="703">
      <c r="A703" s="650"/>
      <c r="B703" s="623"/>
      <c r="C703" s="650"/>
      <c r="D703" s="650"/>
      <c r="E703" s="623"/>
      <c r="F703" s="623"/>
      <c r="G703" s="623"/>
      <c r="H703" s="623"/>
      <c r="I703" s="623"/>
      <c r="J703" s="623"/>
      <c r="K703" s="623"/>
      <c r="L703" s="623"/>
      <c r="M703" s="623"/>
      <c r="N703" s="623"/>
      <c r="O703" s="623"/>
      <c r="P703" s="623"/>
      <c r="Q703" s="623"/>
      <c r="R703" s="623"/>
      <c r="S703" s="623"/>
      <c r="T703" s="623"/>
      <c r="U703" s="623"/>
      <c r="V703" s="623"/>
      <c r="W703" s="623"/>
      <c r="X703" s="623"/>
      <c r="Y703" s="623"/>
      <c r="Z703" s="623"/>
    </row>
    <row r="704">
      <c r="A704" s="650"/>
      <c r="B704" s="623"/>
      <c r="C704" s="650"/>
      <c r="D704" s="650"/>
      <c r="E704" s="623"/>
      <c r="F704" s="623"/>
      <c r="G704" s="623"/>
      <c r="H704" s="623"/>
      <c r="I704" s="623"/>
      <c r="J704" s="623"/>
      <c r="K704" s="623"/>
      <c r="L704" s="623"/>
      <c r="M704" s="623"/>
      <c r="N704" s="623"/>
      <c r="O704" s="623"/>
      <c r="P704" s="623"/>
      <c r="Q704" s="623"/>
      <c r="R704" s="623"/>
      <c r="S704" s="623"/>
      <c r="T704" s="623"/>
      <c r="U704" s="623"/>
      <c r="V704" s="623"/>
      <c r="W704" s="623"/>
      <c r="X704" s="623"/>
      <c r="Y704" s="623"/>
      <c r="Z704" s="623"/>
    </row>
    <row r="705">
      <c r="A705" s="650"/>
      <c r="B705" s="623"/>
      <c r="C705" s="650"/>
      <c r="D705" s="650"/>
      <c r="E705" s="623"/>
      <c r="F705" s="623"/>
      <c r="G705" s="623"/>
      <c r="H705" s="623"/>
      <c r="I705" s="623"/>
      <c r="J705" s="623"/>
      <c r="K705" s="623"/>
      <c r="L705" s="623"/>
      <c r="M705" s="623"/>
      <c r="N705" s="623"/>
      <c r="O705" s="623"/>
      <c r="P705" s="623"/>
      <c r="Q705" s="623"/>
      <c r="R705" s="623"/>
      <c r="S705" s="623"/>
      <c r="T705" s="623"/>
      <c r="U705" s="623"/>
      <c r="V705" s="623"/>
      <c r="W705" s="623"/>
      <c r="X705" s="623"/>
      <c r="Y705" s="623"/>
      <c r="Z705" s="623"/>
    </row>
    <row r="706">
      <c r="A706" s="650"/>
      <c r="B706" s="623"/>
      <c r="C706" s="650"/>
      <c r="D706" s="650"/>
      <c r="E706" s="623"/>
      <c r="F706" s="623"/>
      <c r="G706" s="623"/>
      <c r="H706" s="623"/>
      <c r="I706" s="623"/>
      <c r="J706" s="623"/>
      <c r="K706" s="623"/>
      <c r="L706" s="623"/>
      <c r="M706" s="623"/>
      <c r="N706" s="623"/>
      <c r="O706" s="623"/>
      <c r="P706" s="623"/>
      <c r="Q706" s="623"/>
      <c r="R706" s="623"/>
      <c r="S706" s="623"/>
      <c r="T706" s="623"/>
      <c r="U706" s="623"/>
      <c r="V706" s="623"/>
      <c r="W706" s="623"/>
      <c r="X706" s="623"/>
      <c r="Y706" s="623"/>
      <c r="Z706" s="623"/>
    </row>
    <row r="707">
      <c r="A707" s="650"/>
      <c r="B707" s="623"/>
      <c r="C707" s="650"/>
      <c r="D707" s="650"/>
      <c r="E707" s="623"/>
      <c r="F707" s="623"/>
      <c r="G707" s="623"/>
      <c r="H707" s="623"/>
      <c r="I707" s="623"/>
      <c r="J707" s="623"/>
      <c r="K707" s="623"/>
      <c r="L707" s="623"/>
      <c r="M707" s="623"/>
      <c r="N707" s="623"/>
      <c r="O707" s="623"/>
      <c r="P707" s="623"/>
      <c r="Q707" s="623"/>
      <c r="R707" s="623"/>
      <c r="S707" s="623"/>
      <c r="T707" s="623"/>
      <c r="U707" s="623"/>
      <c r="V707" s="623"/>
      <c r="W707" s="623"/>
      <c r="X707" s="623"/>
      <c r="Y707" s="623"/>
      <c r="Z707" s="623"/>
    </row>
    <row r="708">
      <c r="A708" s="650"/>
      <c r="B708" s="623"/>
      <c r="C708" s="650"/>
      <c r="D708" s="650"/>
      <c r="E708" s="623"/>
      <c r="F708" s="623"/>
      <c r="G708" s="623"/>
      <c r="H708" s="623"/>
      <c r="I708" s="623"/>
      <c r="J708" s="623"/>
      <c r="K708" s="623"/>
      <c r="L708" s="623"/>
      <c r="M708" s="623"/>
      <c r="N708" s="623"/>
      <c r="O708" s="623"/>
      <c r="P708" s="623"/>
      <c r="Q708" s="623"/>
      <c r="R708" s="623"/>
      <c r="S708" s="623"/>
      <c r="T708" s="623"/>
      <c r="U708" s="623"/>
      <c r="V708" s="623"/>
      <c r="W708" s="623"/>
      <c r="X708" s="623"/>
      <c r="Y708" s="623"/>
      <c r="Z708" s="623"/>
    </row>
    <row r="709">
      <c r="A709" s="650"/>
      <c r="B709" s="623"/>
      <c r="C709" s="650"/>
      <c r="D709" s="650"/>
      <c r="E709" s="623"/>
      <c r="F709" s="623"/>
      <c r="G709" s="623"/>
      <c r="H709" s="623"/>
      <c r="I709" s="623"/>
      <c r="J709" s="623"/>
      <c r="K709" s="623"/>
      <c r="L709" s="623"/>
      <c r="M709" s="623"/>
      <c r="N709" s="623"/>
      <c r="O709" s="623"/>
      <c r="P709" s="623"/>
      <c r="Q709" s="623"/>
      <c r="R709" s="623"/>
      <c r="S709" s="623"/>
      <c r="T709" s="623"/>
      <c r="U709" s="623"/>
      <c r="V709" s="623"/>
      <c r="W709" s="623"/>
      <c r="X709" s="623"/>
      <c r="Y709" s="623"/>
      <c r="Z709" s="623"/>
    </row>
    <row r="710">
      <c r="A710" s="650"/>
      <c r="B710" s="623"/>
      <c r="C710" s="650"/>
      <c r="D710" s="650"/>
      <c r="E710" s="623"/>
      <c r="F710" s="623"/>
      <c r="G710" s="623"/>
      <c r="H710" s="623"/>
      <c r="I710" s="623"/>
      <c r="J710" s="623"/>
      <c r="K710" s="623"/>
      <c r="L710" s="623"/>
      <c r="M710" s="623"/>
      <c r="N710" s="623"/>
      <c r="O710" s="623"/>
      <c r="P710" s="623"/>
      <c r="Q710" s="623"/>
      <c r="R710" s="623"/>
      <c r="S710" s="623"/>
      <c r="T710" s="623"/>
      <c r="U710" s="623"/>
      <c r="V710" s="623"/>
      <c r="W710" s="623"/>
      <c r="X710" s="623"/>
      <c r="Y710" s="623"/>
      <c r="Z710" s="623"/>
    </row>
    <row r="711">
      <c r="A711" s="650"/>
      <c r="B711" s="623"/>
      <c r="C711" s="650"/>
      <c r="D711" s="650"/>
      <c r="E711" s="623"/>
      <c r="F711" s="623"/>
      <c r="G711" s="623"/>
      <c r="H711" s="623"/>
      <c r="I711" s="623"/>
      <c r="J711" s="623"/>
      <c r="K711" s="623"/>
      <c r="L711" s="623"/>
      <c r="M711" s="623"/>
      <c r="N711" s="623"/>
      <c r="O711" s="623"/>
      <c r="P711" s="623"/>
      <c r="Q711" s="623"/>
      <c r="R711" s="623"/>
      <c r="S711" s="623"/>
      <c r="T711" s="623"/>
      <c r="U711" s="623"/>
      <c r="V711" s="623"/>
      <c r="W711" s="623"/>
      <c r="X711" s="623"/>
      <c r="Y711" s="623"/>
      <c r="Z711" s="623"/>
    </row>
    <row r="712">
      <c r="A712" s="650"/>
      <c r="B712" s="623"/>
      <c r="C712" s="650"/>
      <c r="D712" s="650"/>
      <c r="E712" s="623"/>
      <c r="F712" s="623"/>
      <c r="G712" s="623"/>
      <c r="H712" s="623"/>
      <c r="I712" s="623"/>
      <c r="J712" s="623"/>
      <c r="K712" s="623"/>
      <c r="L712" s="623"/>
      <c r="M712" s="623"/>
      <c r="N712" s="623"/>
      <c r="O712" s="623"/>
      <c r="P712" s="623"/>
      <c r="Q712" s="623"/>
      <c r="R712" s="623"/>
      <c r="S712" s="623"/>
      <c r="T712" s="623"/>
      <c r="U712" s="623"/>
      <c r="V712" s="623"/>
      <c r="W712" s="623"/>
      <c r="X712" s="623"/>
      <c r="Y712" s="623"/>
      <c r="Z712" s="623"/>
    </row>
    <row r="713">
      <c r="A713" s="650"/>
      <c r="B713" s="623"/>
      <c r="C713" s="650"/>
      <c r="D713" s="650"/>
      <c r="E713" s="623"/>
      <c r="F713" s="623"/>
      <c r="G713" s="623"/>
      <c r="H713" s="623"/>
      <c r="I713" s="623"/>
      <c r="J713" s="623"/>
      <c r="K713" s="623"/>
      <c r="L713" s="623"/>
      <c r="M713" s="623"/>
      <c r="N713" s="623"/>
      <c r="O713" s="623"/>
      <c r="P713" s="623"/>
      <c r="Q713" s="623"/>
      <c r="R713" s="623"/>
      <c r="S713" s="623"/>
      <c r="T713" s="623"/>
      <c r="U713" s="623"/>
      <c r="V713" s="623"/>
      <c r="W713" s="623"/>
      <c r="X713" s="623"/>
      <c r="Y713" s="623"/>
      <c r="Z713" s="623"/>
    </row>
    <row r="714">
      <c r="A714" s="650"/>
      <c r="B714" s="623"/>
      <c r="C714" s="650"/>
      <c r="D714" s="650"/>
      <c r="E714" s="623"/>
      <c r="F714" s="623"/>
      <c r="G714" s="623"/>
      <c r="H714" s="623"/>
      <c r="I714" s="623"/>
      <c r="J714" s="623"/>
      <c r="K714" s="623"/>
      <c r="L714" s="623"/>
      <c r="M714" s="623"/>
      <c r="N714" s="623"/>
      <c r="O714" s="623"/>
      <c r="P714" s="623"/>
      <c r="Q714" s="623"/>
      <c r="R714" s="623"/>
      <c r="S714" s="623"/>
      <c r="T714" s="623"/>
      <c r="U714" s="623"/>
      <c r="V714" s="623"/>
      <c r="W714" s="623"/>
      <c r="X714" s="623"/>
      <c r="Y714" s="623"/>
      <c r="Z714" s="623"/>
    </row>
    <row r="715">
      <c r="A715" s="650"/>
      <c r="B715" s="623"/>
      <c r="C715" s="650"/>
      <c r="D715" s="650"/>
      <c r="E715" s="623"/>
      <c r="F715" s="623"/>
      <c r="G715" s="623"/>
      <c r="H715" s="623"/>
      <c r="I715" s="623"/>
      <c r="J715" s="623"/>
      <c r="K715" s="623"/>
      <c r="L715" s="623"/>
      <c r="M715" s="623"/>
      <c r="N715" s="623"/>
      <c r="O715" s="623"/>
      <c r="P715" s="623"/>
      <c r="Q715" s="623"/>
      <c r="R715" s="623"/>
      <c r="S715" s="623"/>
      <c r="T715" s="623"/>
      <c r="U715" s="623"/>
      <c r="V715" s="623"/>
      <c r="W715" s="623"/>
      <c r="X715" s="623"/>
      <c r="Y715" s="623"/>
      <c r="Z715" s="623"/>
    </row>
    <row r="716">
      <c r="A716" s="650"/>
      <c r="B716" s="623"/>
      <c r="C716" s="650"/>
      <c r="D716" s="650"/>
      <c r="E716" s="623"/>
      <c r="F716" s="623"/>
      <c r="G716" s="623"/>
      <c r="H716" s="623"/>
      <c r="I716" s="623"/>
      <c r="J716" s="623"/>
      <c r="K716" s="623"/>
      <c r="L716" s="623"/>
      <c r="M716" s="623"/>
      <c r="N716" s="623"/>
      <c r="O716" s="623"/>
      <c r="P716" s="623"/>
      <c r="Q716" s="623"/>
      <c r="R716" s="623"/>
      <c r="S716" s="623"/>
      <c r="T716" s="623"/>
      <c r="U716" s="623"/>
      <c r="V716" s="623"/>
      <c r="W716" s="623"/>
      <c r="X716" s="623"/>
      <c r="Y716" s="623"/>
      <c r="Z716" s="623"/>
    </row>
    <row r="717">
      <c r="A717" s="650"/>
      <c r="B717" s="623"/>
      <c r="C717" s="650"/>
      <c r="D717" s="650"/>
      <c r="E717" s="623"/>
      <c r="F717" s="623"/>
      <c r="G717" s="623"/>
      <c r="H717" s="623"/>
      <c r="I717" s="623"/>
      <c r="J717" s="623"/>
      <c r="K717" s="623"/>
      <c r="L717" s="623"/>
      <c r="M717" s="623"/>
      <c r="N717" s="623"/>
      <c r="O717" s="623"/>
      <c r="P717" s="623"/>
      <c r="Q717" s="623"/>
      <c r="R717" s="623"/>
      <c r="S717" s="623"/>
      <c r="T717" s="623"/>
      <c r="U717" s="623"/>
      <c r="V717" s="623"/>
      <c r="W717" s="623"/>
      <c r="X717" s="623"/>
      <c r="Y717" s="623"/>
      <c r="Z717" s="623"/>
    </row>
    <row r="718">
      <c r="A718" s="650"/>
      <c r="B718" s="623"/>
      <c r="C718" s="650"/>
      <c r="D718" s="650"/>
      <c r="E718" s="623"/>
      <c r="F718" s="623"/>
      <c r="G718" s="623"/>
      <c r="H718" s="623"/>
      <c r="I718" s="623"/>
      <c r="J718" s="623"/>
      <c r="K718" s="623"/>
      <c r="L718" s="623"/>
      <c r="M718" s="623"/>
      <c r="N718" s="623"/>
      <c r="O718" s="623"/>
      <c r="P718" s="623"/>
      <c r="Q718" s="623"/>
      <c r="R718" s="623"/>
      <c r="S718" s="623"/>
      <c r="T718" s="623"/>
      <c r="U718" s="623"/>
      <c r="V718" s="623"/>
      <c r="W718" s="623"/>
      <c r="X718" s="623"/>
      <c r="Y718" s="623"/>
      <c r="Z718" s="623"/>
    </row>
    <row r="719">
      <c r="A719" s="650"/>
      <c r="B719" s="623"/>
      <c r="C719" s="650"/>
      <c r="D719" s="650"/>
      <c r="E719" s="623"/>
      <c r="F719" s="623"/>
      <c r="G719" s="623"/>
      <c r="H719" s="623"/>
      <c r="I719" s="623"/>
      <c r="J719" s="623"/>
      <c r="K719" s="623"/>
      <c r="L719" s="623"/>
      <c r="M719" s="623"/>
      <c r="N719" s="623"/>
      <c r="O719" s="623"/>
      <c r="P719" s="623"/>
      <c r="Q719" s="623"/>
      <c r="R719" s="623"/>
      <c r="S719" s="623"/>
      <c r="T719" s="623"/>
      <c r="U719" s="623"/>
      <c r="V719" s="623"/>
      <c r="W719" s="623"/>
      <c r="X719" s="623"/>
      <c r="Y719" s="623"/>
      <c r="Z719" s="623"/>
    </row>
    <row r="720">
      <c r="A720" s="650"/>
      <c r="B720" s="623"/>
      <c r="C720" s="650"/>
      <c r="D720" s="650"/>
      <c r="E720" s="623"/>
      <c r="F720" s="623"/>
      <c r="G720" s="623"/>
      <c r="H720" s="623"/>
      <c r="I720" s="623"/>
      <c r="J720" s="623"/>
      <c r="K720" s="623"/>
      <c r="L720" s="623"/>
      <c r="M720" s="623"/>
      <c r="N720" s="623"/>
      <c r="O720" s="623"/>
      <c r="P720" s="623"/>
      <c r="Q720" s="623"/>
      <c r="R720" s="623"/>
      <c r="S720" s="623"/>
      <c r="T720" s="623"/>
      <c r="U720" s="623"/>
      <c r="V720" s="623"/>
      <c r="W720" s="623"/>
      <c r="X720" s="623"/>
      <c r="Y720" s="623"/>
      <c r="Z720" s="623"/>
    </row>
    <row r="721">
      <c r="A721" s="650"/>
      <c r="B721" s="623"/>
      <c r="C721" s="650"/>
      <c r="D721" s="650"/>
      <c r="E721" s="623"/>
      <c r="F721" s="623"/>
      <c r="G721" s="623"/>
      <c r="H721" s="623"/>
      <c r="I721" s="623"/>
      <c r="J721" s="623"/>
      <c r="K721" s="623"/>
      <c r="L721" s="623"/>
      <c r="M721" s="623"/>
      <c r="N721" s="623"/>
      <c r="O721" s="623"/>
      <c r="P721" s="623"/>
      <c r="Q721" s="623"/>
      <c r="R721" s="623"/>
      <c r="S721" s="623"/>
      <c r="T721" s="623"/>
      <c r="U721" s="623"/>
      <c r="V721" s="623"/>
      <c r="W721" s="623"/>
      <c r="X721" s="623"/>
      <c r="Y721" s="623"/>
      <c r="Z721" s="623"/>
    </row>
    <row r="722">
      <c r="A722" s="650"/>
      <c r="B722" s="623"/>
      <c r="C722" s="650"/>
      <c r="D722" s="650"/>
      <c r="E722" s="623"/>
      <c r="F722" s="623"/>
      <c r="G722" s="623"/>
      <c r="H722" s="623"/>
      <c r="I722" s="623"/>
      <c r="J722" s="623"/>
      <c r="K722" s="623"/>
      <c r="L722" s="623"/>
      <c r="M722" s="623"/>
      <c r="N722" s="623"/>
      <c r="O722" s="623"/>
      <c r="P722" s="623"/>
      <c r="Q722" s="623"/>
      <c r="R722" s="623"/>
      <c r="S722" s="623"/>
      <c r="T722" s="623"/>
      <c r="U722" s="623"/>
      <c r="V722" s="623"/>
      <c r="W722" s="623"/>
      <c r="X722" s="623"/>
      <c r="Y722" s="623"/>
      <c r="Z722" s="623"/>
    </row>
    <row r="723">
      <c r="A723" s="650"/>
      <c r="B723" s="623"/>
      <c r="C723" s="650"/>
      <c r="D723" s="650"/>
      <c r="E723" s="623"/>
      <c r="F723" s="623"/>
      <c r="G723" s="623"/>
      <c r="H723" s="623"/>
      <c r="I723" s="623"/>
      <c r="J723" s="623"/>
      <c r="K723" s="623"/>
      <c r="L723" s="623"/>
      <c r="M723" s="623"/>
      <c r="N723" s="623"/>
      <c r="O723" s="623"/>
      <c r="P723" s="623"/>
      <c r="Q723" s="623"/>
      <c r="R723" s="623"/>
      <c r="S723" s="623"/>
      <c r="T723" s="623"/>
      <c r="U723" s="623"/>
      <c r="V723" s="623"/>
      <c r="W723" s="623"/>
      <c r="X723" s="623"/>
      <c r="Y723" s="623"/>
      <c r="Z723" s="623"/>
    </row>
    <row r="724">
      <c r="A724" s="650"/>
      <c r="B724" s="623"/>
      <c r="C724" s="650"/>
      <c r="D724" s="650"/>
      <c r="E724" s="623"/>
      <c r="F724" s="623"/>
      <c r="G724" s="623"/>
      <c r="H724" s="623"/>
      <c r="I724" s="623"/>
      <c r="J724" s="623"/>
      <c r="K724" s="623"/>
      <c r="L724" s="623"/>
      <c r="M724" s="623"/>
      <c r="N724" s="623"/>
      <c r="O724" s="623"/>
      <c r="P724" s="623"/>
      <c r="Q724" s="623"/>
      <c r="R724" s="623"/>
      <c r="S724" s="623"/>
      <c r="T724" s="623"/>
      <c r="U724" s="623"/>
      <c r="V724" s="623"/>
      <c r="W724" s="623"/>
      <c r="X724" s="623"/>
      <c r="Y724" s="623"/>
      <c r="Z724" s="623"/>
    </row>
    <row r="725">
      <c r="A725" s="650"/>
      <c r="B725" s="623"/>
      <c r="C725" s="650"/>
      <c r="D725" s="650"/>
      <c r="E725" s="623"/>
      <c r="F725" s="623"/>
      <c r="G725" s="623"/>
      <c r="H725" s="623"/>
      <c r="I725" s="623"/>
      <c r="J725" s="623"/>
      <c r="K725" s="623"/>
      <c r="L725" s="623"/>
      <c r="M725" s="623"/>
      <c r="N725" s="623"/>
      <c r="O725" s="623"/>
      <c r="P725" s="623"/>
      <c r="Q725" s="623"/>
      <c r="R725" s="623"/>
      <c r="S725" s="623"/>
      <c r="T725" s="623"/>
      <c r="U725" s="623"/>
      <c r="V725" s="623"/>
      <c r="W725" s="623"/>
      <c r="X725" s="623"/>
      <c r="Y725" s="623"/>
      <c r="Z725" s="623"/>
    </row>
    <row r="726">
      <c r="A726" s="650"/>
      <c r="B726" s="623"/>
      <c r="C726" s="650"/>
      <c r="D726" s="650"/>
      <c r="E726" s="623"/>
      <c r="F726" s="623"/>
      <c r="G726" s="623"/>
      <c r="H726" s="623"/>
      <c r="I726" s="623"/>
      <c r="J726" s="623"/>
      <c r="K726" s="623"/>
      <c r="L726" s="623"/>
      <c r="M726" s="623"/>
      <c r="N726" s="623"/>
      <c r="O726" s="623"/>
      <c r="P726" s="623"/>
      <c r="Q726" s="623"/>
      <c r="R726" s="623"/>
      <c r="S726" s="623"/>
      <c r="T726" s="623"/>
      <c r="U726" s="623"/>
      <c r="V726" s="623"/>
      <c r="W726" s="623"/>
      <c r="X726" s="623"/>
      <c r="Y726" s="623"/>
      <c r="Z726" s="623"/>
    </row>
    <row r="727">
      <c r="A727" s="650"/>
      <c r="B727" s="623"/>
      <c r="C727" s="650"/>
      <c r="D727" s="650"/>
      <c r="E727" s="623"/>
      <c r="F727" s="623"/>
      <c r="G727" s="623"/>
      <c r="H727" s="623"/>
      <c r="I727" s="623"/>
      <c r="J727" s="623"/>
      <c r="K727" s="623"/>
      <c r="L727" s="623"/>
      <c r="M727" s="623"/>
      <c r="N727" s="623"/>
      <c r="O727" s="623"/>
      <c r="P727" s="623"/>
      <c r="Q727" s="623"/>
      <c r="R727" s="623"/>
      <c r="S727" s="623"/>
      <c r="T727" s="623"/>
      <c r="U727" s="623"/>
      <c r="V727" s="623"/>
      <c r="W727" s="623"/>
      <c r="X727" s="623"/>
      <c r="Y727" s="623"/>
      <c r="Z727" s="623"/>
    </row>
    <row r="728">
      <c r="A728" s="650"/>
      <c r="B728" s="623"/>
      <c r="C728" s="650"/>
      <c r="D728" s="650"/>
      <c r="E728" s="623"/>
      <c r="F728" s="623"/>
      <c r="G728" s="623"/>
      <c r="H728" s="623"/>
      <c r="I728" s="623"/>
      <c r="J728" s="623"/>
      <c r="K728" s="623"/>
      <c r="L728" s="623"/>
      <c r="M728" s="623"/>
      <c r="N728" s="623"/>
      <c r="O728" s="623"/>
      <c r="P728" s="623"/>
      <c r="Q728" s="623"/>
      <c r="R728" s="623"/>
      <c r="S728" s="623"/>
      <c r="T728" s="623"/>
      <c r="U728" s="623"/>
      <c r="V728" s="623"/>
      <c r="W728" s="623"/>
      <c r="X728" s="623"/>
      <c r="Y728" s="623"/>
      <c r="Z728" s="623"/>
    </row>
    <row r="729">
      <c r="A729" s="650"/>
      <c r="B729" s="623"/>
      <c r="C729" s="650"/>
      <c r="D729" s="650"/>
      <c r="E729" s="623"/>
      <c r="F729" s="623"/>
      <c r="G729" s="623"/>
      <c r="H729" s="623"/>
      <c r="I729" s="623"/>
      <c r="J729" s="623"/>
      <c r="K729" s="623"/>
      <c r="L729" s="623"/>
      <c r="M729" s="623"/>
      <c r="N729" s="623"/>
      <c r="O729" s="623"/>
      <c r="P729" s="623"/>
      <c r="Q729" s="623"/>
      <c r="R729" s="623"/>
      <c r="S729" s="623"/>
      <c r="T729" s="623"/>
      <c r="U729" s="623"/>
      <c r="V729" s="623"/>
      <c r="W729" s="623"/>
      <c r="X729" s="623"/>
      <c r="Y729" s="623"/>
      <c r="Z729" s="623"/>
    </row>
    <row r="730">
      <c r="A730" s="650"/>
      <c r="B730" s="623"/>
      <c r="C730" s="650"/>
      <c r="D730" s="650"/>
      <c r="E730" s="623"/>
      <c r="F730" s="623"/>
      <c r="G730" s="623"/>
      <c r="H730" s="623"/>
      <c r="I730" s="623"/>
      <c r="J730" s="623"/>
      <c r="K730" s="623"/>
      <c r="L730" s="623"/>
      <c r="M730" s="623"/>
      <c r="N730" s="623"/>
      <c r="O730" s="623"/>
      <c r="P730" s="623"/>
      <c r="Q730" s="623"/>
      <c r="R730" s="623"/>
      <c r="S730" s="623"/>
      <c r="T730" s="623"/>
      <c r="U730" s="623"/>
      <c r="V730" s="623"/>
      <c r="W730" s="623"/>
      <c r="X730" s="623"/>
      <c r="Y730" s="623"/>
      <c r="Z730" s="623"/>
    </row>
    <row r="731">
      <c r="A731" s="650"/>
      <c r="B731" s="623"/>
      <c r="C731" s="650"/>
      <c r="D731" s="650"/>
      <c r="E731" s="623"/>
      <c r="F731" s="623"/>
      <c r="G731" s="623"/>
      <c r="H731" s="623"/>
      <c r="I731" s="623"/>
      <c r="J731" s="623"/>
      <c r="K731" s="623"/>
      <c r="L731" s="623"/>
      <c r="M731" s="623"/>
      <c r="N731" s="623"/>
      <c r="O731" s="623"/>
      <c r="P731" s="623"/>
      <c r="Q731" s="623"/>
      <c r="R731" s="623"/>
      <c r="S731" s="623"/>
      <c r="T731" s="623"/>
      <c r="U731" s="623"/>
      <c r="V731" s="623"/>
      <c r="W731" s="623"/>
      <c r="X731" s="623"/>
      <c r="Y731" s="623"/>
      <c r="Z731" s="623"/>
    </row>
    <row r="732">
      <c r="A732" s="650"/>
      <c r="B732" s="623"/>
      <c r="C732" s="650"/>
      <c r="D732" s="650"/>
      <c r="E732" s="623"/>
      <c r="F732" s="623"/>
      <c r="G732" s="623"/>
      <c r="H732" s="623"/>
      <c r="I732" s="623"/>
      <c r="J732" s="623"/>
      <c r="K732" s="623"/>
      <c r="L732" s="623"/>
      <c r="M732" s="623"/>
      <c r="N732" s="623"/>
      <c r="O732" s="623"/>
      <c r="P732" s="623"/>
      <c r="Q732" s="623"/>
      <c r="R732" s="623"/>
      <c r="S732" s="623"/>
      <c r="T732" s="623"/>
      <c r="U732" s="623"/>
      <c r="V732" s="623"/>
      <c r="W732" s="623"/>
      <c r="X732" s="623"/>
      <c r="Y732" s="623"/>
      <c r="Z732" s="623"/>
    </row>
    <row r="733">
      <c r="A733" s="650"/>
      <c r="B733" s="623"/>
      <c r="C733" s="650"/>
      <c r="D733" s="650"/>
      <c r="E733" s="623"/>
      <c r="F733" s="623"/>
      <c r="G733" s="623"/>
      <c r="H733" s="623"/>
      <c r="I733" s="623"/>
      <c r="J733" s="623"/>
      <c r="K733" s="623"/>
      <c r="L733" s="623"/>
      <c r="M733" s="623"/>
      <c r="N733" s="623"/>
      <c r="O733" s="623"/>
      <c r="P733" s="623"/>
      <c r="Q733" s="623"/>
      <c r="R733" s="623"/>
      <c r="S733" s="623"/>
      <c r="T733" s="623"/>
      <c r="U733" s="623"/>
      <c r="V733" s="623"/>
      <c r="W733" s="623"/>
      <c r="X733" s="623"/>
      <c r="Y733" s="623"/>
      <c r="Z733" s="623"/>
    </row>
    <row r="734">
      <c r="A734" s="650"/>
      <c r="B734" s="623"/>
      <c r="C734" s="650"/>
      <c r="D734" s="650"/>
      <c r="E734" s="623"/>
      <c r="F734" s="623"/>
      <c r="G734" s="623"/>
      <c r="H734" s="623"/>
      <c r="I734" s="623"/>
      <c r="J734" s="623"/>
      <c r="K734" s="623"/>
      <c r="L734" s="623"/>
      <c r="M734" s="623"/>
      <c r="N734" s="623"/>
      <c r="O734" s="623"/>
      <c r="P734" s="623"/>
      <c r="Q734" s="623"/>
      <c r="R734" s="623"/>
      <c r="S734" s="623"/>
      <c r="T734" s="623"/>
      <c r="U734" s="623"/>
      <c r="V734" s="623"/>
      <c r="W734" s="623"/>
      <c r="X734" s="623"/>
      <c r="Y734" s="623"/>
      <c r="Z734" s="623"/>
    </row>
    <row r="735">
      <c r="A735" s="650"/>
      <c r="B735" s="623"/>
      <c r="C735" s="650"/>
      <c r="D735" s="650"/>
      <c r="E735" s="623"/>
      <c r="F735" s="623"/>
      <c r="G735" s="623"/>
      <c r="H735" s="623"/>
      <c r="I735" s="623"/>
      <c r="J735" s="623"/>
      <c r="K735" s="623"/>
      <c r="L735" s="623"/>
      <c r="M735" s="623"/>
      <c r="N735" s="623"/>
      <c r="O735" s="623"/>
      <c r="P735" s="623"/>
      <c r="Q735" s="623"/>
      <c r="R735" s="623"/>
      <c r="S735" s="623"/>
      <c r="T735" s="623"/>
      <c r="U735" s="623"/>
      <c r="V735" s="623"/>
      <c r="W735" s="623"/>
      <c r="X735" s="623"/>
      <c r="Y735" s="623"/>
      <c r="Z735" s="623"/>
    </row>
    <row r="736">
      <c r="A736" s="650"/>
      <c r="B736" s="623"/>
      <c r="C736" s="650"/>
      <c r="D736" s="650"/>
      <c r="E736" s="623"/>
      <c r="F736" s="623"/>
      <c r="G736" s="623"/>
      <c r="H736" s="623"/>
      <c r="I736" s="623"/>
      <c r="J736" s="623"/>
      <c r="K736" s="623"/>
      <c r="L736" s="623"/>
      <c r="M736" s="623"/>
      <c r="N736" s="623"/>
      <c r="O736" s="623"/>
      <c r="P736" s="623"/>
      <c r="Q736" s="623"/>
      <c r="R736" s="623"/>
      <c r="S736" s="623"/>
      <c r="T736" s="623"/>
      <c r="U736" s="623"/>
      <c r="V736" s="623"/>
      <c r="W736" s="623"/>
      <c r="X736" s="623"/>
      <c r="Y736" s="623"/>
      <c r="Z736" s="623"/>
    </row>
    <row r="737">
      <c r="A737" s="650"/>
      <c r="B737" s="623"/>
      <c r="C737" s="650"/>
      <c r="D737" s="650"/>
      <c r="E737" s="623"/>
      <c r="F737" s="623"/>
      <c r="G737" s="623"/>
      <c r="H737" s="623"/>
      <c r="I737" s="623"/>
      <c r="J737" s="623"/>
      <c r="K737" s="623"/>
      <c r="L737" s="623"/>
      <c r="M737" s="623"/>
      <c r="N737" s="623"/>
      <c r="O737" s="623"/>
      <c r="P737" s="623"/>
      <c r="Q737" s="623"/>
      <c r="R737" s="623"/>
      <c r="S737" s="623"/>
      <c r="T737" s="623"/>
      <c r="U737" s="623"/>
      <c r="V737" s="623"/>
      <c r="W737" s="623"/>
      <c r="X737" s="623"/>
      <c r="Y737" s="623"/>
      <c r="Z737" s="623"/>
    </row>
    <row r="738">
      <c r="A738" s="650"/>
      <c r="B738" s="623"/>
      <c r="C738" s="650"/>
      <c r="D738" s="650"/>
      <c r="E738" s="623"/>
      <c r="F738" s="623"/>
      <c r="G738" s="623"/>
      <c r="H738" s="623"/>
      <c r="I738" s="623"/>
      <c r="J738" s="623"/>
      <c r="K738" s="623"/>
      <c r="L738" s="623"/>
      <c r="M738" s="623"/>
      <c r="N738" s="623"/>
      <c r="O738" s="623"/>
      <c r="P738" s="623"/>
      <c r="Q738" s="623"/>
      <c r="R738" s="623"/>
      <c r="S738" s="623"/>
      <c r="T738" s="623"/>
      <c r="U738" s="623"/>
      <c r="V738" s="623"/>
      <c r="W738" s="623"/>
      <c r="X738" s="623"/>
      <c r="Y738" s="623"/>
      <c r="Z738" s="623"/>
    </row>
    <row r="739">
      <c r="A739" s="650"/>
      <c r="B739" s="623"/>
      <c r="C739" s="650"/>
      <c r="D739" s="650"/>
      <c r="E739" s="623"/>
      <c r="F739" s="623"/>
      <c r="G739" s="623"/>
      <c r="H739" s="623"/>
      <c r="I739" s="623"/>
      <c r="J739" s="623"/>
      <c r="K739" s="623"/>
      <c r="L739" s="623"/>
      <c r="M739" s="623"/>
      <c r="N739" s="623"/>
      <c r="O739" s="623"/>
      <c r="P739" s="623"/>
      <c r="Q739" s="623"/>
      <c r="R739" s="623"/>
      <c r="S739" s="623"/>
      <c r="T739" s="623"/>
      <c r="U739" s="623"/>
      <c r="V739" s="623"/>
      <c r="W739" s="623"/>
      <c r="X739" s="623"/>
      <c r="Y739" s="623"/>
      <c r="Z739" s="623"/>
    </row>
    <row r="740">
      <c r="A740" s="650"/>
      <c r="B740" s="623"/>
      <c r="C740" s="650"/>
      <c r="D740" s="650"/>
      <c r="E740" s="623"/>
      <c r="F740" s="623"/>
      <c r="G740" s="623"/>
      <c r="H740" s="623"/>
      <c r="I740" s="623"/>
      <c r="J740" s="623"/>
      <c r="K740" s="623"/>
      <c r="L740" s="623"/>
      <c r="M740" s="623"/>
      <c r="N740" s="623"/>
      <c r="O740" s="623"/>
      <c r="P740" s="623"/>
      <c r="Q740" s="623"/>
      <c r="R740" s="623"/>
      <c r="S740" s="623"/>
      <c r="T740" s="623"/>
      <c r="U740" s="623"/>
      <c r="V740" s="623"/>
      <c r="W740" s="623"/>
      <c r="X740" s="623"/>
      <c r="Y740" s="623"/>
      <c r="Z740" s="623"/>
    </row>
    <row r="741">
      <c r="A741" s="650"/>
      <c r="B741" s="623"/>
      <c r="C741" s="650"/>
      <c r="D741" s="650"/>
      <c r="E741" s="623"/>
      <c r="F741" s="623"/>
      <c r="G741" s="623"/>
      <c r="H741" s="623"/>
      <c r="I741" s="623"/>
      <c r="J741" s="623"/>
      <c r="K741" s="623"/>
      <c r="L741" s="623"/>
      <c r="M741" s="623"/>
      <c r="N741" s="623"/>
      <c r="O741" s="623"/>
      <c r="P741" s="623"/>
      <c r="Q741" s="623"/>
      <c r="R741" s="623"/>
      <c r="S741" s="623"/>
      <c r="T741" s="623"/>
      <c r="U741" s="623"/>
      <c r="V741" s="623"/>
      <c r="W741" s="623"/>
      <c r="X741" s="623"/>
      <c r="Y741" s="623"/>
      <c r="Z741" s="623"/>
    </row>
    <row r="742">
      <c r="A742" s="650"/>
      <c r="B742" s="623"/>
      <c r="C742" s="650"/>
      <c r="D742" s="650"/>
      <c r="E742" s="623"/>
      <c r="F742" s="623"/>
      <c r="G742" s="623"/>
      <c r="H742" s="623"/>
      <c r="I742" s="623"/>
      <c r="J742" s="623"/>
      <c r="K742" s="623"/>
      <c r="L742" s="623"/>
      <c r="M742" s="623"/>
      <c r="N742" s="623"/>
      <c r="O742" s="623"/>
      <c r="P742" s="623"/>
      <c r="Q742" s="623"/>
      <c r="R742" s="623"/>
      <c r="S742" s="623"/>
      <c r="T742" s="623"/>
      <c r="U742" s="623"/>
      <c r="V742" s="623"/>
      <c r="W742" s="623"/>
      <c r="X742" s="623"/>
      <c r="Y742" s="623"/>
      <c r="Z742" s="623"/>
    </row>
    <row r="743">
      <c r="A743" s="650"/>
      <c r="B743" s="623"/>
      <c r="C743" s="650"/>
      <c r="D743" s="650"/>
      <c r="E743" s="623"/>
      <c r="F743" s="623"/>
      <c r="G743" s="623"/>
      <c r="H743" s="623"/>
      <c r="I743" s="623"/>
      <c r="J743" s="623"/>
      <c r="K743" s="623"/>
      <c r="L743" s="623"/>
      <c r="M743" s="623"/>
      <c r="N743" s="623"/>
      <c r="O743" s="623"/>
      <c r="P743" s="623"/>
      <c r="Q743" s="623"/>
      <c r="R743" s="623"/>
      <c r="S743" s="623"/>
      <c r="T743" s="623"/>
      <c r="U743" s="623"/>
      <c r="V743" s="623"/>
      <c r="W743" s="623"/>
      <c r="X743" s="623"/>
      <c r="Y743" s="623"/>
      <c r="Z743" s="623"/>
    </row>
    <row r="744">
      <c r="A744" s="650"/>
      <c r="B744" s="623"/>
      <c r="C744" s="650"/>
      <c r="D744" s="650"/>
      <c r="E744" s="623"/>
      <c r="F744" s="623"/>
      <c r="G744" s="623"/>
      <c r="H744" s="623"/>
      <c r="I744" s="623"/>
      <c r="J744" s="623"/>
      <c r="K744" s="623"/>
      <c r="L744" s="623"/>
      <c r="M744" s="623"/>
      <c r="N744" s="623"/>
      <c r="O744" s="623"/>
      <c r="P744" s="623"/>
      <c r="Q744" s="623"/>
      <c r="R744" s="623"/>
      <c r="S744" s="623"/>
      <c r="T744" s="623"/>
      <c r="U744" s="623"/>
      <c r="V744" s="623"/>
      <c r="W744" s="623"/>
      <c r="X744" s="623"/>
      <c r="Y744" s="623"/>
      <c r="Z744" s="623"/>
    </row>
    <row r="745">
      <c r="A745" s="650"/>
      <c r="B745" s="623"/>
      <c r="C745" s="650"/>
      <c r="D745" s="650"/>
      <c r="E745" s="623"/>
      <c r="F745" s="623"/>
      <c r="G745" s="623"/>
      <c r="H745" s="623"/>
      <c r="I745" s="623"/>
      <c r="J745" s="623"/>
      <c r="K745" s="623"/>
      <c r="L745" s="623"/>
      <c r="M745" s="623"/>
      <c r="N745" s="623"/>
      <c r="O745" s="623"/>
      <c r="P745" s="623"/>
      <c r="Q745" s="623"/>
      <c r="R745" s="623"/>
      <c r="S745" s="623"/>
      <c r="T745" s="623"/>
      <c r="U745" s="623"/>
      <c r="V745" s="623"/>
      <c r="W745" s="623"/>
      <c r="X745" s="623"/>
      <c r="Y745" s="623"/>
      <c r="Z745" s="623"/>
    </row>
    <row r="746">
      <c r="A746" s="650"/>
      <c r="B746" s="623"/>
      <c r="C746" s="650"/>
      <c r="D746" s="650"/>
      <c r="E746" s="623"/>
      <c r="F746" s="623"/>
      <c r="G746" s="623"/>
      <c r="H746" s="623"/>
      <c r="I746" s="623"/>
      <c r="J746" s="623"/>
      <c r="K746" s="623"/>
      <c r="L746" s="623"/>
      <c r="M746" s="623"/>
      <c r="N746" s="623"/>
      <c r="O746" s="623"/>
      <c r="P746" s="623"/>
      <c r="Q746" s="623"/>
      <c r="R746" s="623"/>
      <c r="S746" s="623"/>
      <c r="T746" s="623"/>
      <c r="U746" s="623"/>
      <c r="V746" s="623"/>
      <c r="W746" s="623"/>
      <c r="X746" s="623"/>
      <c r="Y746" s="623"/>
      <c r="Z746" s="623"/>
    </row>
    <row r="747">
      <c r="A747" s="650"/>
      <c r="B747" s="623"/>
      <c r="C747" s="650"/>
      <c r="D747" s="650"/>
      <c r="E747" s="623"/>
      <c r="F747" s="623"/>
      <c r="G747" s="623"/>
      <c r="H747" s="623"/>
      <c r="I747" s="623"/>
      <c r="J747" s="623"/>
      <c r="K747" s="623"/>
      <c r="L747" s="623"/>
      <c r="M747" s="623"/>
      <c r="N747" s="623"/>
      <c r="O747" s="623"/>
      <c r="P747" s="623"/>
      <c r="Q747" s="623"/>
      <c r="R747" s="623"/>
      <c r="S747" s="623"/>
      <c r="T747" s="623"/>
      <c r="U747" s="623"/>
      <c r="V747" s="623"/>
      <c r="W747" s="623"/>
      <c r="X747" s="623"/>
      <c r="Y747" s="623"/>
      <c r="Z747" s="623"/>
    </row>
    <row r="748">
      <c r="A748" s="650"/>
      <c r="B748" s="623"/>
      <c r="C748" s="650"/>
      <c r="D748" s="650"/>
      <c r="E748" s="623"/>
      <c r="F748" s="623"/>
      <c r="G748" s="623"/>
      <c r="H748" s="623"/>
      <c r="I748" s="623"/>
      <c r="J748" s="623"/>
      <c r="K748" s="623"/>
      <c r="L748" s="623"/>
      <c r="M748" s="623"/>
      <c r="N748" s="623"/>
      <c r="O748" s="623"/>
      <c r="P748" s="623"/>
      <c r="Q748" s="623"/>
      <c r="R748" s="623"/>
      <c r="S748" s="623"/>
      <c r="T748" s="623"/>
      <c r="U748" s="623"/>
      <c r="V748" s="623"/>
      <c r="W748" s="623"/>
      <c r="X748" s="623"/>
      <c r="Y748" s="623"/>
      <c r="Z748" s="623"/>
    </row>
    <row r="749">
      <c r="A749" s="650"/>
      <c r="B749" s="623"/>
      <c r="C749" s="650"/>
      <c r="D749" s="650"/>
      <c r="E749" s="623"/>
      <c r="F749" s="623"/>
      <c r="G749" s="623"/>
      <c r="H749" s="623"/>
      <c r="I749" s="623"/>
      <c r="J749" s="623"/>
      <c r="K749" s="623"/>
      <c r="L749" s="623"/>
      <c r="M749" s="623"/>
      <c r="N749" s="623"/>
      <c r="O749" s="623"/>
      <c r="P749" s="623"/>
      <c r="Q749" s="623"/>
      <c r="R749" s="623"/>
      <c r="S749" s="623"/>
      <c r="T749" s="623"/>
      <c r="U749" s="623"/>
      <c r="V749" s="623"/>
      <c r="W749" s="623"/>
      <c r="X749" s="623"/>
      <c r="Y749" s="623"/>
      <c r="Z749" s="623"/>
    </row>
    <row r="750">
      <c r="A750" s="650"/>
      <c r="B750" s="623"/>
      <c r="C750" s="650"/>
      <c r="D750" s="650"/>
      <c r="E750" s="623"/>
      <c r="F750" s="623"/>
      <c r="G750" s="623"/>
      <c r="H750" s="623"/>
      <c r="I750" s="623"/>
      <c r="J750" s="623"/>
      <c r="K750" s="623"/>
      <c r="L750" s="623"/>
      <c r="M750" s="623"/>
      <c r="N750" s="623"/>
      <c r="O750" s="623"/>
      <c r="P750" s="623"/>
      <c r="Q750" s="623"/>
      <c r="R750" s="623"/>
      <c r="S750" s="623"/>
      <c r="T750" s="623"/>
      <c r="U750" s="623"/>
      <c r="V750" s="623"/>
      <c r="W750" s="623"/>
      <c r="X750" s="623"/>
      <c r="Y750" s="623"/>
      <c r="Z750" s="623"/>
    </row>
    <row r="751">
      <c r="A751" s="650"/>
      <c r="B751" s="623"/>
      <c r="C751" s="650"/>
      <c r="D751" s="650"/>
      <c r="E751" s="623"/>
      <c r="F751" s="623"/>
      <c r="G751" s="623"/>
      <c r="H751" s="623"/>
      <c r="I751" s="623"/>
      <c r="J751" s="623"/>
      <c r="K751" s="623"/>
      <c r="L751" s="623"/>
      <c r="M751" s="623"/>
      <c r="N751" s="623"/>
      <c r="O751" s="623"/>
      <c r="P751" s="623"/>
      <c r="Q751" s="623"/>
      <c r="R751" s="623"/>
      <c r="S751" s="623"/>
      <c r="T751" s="623"/>
      <c r="U751" s="623"/>
      <c r="V751" s="623"/>
      <c r="W751" s="623"/>
      <c r="X751" s="623"/>
      <c r="Y751" s="623"/>
      <c r="Z751" s="623"/>
    </row>
    <row r="752">
      <c r="A752" s="650"/>
      <c r="B752" s="623"/>
      <c r="C752" s="650"/>
      <c r="D752" s="650"/>
      <c r="E752" s="623"/>
      <c r="F752" s="623"/>
      <c r="G752" s="623"/>
      <c r="H752" s="623"/>
      <c r="I752" s="623"/>
      <c r="J752" s="623"/>
      <c r="K752" s="623"/>
      <c r="L752" s="623"/>
      <c r="M752" s="623"/>
      <c r="N752" s="623"/>
      <c r="O752" s="623"/>
      <c r="P752" s="623"/>
      <c r="Q752" s="623"/>
      <c r="R752" s="623"/>
      <c r="S752" s="623"/>
      <c r="T752" s="623"/>
      <c r="U752" s="623"/>
      <c r="V752" s="623"/>
      <c r="W752" s="623"/>
      <c r="X752" s="623"/>
      <c r="Y752" s="623"/>
      <c r="Z752" s="623"/>
    </row>
    <row r="753">
      <c r="A753" s="650"/>
      <c r="B753" s="623"/>
      <c r="C753" s="650"/>
      <c r="D753" s="650"/>
      <c r="E753" s="623"/>
      <c r="F753" s="623"/>
      <c r="G753" s="623"/>
      <c r="H753" s="623"/>
      <c r="I753" s="623"/>
      <c r="J753" s="623"/>
      <c r="K753" s="623"/>
      <c r="L753" s="623"/>
      <c r="M753" s="623"/>
      <c r="N753" s="623"/>
      <c r="O753" s="623"/>
      <c r="P753" s="623"/>
      <c r="Q753" s="623"/>
      <c r="R753" s="623"/>
      <c r="S753" s="623"/>
      <c r="T753" s="623"/>
      <c r="U753" s="623"/>
      <c r="V753" s="623"/>
      <c r="W753" s="623"/>
      <c r="X753" s="623"/>
      <c r="Y753" s="623"/>
      <c r="Z753" s="623"/>
    </row>
    <row r="754">
      <c r="A754" s="650"/>
      <c r="B754" s="623"/>
      <c r="C754" s="650"/>
      <c r="D754" s="650"/>
      <c r="E754" s="623"/>
      <c r="F754" s="623"/>
      <c r="G754" s="623"/>
      <c r="H754" s="623"/>
      <c r="I754" s="623"/>
      <c r="J754" s="623"/>
      <c r="K754" s="623"/>
      <c r="L754" s="623"/>
      <c r="M754" s="623"/>
      <c r="N754" s="623"/>
      <c r="O754" s="623"/>
      <c r="P754" s="623"/>
      <c r="Q754" s="623"/>
      <c r="R754" s="623"/>
      <c r="S754" s="623"/>
      <c r="T754" s="623"/>
      <c r="U754" s="623"/>
      <c r="V754" s="623"/>
      <c r="W754" s="623"/>
      <c r="X754" s="623"/>
      <c r="Y754" s="623"/>
      <c r="Z754" s="623"/>
    </row>
    <row r="755">
      <c r="A755" s="650"/>
      <c r="B755" s="623"/>
      <c r="C755" s="650"/>
      <c r="D755" s="650"/>
      <c r="E755" s="623"/>
      <c r="F755" s="623"/>
      <c r="G755" s="623"/>
      <c r="H755" s="623"/>
      <c r="I755" s="623"/>
      <c r="J755" s="623"/>
      <c r="K755" s="623"/>
      <c r="L755" s="623"/>
      <c r="M755" s="623"/>
      <c r="N755" s="623"/>
      <c r="O755" s="623"/>
      <c r="P755" s="623"/>
      <c r="Q755" s="623"/>
      <c r="R755" s="623"/>
      <c r="S755" s="623"/>
      <c r="T755" s="623"/>
      <c r="U755" s="623"/>
      <c r="V755" s="623"/>
      <c r="W755" s="623"/>
      <c r="X755" s="623"/>
      <c r="Y755" s="623"/>
      <c r="Z755" s="623"/>
    </row>
    <row r="756">
      <c r="A756" s="650"/>
      <c r="B756" s="623"/>
      <c r="C756" s="650"/>
      <c r="D756" s="650"/>
      <c r="E756" s="623"/>
      <c r="F756" s="623"/>
      <c r="G756" s="623"/>
      <c r="H756" s="623"/>
      <c r="I756" s="623"/>
      <c r="J756" s="623"/>
      <c r="K756" s="623"/>
      <c r="L756" s="623"/>
      <c r="M756" s="623"/>
      <c r="N756" s="623"/>
      <c r="O756" s="623"/>
      <c r="P756" s="623"/>
      <c r="Q756" s="623"/>
      <c r="R756" s="623"/>
      <c r="S756" s="623"/>
      <c r="T756" s="623"/>
      <c r="U756" s="623"/>
      <c r="V756" s="623"/>
      <c r="W756" s="623"/>
      <c r="X756" s="623"/>
      <c r="Y756" s="623"/>
      <c r="Z756" s="623"/>
    </row>
    <row r="757">
      <c r="A757" s="650"/>
      <c r="B757" s="623"/>
      <c r="C757" s="650"/>
      <c r="D757" s="650"/>
      <c r="E757" s="623"/>
      <c r="F757" s="623"/>
      <c r="G757" s="623"/>
      <c r="H757" s="623"/>
      <c r="I757" s="623"/>
      <c r="J757" s="623"/>
      <c r="K757" s="623"/>
      <c r="L757" s="623"/>
      <c r="M757" s="623"/>
      <c r="N757" s="623"/>
      <c r="O757" s="623"/>
      <c r="P757" s="623"/>
      <c r="Q757" s="623"/>
      <c r="R757" s="623"/>
      <c r="S757" s="623"/>
      <c r="T757" s="623"/>
      <c r="U757" s="623"/>
      <c r="V757" s="623"/>
      <c r="W757" s="623"/>
      <c r="X757" s="623"/>
      <c r="Y757" s="623"/>
      <c r="Z757" s="623"/>
    </row>
    <row r="758">
      <c r="A758" s="650"/>
      <c r="B758" s="623"/>
      <c r="C758" s="650"/>
      <c r="D758" s="650"/>
      <c r="E758" s="623"/>
      <c r="F758" s="623"/>
      <c r="G758" s="623"/>
      <c r="H758" s="623"/>
      <c r="I758" s="623"/>
      <c r="J758" s="623"/>
      <c r="K758" s="623"/>
      <c r="L758" s="623"/>
      <c r="M758" s="623"/>
      <c r="N758" s="623"/>
      <c r="O758" s="623"/>
      <c r="P758" s="623"/>
      <c r="Q758" s="623"/>
      <c r="R758" s="623"/>
      <c r="S758" s="623"/>
      <c r="T758" s="623"/>
      <c r="U758" s="623"/>
      <c r="V758" s="623"/>
      <c r="W758" s="623"/>
      <c r="X758" s="623"/>
      <c r="Y758" s="623"/>
      <c r="Z758" s="623"/>
    </row>
    <row r="759">
      <c r="A759" s="650"/>
      <c r="B759" s="623"/>
      <c r="C759" s="650"/>
      <c r="D759" s="650"/>
      <c r="E759" s="623"/>
      <c r="F759" s="623"/>
      <c r="G759" s="623"/>
      <c r="H759" s="623"/>
      <c r="I759" s="623"/>
      <c r="J759" s="623"/>
      <c r="K759" s="623"/>
      <c r="L759" s="623"/>
      <c r="M759" s="623"/>
      <c r="N759" s="623"/>
      <c r="O759" s="623"/>
      <c r="P759" s="623"/>
      <c r="Q759" s="623"/>
      <c r="R759" s="623"/>
      <c r="S759" s="623"/>
      <c r="T759" s="623"/>
      <c r="U759" s="623"/>
      <c r="V759" s="623"/>
      <c r="W759" s="623"/>
      <c r="X759" s="623"/>
      <c r="Y759" s="623"/>
      <c r="Z759" s="623"/>
    </row>
    <row r="760">
      <c r="A760" s="650"/>
      <c r="B760" s="623"/>
      <c r="C760" s="650"/>
      <c r="D760" s="650"/>
      <c r="E760" s="623"/>
      <c r="F760" s="623"/>
      <c r="G760" s="623"/>
      <c r="H760" s="623"/>
      <c r="I760" s="623"/>
      <c r="J760" s="623"/>
      <c r="K760" s="623"/>
      <c r="L760" s="623"/>
      <c r="M760" s="623"/>
      <c r="N760" s="623"/>
      <c r="O760" s="623"/>
      <c r="P760" s="623"/>
      <c r="Q760" s="623"/>
      <c r="R760" s="623"/>
      <c r="S760" s="623"/>
      <c r="T760" s="623"/>
      <c r="U760" s="623"/>
      <c r="V760" s="623"/>
      <c r="W760" s="623"/>
      <c r="X760" s="623"/>
      <c r="Y760" s="623"/>
      <c r="Z760" s="623"/>
    </row>
    <row r="761">
      <c r="A761" s="650"/>
      <c r="B761" s="623"/>
      <c r="C761" s="650"/>
      <c r="D761" s="650"/>
      <c r="E761" s="623"/>
      <c r="F761" s="623"/>
      <c r="G761" s="623"/>
      <c r="H761" s="623"/>
      <c r="I761" s="623"/>
      <c r="J761" s="623"/>
      <c r="K761" s="623"/>
      <c r="L761" s="623"/>
      <c r="M761" s="623"/>
      <c r="N761" s="623"/>
      <c r="O761" s="623"/>
      <c r="P761" s="623"/>
      <c r="Q761" s="623"/>
      <c r="R761" s="623"/>
      <c r="S761" s="623"/>
      <c r="T761" s="623"/>
      <c r="U761" s="623"/>
      <c r="V761" s="623"/>
      <c r="W761" s="623"/>
      <c r="X761" s="623"/>
      <c r="Y761" s="623"/>
      <c r="Z761" s="623"/>
    </row>
    <row r="762">
      <c r="A762" s="650"/>
      <c r="B762" s="623"/>
      <c r="C762" s="650"/>
      <c r="D762" s="650"/>
      <c r="E762" s="623"/>
      <c r="F762" s="623"/>
      <c r="G762" s="623"/>
      <c r="H762" s="623"/>
      <c r="I762" s="623"/>
      <c r="J762" s="623"/>
      <c r="K762" s="623"/>
      <c r="L762" s="623"/>
      <c r="M762" s="623"/>
      <c r="N762" s="623"/>
      <c r="O762" s="623"/>
      <c r="P762" s="623"/>
      <c r="Q762" s="623"/>
      <c r="R762" s="623"/>
      <c r="S762" s="623"/>
      <c r="T762" s="623"/>
      <c r="U762" s="623"/>
      <c r="V762" s="623"/>
      <c r="W762" s="623"/>
      <c r="X762" s="623"/>
      <c r="Y762" s="623"/>
      <c r="Z762" s="623"/>
    </row>
    <row r="763">
      <c r="A763" s="650"/>
      <c r="B763" s="623"/>
      <c r="C763" s="650"/>
      <c r="D763" s="650"/>
      <c r="E763" s="623"/>
      <c r="F763" s="623"/>
      <c r="G763" s="623"/>
      <c r="H763" s="623"/>
      <c r="I763" s="623"/>
      <c r="J763" s="623"/>
      <c r="K763" s="623"/>
      <c r="L763" s="623"/>
      <c r="M763" s="623"/>
      <c r="N763" s="623"/>
      <c r="O763" s="623"/>
      <c r="P763" s="623"/>
      <c r="Q763" s="623"/>
      <c r="R763" s="623"/>
      <c r="S763" s="623"/>
      <c r="T763" s="623"/>
      <c r="U763" s="623"/>
      <c r="V763" s="623"/>
      <c r="W763" s="623"/>
      <c r="X763" s="623"/>
      <c r="Y763" s="623"/>
      <c r="Z763" s="623"/>
    </row>
    <row r="764">
      <c r="A764" s="650"/>
      <c r="B764" s="623"/>
      <c r="C764" s="650"/>
      <c r="D764" s="650"/>
      <c r="E764" s="623"/>
      <c r="F764" s="623"/>
      <c r="G764" s="623"/>
      <c r="H764" s="623"/>
      <c r="I764" s="623"/>
      <c r="J764" s="623"/>
      <c r="K764" s="623"/>
      <c r="L764" s="623"/>
      <c r="M764" s="623"/>
      <c r="N764" s="623"/>
      <c r="O764" s="623"/>
      <c r="P764" s="623"/>
      <c r="Q764" s="623"/>
      <c r="R764" s="623"/>
      <c r="S764" s="623"/>
      <c r="T764" s="623"/>
      <c r="U764" s="623"/>
      <c r="V764" s="623"/>
      <c r="W764" s="623"/>
      <c r="X764" s="623"/>
      <c r="Y764" s="623"/>
      <c r="Z764" s="623"/>
    </row>
    <row r="765">
      <c r="A765" s="650"/>
      <c r="B765" s="623"/>
      <c r="C765" s="650"/>
      <c r="D765" s="650"/>
      <c r="E765" s="623"/>
      <c r="F765" s="623"/>
      <c r="G765" s="623"/>
      <c r="H765" s="623"/>
      <c r="I765" s="623"/>
      <c r="J765" s="623"/>
      <c r="K765" s="623"/>
      <c r="L765" s="623"/>
      <c r="M765" s="623"/>
      <c r="N765" s="623"/>
      <c r="O765" s="623"/>
      <c r="P765" s="623"/>
      <c r="Q765" s="623"/>
      <c r="R765" s="623"/>
      <c r="S765" s="623"/>
      <c r="T765" s="623"/>
      <c r="U765" s="623"/>
      <c r="V765" s="623"/>
      <c r="W765" s="623"/>
      <c r="X765" s="623"/>
      <c r="Y765" s="623"/>
      <c r="Z765" s="623"/>
    </row>
    <row r="766">
      <c r="A766" s="650"/>
      <c r="B766" s="623"/>
      <c r="C766" s="650"/>
      <c r="D766" s="650"/>
      <c r="E766" s="623"/>
      <c r="F766" s="623"/>
      <c r="G766" s="623"/>
      <c r="H766" s="623"/>
      <c r="I766" s="623"/>
      <c r="J766" s="623"/>
      <c r="K766" s="623"/>
      <c r="L766" s="623"/>
      <c r="M766" s="623"/>
      <c r="N766" s="623"/>
      <c r="O766" s="623"/>
      <c r="P766" s="623"/>
      <c r="Q766" s="623"/>
      <c r="R766" s="623"/>
      <c r="S766" s="623"/>
      <c r="T766" s="623"/>
      <c r="U766" s="623"/>
      <c r="V766" s="623"/>
      <c r="W766" s="623"/>
      <c r="X766" s="623"/>
      <c r="Y766" s="623"/>
      <c r="Z766" s="623"/>
    </row>
    <row r="767">
      <c r="A767" s="650"/>
      <c r="B767" s="623"/>
      <c r="C767" s="650"/>
      <c r="D767" s="650"/>
      <c r="E767" s="623"/>
      <c r="F767" s="623"/>
      <c r="G767" s="623"/>
      <c r="H767" s="623"/>
      <c r="I767" s="623"/>
      <c r="J767" s="623"/>
      <c r="K767" s="623"/>
      <c r="L767" s="623"/>
      <c r="M767" s="623"/>
      <c r="N767" s="623"/>
      <c r="O767" s="623"/>
      <c r="P767" s="623"/>
      <c r="Q767" s="623"/>
      <c r="R767" s="623"/>
      <c r="S767" s="623"/>
      <c r="T767" s="623"/>
      <c r="U767" s="623"/>
      <c r="V767" s="623"/>
      <c r="W767" s="623"/>
      <c r="X767" s="623"/>
      <c r="Y767" s="623"/>
      <c r="Z767" s="623"/>
    </row>
    <row r="768">
      <c r="A768" s="650"/>
      <c r="B768" s="623"/>
      <c r="C768" s="650"/>
      <c r="D768" s="650"/>
      <c r="E768" s="623"/>
      <c r="F768" s="623"/>
      <c r="G768" s="623"/>
      <c r="H768" s="623"/>
      <c r="I768" s="623"/>
      <c r="J768" s="623"/>
      <c r="K768" s="623"/>
      <c r="L768" s="623"/>
      <c r="M768" s="623"/>
      <c r="N768" s="623"/>
      <c r="O768" s="623"/>
      <c r="P768" s="623"/>
      <c r="Q768" s="623"/>
      <c r="R768" s="623"/>
      <c r="S768" s="623"/>
      <c r="T768" s="623"/>
      <c r="U768" s="623"/>
      <c r="V768" s="623"/>
      <c r="W768" s="623"/>
      <c r="X768" s="623"/>
      <c r="Y768" s="623"/>
      <c r="Z768" s="623"/>
    </row>
    <row r="769">
      <c r="A769" s="650"/>
      <c r="B769" s="623"/>
      <c r="C769" s="650"/>
      <c r="D769" s="650"/>
      <c r="E769" s="623"/>
      <c r="F769" s="623"/>
      <c r="G769" s="623"/>
      <c r="H769" s="623"/>
      <c r="I769" s="623"/>
      <c r="J769" s="623"/>
      <c r="K769" s="623"/>
      <c r="L769" s="623"/>
      <c r="M769" s="623"/>
      <c r="N769" s="623"/>
      <c r="O769" s="623"/>
      <c r="P769" s="623"/>
      <c r="Q769" s="623"/>
      <c r="R769" s="623"/>
      <c r="S769" s="623"/>
      <c r="T769" s="623"/>
      <c r="U769" s="623"/>
      <c r="V769" s="623"/>
      <c r="W769" s="623"/>
      <c r="X769" s="623"/>
      <c r="Y769" s="623"/>
      <c r="Z769" s="623"/>
    </row>
    <row r="770">
      <c r="A770" s="650"/>
      <c r="B770" s="623"/>
      <c r="C770" s="650"/>
      <c r="D770" s="650"/>
      <c r="E770" s="623"/>
      <c r="F770" s="623"/>
      <c r="G770" s="623"/>
      <c r="H770" s="623"/>
      <c r="I770" s="623"/>
      <c r="J770" s="623"/>
      <c r="K770" s="623"/>
      <c r="L770" s="623"/>
      <c r="M770" s="623"/>
      <c r="N770" s="623"/>
      <c r="O770" s="623"/>
      <c r="P770" s="623"/>
      <c r="Q770" s="623"/>
      <c r="R770" s="623"/>
      <c r="S770" s="623"/>
      <c r="T770" s="623"/>
      <c r="U770" s="623"/>
      <c r="V770" s="623"/>
      <c r="W770" s="623"/>
      <c r="X770" s="623"/>
      <c r="Y770" s="623"/>
      <c r="Z770" s="623"/>
    </row>
    <row r="771">
      <c r="A771" s="650"/>
      <c r="B771" s="623"/>
      <c r="C771" s="650"/>
      <c r="D771" s="650"/>
      <c r="E771" s="623"/>
      <c r="F771" s="623"/>
      <c r="G771" s="623"/>
      <c r="H771" s="623"/>
      <c r="I771" s="623"/>
      <c r="J771" s="623"/>
      <c r="K771" s="623"/>
      <c r="L771" s="623"/>
      <c r="M771" s="623"/>
      <c r="N771" s="623"/>
      <c r="O771" s="623"/>
      <c r="P771" s="623"/>
      <c r="Q771" s="623"/>
      <c r="R771" s="623"/>
      <c r="S771" s="623"/>
      <c r="T771" s="623"/>
      <c r="U771" s="623"/>
      <c r="V771" s="623"/>
      <c r="W771" s="623"/>
      <c r="X771" s="623"/>
      <c r="Y771" s="623"/>
      <c r="Z771" s="623"/>
    </row>
    <row r="772">
      <c r="A772" s="650"/>
      <c r="B772" s="623"/>
      <c r="C772" s="650"/>
      <c r="D772" s="650"/>
      <c r="E772" s="623"/>
      <c r="F772" s="623"/>
      <c r="G772" s="623"/>
      <c r="H772" s="623"/>
      <c r="I772" s="623"/>
      <c r="J772" s="623"/>
      <c r="K772" s="623"/>
      <c r="L772" s="623"/>
      <c r="M772" s="623"/>
      <c r="N772" s="623"/>
      <c r="O772" s="623"/>
      <c r="P772" s="623"/>
      <c r="Q772" s="623"/>
      <c r="R772" s="623"/>
      <c r="S772" s="623"/>
      <c r="T772" s="623"/>
      <c r="U772" s="623"/>
      <c r="V772" s="623"/>
      <c r="W772" s="623"/>
      <c r="X772" s="623"/>
      <c r="Y772" s="623"/>
      <c r="Z772" s="623"/>
    </row>
    <row r="773">
      <c r="A773" s="650"/>
      <c r="B773" s="623"/>
      <c r="C773" s="650"/>
      <c r="D773" s="650"/>
      <c r="E773" s="623"/>
      <c r="F773" s="623"/>
      <c r="G773" s="623"/>
      <c r="H773" s="623"/>
      <c r="I773" s="623"/>
      <c r="J773" s="623"/>
      <c r="K773" s="623"/>
      <c r="L773" s="623"/>
      <c r="M773" s="623"/>
      <c r="N773" s="623"/>
      <c r="O773" s="623"/>
      <c r="P773" s="623"/>
      <c r="Q773" s="623"/>
      <c r="R773" s="623"/>
      <c r="S773" s="623"/>
      <c r="T773" s="623"/>
      <c r="U773" s="623"/>
      <c r="V773" s="623"/>
      <c r="W773" s="623"/>
      <c r="X773" s="623"/>
      <c r="Y773" s="623"/>
      <c r="Z773" s="623"/>
    </row>
    <row r="774">
      <c r="A774" s="650"/>
      <c r="B774" s="623"/>
      <c r="C774" s="650"/>
      <c r="D774" s="650"/>
      <c r="E774" s="623"/>
      <c r="F774" s="623"/>
      <c r="G774" s="623"/>
      <c r="H774" s="623"/>
      <c r="I774" s="623"/>
      <c r="J774" s="623"/>
      <c r="K774" s="623"/>
      <c r="L774" s="623"/>
      <c r="M774" s="623"/>
      <c r="N774" s="623"/>
      <c r="O774" s="623"/>
      <c r="P774" s="623"/>
      <c r="Q774" s="623"/>
      <c r="R774" s="623"/>
      <c r="S774" s="623"/>
      <c r="T774" s="623"/>
      <c r="U774" s="623"/>
      <c r="V774" s="623"/>
      <c r="W774" s="623"/>
      <c r="X774" s="623"/>
      <c r="Y774" s="623"/>
      <c r="Z774" s="623"/>
    </row>
    <row r="775">
      <c r="A775" s="650"/>
      <c r="B775" s="623"/>
      <c r="C775" s="650"/>
      <c r="D775" s="650"/>
      <c r="E775" s="623"/>
      <c r="F775" s="623"/>
      <c r="G775" s="623"/>
      <c r="H775" s="623"/>
      <c r="I775" s="623"/>
      <c r="J775" s="623"/>
      <c r="K775" s="623"/>
      <c r="L775" s="623"/>
      <c r="M775" s="623"/>
      <c r="N775" s="623"/>
      <c r="O775" s="623"/>
      <c r="P775" s="623"/>
      <c r="Q775" s="623"/>
      <c r="R775" s="623"/>
      <c r="S775" s="623"/>
      <c r="T775" s="623"/>
      <c r="U775" s="623"/>
      <c r="V775" s="623"/>
      <c r="W775" s="623"/>
      <c r="X775" s="623"/>
      <c r="Y775" s="623"/>
      <c r="Z775" s="623"/>
    </row>
    <row r="776">
      <c r="A776" s="650"/>
      <c r="B776" s="623"/>
      <c r="C776" s="650"/>
      <c r="D776" s="650"/>
      <c r="E776" s="623"/>
      <c r="F776" s="623"/>
      <c r="G776" s="623"/>
      <c r="H776" s="623"/>
      <c r="I776" s="623"/>
      <c r="J776" s="623"/>
      <c r="K776" s="623"/>
      <c r="L776" s="623"/>
      <c r="M776" s="623"/>
      <c r="N776" s="623"/>
      <c r="O776" s="623"/>
      <c r="P776" s="623"/>
      <c r="Q776" s="623"/>
      <c r="R776" s="623"/>
      <c r="S776" s="623"/>
      <c r="T776" s="623"/>
      <c r="U776" s="623"/>
      <c r="V776" s="623"/>
      <c r="W776" s="623"/>
      <c r="X776" s="623"/>
      <c r="Y776" s="623"/>
      <c r="Z776" s="623"/>
    </row>
    <row r="777">
      <c r="A777" s="650"/>
      <c r="B777" s="623"/>
      <c r="C777" s="650"/>
      <c r="D777" s="650"/>
      <c r="E777" s="623"/>
      <c r="F777" s="623"/>
      <c r="G777" s="623"/>
      <c r="H777" s="623"/>
      <c r="I777" s="623"/>
      <c r="J777" s="623"/>
      <c r="K777" s="623"/>
      <c r="L777" s="623"/>
      <c r="M777" s="623"/>
      <c r="N777" s="623"/>
      <c r="O777" s="623"/>
      <c r="P777" s="623"/>
      <c r="Q777" s="623"/>
      <c r="R777" s="623"/>
      <c r="S777" s="623"/>
      <c r="T777" s="623"/>
      <c r="U777" s="623"/>
      <c r="V777" s="623"/>
      <c r="W777" s="623"/>
      <c r="X777" s="623"/>
      <c r="Y777" s="623"/>
      <c r="Z777" s="623"/>
    </row>
    <row r="778">
      <c r="A778" s="650"/>
      <c r="B778" s="623"/>
      <c r="C778" s="650"/>
      <c r="D778" s="650"/>
      <c r="E778" s="623"/>
      <c r="F778" s="623"/>
      <c r="G778" s="623"/>
      <c r="H778" s="623"/>
      <c r="I778" s="623"/>
      <c r="J778" s="623"/>
      <c r="K778" s="623"/>
      <c r="L778" s="623"/>
      <c r="M778" s="623"/>
      <c r="N778" s="623"/>
      <c r="O778" s="623"/>
      <c r="P778" s="623"/>
      <c r="Q778" s="623"/>
      <c r="R778" s="623"/>
      <c r="S778" s="623"/>
      <c r="T778" s="623"/>
      <c r="U778" s="623"/>
      <c r="V778" s="623"/>
      <c r="W778" s="623"/>
      <c r="X778" s="623"/>
      <c r="Y778" s="623"/>
      <c r="Z778" s="623"/>
    </row>
    <row r="779">
      <c r="A779" s="650"/>
      <c r="B779" s="623"/>
      <c r="C779" s="650"/>
      <c r="D779" s="650"/>
      <c r="E779" s="623"/>
      <c r="F779" s="623"/>
      <c r="G779" s="623"/>
      <c r="H779" s="623"/>
      <c r="I779" s="623"/>
      <c r="J779" s="623"/>
      <c r="K779" s="623"/>
      <c r="L779" s="623"/>
      <c r="M779" s="623"/>
      <c r="N779" s="623"/>
      <c r="O779" s="623"/>
      <c r="P779" s="623"/>
      <c r="Q779" s="623"/>
      <c r="R779" s="623"/>
      <c r="S779" s="623"/>
      <c r="T779" s="623"/>
      <c r="U779" s="623"/>
      <c r="V779" s="623"/>
      <c r="W779" s="623"/>
      <c r="X779" s="623"/>
      <c r="Y779" s="623"/>
      <c r="Z779" s="623"/>
    </row>
    <row r="780">
      <c r="A780" s="650"/>
      <c r="B780" s="623"/>
      <c r="C780" s="650"/>
      <c r="D780" s="650"/>
      <c r="E780" s="623"/>
      <c r="F780" s="623"/>
      <c r="G780" s="623"/>
      <c r="H780" s="623"/>
      <c r="I780" s="623"/>
      <c r="J780" s="623"/>
      <c r="K780" s="623"/>
      <c r="L780" s="623"/>
      <c r="M780" s="623"/>
      <c r="N780" s="623"/>
      <c r="O780" s="623"/>
      <c r="P780" s="623"/>
      <c r="Q780" s="623"/>
      <c r="R780" s="623"/>
      <c r="S780" s="623"/>
      <c r="T780" s="623"/>
      <c r="U780" s="623"/>
      <c r="V780" s="623"/>
      <c r="W780" s="623"/>
      <c r="X780" s="623"/>
      <c r="Y780" s="623"/>
      <c r="Z780" s="623"/>
    </row>
    <row r="781">
      <c r="A781" s="650"/>
      <c r="B781" s="623"/>
      <c r="C781" s="650"/>
      <c r="D781" s="650"/>
      <c r="E781" s="623"/>
      <c r="F781" s="623"/>
      <c r="G781" s="623"/>
      <c r="H781" s="623"/>
      <c r="I781" s="623"/>
      <c r="J781" s="623"/>
      <c r="K781" s="623"/>
      <c r="L781" s="623"/>
      <c r="M781" s="623"/>
      <c r="N781" s="623"/>
      <c r="O781" s="623"/>
      <c r="P781" s="623"/>
      <c r="Q781" s="623"/>
      <c r="R781" s="623"/>
      <c r="S781" s="623"/>
      <c r="T781" s="623"/>
      <c r="U781" s="623"/>
      <c r="V781" s="623"/>
      <c r="W781" s="623"/>
      <c r="X781" s="623"/>
      <c r="Y781" s="623"/>
      <c r="Z781" s="623"/>
    </row>
    <row r="782">
      <c r="A782" s="650"/>
      <c r="B782" s="623"/>
      <c r="C782" s="650"/>
      <c r="D782" s="650"/>
      <c r="E782" s="623"/>
      <c r="F782" s="623"/>
      <c r="G782" s="623"/>
      <c r="H782" s="623"/>
      <c r="I782" s="623"/>
      <c r="J782" s="623"/>
      <c r="K782" s="623"/>
      <c r="L782" s="623"/>
      <c r="M782" s="623"/>
      <c r="N782" s="623"/>
      <c r="O782" s="623"/>
      <c r="P782" s="623"/>
      <c r="Q782" s="623"/>
      <c r="R782" s="623"/>
      <c r="S782" s="623"/>
      <c r="T782" s="623"/>
      <c r="U782" s="623"/>
      <c r="V782" s="623"/>
      <c r="W782" s="623"/>
      <c r="X782" s="623"/>
      <c r="Y782" s="623"/>
      <c r="Z782" s="623"/>
    </row>
    <row r="783">
      <c r="A783" s="650"/>
      <c r="B783" s="623"/>
      <c r="C783" s="650"/>
      <c r="D783" s="650"/>
      <c r="E783" s="623"/>
      <c r="F783" s="623"/>
      <c r="G783" s="623"/>
      <c r="H783" s="623"/>
      <c r="I783" s="623"/>
      <c r="J783" s="623"/>
      <c r="K783" s="623"/>
      <c r="L783" s="623"/>
      <c r="M783" s="623"/>
      <c r="N783" s="623"/>
      <c r="O783" s="623"/>
      <c r="P783" s="623"/>
      <c r="Q783" s="623"/>
      <c r="R783" s="623"/>
      <c r="S783" s="623"/>
      <c r="T783" s="623"/>
      <c r="U783" s="623"/>
      <c r="V783" s="623"/>
      <c r="W783" s="623"/>
      <c r="X783" s="623"/>
      <c r="Y783" s="623"/>
      <c r="Z783" s="623"/>
    </row>
    <row r="784">
      <c r="A784" s="650"/>
      <c r="B784" s="623"/>
      <c r="C784" s="650"/>
      <c r="D784" s="650"/>
      <c r="E784" s="623"/>
      <c r="F784" s="623"/>
      <c r="G784" s="623"/>
      <c r="H784" s="623"/>
      <c r="I784" s="623"/>
      <c r="J784" s="623"/>
      <c r="K784" s="623"/>
      <c r="L784" s="623"/>
      <c r="M784" s="623"/>
      <c r="N784" s="623"/>
      <c r="O784" s="623"/>
      <c r="P784" s="623"/>
      <c r="Q784" s="623"/>
      <c r="R784" s="623"/>
      <c r="S784" s="623"/>
      <c r="T784" s="623"/>
      <c r="U784" s="623"/>
      <c r="V784" s="623"/>
      <c r="W784" s="623"/>
      <c r="X784" s="623"/>
      <c r="Y784" s="623"/>
      <c r="Z784" s="623"/>
    </row>
    <row r="785">
      <c r="A785" s="650"/>
      <c r="B785" s="623"/>
      <c r="C785" s="650"/>
      <c r="D785" s="650"/>
      <c r="E785" s="623"/>
      <c r="F785" s="623"/>
      <c r="G785" s="623"/>
      <c r="H785" s="623"/>
      <c r="I785" s="623"/>
      <c r="J785" s="623"/>
      <c r="K785" s="623"/>
      <c r="L785" s="623"/>
      <c r="M785" s="623"/>
      <c r="N785" s="623"/>
      <c r="O785" s="623"/>
      <c r="P785" s="623"/>
      <c r="Q785" s="623"/>
      <c r="R785" s="623"/>
      <c r="S785" s="623"/>
      <c r="T785" s="623"/>
      <c r="U785" s="623"/>
      <c r="V785" s="623"/>
      <c r="W785" s="623"/>
      <c r="X785" s="623"/>
      <c r="Y785" s="623"/>
      <c r="Z785" s="623"/>
    </row>
    <row r="786">
      <c r="A786" s="650"/>
      <c r="B786" s="623"/>
      <c r="C786" s="650"/>
      <c r="D786" s="650"/>
      <c r="E786" s="623"/>
      <c r="F786" s="623"/>
      <c r="G786" s="623"/>
      <c r="H786" s="623"/>
      <c r="I786" s="623"/>
      <c r="J786" s="623"/>
      <c r="K786" s="623"/>
      <c r="L786" s="623"/>
      <c r="M786" s="623"/>
      <c r="N786" s="623"/>
      <c r="O786" s="623"/>
      <c r="P786" s="623"/>
      <c r="Q786" s="623"/>
      <c r="R786" s="623"/>
      <c r="S786" s="623"/>
      <c r="T786" s="623"/>
      <c r="U786" s="623"/>
      <c r="V786" s="623"/>
      <c r="W786" s="623"/>
      <c r="X786" s="623"/>
      <c r="Y786" s="623"/>
      <c r="Z786" s="623"/>
    </row>
    <row r="787">
      <c r="A787" s="650"/>
      <c r="B787" s="623"/>
      <c r="C787" s="650"/>
      <c r="D787" s="650"/>
      <c r="E787" s="623"/>
      <c r="F787" s="623"/>
      <c r="G787" s="623"/>
      <c r="H787" s="623"/>
      <c r="I787" s="623"/>
      <c r="J787" s="623"/>
      <c r="K787" s="623"/>
      <c r="L787" s="623"/>
      <c r="M787" s="623"/>
      <c r="N787" s="623"/>
      <c r="O787" s="623"/>
      <c r="P787" s="623"/>
      <c r="Q787" s="623"/>
      <c r="R787" s="623"/>
      <c r="S787" s="623"/>
      <c r="T787" s="623"/>
      <c r="U787" s="623"/>
      <c r="V787" s="623"/>
      <c r="W787" s="623"/>
      <c r="X787" s="623"/>
      <c r="Y787" s="623"/>
      <c r="Z787" s="623"/>
    </row>
    <row r="788">
      <c r="A788" s="650"/>
      <c r="B788" s="623"/>
      <c r="C788" s="650"/>
      <c r="D788" s="650"/>
      <c r="E788" s="623"/>
      <c r="F788" s="623"/>
      <c r="G788" s="623"/>
      <c r="H788" s="623"/>
      <c r="I788" s="623"/>
      <c r="J788" s="623"/>
      <c r="K788" s="623"/>
      <c r="L788" s="623"/>
      <c r="M788" s="623"/>
      <c r="N788" s="623"/>
      <c r="O788" s="623"/>
      <c r="P788" s="623"/>
      <c r="Q788" s="623"/>
      <c r="R788" s="623"/>
      <c r="S788" s="623"/>
      <c r="T788" s="623"/>
      <c r="U788" s="623"/>
      <c r="V788" s="623"/>
      <c r="W788" s="623"/>
      <c r="X788" s="623"/>
      <c r="Y788" s="623"/>
      <c r="Z788" s="623"/>
    </row>
    <row r="789">
      <c r="A789" s="650"/>
      <c r="B789" s="623"/>
      <c r="C789" s="650"/>
      <c r="D789" s="650"/>
      <c r="E789" s="623"/>
      <c r="F789" s="623"/>
      <c r="G789" s="623"/>
      <c r="H789" s="623"/>
      <c r="I789" s="623"/>
      <c r="J789" s="623"/>
      <c r="K789" s="623"/>
      <c r="L789" s="623"/>
      <c r="M789" s="623"/>
      <c r="N789" s="623"/>
      <c r="O789" s="623"/>
      <c r="P789" s="623"/>
      <c r="Q789" s="623"/>
      <c r="R789" s="623"/>
      <c r="S789" s="623"/>
      <c r="T789" s="623"/>
      <c r="U789" s="623"/>
      <c r="V789" s="623"/>
      <c r="W789" s="623"/>
      <c r="X789" s="623"/>
      <c r="Y789" s="623"/>
      <c r="Z789" s="623"/>
    </row>
    <row r="790">
      <c r="A790" s="650"/>
      <c r="B790" s="623"/>
      <c r="C790" s="650"/>
      <c r="D790" s="650"/>
      <c r="E790" s="623"/>
      <c r="F790" s="623"/>
      <c r="G790" s="623"/>
      <c r="H790" s="623"/>
      <c r="I790" s="623"/>
      <c r="J790" s="623"/>
      <c r="K790" s="623"/>
      <c r="L790" s="623"/>
      <c r="M790" s="623"/>
      <c r="N790" s="623"/>
      <c r="O790" s="623"/>
      <c r="P790" s="623"/>
      <c r="Q790" s="623"/>
      <c r="R790" s="623"/>
      <c r="S790" s="623"/>
      <c r="T790" s="623"/>
      <c r="U790" s="623"/>
      <c r="V790" s="623"/>
      <c r="W790" s="623"/>
      <c r="X790" s="623"/>
      <c r="Y790" s="623"/>
      <c r="Z790" s="623"/>
    </row>
    <row r="791">
      <c r="A791" s="650"/>
      <c r="B791" s="623"/>
      <c r="C791" s="650"/>
      <c r="D791" s="650"/>
      <c r="E791" s="623"/>
      <c r="F791" s="623"/>
      <c r="G791" s="623"/>
      <c r="H791" s="623"/>
      <c r="I791" s="623"/>
      <c r="J791" s="623"/>
      <c r="K791" s="623"/>
      <c r="L791" s="623"/>
      <c r="M791" s="623"/>
      <c r="N791" s="623"/>
      <c r="O791" s="623"/>
      <c r="P791" s="623"/>
      <c r="Q791" s="623"/>
      <c r="R791" s="623"/>
      <c r="S791" s="623"/>
      <c r="T791" s="623"/>
      <c r="U791" s="623"/>
      <c r="V791" s="623"/>
      <c r="W791" s="623"/>
      <c r="X791" s="623"/>
      <c r="Y791" s="623"/>
      <c r="Z791" s="623"/>
    </row>
    <row r="792">
      <c r="A792" s="650"/>
      <c r="B792" s="623"/>
      <c r="C792" s="650"/>
      <c r="D792" s="650"/>
      <c r="E792" s="623"/>
      <c r="F792" s="623"/>
      <c r="G792" s="623"/>
      <c r="H792" s="623"/>
      <c r="I792" s="623"/>
      <c r="J792" s="623"/>
      <c r="K792" s="623"/>
      <c r="L792" s="623"/>
      <c r="M792" s="623"/>
      <c r="N792" s="623"/>
      <c r="O792" s="623"/>
      <c r="P792" s="623"/>
      <c r="Q792" s="623"/>
      <c r="R792" s="623"/>
      <c r="S792" s="623"/>
      <c r="T792" s="623"/>
      <c r="U792" s="623"/>
      <c r="V792" s="623"/>
      <c r="W792" s="623"/>
      <c r="X792" s="623"/>
      <c r="Y792" s="623"/>
      <c r="Z792" s="623"/>
    </row>
    <row r="793">
      <c r="A793" s="650"/>
      <c r="B793" s="623"/>
      <c r="C793" s="650"/>
      <c r="D793" s="650"/>
      <c r="E793" s="623"/>
      <c r="F793" s="623"/>
      <c r="G793" s="623"/>
      <c r="H793" s="623"/>
      <c r="I793" s="623"/>
      <c r="J793" s="623"/>
      <c r="K793" s="623"/>
      <c r="L793" s="623"/>
      <c r="M793" s="623"/>
      <c r="N793" s="623"/>
      <c r="O793" s="623"/>
      <c r="P793" s="623"/>
      <c r="Q793" s="623"/>
      <c r="R793" s="623"/>
      <c r="S793" s="623"/>
      <c r="T793" s="623"/>
      <c r="U793" s="623"/>
      <c r="V793" s="623"/>
      <c r="W793" s="623"/>
      <c r="X793" s="623"/>
      <c r="Y793" s="623"/>
      <c r="Z793" s="623"/>
    </row>
    <row r="794">
      <c r="A794" s="650"/>
      <c r="B794" s="623"/>
      <c r="C794" s="650"/>
      <c r="D794" s="650"/>
      <c r="E794" s="623"/>
      <c r="F794" s="623"/>
      <c r="G794" s="623"/>
      <c r="H794" s="623"/>
      <c r="I794" s="623"/>
      <c r="J794" s="623"/>
      <c r="K794" s="623"/>
      <c r="L794" s="623"/>
      <c r="M794" s="623"/>
      <c r="N794" s="623"/>
      <c r="O794" s="623"/>
      <c r="P794" s="623"/>
      <c r="Q794" s="623"/>
      <c r="R794" s="623"/>
      <c r="S794" s="623"/>
      <c r="T794" s="623"/>
      <c r="U794" s="623"/>
      <c r="V794" s="623"/>
      <c r="W794" s="623"/>
      <c r="X794" s="623"/>
      <c r="Y794" s="623"/>
      <c r="Z794" s="623"/>
    </row>
    <row r="795">
      <c r="A795" s="650"/>
      <c r="B795" s="623"/>
      <c r="C795" s="650"/>
      <c r="D795" s="650"/>
      <c r="E795" s="623"/>
      <c r="F795" s="623"/>
      <c r="G795" s="623"/>
      <c r="H795" s="623"/>
      <c r="I795" s="623"/>
      <c r="J795" s="623"/>
      <c r="K795" s="623"/>
      <c r="L795" s="623"/>
      <c r="M795" s="623"/>
      <c r="N795" s="623"/>
      <c r="O795" s="623"/>
      <c r="P795" s="623"/>
      <c r="Q795" s="623"/>
      <c r="R795" s="623"/>
      <c r="S795" s="623"/>
      <c r="T795" s="623"/>
      <c r="U795" s="623"/>
      <c r="V795" s="623"/>
      <c r="W795" s="623"/>
      <c r="X795" s="623"/>
      <c r="Y795" s="623"/>
      <c r="Z795" s="623"/>
    </row>
    <row r="796">
      <c r="A796" s="650"/>
      <c r="B796" s="623"/>
      <c r="C796" s="650"/>
      <c r="D796" s="650"/>
      <c r="E796" s="623"/>
      <c r="F796" s="623"/>
      <c r="G796" s="623"/>
      <c r="H796" s="623"/>
      <c r="I796" s="623"/>
      <c r="J796" s="623"/>
      <c r="K796" s="623"/>
      <c r="L796" s="623"/>
      <c r="M796" s="623"/>
      <c r="N796" s="623"/>
      <c r="O796" s="623"/>
      <c r="P796" s="623"/>
      <c r="Q796" s="623"/>
      <c r="R796" s="623"/>
      <c r="S796" s="623"/>
      <c r="T796" s="623"/>
      <c r="U796" s="623"/>
      <c r="V796" s="623"/>
      <c r="W796" s="623"/>
      <c r="X796" s="623"/>
      <c r="Y796" s="623"/>
      <c r="Z796" s="623"/>
    </row>
    <row r="797">
      <c r="A797" s="650"/>
      <c r="B797" s="623"/>
      <c r="C797" s="650"/>
      <c r="D797" s="650"/>
      <c r="E797" s="623"/>
      <c r="F797" s="623"/>
      <c r="G797" s="623"/>
      <c r="H797" s="623"/>
      <c r="I797" s="623"/>
      <c r="J797" s="623"/>
      <c r="K797" s="623"/>
      <c r="L797" s="623"/>
      <c r="M797" s="623"/>
      <c r="N797" s="623"/>
      <c r="O797" s="623"/>
      <c r="P797" s="623"/>
      <c r="Q797" s="623"/>
      <c r="R797" s="623"/>
      <c r="S797" s="623"/>
      <c r="T797" s="623"/>
      <c r="U797" s="623"/>
      <c r="V797" s="623"/>
      <c r="W797" s="623"/>
      <c r="X797" s="623"/>
      <c r="Y797" s="623"/>
      <c r="Z797" s="623"/>
    </row>
    <row r="798">
      <c r="A798" s="650"/>
      <c r="B798" s="623"/>
      <c r="C798" s="650"/>
      <c r="D798" s="650"/>
      <c r="E798" s="623"/>
      <c r="F798" s="623"/>
      <c r="G798" s="623"/>
      <c r="H798" s="623"/>
      <c r="I798" s="623"/>
      <c r="J798" s="623"/>
      <c r="K798" s="623"/>
      <c r="L798" s="623"/>
      <c r="M798" s="623"/>
      <c r="N798" s="623"/>
      <c r="O798" s="623"/>
      <c r="P798" s="623"/>
      <c r="Q798" s="623"/>
      <c r="R798" s="623"/>
      <c r="S798" s="623"/>
      <c r="T798" s="623"/>
      <c r="U798" s="623"/>
      <c r="V798" s="623"/>
      <c r="W798" s="623"/>
      <c r="X798" s="623"/>
      <c r="Y798" s="623"/>
      <c r="Z798" s="623"/>
    </row>
    <row r="799">
      <c r="A799" s="650"/>
      <c r="B799" s="623"/>
      <c r="C799" s="650"/>
      <c r="D799" s="650"/>
      <c r="E799" s="623"/>
      <c r="F799" s="623"/>
      <c r="G799" s="623"/>
      <c r="H799" s="623"/>
      <c r="I799" s="623"/>
      <c r="J799" s="623"/>
      <c r="K799" s="623"/>
      <c r="L799" s="623"/>
      <c r="M799" s="623"/>
      <c r="N799" s="623"/>
      <c r="O799" s="623"/>
      <c r="P799" s="623"/>
      <c r="Q799" s="623"/>
      <c r="R799" s="623"/>
      <c r="S799" s="623"/>
      <c r="T799" s="623"/>
      <c r="U799" s="623"/>
      <c r="V799" s="623"/>
      <c r="W799" s="623"/>
      <c r="X799" s="623"/>
      <c r="Y799" s="623"/>
      <c r="Z799" s="623"/>
    </row>
    <row r="800">
      <c r="A800" s="650"/>
      <c r="B800" s="623"/>
      <c r="C800" s="650"/>
      <c r="D800" s="650"/>
      <c r="E800" s="623"/>
      <c r="F800" s="623"/>
      <c r="G800" s="623"/>
      <c r="H800" s="623"/>
      <c r="I800" s="623"/>
      <c r="J800" s="623"/>
      <c r="K800" s="623"/>
      <c r="L800" s="623"/>
      <c r="M800" s="623"/>
      <c r="N800" s="623"/>
      <c r="O800" s="623"/>
      <c r="P800" s="623"/>
      <c r="Q800" s="623"/>
      <c r="R800" s="623"/>
      <c r="S800" s="623"/>
      <c r="T800" s="623"/>
      <c r="U800" s="623"/>
      <c r="V800" s="623"/>
      <c r="W800" s="623"/>
      <c r="X800" s="623"/>
      <c r="Y800" s="623"/>
      <c r="Z800" s="623"/>
    </row>
    <row r="801">
      <c r="A801" s="650"/>
      <c r="B801" s="623"/>
      <c r="C801" s="650"/>
      <c r="D801" s="650"/>
      <c r="E801" s="623"/>
      <c r="F801" s="623"/>
      <c r="G801" s="623"/>
      <c r="H801" s="623"/>
      <c r="I801" s="623"/>
      <c r="J801" s="623"/>
      <c r="K801" s="623"/>
      <c r="L801" s="623"/>
      <c r="M801" s="623"/>
      <c r="N801" s="623"/>
      <c r="O801" s="623"/>
      <c r="P801" s="623"/>
      <c r="Q801" s="623"/>
      <c r="R801" s="623"/>
      <c r="S801" s="623"/>
      <c r="T801" s="623"/>
      <c r="U801" s="623"/>
      <c r="V801" s="623"/>
      <c r="W801" s="623"/>
      <c r="X801" s="623"/>
      <c r="Y801" s="623"/>
      <c r="Z801" s="623"/>
    </row>
    <row r="802">
      <c r="A802" s="650"/>
      <c r="B802" s="623"/>
      <c r="C802" s="650"/>
      <c r="D802" s="650"/>
      <c r="E802" s="623"/>
      <c r="F802" s="623"/>
      <c r="G802" s="623"/>
      <c r="H802" s="623"/>
      <c r="I802" s="623"/>
      <c r="J802" s="623"/>
      <c r="K802" s="623"/>
      <c r="L802" s="623"/>
      <c r="M802" s="623"/>
      <c r="N802" s="623"/>
      <c r="O802" s="623"/>
      <c r="P802" s="623"/>
      <c r="Q802" s="623"/>
      <c r="R802" s="623"/>
      <c r="S802" s="623"/>
      <c r="T802" s="623"/>
      <c r="U802" s="623"/>
      <c r="V802" s="623"/>
      <c r="W802" s="623"/>
      <c r="X802" s="623"/>
      <c r="Y802" s="623"/>
      <c r="Z802" s="623"/>
    </row>
    <row r="803">
      <c r="A803" s="650"/>
      <c r="B803" s="623"/>
      <c r="C803" s="650"/>
      <c r="D803" s="650"/>
      <c r="E803" s="623"/>
      <c r="F803" s="623"/>
      <c r="G803" s="623"/>
      <c r="H803" s="623"/>
      <c r="I803" s="623"/>
      <c r="J803" s="623"/>
      <c r="K803" s="623"/>
      <c r="L803" s="623"/>
      <c r="M803" s="623"/>
      <c r="N803" s="623"/>
      <c r="O803" s="623"/>
      <c r="P803" s="623"/>
      <c r="Q803" s="623"/>
      <c r="R803" s="623"/>
      <c r="S803" s="623"/>
      <c r="T803" s="623"/>
      <c r="U803" s="623"/>
      <c r="V803" s="623"/>
      <c r="W803" s="623"/>
      <c r="X803" s="623"/>
      <c r="Y803" s="623"/>
      <c r="Z803" s="623"/>
    </row>
    <row r="804">
      <c r="A804" s="650"/>
      <c r="B804" s="623"/>
      <c r="C804" s="650"/>
      <c r="D804" s="650"/>
      <c r="E804" s="623"/>
      <c r="F804" s="623"/>
      <c r="G804" s="623"/>
      <c r="H804" s="623"/>
      <c r="I804" s="623"/>
      <c r="J804" s="623"/>
      <c r="K804" s="623"/>
      <c r="L804" s="623"/>
      <c r="M804" s="623"/>
      <c r="N804" s="623"/>
      <c r="O804" s="623"/>
      <c r="P804" s="623"/>
      <c r="Q804" s="623"/>
      <c r="R804" s="623"/>
      <c r="S804" s="623"/>
      <c r="T804" s="623"/>
      <c r="U804" s="623"/>
      <c r="V804" s="623"/>
      <c r="W804" s="623"/>
      <c r="X804" s="623"/>
      <c r="Y804" s="623"/>
      <c r="Z804" s="623"/>
    </row>
    <row r="805">
      <c r="A805" s="650"/>
      <c r="B805" s="623"/>
      <c r="C805" s="650"/>
      <c r="D805" s="650"/>
      <c r="E805" s="623"/>
      <c r="F805" s="623"/>
      <c r="G805" s="623"/>
      <c r="H805" s="623"/>
      <c r="I805" s="623"/>
      <c r="J805" s="623"/>
      <c r="K805" s="623"/>
      <c r="L805" s="623"/>
      <c r="M805" s="623"/>
      <c r="N805" s="623"/>
      <c r="O805" s="623"/>
      <c r="P805" s="623"/>
      <c r="Q805" s="623"/>
      <c r="R805" s="623"/>
      <c r="S805" s="623"/>
      <c r="T805" s="623"/>
      <c r="U805" s="623"/>
      <c r="V805" s="623"/>
      <c r="W805" s="623"/>
      <c r="X805" s="623"/>
      <c r="Y805" s="623"/>
      <c r="Z805" s="623"/>
    </row>
    <row r="806">
      <c r="A806" s="650"/>
      <c r="B806" s="623"/>
      <c r="C806" s="650"/>
      <c r="D806" s="650"/>
      <c r="E806" s="623"/>
      <c r="F806" s="623"/>
      <c r="G806" s="623"/>
      <c r="H806" s="623"/>
      <c r="I806" s="623"/>
      <c r="J806" s="623"/>
      <c r="K806" s="623"/>
      <c r="L806" s="623"/>
      <c r="M806" s="623"/>
      <c r="N806" s="623"/>
      <c r="O806" s="623"/>
      <c r="P806" s="623"/>
      <c r="Q806" s="623"/>
      <c r="R806" s="623"/>
      <c r="S806" s="623"/>
      <c r="T806" s="623"/>
      <c r="U806" s="623"/>
      <c r="V806" s="623"/>
      <c r="W806" s="623"/>
      <c r="X806" s="623"/>
      <c r="Y806" s="623"/>
      <c r="Z806" s="623"/>
    </row>
    <row r="807">
      <c r="A807" s="650"/>
      <c r="B807" s="623"/>
      <c r="C807" s="650"/>
      <c r="D807" s="650"/>
      <c r="E807" s="623"/>
      <c r="F807" s="623"/>
      <c r="G807" s="623"/>
      <c r="H807" s="623"/>
      <c r="I807" s="623"/>
      <c r="J807" s="623"/>
      <c r="K807" s="623"/>
      <c r="L807" s="623"/>
      <c r="M807" s="623"/>
      <c r="N807" s="623"/>
      <c r="O807" s="623"/>
      <c r="P807" s="623"/>
      <c r="Q807" s="623"/>
      <c r="R807" s="623"/>
      <c r="S807" s="623"/>
      <c r="T807" s="623"/>
      <c r="U807" s="623"/>
      <c r="V807" s="623"/>
      <c r="W807" s="623"/>
      <c r="X807" s="623"/>
      <c r="Y807" s="623"/>
      <c r="Z807" s="623"/>
    </row>
    <row r="808">
      <c r="A808" s="650"/>
      <c r="B808" s="623"/>
      <c r="C808" s="650"/>
      <c r="D808" s="650"/>
      <c r="E808" s="623"/>
      <c r="F808" s="623"/>
      <c r="G808" s="623"/>
      <c r="H808" s="623"/>
      <c r="I808" s="623"/>
      <c r="J808" s="623"/>
      <c r="K808" s="623"/>
      <c r="L808" s="623"/>
      <c r="M808" s="623"/>
      <c r="N808" s="623"/>
      <c r="O808" s="623"/>
      <c r="P808" s="623"/>
      <c r="Q808" s="623"/>
      <c r="R808" s="623"/>
      <c r="S808" s="623"/>
      <c r="T808" s="623"/>
      <c r="U808" s="623"/>
      <c r="V808" s="623"/>
      <c r="W808" s="623"/>
      <c r="X808" s="623"/>
      <c r="Y808" s="623"/>
      <c r="Z808" s="623"/>
    </row>
    <row r="809">
      <c r="A809" s="650"/>
      <c r="B809" s="623"/>
      <c r="C809" s="650"/>
      <c r="D809" s="650"/>
      <c r="E809" s="623"/>
      <c r="F809" s="623"/>
      <c r="G809" s="623"/>
      <c r="H809" s="623"/>
      <c r="I809" s="623"/>
      <c r="J809" s="623"/>
      <c r="K809" s="623"/>
      <c r="L809" s="623"/>
      <c r="M809" s="623"/>
      <c r="N809" s="623"/>
      <c r="O809" s="623"/>
      <c r="P809" s="623"/>
      <c r="Q809" s="623"/>
      <c r="R809" s="623"/>
      <c r="S809" s="623"/>
      <c r="T809" s="623"/>
      <c r="U809" s="623"/>
      <c r="V809" s="623"/>
      <c r="W809" s="623"/>
      <c r="X809" s="623"/>
      <c r="Y809" s="623"/>
      <c r="Z809" s="623"/>
    </row>
    <row r="810">
      <c r="A810" s="650"/>
      <c r="B810" s="623"/>
      <c r="C810" s="650"/>
      <c r="D810" s="650"/>
      <c r="E810" s="623"/>
      <c r="F810" s="623"/>
      <c r="G810" s="623"/>
      <c r="H810" s="623"/>
      <c r="I810" s="623"/>
      <c r="J810" s="623"/>
      <c r="K810" s="623"/>
      <c r="L810" s="623"/>
      <c r="M810" s="623"/>
      <c r="N810" s="623"/>
      <c r="O810" s="623"/>
      <c r="P810" s="623"/>
      <c r="Q810" s="623"/>
      <c r="R810" s="623"/>
      <c r="S810" s="623"/>
      <c r="T810" s="623"/>
      <c r="U810" s="623"/>
      <c r="V810" s="623"/>
      <c r="W810" s="623"/>
      <c r="X810" s="623"/>
      <c r="Y810" s="623"/>
      <c r="Z810" s="623"/>
    </row>
    <row r="811">
      <c r="A811" s="650"/>
      <c r="B811" s="623"/>
      <c r="C811" s="650"/>
      <c r="D811" s="650"/>
      <c r="E811" s="623"/>
      <c r="F811" s="623"/>
      <c r="G811" s="623"/>
      <c r="H811" s="623"/>
      <c r="I811" s="623"/>
      <c r="J811" s="623"/>
      <c r="K811" s="623"/>
      <c r="L811" s="623"/>
      <c r="M811" s="623"/>
      <c r="N811" s="623"/>
      <c r="O811" s="623"/>
      <c r="P811" s="623"/>
      <c r="Q811" s="623"/>
      <c r="R811" s="623"/>
      <c r="S811" s="623"/>
      <c r="T811" s="623"/>
      <c r="U811" s="623"/>
      <c r="V811" s="623"/>
      <c r="W811" s="623"/>
      <c r="X811" s="623"/>
      <c r="Y811" s="623"/>
      <c r="Z811" s="623"/>
    </row>
    <row r="812">
      <c r="A812" s="650"/>
      <c r="B812" s="623"/>
      <c r="C812" s="650"/>
      <c r="D812" s="650"/>
      <c r="E812" s="623"/>
      <c r="F812" s="623"/>
      <c r="G812" s="623"/>
      <c r="H812" s="623"/>
      <c r="I812" s="623"/>
      <c r="J812" s="623"/>
      <c r="K812" s="623"/>
      <c r="L812" s="623"/>
      <c r="M812" s="623"/>
      <c r="N812" s="623"/>
      <c r="O812" s="623"/>
      <c r="P812" s="623"/>
      <c r="Q812" s="623"/>
      <c r="R812" s="623"/>
      <c r="S812" s="623"/>
      <c r="T812" s="623"/>
      <c r="U812" s="623"/>
      <c r="V812" s="623"/>
      <c r="W812" s="623"/>
      <c r="X812" s="623"/>
      <c r="Y812" s="623"/>
      <c r="Z812" s="623"/>
    </row>
    <row r="813">
      <c r="A813" s="650"/>
      <c r="B813" s="623"/>
      <c r="C813" s="650"/>
      <c r="D813" s="650"/>
      <c r="E813" s="623"/>
      <c r="F813" s="623"/>
      <c r="G813" s="623"/>
      <c r="H813" s="623"/>
      <c r="I813" s="623"/>
      <c r="J813" s="623"/>
      <c r="K813" s="623"/>
      <c r="L813" s="623"/>
      <c r="M813" s="623"/>
      <c r="N813" s="623"/>
      <c r="O813" s="623"/>
      <c r="P813" s="623"/>
      <c r="Q813" s="623"/>
      <c r="R813" s="623"/>
      <c r="S813" s="623"/>
      <c r="T813" s="623"/>
      <c r="U813" s="623"/>
      <c r="V813" s="623"/>
      <c r="W813" s="623"/>
      <c r="X813" s="623"/>
      <c r="Y813" s="623"/>
      <c r="Z813" s="623"/>
    </row>
    <row r="814">
      <c r="A814" s="650"/>
      <c r="B814" s="623"/>
      <c r="C814" s="650"/>
      <c r="D814" s="650"/>
      <c r="E814" s="623"/>
      <c r="F814" s="623"/>
      <c r="G814" s="623"/>
      <c r="H814" s="623"/>
      <c r="I814" s="623"/>
      <c r="J814" s="623"/>
      <c r="K814" s="623"/>
      <c r="L814" s="623"/>
      <c r="M814" s="623"/>
      <c r="N814" s="623"/>
      <c r="O814" s="623"/>
      <c r="P814" s="623"/>
      <c r="Q814" s="623"/>
      <c r="R814" s="623"/>
      <c r="S814" s="623"/>
      <c r="T814" s="623"/>
      <c r="U814" s="623"/>
      <c r="V814" s="623"/>
      <c r="W814" s="623"/>
      <c r="X814" s="623"/>
      <c r="Y814" s="623"/>
      <c r="Z814" s="623"/>
    </row>
    <row r="815">
      <c r="A815" s="650"/>
      <c r="B815" s="623"/>
      <c r="C815" s="650"/>
      <c r="D815" s="650"/>
      <c r="E815" s="623"/>
      <c r="F815" s="623"/>
      <c r="G815" s="623"/>
      <c r="H815" s="623"/>
      <c r="I815" s="623"/>
      <c r="J815" s="623"/>
      <c r="K815" s="623"/>
      <c r="L815" s="623"/>
      <c r="M815" s="623"/>
      <c r="N815" s="623"/>
      <c r="O815" s="623"/>
      <c r="P815" s="623"/>
      <c r="Q815" s="623"/>
      <c r="R815" s="623"/>
      <c r="S815" s="623"/>
      <c r="T815" s="623"/>
      <c r="U815" s="623"/>
      <c r="V815" s="623"/>
      <c r="W815" s="623"/>
      <c r="X815" s="623"/>
      <c r="Y815" s="623"/>
      <c r="Z815" s="623"/>
    </row>
    <row r="816">
      <c r="A816" s="650"/>
      <c r="B816" s="623"/>
      <c r="C816" s="650"/>
      <c r="D816" s="650"/>
      <c r="E816" s="623"/>
      <c r="F816" s="623"/>
      <c r="G816" s="623"/>
      <c r="H816" s="623"/>
      <c r="I816" s="623"/>
      <c r="J816" s="623"/>
      <c r="K816" s="623"/>
      <c r="L816" s="623"/>
      <c r="M816" s="623"/>
      <c r="N816" s="623"/>
      <c r="O816" s="623"/>
      <c r="P816" s="623"/>
      <c r="Q816" s="623"/>
      <c r="R816" s="623"/>
      <c r="S816" s="623"/>
      <c r="T816" s="623"/>
      <c r="U816" s="623"/>
      <c r="V816" s="623"/>
      <c r="W816" s="623"/>
      <c r="X816" s="623"/>
      <c r="Y816" s="623"/>
      <c r="Z816" s="623"/>
    </row>
    <row r="817">
      <c r="A817" s="650"/>
      <c r="B817" s="623"/>
      <c r="C817" s="650"/>
      <c r="D817" s="650"/>
      <c r="E817" s="623"/>
      <c r="F817" s="623"/>
      <c r="G817" s="623"/>
      <c r="H817" s="623"/>
      <c r="I817" s="623"/>
      <c r="J817" s="623"/>
      <c r="K817" s="623"/>
      <c r="L817" s="623"/>
      <c r="M817" s="623"/>
      <c r="N817" s="623"/>
      <c r="O817" s="623"/>
      <c r="P817" s="623"/>
      <c r="Q817" s="623"/>
      <c r="R817" s="623"/>
      <c r="S817" s="623"/>
      <c r="T817" s="623"/>
      <c r="U817" s="623"/>
      <c r="V817" s="623"/>
      <c r="W817" s="623"/>
      <c r="X817" s="623"/>
      <c r="Y817" s="623"/>
      <c r="Z817" s="623"/>
    </row>
    <row r="818">
      <c r="A818" s="650"/>
      <c r="B818" s="623"/>
      <c r="C818" s="650"/>
      <c r="D818" s="650"/>
      <c r="E818" s="623"/>
      <c r="F818" s="623"/>
      <c r="G818" s="623"/>
      <c r="H818" s="623"/>
      <c r="I818" s="623"/>
      <c r="J818" s="623"/>
      <c r="K818" s="623"/>
      <c r="L818" s="623"/>
      <c r="M818" s="623"/>
      <c r="N818" s="623"/>
      <c r="O818" s="623"/>
      <c r="P818" s="623"/>
      <c r="Q818" s="623"/>
      <c r="R818" s="623"/>
      <c r="S818" s="623"/>
      <c r="T818" s="623"/>
      <c r="U818" s="623"/>
      <c r="V818" s="623"/>
      <c r="W818" s="623"/>
      <c r="X818" s="623"/>
      <c r="Y818" s="623"/>
      <c r="Z818" s="623"/>
    </row>
    <row r="819">
      <c r="A819" s="650"/>
      <c r="B819" s="623"/>
      <c r="C819" s="650"/>
      <c r="D819" s="650"/>
      <c r="E819" s="623"/>
      <c r="F819" s="623"/>
      <c r="G819" s="623"/>
      <c r="H819" s="623"/>
      <c r="I819" s="623"/>
      <c r="J819" s="623"/>
      <c r="K819" s="623"/>
      <c r="L819" s="623"/>
      <c r="M819" s="623"/>
      <c r="N819" s="623"/>
      <c r="O819" s="623"/>
      <c r="P819" s="623"/>
      <c r="Q819" s="623"/>
      <c r="R819" s="623"/>
      <c r="S819" s="623"/>
      <c r="T819" s="623"/>
      <c r="U819" s="623"/>
      <c r="V819" s="623"/>
      <c r="W819" s="623"/>
      <c r="X819" s="623"/>
      <c r="Y819" s="623"/>
      <c r="Z819" s="623"/>
    </row>
    <row r="820">
      <c r="A820" s="650"/>
      <c r="B820" s="623"/>
      <c r="C820" s="650"/>
      <c r="D820" s="650"/>
      <c r="E820" s="623"/>
      <c r="F820" s="623"/>
      <c r="G820" s="623"/>
      <c r="H820" s="623"/>
      <c r="I820" s="623"/>
      <c r="J820" s="623"/>
      <c r="K820" s="623"/>
      <c r="L820" s="623"/>
      <c r="M820" s="623"/>
      <c r="N820" s="623"/>
      <c r="O820" s="623"/>
      <c r="P820" s="623"/>
      <c r="Q820" s="623"/>
      <c r="R820" s="623"/>
      <c r="S820" s="623"/>
      <c r="T820" s="623"/>
      <c r="U820" s="623"/>
      <c r="V820" s="623"/>
      <c r="W820" s="623"/>
      <c r="X820" s="623"/>
      <c r="Y820" s="623"/>
      <c r="Z820" s="623"/>
    </row>
    <row r="821">
      <c r="A821" s="650"/>
      <c r="B821" s="623"/>
      <c r="C821" s="650"/>
      <c r="D821" s="650"/>
      <c r="E821" s="623"/>
      <c r="F821" s="623"/>
      <c r="G821" s="623"/>
      <c r="H821" s="623"/>
      <c r="I821" s="623"/>
      <c r="J821" s="623"/>
      <c r="K821" s="623"/>
      <c r="L821" s="623"/>
      <c r="M821" s="623"/>
      <c r="N821" s="623"/>
      <c r="O821" s="623"/>
      <c r="P821" s="623"/>
      <c r="Q821" s="623"/>
      <c r="R821" s="623"/>
      <c r="S821" s="623"/>
      <c r="T821" s="623"/>
      <c r="U821" s="623"/>
      <c r="V821" s="623"/>
      <c r="W821" s="623"/>
      <c r="X821" s="623"/>
      <c r="Y821" s="623"/>
      <c r="Z821" s="623"/>
    </row>
    <row r="822">
      <c r="A822" s="650"/>
      <c r="B822" s="623"/>
      <c r="C822" s="650"/>
      <c r="D822" s="650"/>
      <c r="E822" s="623"/>
      <c r="F822" s="623"/>
      <c r="G822" s="623"/>
      <c r="H822" s="623"/>
      <c r="I822" s="623"/>
      <c r="J822" s="623"/>
      <c r="K822" s="623"/>
      <c r="L822" s="623"/>
      <c r="M822" s="623"/>
      <c r="N822" s="623"/>
      <c r="O822" s="623"/>
      <c r="P822" s="623"/>
      <c r="Q822" s="623"/>
      <c r="R822" s="623"/>
      <c r="S822" s="623"/>
      <c r="T822" s="623"/>
      <c r="U822" s="623"/>
      <c r="V822" s="623"/>
      <c r="W822" s="623"/>
      <c r="X822" s="623"/>
      <c r="Y822" s="623"/>
      <c r="Z822" s="623"/>
    </row>
    <row r="823">
      <c r="A823" s="650"/>
      <c r="B823" s="623"/>
      <c r="C823" s="650"/>
      <c r="D823" s="650"/>
      <c r="E823" s="623"/>
      <c r="F823" s="623"/>
      <c r="G823" s="623"/>
      <c r="H823" s="623"/>
      <c r="I823" s="623"/>
      <c r="J823" s="623"/>
      <c r="K823" s="623"/>
      <c r="L823" s="623"/>
      <c r="M823" s="623"/>
      <c r="N823" s="623"/>
      <c r="O823" s="623"/>
      <c r="P823" s="623"/>
      <c r="Q823" s="623"/>
      <c r="R823" s="623"/>
      <c r="S823" s="623"/>
      <c r="T823" s="623"/>
      <c r="U823" s="623"/>
      <c r="V823" s="623"/>
      <c r="W823" s="623"/>
      <c r="X823" s="623"/>
      <c r="Y823" s="623"/>
      <c r="Z823" s="623"/>
    </row>
    <row r="824">
      <c r="A824" s="650"/>
      <c r="B824" s="623"/>
      <c r="C824" s="650"/>
      <c r="D824" s="650"/>
      <c r="E824" s="623"/>
      <c r="F824" s="623"/>
      <c r="G824" s="623"/>
      <c r="H824" s="623"/>
      <c r="I824" s="623"/>
      <c r="J824" s="623"/>
      <c r="K824" s="623"/>
      <c r="L824" s="623"/>
      <c r="M824" s="623"/>
      <c r="N824" s="623"/>
      <c r="O824" s="623"/>
      <c r="P824" s="623"/>
      <c r="Q824" s="623"/>
      <c r="R824" s="623"/>
      <c r="S824" s="623"/>
      <c r="T824" s="623"/>
      <c r="U824" s="623"/>
      <c r="V824" s="623"/>
      <c r="W824" s="623"/>
      <c r="X824" s="623"/>
      <c r="Y824" s="623"/>
      <c r="Z824" s="623"/>
    </row>
    <row r="825">
      <c r="A825" s="650"/>
      <c r="B825" s="623"/>
      <c r="C825" s="650"/>
      <c r="D825" s="650"/>
      <c r="E825" s="623"/>
      <c r="F825" s="623"/>
      <c r="G825" s="623"/>
      <c r="H825" s="623"/>
      <c r="I825" s="623"/>
      <c r="J825" s="623"/>
      <c r="K825" s="623"/>
      <c r="L825" s="623"/>
      <c r="M825" s="623"/>
      <c r="N825" s="623"/>
      <c r="O825" s="623"/>
      <c r="P825" s="623"/>
      <c r="Q825" s="623"/>
      <c r="R825" s="623"/>
      <c r="S825" s="623"/>
      <c r="T825" s="623"/>
      <c r="U825" s="623"/>
      <c r="V825" s="623"/>
      <c r="W825" s="623"/>
      <c r="X825" s="623"/>
      <c r="Y825" s="623"/>
      <c r="Z825" s="623"/>
    </row>
    <row r="826">
      <c r="A826" s="650"/>
      <c r="B826" s="623"/>
      <c r="C826" s="650"/>
      <c r="D826" s="650"/>
      <c r="E826" s="623"/>
      <c r="F826" s="623"/>
      <c r="G826" s="623"/>
      <c r="H826" s="623"/>
      <c r="I826" s="623"/>
      <c r="J826" s="623"/>
      <c r="K826" s="623"/>
      <c r="L826" s="623"/>
      <c r="M826" s="623"/>
      <c r="N826" s="623"/>
      <c r="O826" s="623"/>
      <c r="P826" s="623"/>
      <c r="Q826" s="623"/>
      <c r="R826" s="623"/>
      <c r="S826" s="623"/>
      <c r="T826" s="623"/>
      <c r="U826" s="623"/>
      <c r="V826" s="623"/>
      <c r="W826" s="623"/>
      <c r="X826" s="623"/>
      <c r="Y826" s="623"/>
      <c r="Z826" s="623"/>
    </row>
    <row r="827">
      <c r="A827" s="650"/>
      <c r="B827" s="623"/>
      <c r="C827" s="650"/>
      <c r="D827" s="650"/>
      <c r="E827" s="623"/>
      <c r="F827" s="623"/>
      <c r="G827" s="623"/>
      <c r="H827" s="623"/>
      <c r="I827" s="623"/>
      <c r="J827" s="623"/>
      <c r="K827" s="623"/>
      <c r="L827" s="623"/>
      <c r="M827" s="623"/>
      <c r="N827" s="623"/>
      <c r="O827" s="623"/>
      <c r="P827" s="623"/>
      <c r="Q827" s="623"/>
      <c r="R827" s="623"/>
      <c r="S827" s="623"/>
      <c r="T827" s="623"/>
      <c r="U827" s="623"/>
      <c r="V827" s="623"/>
      <c r="W827" s="623"/>
      <c r="X827" s="623"/>
      <c r="Y827" s="623"/>
      <c r="Z827" s="623"/>
    </row>
    <row r="828">
      <c r="A828" s="650"/>
      <c r="B828" s="623"/>
      <c r="C828" s="650"/>
      <c r="D828" s="650"/>
      <c r="E828" s="623"/>
      <c r="F828" s="623"/>
      <c r="G828" s="623"/>
      <c r="H828" s="623"/>
      <c r="I828" s="623"/>
      <c r="J828" s="623"/>
      <c r="K828" s="623"/>
      <c r="L828" s="623"/>
      <c r="M828" s="623"/>
      <c r="N828" s="623"/>
      <c r="O828" s="623"/>
      <c r="P828" s="623"/>
      <c r="Q828" s="623"/>
      <c r="R828" s="623"/>
      <c r="S828" s="623"/>
      <c r="T828" s="623"/>
      <c r="U828" s="623"/>
      <c r="V828" s="623"/>
      <c r="W828" s="623"/>
      <c r="X828" s="623"/>
      <c r="Y828" s="623"/>
      <c r="Z828" s="623"/>
    </row>
    <row r="829">
      <c r="A829" s="650"/>
      <c r="B829" s="623"/>
      <c r="C829" s="650"/>
      <c r="D829" s="650"/>
      <c r="E829" s="623"/>
      <c r="F829" s="623"/>
      <c r="G829" s="623"/>
      <c r="H829" s="623"/>
      <c r="I829" s="623"/>
      <c r="J829" s="623"/>
      <c r="K829" s="623"/>
      <c r="L829" s="623"/>
      <c r="M829" s="623"/>
      <c r="N829" s="623"/>
      <c r="O829" s="623"/>
      <c r="P829" s="623"/>
      <c r="Q829" s="623"/>
      <c r="R829" s="623"/>
      <c r="S829" s="623"/>
      <c r="T829" s="623"/>
      <c r="U829" s="623"/>
      <c r="V829" s="623"/>
      <c r="W829" s="623"/>
      <c r="X829" s="623"/>
      <c r="Y829" s="623"/>
      <c r="Z829" s="623"/>
    </row>
    <row r="830">
      <c r="A830" s="650"/>
      <c r="B830" s="623"/>
      <c r="C830" s="650"/>
      <c r="D830" s="650"/>
      <c r="E830" s="623"/>
      <c r="F830" s="623"/>
      <c r="G830" s="623"/>
      <c r="H830" s="623"/>
      <c r="I830" s="623"/>
      <c r="J830" s="623"/>
      <c r="K830" s="623"/>
      <c r="L830" s="623"/>
      <c r="M830" s="623"/>
      <c r="N830" s="623"/>
      <c r="O830" s="623"/>
      <c r="P830" s="623"/>
      <c r="Q830" s="623"/>
      <c r="R830" s="623"/>
      <c r="S830" s="623"/>
      <c r="T830" s="623"/>
      <c r="U830" s="623"/>
      <c r="V830" s="623"/>
      <c r="W830" s="623"/>
      <c r="X830" s="623"/>
      <c r="Y830" s="623"/>
      <c r="Z830" s="623"/>
    </row>
    <row r="831">
      <c r="A831" s="650"/>
      <c r="B831" s="623"/>
      <c r="C831" s="650"/>
      <c r="D831" s="650"/>
      <c r="E831" s="623"/>
      <c r="F831" s="623"/>
      <c r="G831" s="623"/>
      <c r="H831" s="623"/>
      <c r="I831" s="623"/>
      <c r="J831" s="623"/>
      <c r="K831" s="623"/>
      <c r="L831" s="623"/>
      <c r="M831" s="623"/>
      <c r="N831" s="623"/>
      <c r="O831" s="623"/>
      <c r="P831" s="623"/>
      <c r="Q831" s="623"/>
      <c r="R831" s="623"/>
      <c r="S831" s="623"/>
      <c r="T831" s="623"/>
      <c r="U831" s="623"/>
      <c r="V831" s="623"/>
      <c r="W831" s="623"/>
      <c r="X831" s="623"/>
      <c r="Y831" s="623"/>
      <c r="Z831" s="623"/>
    </row>
    <row r="832">
      <c r="A832" s="650"/>
      <c r="B832" s="623"/>
      <c r="C832" s="650"/>
      <c r="D832" s="650"/>
      <c r="E832" s="623"/>
      <c r="F832" s="623"/>
      <c r="G832" s="623"/>
      <c r="H832" s="623"/>
      <c r="I832" s="623"/>
      <c r="J832" s="623"/>
      <c r="K832" s="623"/>
      <c r="L832" s="623"/>
      <c r="M832" s="623"/>
      <c r="N832" s="623"/>
      <c r="O832" s="623"/>
      <c r="P832" s="623"/>
      <c r="Q832" s="623"/>
      <c r="R832" s="623"/>
      <c r="S832" s="623"/>
      <c r="T832" s="623"/>
      <c r="U832" s="623"/>
      <c r="V832" s="623"/>
      <c r="W832" s="623"/>
      <c r="X832" s="623"/>
      <c r="Y832" s="623"/>
      <c r="Z832" s="623"/>
    </row>
    <row r="833">
      <c r="A833" s="650"/>
      <c r="B833" s="623"/>
      <c r="C833" s="650"/>
      <c r="D833" s="650"/>
      <c r="E833" s="623"/>
      <c r="F833" s="623"/>
      <c r="G833" s="623"/>
      <c r="H833" s="623"/>
      <c r="I833" s="623"/>
      <c r="J833" s="623"/>
      <c r="K833" s="623"/>
      <c r="L833" s="623"/>
      <c r="M833" s="623"/>
      <c r="N833" s="623"/>
      <c r="O833" s="623"/>
      <c r="P833" s="623"/>
      <c r="Q833" s="623"/>
      <c r="R833" s="623"/>
      <c r="S833" s="623"/>
      <c r="T833" s="623"/>
      <c r="U833" s="623"/>
      <c r="V833" s="623"/>
      <c r="W833" s="623"/>
      <c r="X833" s="623"/>
      <c r="Y833" s="623"/>
      <c r="Z833" s="623"/>
    </row>
    <row r="834">
      <c r="A834" s="650"/>
      <c r="B834" s="623"/>
      <c r="C834" s="650"/>
      <c r="D834" s="650"/>
      <c r="E834" s="623"/>
      <c r="F834" s="623"/>
      <c r="G834" s="623"/>
      <c r="H834" s="623"/>
      <c r="I834" s="623"/>
      <c r="J834" s="623"/>
      <c r="K834" s="623"/>
      <c r="L834" s="623"/>
      <c r="M834" s="623"/>
      <c r="N834" s="623"/>
      <c r="O834" s="623"/>
      <c r="P834" s="623"/>
      <c r="Q834" s="623"/>
      <c r="R834" s="623"/>
      <c r="S834" s="623"/>
      <c r="T834" s="623"/>
      <c r="U834" s="623"/>
      <c r="V834" s="623"/>
      <c r="W834" s="623"/>
      <c r="X834" s="623"/>
      <c r="Y834" s="623"/>
      <c r="Z834" s="623"/>
    </row>
    <row r="835">
      <c r="A835" s="650"/>
      <c r="B835" s="623"/>
      <c r="C835" s="650"/>
      <c r="D835" s="650"/>
      <c r="E835" s="623"/>
      <c r="F835" s="623"/>
      <c r="G835" s="623"/>
      <c r="H835" s="623"/>
      <c r="I835" s="623"/>
      <c r="J835" s="623"/>
      <c r="K835" s="623"/>
      <c r="L835" s="623"/>
      <c r="M835" s="623"/>
      <c r="N835" s="623"/>
      <c r="O835" s="623"/>
      <c r="P835" s="623"/>
      <c r="Q835" s="623"/>
      <c r="R835" s="623"/>
      <c r="S835" s="623"/>
      <c r="T835" s="623"/>
      <c r="U835" s="623"/>
      <c r="V835" s="623"/>
      <c r="W835" s="623"/>
      <c r="X835" s="623"/>
      <c r="Y835" s="623"/>
      <c r="Z835" s="623"/>
    </row>
    <row r="836">
      <c r="A836" s="650"/>
      <c r="B836" s="623"/>
      <c r="C836" s="650"/>
      <c r="D836" s="650"/>
      <c r="E836" s="623"/>
      <c r="F836" s="623"/>
      <c r="G836" s="623"/>
      <c r="H836" s="623"/>
      <c r="I836" s="623"/>
      <c r="J836" s="623"/>
      <c r="K836" s="623"/>
      <c r="L836" s="623"/>
      <c r="M836" s="623"/>
      <c r="N836" s="623"/>
      <c r="O836" s="623"/>
      <c r="P836" s="623"/>
      <c r="Q836" s="623"/>
      <c r="R836" s="623"/>
      <c r="S836" s="623"/>
      <c r="T836" s="623"/>
      <c r="U836" s="623"/>
      <c r="V836" s="623"/>
      <c r="W836" s="623"/>
      <c r="X836" s="623"/>
      <c r="Y836" s="623"/>
      <c r="Z836" s="623"/>
    </row>
    <row r="837">
      <c r="A837" s="650"/>
      <c r="B837" s="623"/>
      <c r="C837" s="650"/>
      <c r="D837" s="650"/>
      <c r="E837" s="623"/>
      <c r="F837" s="623"/>
      <c r="G837" s="623"/>
      <c r="H837" s="623"/>
      <c r="I837" s="623"/>
      <c r="J837" s="623"/>
      <c r="K837" s="623"/>
      <c r="L837" s="623"/>
      <c r="M837" s="623"/>
      <c r="N837" s="623"/>
      <c r="O837" s="623"/>
      <c r="P837" s="623"/>
      <c r="Q837" s="623"/>
      <c r="R837" s="623"/>
      <c r="S837" s="623"/>
      <c r="T837" s="623"/>
      <c r="U837" s="623"/>
      <c r="V837" s="623"/>
      <c r="W837" s="623"/>
      <c r="X837" s="623"/>
      <c r="Y837" s="623"/>
      <c r="Z837" s="623"/>
    </row>
    <row r="838">
      <c r="A838" s="650"/>
      <c r="B838" s="623"/>
      <c r="C838" s="650"/>
      <c r="D838" s="650"/>
      <c r="E838" s="623"/>
      <c r="F838" s="623"/>
      <c r="G838" s="623"/>
      <c r="H838" s="623"/>
      <c r="I838" s="623"/>
      <c r="J838" s="623"/>
      <c r="K838" s="623"/>
      <c r="L838" s="623"/>
      <c r="M838" s="623"/>
      <c r="N838" s="623"/>
      <c r="O838" s="623"/>
      <c r="P838" s="623"/>
      <c r="Q838" s="623"/>
      <c r="R838" s="623"/>
      <c r="S838" s="623"/>
      <c r="T838" s="623"/>
      <c r="U838" s="623"/>
      <c r="V838" s="623"/>
      <c r="W838" s="623"/>
      <c r="X838" s="623"/>
      <c r="Y838" s="623"/>
      <c r="Z838" s="623"/>
    </row>
    <row r="839">
      <c r="A839" s="650"/>
      <c r="B839" s="623"/>
      <c r="C839" s="650"/>
      <c r="D839" s="650"/>
      <c r="E839" s="623"/>
      <c r="F839" s="623"/>
      <c r="G839" s="623"/>
      <c r="H839" s="623"/>
      <c r="I839" s="623"/>
      <c r="J839" s="623"/>
      <c r="K839" s="623"/>
      <c r="L839" s="623"/>
      <c r="M839" s="623"/>
      <c r="N839" s="623"/>
      <c r="O839" s="623"/>
      <c r="P839" s="623"/>
      <c r="Q839" s="623"/>
      <c r="R839" s="623"/>
      <c r="S839" s="623"/>
      <c r="T839" s="623"/>
      <c r="U839" s="623"/>
      <c r="V839" s="623"/>
      <c r="W839" s="623"/>
      <c r="X839" s="623"/>
      <c r="Y839" s="623"/>
      <c r="Z839" s="623"/>
    </row>
    <row r="840">
      <c r="A840" s="650"/>
      <c r="B840" s="623"/>
      <c r="C840" s="650"/>
      <c r="D840" s="650"/>
      <c r="E840" s="623"/>
      <c r="F840" s="623"/>
      <c r="G840" s="623"/>
      <c r="H840" s="623"/>
      <c r="I840" s="623"/>
      <c r="J840" s="623"/>
      <c r="K840" s="623"/>
      <c r="L840" s="623"/>
      <c r="M840" s="623"/>
      <c r="N840" s="623"/>
      <c r="O840" s="623"/>
      <c r="P840" s="623"/>
      <c r="Q840" s="623"/>
      <c r="R840" s="623"/>
      <c r="S840" s="623"/>
      <c r="T840" s="623"/>
      <c r="U840" s="623"/>
      <c r="V840" s="623"/>
      <c r="W840" s="623"/>
      <c r="X840" s="623"/>
      <c r="Y840" s="623"/>
      <c r="Z840" s="623"/>
    </row>
    <row r="841">
      <c r="A841" s="650"/>
      <c r="B841" s="623"/>
      <c r="C841" s="650"/>
      <c r="D841" s="650"/>
      <c r="E841" s="623"/>
      <c r="F841" s="623"/>
      <c r="G841" s="623"/>
      <c r="H841" s="623"/>
      <c r="I841" s="623"/>
      <c r="J841" s="623"/>
      <c r="K841" s="623"/>
      <c r="L841" s="623"/>
      <c r="M841" s="623"/>
      <c r="N841" s="623"/>
      <c r="O841" s="623"/>
      <c r="P841" s="623"/>
      <c r="Q841" s="623"/>
      <c r="R841" s="623"/>
      <c r="S841" s="623"/>
      <c r="T841" s="623"/>
      <c r="U841" s="623"/>
      <c r="V841" s="623"/>
      <c r="W841" s="623"/>
      <c r="X841" s="623"/>
      <c r="Y841" s="623"/>
      <c r="Z841" s="623"/>
    </row>
    <row r="842">
      <c r="A842" s="650"/>
      <c r="B842" s="623"/>
      <c r="C842" s="650"/>
      <c r="D842" s="650"/>
      <c r="E842" s="623"/>
      <c r="F842" s="623"/>
      <c r="G842" s="623"/>
      <c r="H842" s="623"/>
      <c r="I842" s="623"/>
      <c r="J842" s="623"/>
      <c r="K842" s="623"/>
      <c r="L842" s="623"/>
      <c r="M842" s="623"/>
      <c r="N842" s="623"/>
      <c r="O842" s="623"/>
      <c r="P842" s="623"/>
      <c r="Q842" s="623"/>
      <c r="R842" s="623"/>
      <c r="S842" s="623"/>
      <c r="T842" s="623"/>
      <c r="U842" s="623"/>
      <c r="V842" s="623"/>
      <c r="W842" s="623"/>
      <c r="X842" s="623"/>
      <c r="Y842" s="623"/>
      <c r="Z842" s="623"/>
    </row>
    <row r="843">
      <c r="A843" s="650"/>
      <c r="B843" s="623"/>
      <c r="C843" s="650"/>
      <c r="D843" s="650"/>
      <c r="E843" s="623"/>
      <c r="F843" s="623"/>
      <c r="G843" s="623"/>
      <c r="H843" s="623"/>
      <c r="I843" s="623"/>
      <c r="J843" s="623"/>
      <c r="K843" s="623"/>
      <c r="L843" s="623"/>
      <c r="M843" s="623"/>
      <c r="N843" s="623"/>
      <c r="O843" s="623"/>
      <c r="P843" s="623"/>
      <c r="Q843" s="623"/>
      <c r="R843" s="623"/>
      <c r="S843" s="623"/>
      <c r="T843" s="623"/>
      <c r="U843" s="623"/>
      <c r="V843" s="623"/>
      <c r="W843" s="623"/>
      <c r="X843" s="623"/>
      <c r="Y843" s="623"/>
      <c r="Z843" s="623"/>
    </row>
    <row r="844">
      <c r="A844" s="650"/>
      <c r="B844" s="623"/>
      <c r="C844" s="650"/>
      <c r="D844" s="650"/>
      <c r="E844" s="623"/>
      <c r="F844" s="623"/>
      <c r="G844" s="623"/>
      <c r="H844" s="623"/>
      <c r="I844" s="623"/>
      <c r="J844" s="623"/>
      <c r="K844" s="623"/>
      <c r="L844" s="623"/>
      <c r="M844" s="623"/>
      <c r="N844" s="623"/>
      <c r="O844" s="623"/>
      <c r="P844" s="623"/>
      <c r="Q844" s="623"/>
      <c r="R844" s="623"/>
      <c r="S844" s="623"/>
      <c r="T844" s="623"/>
      <c r="U844" s="623"/>
      <c r="V844" s="623"/>
      <c r="W844" s="623"/>
      <c r="X844" s="623"/>
      <c r="Y844" s="623"/>
      <c r="Z844" s="623"/>
    </row>
    <row r="845">
      <c r="A845" s="650"/>
      <c r="B845" s="623"/>
      <c r="C845" s="650"/>
      <c r="D845" s="650"/>
      <c r="E845" s="623"/>
      <c r="F845" s="623"/>
      <c r="G845" s="623"/>
      <c r="H845" s="623"/>
      <c r="I845" s="623"/>
      <c r="J845" s="623"/>
      <c r="K845" s="623"/>
      <c r="L845" s="623"/>
      <c r="M845" s="623"/>
      <c r="N845" s="623"/>
      <c r="O845" s="623"/>
      <c r="P845" s="623"/>
      <c r="Q845" s="623"/>
      <c r="R845" s="623"/>
      <c r="S845" s="623"/>
      <c r="T845" s="623"/>
      <c r="U845" s="623"/>
      <c r="V845" s="623"/>
      <c r="W845" s="623"/>
      <c r="X845" s="623"/>
      <c r="Y845" s="623"/>
      <c r="Z845" s="623"/>
    </row>
    <row r="846">
      <c r="A846" s="650"/>
      <c r="B846" s="623"/>
      <c r="C846" s="650"/>
      <c r="D846" s="650"/>
      <c r="E846" s="623"/>
      <c r="F846" s="623"/>
      <c r="G846" s="623"/>
      <c r="H846" s="623"/>
      <c r="I846" s="623"/>
      <c r="J846" s="623"/>
      <c r="K846" s="623"/>
      <c r="L846" s="623"/>
      <c r="M846" s="623"/>
      <c r="N846" s="623"/>
      <c r="O846" s="623"/>
      <c r="P846" s="623"/>
      <c r="Q846" s="623"/>
      <c r="R846" s="623"/>
      <c r="S846" s="623"/>
      <c r="T846" s="623"/>
      <c r="U846" s="623"/>
      <c r="V846" s="623"/>
      <c r="W846" s="623"/>
      <c r="X846" s="623"/>
      <c r="Y846" s="623"/>
      <c r="Z846" s="623"/>
    </row>
    <row r="847">
      <c r="A847" s="650"/>
      <c r="B847" s="623"/>
      <c r="C847" s="650"/>
      <c r="D847" s="650"/>
      <c r="E847" s="623"/>
      <c r="F847" s="623"/>
      <c r="G847" s="623"/>
      <c r="H847" s="623"/>
      <c r="I847" s="623"/>
      <c r="J847" s="623"/>
      <c r="K847" s="623"/>
      <c r="L847" s="623"/>
      <c r="M847" s="623"/>
      <c r="N847" s="623"/>
      <c r="O847" s="623"/>
      <c r="P847" s="623"/>
      <c r="Q847" s="623"/>
      <c r="R847" s="623"/>
      <c r="S847" s="623"/>
      <c r="T847" s="623"/>
      <c r="U847" s="623"/>
      <c r="V847" s="623"/>
      <c r="W847" s="623"/>
      <c r="X847" s="623"/>
      <c r="Y847" s="623"/>
      <c r="Z847" s="623"/>
    </row>
    <row r="848">
      <c r="A848" s="650"/>
      <c r="B848" s="623"/>
      <c r="C848" s="650"/>
      <c r="D848" s="650"/>
      <c r="E848" s="623"/>
      <c r="F848" s="623"/>
      <c r="G848" s="623"/>
      <c r="H848" s="623"/>
      <c r="I848" s="623"/>
      <c r="J848" s="623"/>
      <c r="K848" s="623"/>
      <c r="L848" s="623"/>
      <c r="M848" s="623"/>
      <c r="N848" s="623"/>
      <c r="O848" s="623"/>
      <c r="P848" s="623"/>
      <c r="Q848" s="623"/>
      <c r="R848" s="623"/>
      <c r="S848" s="623"/>
      <c r="T848" s="623"/>
      <c r="U848" s="623"/>
      <c r="V848" s="623"/>
      <c r="W848" s="623"/>
      <c r="X848" s="623"/>
      <c r="Y848" s="623"/>
      <c r="Z848" s="623"/>
    </row>
    <row r="849">
      <c r="A849" s="650"/>
      <c r="B849" s="623"/>
      <c r="C849" s="650"/>
      <c r="D849" s="650"/>
      <c r="E849" s="623"/>
      <c r="F849" s="623"/>
      <c r="G849" s="623"/>
      <c r="H849" s="623"/>
      <c r="I849" s="623"/>
      <c r="J849" s="623"/>
      <c r="K849" s="623"/>
      <c r="L849" s="623"/>
      <c r="M849" s="623"/>
      <c r="N849" s="623"/>
      <c r="O849" s="623"/>
      <c r="P849" s="623"/>
      <c r="Q849" s="623"/>
      <c r="R849" s="623"/>
      <c r="S849" s="623"/>
      <c r="T849" s="623"/>
      <c r="U849" s="623"/>
      <c r="V849" s="623"/>
      <c r="W849" s="623"/>
      <c r="X849" s="623"/>
      <c r="Y849" s="623"/>
      <c r="Z849" s="623"/>
    </row>
    <row r="850">
      <c r="A850" s="650"/>
      <c r="B850" s="623"/>
      <c r="C850" s="650"/>
      <c r="D850" s="650"/>
      <c r="E850" s="623"/>
      <c r="F850" s="623"/>
      <c r="G850" s="623"/>
      <c r="H850" s="623"/>
      <c r="I850" s="623"/>
      <c r="J850" s="623"/>
      <c r="K850" s="623"/>
      <c r="L850" s="623"/>
      <c r="M850" s="623"/>
      <c r="N850" s="623"/>
      <c r="O850" s="623"/>
      <c r="P850" s="623"/>
      <c r="Q850" s="623"/>
      <c r="R850" s="623"/>
      <c r="S850" s="623"/>
      <c r="T850" s="623"/>
      <c r="U850" s="623"/>
      <c r="V850" s="623"/>
      <c r="W850" s="623"/>
      <c r="X850" s="623"/>
      <c r="Y850" s="623"/>
      <c r="Z850" s="623"/>
    </row>
    <row r="851">
      <c r="A851" s="650"/>
      <c r="B851" s="623"/>
      <c r="C851" s="650"/>
      <c r="D851" s="650"/>
      <c r="E851" s="623"/>
      <c r="F851" s="623"/>
      <c r="G851" s="623"/>
      <c r="H851" s="623"/>
      <c r="I851" s="623"/>
      <c r="J851" s="623"/>
      <c r="K851" s="623"/>
      <c r="L851" s="623"/>
      <c r="M851" s="623"/>
      <c r="N851" s="623"/>
      <c r="O851" s="623"/>
      <c r="P851" s="623"/>
      <c r="Q851" s="623"/>
      <c r="R851" s="623"/>
      <c r="S851" s="623"/>
      <c r="T851" s="623"/>
      <c r="U851" s="623"/>
      <c r="V851" s="623"/>
      <c r="W851" s="623"/>
      <c r="X851" s="623"/>
      <c r="Y851" s="623"/>
      <c r="Z851" s="623"/>
    </row>
    <row r="852">
      <c r="A852" s="650"/>
      <c r="B852" s="623"/>
      <c r="C852" s="650"/>
      <c r="D852" s="650"/>
      <c r="E852" s="623"/>
      <c r="F852" s="623"/>
      <c r="G852" s="623"/>
      <c r="H852" s="623"/>
      <c r="I852" s="623"/>
      <c r="J852" s="623"/>
      <c r="K852" s="623"/>
      <c r="L852" s="623"/>
      <c r="M852" s="623"/>
      <c r="N852" s="623"/>
      <c r="O852" s="623"/>
      <c r="P852" s="623"/>
      <c r="Q852" s="623"/>
      <c r="R852" s="623"/>
      <c r="S852" s="623"/>
      <c r="T852" s="623"/>
      <c r="U852" s="623"/>
      <c r="V852" s="623"/>
      <c r="W852" s="623"/>
      <c r="X852" s="623"/>
      <c r="Y852" s="623"/>
      <c r="Z852" s="623"/>
    </row>
    <row r="853">
      <c r="A853" s="650"/>
      <c r="B853" s="623"/>
      <c r="C853" s="650"/>
      <c r="D853" s="650"/>
      <c r="E853" s="623"/>
      <c r="F853" s="623"/>
      <c r="G853" s="623"/>
      <c r="H853" s="623"/>
      <c r="I853" s="623"/>
      <c r="J853" s="623"/>
      <c r="K853" s="623"/>
      <c r="L853" s="623"/>
      <c r="M853" s="623"/>
      <c r="N853" s="623"/>
      <c r="O853" s="623"/>
      <c r="P853" s="623"/>
      <c r="Q853" s="623"/>
      <c r="R853" s="623"/>
      <c r="S853" s="623"/>
      <c r="T853" s="623"/>
      <c r="U853" s="623"/>
      <c r="V853" s="623"/>
      <c r="W853" s="623"/>
      <c r="X853" s="623"/>
      <c r="Y853" s="623"/>
      <c r="Z853" s="623"/>
    </row>
    <row r="854">
      <c r="A854" s="650"/>
      <c r="B854" s="623"/>
      <c r="C854" s="650"/>
      <c r="D854" s="650"/>
      <c r="E854" s="623"/>
      <c r="F854" s="623"/>
      <c r="G854" s="623"/>
      <c r="H854" s="623"/>
      <c r="I854" s="623"/>
      <c r="J854" s="623"/>
      <c r="K854" s="623"/>
      <c r="L854" s="623"/>
      <c r="M854" s="623"/>
      <c r="N854" s="623"/>
      <c r="O854" s="623"/>
      <c r="P854" s="623"/>
      <c r="Q854" s="623"/>
      <c r="R854" s="623"/>
      <c r="S854" s="623"/>
      <c r="T854" s="623"/>
      <c r="U854" s="623"/>
      <c r="V854" s="623"/>
      <c r="W854" s="623"/>
      <c r="X854" s="623"/>
      <c r="Y854" s="623"/>
      <c r="Z854" s="623"/>
    </row>
    <row r="855">
      <c r="A855" s="650"/>
      <c r="B855" s="623"/>
      <c r="C855" s="650"/>
      <c r="D855" s="650"/>
      <c r="E855" s="623"/>
      <c r="F855" s="623"/>
      <c r="G855" s="623"/>
      <c r="H855" s="623"/>
      <c r="I855" s="623"/>
      <c r="J855" s="623"/>
      <c r="K855" s="623"/>
      <c r="L855" s="623"/>
      <c r="M855" s="623"/>
      <c r="N855" s="623"/>
      <c r="O855" s="623"/>
      <c r="P855" s="623"/>
      <c r="Q855" s="623"/>
      <c r="R855" s="623"/>
      <c r="S855" s="623"/>
      <c r="T855" s="623"/>
      <c r="U855" s="623"/>
      <c r="V855" s="623"/>
      <c r="W855" s="623"/>
      <c r="X855" s="623"/>
      <c r="Y855" s="623"/>
      <c r="Z855" s="623"/>
    </row>
    <row r="856">
      <c r="A856" s="650"/>
      <c r="B856" s="623"/>
      <c r="C856" s="650"/>
      <c r="D856" s="650"/>
      <c r="E856" s="623"/>
      <c r="F856" s="623"/>
      <c r="G856" s="623"/>
      <c r="H856" s="623"/>
      <c r="I856" s="623"/>
      <c r="J856" s="623"/>
      <c r="K856" s="623"/>
      <c r="L856" s="623"/>
      <c r="M856" s="623"/>
      <c r="N856" s="623"/>
      <c r="O856" s="623"/>
      <c r="P856" s="623"/>
      <c r="Q856" s="623"/>
      <c r="R856" s="623"/>
      <c r="S856" s="623"/>
      <c r="T856" s="623"/>
      <c r="U856" s="623"/>
      <c r="V856" s="623"/>
      <c r="W856" s="623"/>
      <c r="X856" s="623"/>
      <c r="Y856" s="623"/>
      <c r="Z856" s="623"/>
    </row>
    <row r="857">
      <c r="A857" s="650"/>
      <c r="B857" s="623"/>
      <c r="C857" s="650"/>
      <c r="D857" s="650"/>
      <c r="E857" s="623"/>
      <c r="F857" s="623"/>
      <c r="G857" s="623"/>
      <c r="H857" s="623"/>
      <c r="I857" s="623"/>
      <c r="J857" s="623"/>
      <c r="K857" s="623"/>
      <c r="L857" s="623"/>
      <c r="M857" s="623"/>
      <c r="N857" s="623"/>
      <c r="O857" s="623"/>
      <c r="P857" s="623"/>
      <c r="Q857" s="623"/>
      <c r="R857" s="623"/>
      <c r="S857" s="623"/>
      <c r="T857" s="623"/>
      <c r="U857" s="623"/>
      <c r="V857" s="623"/>
      <c r="W857" s="623"/>
      <c r="X857" s="623"/>
      <c r="Y857" s="623"/>
      <c r="Z857" s="623"/>
    </row>
    <row r="858">
      <c r="A858" s="650"/>
      <c r="B858" s="623"/>
      <c r="C858" s="650"/>
      <c r="D858" s="650"/>
      <c r="E858" s="623"/>
      <c r="F858" s="623"/>
      <c r="G858" s="623"/>
      <c r="H858" s="623"/>
      <c r="I858" s="623"/>
      <c r="J858" s="623"/>
      <c r="K858" s="623"/>
      <c r="L858" s="623"/>
      <c r="M858" s="623"/>
      <c r="N858" s="623"/>
      <c r="O858" s="623"/>
      <c r="P858" s="623"/>
      <c r="Q858" s="623"/>
      <c r="R858" s="623"/>
      <c r="S858" s="623"/>
      <c r="T858" s="623"/>
      <c r="U858" s="623"/>
      <c r="V858" s="623"/>
      <c r="W858" s="623"/>
      <c r="X858" s="623"/>
      <c r="Y858" s="623"/>
      <c r="Z858" s="623"/>
    </row>
    <row r="859">
      <c r="A859" s="650"/>
      <c r="B859" s="623"/>
      <c r="C859" s="650"/>
      <c r="D859" s="650"/>
      <c r="E859" s="623"/>
      <c r="F859" s="623"/>
      <c r="G859" s="623"/>
      <c r="H859" s="623"/>
      <c r="I859" s="623"/>
      <c r="J859" s="623"/>
      <c r="K859" s="623"/>
      <c r="L859" s="623"/>
      <c r="M859" s="623"/>
      <c r="N859" s="623"/>
      <c r="O859" s="623"/>
      <c r="P859" s="623"/>
      <c r="Q859" s="623"/>
      <c r="R859" s="623"/>
      <c r="S859" s="623"/>
      <c r="T859" s="623"/>
      <c r="U859" s="623"/>
      <c r="V859" s="623"/>
      <c r="W859" s="623"/>
      <c r="X859" s="623"/>
      <c r="Y859" s="623"/>
      <c r="Z859" s="623"/>
    </row>
    <row r="860">
      <c r="A860" s="650"/>
      <c r="B860" s="623"/>
      <c r="C860" s="650"/>
      <c r="D860" s="650"/>
      <c r="E860" s="623"/>
      <c r="F860" s="623"/>
      <c r="G860" s="623"/>
      <c r="H860" s="623"/>
      <c r="I860" s="623"/>
      <c r="J860" s="623"/>
      <c r="K860" s="623"/>
      <c r="L860" s="623"/>
      <c r="M860" s="623"/>
      <c r="N860" s="623"/>
      <c r="O860" s="623"/>
      <c r="P860" s="623"/>
      <c r="Q860" s="623"/>
      <c r="R860" s="623"/>
      <c r="S860" s="623"/>
      <c r="T860" s="623"/>
      <c r="U860" s="623"/>
      <c r="V860" s="623"/>
      <c r="W860" s="623"/>
      <c r="X860" s="623"/>
      <c r="Y860" s="623"/>
      <c r="Z860" s="623"/>
    </row>
    <row r="861">
      <c r="A861" s="650"/>
      <c r="B861" s="623"/>
      <c r="C861" s="650"/>
      <c r="D861" s="650"/>
      <c r="E861" s="623"/>
      <c r="F861" s="623"/>
      <c r="G861" s="623"/>
      <c r="H861" s="623"/>
      <c r="I861" s="623"/>
      <c r="J861" s="623"/>
      <c r="K861" s="623"/>
      <c r="L861" s="623"/>
      <c r="M861" s="623"/>
      <c r="N861" s="623"/>
      <c r="O861" s="623"/>
      <c r="P861" s="623"/>
      <c r="Q861" s="623"/>
      <c r="R861" s="623"/>
      <c r="S861" s="623"/>
      <c r="T861" s="623"/>
      <c r="U861" s="623"/>
      <c r="V861" s="623"/>
      <c r="W861" s="623"/>
      <c r="X861" s="623"/>
      <c r="Y861" s="623"/>
      <c r="Z861" s="623"/>
    </row>
    <row r="862">
      <c r="A862" s="650"/>
      <c r="B862" s="623"/>
      <c r="C862" s="650"/>
      <c r="D862" s="650"/>
      <c r="E862" s="623"/>
      <c r="F862" s="623"/>
      <c r="G862" s="623"/>
      <c r="H862" s="623"/>
      <c r="I862" s="623"/>
      <c r="J862" s="623"/>
      <c r="K862" s="623"/>
      <c r="L862" s="623"/>
      <c r="M862" s="623"/>
      <c r="N862" s="623"/>
      <c r="O862" s="623"/>
      <c r="P862" s="623"/>
      <c r="Q862" s="623"/>
      <c r="R862" s="623"/>
      <c r="S862" s="623"/>
      <c r="T862" s="623"/>
      <c r="U862" s="623"/>
      <c r="V862" s="623"/>
      <c r="W862" s="623"/>
      <c r="X862" s="623"/>
      <c r="Y862" s="623"/>
      <c r="Z862" s="623"/>
    </row>
    <row r="863">
      <c r="A863" s="650"/>
      <c r="B863" s="623"/>
      <c r="C863" s="650"/>
      <c r="D863" s="650"/>
      <c r="E863" s="623"/>
      <c r="F863" s="623"/>
      <c r="G863" s="623"/>
      <c r="H863" s="623"/>
      <c r="I863" s="623"/>
      <c r="J863" s="623"/>
      <c r="K863" s="623"/>
      <c r="L863" s="623"/>
      <c r="M863" s="623"/>
      <c r="N863" s="623"/>
      <c r="O863" s="623"/>
      <c r="P863" s="623"/>
      <c r="Q863" s="623"/>
      <c r="R863" s="623"/>
      <c r="S863" s="623"/>
      <c r="T863" s="623"/>
      <c r="U863" s="623"/>
      <c r="V863" s="623"/>
      <c r="W863" s="623"/>
      <c r="X863" s="623"/>
      <c r="Y863" s="623"/>
      <c r="Z863" s="623"/>
    </row>
    <row r="864">
      <c r="A864" s="650"/>
      <c r="B864" s="623"/>
      <c r="C864" s="650"/>
      <c r="D864" s="650"/>
      <c r="E864" s="623"/>
      <c r="F864" s="623"/>
      <c r="G864" s="623"/>
      <c r="H864" s="623"/>
      <c r="I864" s="623"/>
      <c r="J864" s="623"/>
      <c r="K864" s="623"/>
      <c r="L864" s="623"/>
      <c r="M864" s="623"/>
      <c r="N864" s="623"/>
      <c r="O864" s="623"/>
      <c r="P864" s="623"/>
      <c r="Q864" s="623"/>
      <c r="R864" s="623"/>
      <c r="S864" s="623"/>
      <c r="T864" s="623"/>
      <c r="U864" s="623"/>
      <c r="V864" s="623"/>
      <c r="W864" s="623"/>
      <c r="X864" s="623"/>
      <c r="Y864" s="623"/>
      <c r="Z864" s="623"/>
    </row>
    <row r="865">
      <c r="A865" s="650"/>
      <c r="B865" s="623"/>
      <c r="C865" s="650"/>
      <c r="D865" s="650"/>
      <c r="E865" s="623"/>
      <c r="F865" s="623"/>
      <c r="G865" s="623"/>
      <c r="H865" s="623"/>
      <c r="I865" s="623"/>
      <c r="J865" s="623"/>
      <c r="K865" s="623"/>
      <c r="L865" s="623"/>
      <c r="M865" s="623"/>
      <c r="N865" s="623"/>
      <c r="O865" s="623"/>
      <c r="P865" s="623"/>
      <c r="Q865" s="623"/>
      <c r="R865" s="623"/>
      <c r="S865" s="623"/>
      <c r="T865" s="623"/>
      <c r="U865" s="623"/>
      <c r="V865" s="623"/>
      <c r="W865" s="623"/>
      <c r="X865" s="623"/>
      <c r="Y865" s="623"/>
      <c r="Z865" s="623"/>
    </row>
    <row r="866">
      <c r="A866" s="650"/>
      <c r="B866" s="623"/>
      <c r="C866" s="650"/>
      <c r="D866" s="650"/>
      <c r="E866" s="623"/>
      <c r="F866" s="623"/>
      <c r="G866" s="623"/>
      <c r="H866" s="623"/>
      <c r="I866" s="623"/>
      <c r="J866" s="623"/>
      <c r="K866" s="623"/>
      <c r="L866" s="623"/>
      <c r="M866" s="623"/>
      <c r="N866" s="623"/>
      <c r="O866" s="623"/>
      <c r="P866" s="623"/>
      <c r="Q866" s="623"/>
      <c r="R866" s="623"/>
      <c r="S866" s="623"/>
      <c r="T866" s="623"/>
      <c r="U866" s="623"/>
      <c r="V866" s="623"/>
      <c r="W866" s="623"/>
      <c r="X866" s="623"/>
      <c r="Y866" s="623"/>
      <c r="Z866" s="623"/>
    </row>
    <row r="867">
      <c r="A867" s="650"/>
      <c r="B867" s="623"/>
      <c r="C867" s="650"/>
      <c r="D867" s="650"/>
      <c r="E867" s="623"/>
      <c r="F867" s="623"/>
      <c r="G867" s="623"/>
      <c r="H867" s="623"/>
      <c r="I867" s="623"/>
      <c r="J867" s="623"/>
      <c r="K867" s="623"/>
      <c r="L867" s="623"/>
      <c r="M867" s="623"/>
      <c r="N867" s="623"/>
      <c r="O867" s="623"/>
      <c r="P867" s="623"/>
      <c r="Q867" s="623"/>
      <c r="R867" s="623"/>
      <c r="S867" s="623"/>
      <c r="T867" s="623"/>
      <c r="U867" s="623"/>
      <c r="V867" s="623"/>
      <c r="W867" s="623"/>
      <c r="X867" s="623"/>
      <c r="Y867" s="623"/>
      <c r="Z867" s="623"/>
    </row>
    <row r="868">
      <c r="A868" s="650"/>
      <c r="B868" s="623"/>
      <c r="C868" s="650"/>
      <c r="D868" s="650"/>
      <c r="E868" s="623"/>
      <c r="F868" s="623"/>
      <c r="G868" s="623"/>
      <c r="H868" s="623"/>
      <c r="I868" s="623"/>
      <c r="J868" s="623"/>
      <c r="K868" s="623"/>
      <c r="L868" s="623"/>
      <c r="M868" s="623"/>
      <c r="N868" s="623"/>
      <c r="O868" s="623"/>
      <c r="P868" s="623"/>
      <c r="Q868" s="623"/>
      <c r="R868" s="623"/>
      <c r="S868" s="623"/>
      <c r="T868" s="623"/>
      <c r="U868" s="623"/>
      <c r="V868" s="623"/>
      <c r="W868" s="623"/>
      <c r="X868" s="623"/>
      <c r="Y868" s="623"/>
      <c r="Z868" s="623"/>
    </row>
    <row r="869">
      <c r="A869" s="650"/>
      <c r="B869" s="623"/>
      <c r="C869" s="650"/>
      <c r="D869" s="650"/>
      <c r="E869" s="623"/>
      <c r="F869" s="623"/>
      <c r="G869" s="623"/>
      <c r="H869" s="623"/>
      <c r="I869" s="623"/>
      <c r="J869" s="623"/>
      <c r="K869" s="623"/>
      <c r="L869" s="623"/>
      <c r="M869" s="623"/>
      <c r="N869" s="623"/>
      <c r="O869" s="623"/>
      <c r="P869" s="623"/>
      <c r="Q869" s="623"/>
      <c r="R869" s="623"/>
      <c r="S869" s="623"/>
      <c r="T869" s="623"/>
      <c r="U869" s="623"/>
      <c r="V869" s="623"/>
      <c r="W869" s="623"/>
      <c r="X869" s="623"/>
      <c r="Y869" s="623"/>
      <c r="Z869" s="623"/>
    </row>
    <row r="870">
      <c r="A870" s="650"/>
      <c r="B870" s="623"/>
      <c r="C870" s="650"/>
      <c r="D870" s="650"/>
      <c r="E870" s="623"/>
      <c r="F870" s="623"/>
      <c r="G870" s="623"/>
      <c r="H870" s="623"/>
      <c r="I870" s="623"/>
      <c r="J870" s="623"/>
      <c r="K870" s="623"/>
      <c r="L870" s="623"/>
      <c r="M870" s="623"/>
      <c r="N870" s="623"/>
      <c r="O870" s="623"/>
      <c r="P870" s="623"/>
      <c r="Q870" s="623"/>
      <c r="R870" s="623"/>
      <c r="S870" s="623"/>
      <c r="T870" s="623"/>
      <c r="U870" s="623"/>
      <c r="V870" s="623"/>
      <c r="W870" s="623"/>
      <c r="X870" s="623"/>
      <c r="Y870" s="623"/>
      <c r="Z870" s="623"/>
    </row>
    <row r="871">
      <c r="A871" s="650"/>
      <c r="B871" s="623"/>
      <c r="C871" s="650"/>
      <c r="D871" s="650"/>
      <c r="E871" s="623"/>
      <c r="F871" s="623"/>
      <c r="G871" s="623"/>
      <c r="H871" s="623"/>
      <c r="I871" s="623"/>
      <c r="J871" s="623"/>
      <c r="K871" s="623"/>
      <c r="L871" s="623"/>
      <c r="M871" s="623"/>
      <c r="N871" s="623"/>
      <c r="O871" s="623"/>
      <c r="P871" s="623"/>
      <c r="Q871" s="623"/>
      <c r="R871" s="623"/>
      <c r="S871" s="623"/>
      <c r="T871" s="623"/>
      <c r="U871" s="623"/>
      <c r="V871" s="623"/>
      <c r="W871" s="623"/>
      <c r="X871" s="623"/>
      <c r="Y871" s="623"/>
      <c r="Z871" s="623"/>
    </row>
    <row r="872">
      <c r="A872" s="650"/>
      <c r="B872" s="623"/>
      <c r="C872" s="650"/>
      <c r="D872" s="650"/>
      <c r="E872" s="623"/>
      <c r="F872" s="623"/>
      <c r="G872" s="623"/>
      <c r="H872" s="623"/>
      <c r="I872" s="623"/>
      <c r="J872" s="623"/>
      <c r="K872" s="623"/>
      <c r="L872" s="623"/>
      <c r="M872" s="623"/>
      <c r="N872" s="623"/>
      <c r="O872" s="623"/>
      <c r="P872" s="623"/>
      <c r="Q872" s="623"/>
      <c r="R872" s="623"/>
      <c r="S872" s="623"/>
      <c r="T872" s="623"/>
      <c r="U872" s="623"/>
      <c r="V872" s="623"/>
      <c r="W872" s="623"/>
      <c r="X872" s="623"/>
      <c r="Y872" s="623"/>
      <c r="Z872" s="623"/>
    </row>
    <row r="873">
      <c r="A873" s="650"/>
      <c r="B873" s="623"/>
      <c r="C873" s="650"/>
      <c r="D873" s="650"/>
      <c r="E873" s="623"/>
      <c r="F873" s="623"/>
      <c r="G873" s="623"/>
      <c r="H873" s="623"/>
      <c r="I873" s="623"/>
      <c r="J873" s="623"/>
      <c r="K873" s="623"/>
      <c r="L873" s="623"/>
      <c r="M873" s="623"/>
      <c r="N873" s="623"/>
      <c r="O873" s="623"/>
      <c r="P873" s="623"/>
      <c r="Q873" s="623"/>
      <c r="R873" s="623"/>
      <c r="S873" s="623"/>
      <c r="T873" s="623"/>
      <c r="U873" s="623"/>
      <c r="V873" s="623"/>
      <c r="W873" s="623"/>
      <c r="X873" s="623"/>
      <c r="Y873" s="623"/>
      <c r="Z873" s="623"/>
    </row>
    <row r="874">
      <c r="A874" s="650"/>
      <c r="B874" s="623"/>
      <c r="C874" s="650"/>
      <c r="D874" s="650"/>
      <c r="E874" s="623"/>
      <c r="F874" s="623"/>
      <c r="G874" s="623"/>
      <c r="H874" s="623"/>
      <c r="I874" s="623"/>
      <c r="J874" s="623"/>
      <c r="K874" s="623"/>
      <c r="L874" s="623"/>
      <c r="M874" s="623"/>
      <c r="N874" s="623"/>
      <c r="O874" s="623"/>
      <c r="P874" s="623"/>
      <c r="Q874" s="623"/>
      <c r="R874" s="623"/>
      <c r="S874" s="623"/>
      <c r="T874" s="623"/>
      <c r="U874" s="623"/>
      <c r="V874" s="623"/>
      <c r="W874" s="623"/>
      <c r="X874" s="623"/>
      <c r="Y874" s="623"/>
      <c r="Z874" s="623"/>
    </row>
    <row r="875">
      <c r="A875" s="650"/>
      <c r="B875" s="623"/>
      <c r="C875" s="650"/>
      <c r="D875" s="650"/>
      <c r="E875" s="623"/>
      <c r="F875" s="623"/>
      <c r="G875" s="623"/>
      <c r="H875" s="623"/>
      <c r="I875" s="623"/>
      <c r="J875" s="623"/>
      <c r="K875" s="623"/>
      <c r="L875" s="623"/>
      <c r="M875" s="623"/>
      <c r="N875" s="623"/>
      <c r="O875" s="623"/>
      <c r="P875" s="623"/>
      <c r="Q875" s="623"/>
      <c r="R875" s="623"/>
      <c r="S875" s="623"/>
      <c r="T875" s="623"/>
      <c r="U875" s="623"/>
      <c r="V875" s="623"/>
      <c r="W875" s="623"/>
      <c r="X875" s="623"/>
      <c r="Y875" s="623"/>
      <c r="Z875" s="623"/>
    </row>
    <row r="876">
      <c r="A876" s="650"/>
      <c r="B876" s="623"/>
      <c r="C876" s="650"/>
      <c r="D876" s="650"/>
      <c r="E876" s="623"/>
      <c r="F876" s="623"/>
      <c r="G876" s="623"/>
      <c r="H876" s="623"/>
      <c r="I876" s="623"/>
      <c r="J876" s="623"/>
      <c r="K876" s="623"/>
      <c r="L876" s="623"/>
      <c r="M876" s="623"/>
      <c r="N876" s="623"/>
      <c r="O876" s="623"/>
      <c r="P876" s="623"/>
      <c r="Q876" s="623"/>
      <c r="R876" s="623"/>
      <c r="S876" s="623"/>
      <c r="T876" s="623"/>
      <c r="U876" s="623"/>
      <c r="V876" s="623"/>
      <c r="W876" s="623"/>
      <c r="X876" s="623"/>
      <c r="Y876" s="623"/>
      <c r="Z876" s="623"/>
    </row>
    <row r="877">
      <c r="A877" s="650"/>
      <c r="B877" s="623"/>
      <c r="C877" s="650"/>
      <c r="D877" s="650"/>
      <c r="E877" s="623"/>
      <c r="F877" s="623"/>
      <c r="G877" s="623"/>
      <c r="H877" s="623"/>
      <c r="I877" s="623"/>
      <c r="J877" s="623"/>
      <c r="K877" s="623"/>
      <c r="L877" s="623"/>
      <c r="M877" s="623"/>
      <c r="N877" s="623"/>
      <c r="O877" s="623"/>
      <c r="P877" s="623"/>
      <c r="Q877" s="623"/>
      <c r="R877" s="623"/>
      <c r="S877" s="623"/>
      <c r="T877" s="623"/>
      <c r="U877" s="623"/>
      <c r="V877" s="623"/>
      <c r="W877" s="623"/>
      <c r="X877" s="623"/>
      <c r="Y877" s="623"/>
      <c r="Z877" s="623"/>
    </row>
    <row r="878">
      <c r="A878" s="650"/>
      <c r="B878" s="623"/>
      <c r="C878" s="650"/>
      <c r="D878" s="650"/>
      <c r="E878" s="623"/>
      <c r="F878" s="623"/>
      <c r="G878" s="623"/>
      <c r="H878" s="623"/>
      <c r="I878" s="623"/>
      <c r="J878" s="623"/>
      <c r="K878" s="623"/>
      <c r="L878" s="623"/>
      <c r="M878" s="623"/>
      <c r="N878" s="623"/>
      <c r="O878" s="623"/>
      <c r="P878" s="623"/>
      <c r="Q878" s="623"/>
      <c r="R878" s="623"/>
      <c r="S878" s="623"/>
      <c r="T878" s="623"/>
      <c r="U878" s="623"/>
      <c r="V878" s="623"/>
      <c r="W878" s="623"/>
      <c r="X878" s="623"/>
      <c r="Y878" s="623"/>
      <c r="Z878" s="623"/>
    </row>
    <row r="879">
      <c r="A879" s="650"/>
      <c r="B879" s="623"/>
      <c r="C879" s="650"/>
      <c r="D879" s="650"/>
      <c r="E879" s="623"/>
      <c r="F879" s="623"/>
      <c r="G879" s="623"/>
      <c r="H879" s="623"/>
      <c r="I879" s="623"/>
      <c r="J879" s="623"/>
      <c r="K879" s="623"/>
      <c r="L879" s="623"/>
      <c r="M879" s="623"/>
      <c r="N879" s="623"/>
      <c r="O879" s="623"/>
      <c r="P879" s="623"/>
      <c r="Q879" s="623"/>
      <c r="R879" s="623"/>
      <c r="S879" s="623"/>
      <c r="T879" s="623"/>
      <c r="U879" s="623"/>
      <c r="V879" s="623"/>
      <c r="W879" s="623"/>
      <c r="X879" s="623"/>
      <c r="Y879" s="623"/>
      <c r="Z879" s="623"/>
    </row>
    <row r="880">
      <c r="A880" s="650"/>
      <c r="B880" s="623"/>
      <c r="C880" s="650"/>
      <c r="D880" s="650"/>
      <c r="E880" s="623"/>
      <c r="F880" s="623"/>
      <c r="G880" s="623"/>
      <c r="H880" s="623"/>
      <c r="I880" s="623"/>
      <c r="J880" s="623"/>
      <c r="K880" s="623"/>
      <c r="L880" s="623"/>
      <c r="M880" s="623"/>
      <c r="N880" s="623"/>
      <c r="O880" s="623"/>
      <c r="P880" s="623"/>
      <c r="Q880" s="623"/>
      <c r="R880" s="623"/>
      <c r="S880" s="623"/>
      <c r="T880" s="623"/>
      <c r="U880" s="623"/>
      <c r="V880" s="623"/>
      <c r="W880" s="623"/>
      <c r="X880" s="623"/>
      <c r="Y880" s="623"/>
      <c r="Z880" s="623"/>
    </row>
    <row r="881">
      <c r="A881" s="650"/>
      <c r="B881" s="623"/>
      <c r="C881" s="650"/>
      <c r="D881" s="650"/>
      <c r="E881" s="623"/>
      <c r="F881" s="623"/>
      <c r="G881" s="623"/>
      <c r="H881" s="623"/>
      <c r="I881" s="623"/>
      <c r="J881" s="623"/>
      <c r="K881" s="623"/>
      <c r="L881" s="623"/>
      <c r="M881" s="623"/>
      <c r="N881" s="623"/>
      <c r="O881" s="623"/>
      <c r="P881" s="623"/>
      <c r="Q881" s="623"/>
      <c r="R881" s="623"/>
      <c r="S881" s="623"/>
      <c r="T881" s="623"/>
      <c r="U881" s="623"/>
      <c r="V881" s="623"/>
      <c r="W881" s="623"/>
      <c r="X881" s="623"/>
      <c r="Y881" s="623"/>
      <c r="Z881" s="623"/>
    </row>
    <row r="882">
      <c r="A882" s="650"/>
      <c r="B882" s="623"/>
      <c r="C882" s="650"/>
      <c r="D882" s="650"/>
      <c r="E882" s="623"/>
      <c r="F882" s="623"/>
      <c r="G882" s="623"/>
      <c r="H882" s="623"/>
      <c r="I882" s="623"/>
      <c r="J882" s="623"/>
      <c r="K882" s="623"/>
      <c r="L882" s="623"/>
      <c r="M882" s="623"/>
      <c r="N882" s="623"/>
      <c r="O882" s="623"/>
      <c r="P882" s="623"/>
      <c r="Q882" s="623"/>
      <c r="R882" s="623"/>
      <c r="S882" s="623"/>
      <c r="T882" s="623"/>
      <c r="U882" s="623"/>
      <c r="V882" s="623"/>
      <c r="W882" s="623"/>
      <c r="X882" s="623"/>
      <c r="Y882" s="623"/>
      <c r="Z882" s="623"/>
    </row>
    <row r="883">
      <c r="A883" s="650"/>
      <c r="B883" s="623"/>
      <c r="C883" s="650"/>
      <c r="D883" s="650"/>
      <c r="E883" s="623"/>
      <c r="F883" s="623"/>
      <c r="G883" s="623"/>
      <c r="H883" s="623"/>
      <c r="I883" s="623"/>
      <c r="J883" s="623"/>
      <c r="K883" s="623"/>
      <c r="L883" s="623"/>
      <c r="M883" s="623"/>
      <c r="N883" s="623"/>
      <c r="O883" s="623"/>
      <c r="P883" s="623"/>
      <c r="Q883" s="623"/>
      <c r="R883" s="623"/>
      <c r="S883" s="623"/>
      <c r="T883" s="623"/>
      <c r="U883" s="623"/>
      <c r="V883" s="623"/>
      <c r="W883" s="623"/>
      <c r="X883" s="623"/>
      <c r="Y883" s="623"/>
      <c r="Z883" s="623"/>
    </row>
    <row r="884">
      <c r="A884" s="650"/>
      <c r="B884" s="623"/>
      <c r="C884" s="650"/>
      <c r="D884" s="650"/>
      <c r="E884" s="623"/>
      <c r="F884" s="623"/>
      <c r="G884" s="623"/>
      <c r="H884" s="623"/>
      <c r="I884" s="623"/>
      <c r="J884" s="623"/>
      <c r="K884" s="623"/>
      <c r="L884" s="623"/>
      <c r="M884" s="623"/>
      <c r="N884" s="623"/>
      <c r="O884" s="623"/>
      <c r="P884" s="623"/>
      <c r="Q884" s="623"/>
      <c r="R884" s="623"/>
      <c r="S884" s="623"/>
      <c r="T884" s="623"/>
      <c r="U884" s="623"/>
      <c r="V884" s="623"/>
      <c r="W884" s="623"/>
      <c r="X884" s="623"/>
      <c r="Y884" s="623"/>
      <c r="Z884" s="623"/>
    </row>
    <row r="885">
      <c r="A885" s="650"/>
      <c r="B885" s="623"/>
      <c r="C885" s="650"/>
      <c r="D885" s="650"/>
      <c r="E885" s="623"/>
      <c r="F885" s="623"/>
      <c r="G885" s="623"/>
      <c r="H885" s="623"/>
      <c r="I885" s="623"/>
      <c r="J885" s="623"/>
      <c r="K885" s="623"/>
      <c r="L885" s="623"/>
      <c r="M885" s="623"/>
      <c r="N885" s="623"/>
      <c r="O885" s="623"/>
      <c r="P885" s="623"/>
      <c r="Q885" s="623"/>
      <c r="R885" s="623"/>
      <c r="S885" s="623"/>
      <c r="T885" s="623"/>
      <c r="U885" s="623"/>
      <c r="V885" s="623"/>
      <c r="W885" s="623"/>
      <c r="X885" s="623"/>
      <c r="Y885" s="623"/>
      <c r="Z885" s="623"/>
    </row>
    <row r="886">
      <c r="A886" s="650"/>
      <c r="B886" s="623"/>
      <c r="C886" s="650"/>
      <c r="D886" s="650"/>
      <c r="E886" s="623"/>
      <c r="F886" s="623"/>
      <c r="G886" s="623"/>
      <c r="H886" s="623"/>
      <c r="I886" s="623"/>
      <c r="J886" s="623"/>
      <c r="K886" s="623"/>
      <c r="L886" s="623"/>
      <c r="M886" s="623"/>
      <c r="N886" s="623"/>
      <c r="O886" s="623"/>
      <c r="P886" s="623"/>
      <c r="Q886" s="623"/>
      <c r="R886" s="623"/>
      <c r="S886" s="623"/>
      <c r="T886" s="623"/>
      <c r="U886" s="623"/>
      <c r="V886" s="623"/>
      <c r="W886" s="623"/>
      <c r="X886" s="623"/>
      <c r="Y886" s="623"/>
      <c r="Z886" s="623"/>
    </row>
    <row r="887">
      <c r="A887" s="650"/>
      <c r="B887" s="623"/>
      <c r="C887" s="650"/>
      <c r="D887" s="650"/>
      <c r="E887" s="623"/>
      <c r="F887" s="623"/>
      <c r="G887" s="623"/>
      <c r="H887" s="623"/>
      <c r="I887" s="623"/>
      <c r="J887" s="623"/>
      <c r="K887" s="623"/>
      <c r="L887" s="623"/>
      <c r="M887" s="623"/>
      <c r="N887" s="623"/>
      <c r="O887" s="623"/>
      <c r="P887" s="623"/>
      <c r="Q887" s="623"/>
      <c r="R887" s="623"/>
      <c r="S887" s="623"/>
      <c r="T887" s="623"/>
      <c r="U887" s="623"/>
      <c r="V887" s="623"/>
      <c r="W887" s="623"/>
      <c r="X887" s="623"/>
      <c r="Y887" s="623"/>
      <c r="Z887" s="623"/>
    </row>
    <row r="888">
      <c r="A888" s="650"/>
      <c r="B888" s="623"/>
      <c r="C888" s="650"/>
      <c r="D888" s="650"/>
      <c r="E888" s="623"/>
      <c r="F888" s="623"/>
      <c r="G888" s="623"/>
      <c r="H888" s="623"/>
      <c r="I888" s="623"/>
      <c r="J888" s="623"/>
      <c r="K888" s="623"/>
      <c r="L888" s="623"/>
      <c r="M888" s="623"/>
      <c r="N888" s="623"/>
      <c r="O888" s="623"/>
      <c r="P888" s="623"/>
      <c r="Q888" s="623"/>
      <c r="R888" s="623"/>
      <c r="S888" s="623"/>
      <c r="T888" s="623"/>
      <c r="U888" s="623"/>
      <c r="V888" s="623"/>
      <c r="W888" s="623"/>
      <c r="X888" s="623"/>
      <c r="Y888" s="623"/>
      <c r="Z888" s="623"/>
    </row>
    <row r="889">
      <c r="A889" s="650"/>
      <c r="B889" s="623"/>
      <c r="C889" s="650"/>
      <c r="D889" s="650"/>
      <c r="E889" s="623"/>
      <c r="F889" s="623"/>
      <c r="G889" s="623"/>
      <c r="H889" s="623"/>
      <c r="I889" s="623"/>
      <c r="J889" s="623"/>
      <c r="K889" s="623"/>
      <c r="L889" s="623"/>
      <c r="M889" s="623"/>
      <c r="N889" s="623"/>
      <c r="O889" s="623"/>
      <c r="P889" s="623"/>
      <c r="Q889" s="623"/>
      <c r="R889" s="623"/>
      <c r="S889" s="623"/>
      <c r="T889" s="623"/>
      <c r="U889" s="623"/>
      <c r="V889" s="623"/>
      <c r="W889" s="623"/>
      <c r="X889" s="623"/>
      <c r="Y889" s="623"/>
      <c r="Z889" s="623"/>
    </row>
    <row r="890">
      <c r="A890" s="650"/>
      <c r="B890" s="623"/>
      <c r="C890" s="650"/>
      <c r="D890" s="650"/>
      <c r="E890" s="623"/>
      <c r="F890" s="623"/>
      <c r="G890" s="623"/>
      <c r="H890" s="623"/>
      <c r="I890" s="623"/>
      <c r="J890" s="623"/>
      <c r="K890" s="623"/>
      <c r="L890" s="623"/>
      <c r="M890" s="623"/>
      <c r="N890" s="623"/>
      <c r="O890" s="623"/>
      <c r="P890" s="623"/>
      <c r="Q890" s="623"/>
      <c r="R890" s="623"/>
      <c r="S890" s="623"/>
      <c r="T890" s="623"/>
      <c r="U890" s="623"/>
      <c r="V890" s="623"/>
      <c r="W890" s="623"/>
      <c r="X890" s="623"/>
      <c r="Y890" s="623"/>
      <c r="Z890" s="623"/>
    </row>
    <row r="891">
      <c r="A891" s="650"/>
      <c r="B891" s="623"/>
      <c r="C891" s="650"/>
      <c r="D891" s="650"/>
      <c r="E891" s="623"/>
      <c r="F891" s="623"/>
      <c r="G891" s="623"/>
      <c r="H891" s="623"/>
      <c r="I891" s="623"/>
      <c r="J891" s="623"/>
      <c r="K891" s="623"/>
      <c r="L891" s="623"/>
      <c r="M891" s="623"/>
      <c r="N891" s="623"/>
      <c r="O891" s="623"/>
      <c r="P891" s="623"/>
      <c r="Q891" s="623"/>
      <c r="R891" s="623"/>
      <c r="S891" s="623"/>
      <c r="T891" s="623"/>
      <c r="U891" s="623"/>
      <c r="V891" s="623"/>
      <c r="W891" s="623"/>
      <c r="X891" s="623"/>
      <c r="Y891" s="623"/>
      <c r="Z891" s="623"/>
    </row>
    <row r="892">
      <c r="A892" s="650"/>
      <c r="B892" s="623"/>
      <c r="C892" s="650"/>
      <c r="D892" s="650"/>
      <c r="E892" s="623"/>
      <c r="F892" s="623"/>
      <c r="G892" s="623"/>
      <c r="H892" s="623"/>
      <c r="I892" s="623"/>
      <c r="J892" s="623"/>
      <c r="K892" s="623"/>
      <c r="L892" s="623"/>
      <c r="M892" s="623"/>
      <c r="N892" s="623"/>
      <c r="O892" s="623"/>
      <c r="P892" s="623"/>
      <c r="Q892" s="623"/>
      <c r="R892" s="623"/>
      <c r="S892" s="623"/>
      <c r="T892" s="623"/>
      <c r="U892" s="623"/>
      <c r="V892" s="623"/>
      <c r="W892" s="623"/>
      <c r="X892" s="623"/>
      <c r="Y892" s="623"/>
      <c r="Z892" s="623"/>
    </row>
    <row r="893">
      <c r="A893" s="650"/>
      <c r="B893" s="623"/>
      <c r="C893" s="650"/>
      <c r="D893" s="650"/>
      <c r="E893" s="623"/>
      <c r="F893" s="623"/>
      <c r="G893" s="623"/>
      <c r="H893" s="623"/>
      <c r="I893" s="623"/>
      <c r="J893" s="623"/>
      <c r="K893" s="623"/>
      <c r="L893" s="623"/>
      <c r="M893" s="623"/>
      <c r="N893" s="623"/>
      <c r="O893" s="623"/>
      <c r="P893" s="623"/>
      <c r="Q893" s="623"/>
      <c r="R893" s="623"/>
      <c r="S893" s="623"/>
      <c r="T893" s="623"/>
      <c r="U893" s="623"/>
      <c r="V893" s="623"/>
      <c r="W893" s="623"/>
      <c r="X893" s="623"/>
      <c r="Y893" s="623"/>
      <c r="Z893" s="623"/>
    </row>
    <row r="894">
      <c r="A894" s="650"/>
      <c r="B894" s="623"/>
      <c r="C894" s="650"/>
      <c r="D894" s="650"/>
      <c r="E894" s="623"/>
      <c r="F894" s="623"/>
      <c r="G894" s="623"/>
      <c r="H894" s="623"/>
      <c r="I894" s="623"/>
      <c r="J894" s="623"/>
      <c r="K894" s="623"/>
      <c r="L894" s="623"/>
      <c r="M894" s="623"/>
      <c r="N894" s="623"/>
      <c r="O894" s="623"/>
      <c r="P894" s="623"/>
      <c r="Q894" s="623"/>
      <c r="R894" s="623"/>
      <c r="S894" s="623"/>
      <c r="T894" s="623"/>
      <c r="U894" s="623"/>
      <c r="V894" s="623"/>
      <c r="W894" s="623"/>
      <c r="X894" s="623"/>
      <c r="Y894" s="623"/>
      <c r="Z894" s="623"/>
    </row>
    <row r="895">
      <c r="A895" s="650"/>
      <c r="B895" s="623"/>
      <c r="C895" s="650"/>
      <c r="D895" s="650"/>
      <c r="E895" s="623"/>
      <c r="F895" s="623"/>
      <c r="G895" s="623"/>
      <c r="H895" s="623"/>
      <c r="I895" s="623"/>
      <c r="J895" s="623"/>
      <c r="K895" s="623"/>
      <c r="L895" s="623"/>
      <c r="M895" s="623"/>
      <c r="N895" s="623"/>
      <c r="O895" s="623"/>
      <c r="P895" s="623"/>
      <c r="Q895" s="623"/>
      <c r="R895" s="623"/>
      <c r="S895" s="623"/>
      <c r="T895" s="623"/>
      <c r="U895" s="623"/>
      <c r="V895" s="623"/>
      <c r="W895" s="623"/>
      <c r="X895" s="623"/>
      <c r="Y895" s="623"/>
      <c r="Z895" s="623"/>
    </row>
    <row r="896">
      <c r="A896" s="650"/>
      <c r="B896" s="623"/>
      <c r="C896" s="650"/>
      <c r="D896" s="650"/>
      <c r="E896" s="623"/>
      <c r="F896" s="623"/>
      <c r="G896" s="623"/>
      <c r="H896" s="623"/>
      <c r="I896" s="623"/>
      <c r="J896" s="623"/>
      <c r="K896" s="623"/>
      <c r="L896" s="623"/>
      <c r="M896" s="623"/>
      <c r="N896" s="623"/>
      <c r="O896" s="623"/>
      <c r="P896" s="623"/>
      <c r="Q896" s="623"/>
      <c r="R896" s="623"/>
      <c r="S896" s="623"/>
      <c r="T896" s="623"/>
      <c r="U896" s="623"/>
      <c r="V896" s="623"/>
      <c r="W896" s="623"/>
      <c r="X896" s="623"/>
      <c r="Y896" s="623"/>
      <c r="Z896" s="623"/>
    </row>
    <row r="897">
      <c r="A897" s="650"/>
      <c r="B897" s="623"/>
      <c r="C897" s="650"/>
      <c r="D897" s="650"/>
      <c r="E897" s="623"/>
      <c r="F897" s="623"/>
      <c r="G897" s="623"/>
      <c r="H897" s="623"/>
      <c r="I897" s="623"/>
      <c r="J897" s="623"/>
      <c r="K897" s="623"/>
      <c r="L897" s="623"/>
      <c r="M897" s="623"/>
      <c r="N897" s="623"/>
      <c r="O897" s="623"/>
      <c r="P897" s="623"/>
      <c r="Q897" s="623"/>
      <c r="R897" s="623"/>
      <c r="S897" s="623"/>
      <c r="T897" s="623"/>
      <c r="U897" s="623"/>
      <c r="V897" s="623"/>
      <c r="W897" s="623"/>
      <c r="X897" s="623"/>
      <c r="Y897" s="623"/>
      <c r="Z897" s="623"/>
    </row>
    <row r="898">
      <c r="A898" s="650"/>
      <c r="B898" s="623"/>
      <c r="C898" s="650"/>
      <c r="D898" s="650"/>
      <c r="E898" s="623"/>
      <c r="F898" s="623"/>
      <c r="G898" s="623"/>
      <c r="H898" s="623"/>
      <c r="I898" s="623"/>
      <c r="J898" s="623"/>
      <c r="K898" s="623"/>
      <c r="L898" s="623"/>
      <c r="M898" s="623"/>
      <c r="N898" s="623"/>
      <c r="O898" s="623"/>
      <c r="P898" s="623"/>
      <c r="Q898" s="623"/>
      <c r="R898" s="623"/>
      <c r="S898" s="623"/>
      <c r="T898" s="623"/>
      <c r="U898" s="623"/>
      <c r="V898" s="623"/>
      <c r="W898" s="623"/>
      <c r="X898" s="623"/>
      <c r="Y898" s="623"/>
      <c r="Z898" s="623"/>
    </row>
    <row r="899">
      <c r="A899" s="650"/>
      <c r="B899" s="623"/>
      <c r="C899" s="650"/>
      <c r="D899" s="650"/>
      <c r="E899" s="623"/>
      <c r="F899" s="623"/>
      <c r="G899" s="623"/>
      <c r="H899" s="623"/>
      <c r="I899" s="623"/>
      <c r="J899" s="623"/>
      <c r="K899" s="623"/>
      <c r="L899" s="623"/>
      <c r="M899" s="623"/>
      <c r="N899" s="623"/>
      <c r="O899" s="623"/>
      <c r="P899" s="623"/>
      <c r="Q899" s="623"/>
      <c r="R899" s="623"/>
      <c r="S899" s="623"/>
      <c r="T899" s="623"/>
      <c r="U899" s="623"/>
      <c r="V899" s="623"/>
      <c r="W899" s="623"/>
      <c r="X899" s="623"/>
      <c r="Y899" s="623"/>
      <c r="Z899" s="623"/>
    </row>
    <row r="900">
      <c r="A900" s="650"/>
      <c r="B900" s="623"/>
      <c r="C900" s="650"/>
      <c r="D900" s="650"/>
      <c r="E900" s="623"/>
      <c r="F900" s="623"/>
      <c r="G900" s="623"/>
      <c r="H900" s="623"/>
      <c r="I900" s="623"/>
      <c r="J900" s="623"/>
      <c r="K900" s="623"/>
      <c r="L900" s="623"/>
      <c r="M900" s="623"/>
      <c r="N900" s="623"/>
      <c r="O900" s="623"/>
      <c r="P900" s="623"/>
      <c r="Q900" s="623"/>
      <c r="R900" s="623"/>
      <c r="S900" s="623"/>
      <c r="T900" s="623"/>
      <c r="U900" s="623"/>
      <c r="V900" s="623"/>
      <c r="W900" s="623"/>
      <c r="X900" s="623"/>
      <c r="Y900" s="623"/>
      <c r="Z900" s="623"/>
    </row>
    <row r="901">
      <c r="A901" s="650"/>
      <c r="B901" s="623"/>
      <c r="C901" s="650"/>
      <c r="D901" s="650"/>
      <c r="E901" s="623"/>
      <c r="F901" s="623"/>
      <c r="G901" s="623"/>
      <c r="H901" s="623"/>
      <c r="I901" s="623"/>
      <c r="J901" s="623"/>
      <c r="K901" s="623"/>
      <c r="L901" s="623"/>
      <c r="M901" s="623"/>
      <c r="N901" s="623"/>
      <c r="O901" s="623"/>
      <c r="P901" s="623"/>
      <c r="Q901" s="623"/>
      <c r="R901" s="623"/>
      <c r="S901" s="623"/>
      <c r="T901" s="623"/>
      <c r="U901" s="623"/>
      <c r="V901" s="623"/>
      <c r="W901" s="623"/>
      <c r="X901" s="623"/>
      <c r="Y901" s="623"/>
      <c r="Z901" s="623"/>
    </row>
    <row r="902">
      <c r="A902" s="650"/>
      <c r="B902" s="623"/>
      <c r="C902" s="650"/>
      <c r="D902" s="650"/>
      <c r="E902" s="623"/>
      <c r="F902" s="623"/>
      <c r="G902" s="623"/>
      <c r="H902" s="623"/>
      <c r="I902" s="623"/>
      <c r="J902" s="623"/>
      <c r="K902" s="623"/>
      <c r="L902" s="623"/>
      <c r="M902" s="623"/>
      <c r="N902" s="623"/>
      <c r="O902" s="623"/>
      <c r="P902" s="623"/>
      <c r="Q902" s="623"/>
      <c r="R902" s="623"/>
      <c r="S902" s="623"/>
      <c r="T902" s="623"/>
      <c r="U902" s="623"/>
      <c r="V902" s="623"/>
      <c r="W902" s="623"/>
      <c r="X902" s="623"/>
      <c r="Y902" s="623"/>
      <c r="Z902" s="623"/>
    </row>
    <row r="903">
      <c r="A903" s="650"/>
      <c r="B903" s="623"/>
      <c r="C903" s="650"/>
      <c r="D903" s="650"/>
      <c r="E903" s="623"/>
      <c r="F903" s="623"/>
      <c r="G903" s="623"/>
      <c r="H903" s="623"/>
      <c r="I903" s="623"/>
      <c r="J903" s="623"/>
      <c r="K903" s="623"/>
      <c r="L903" s="623"/>
      <c r="M903" s="623"/>
      <c r="N903" s="623"/>
      <c r="O903" s="623"/>
      <c r="P903" s="623"/>
      <c r="Q903" s="623"/>
      <c r="R903" s="623"/>
      <c r="S903" s="623"/>
      <c r="T903" s="623"/>
      <c r="U903" s="623"/>
      <c r="V903" s="623"/>
      <c r="W903" s="623"/>
      <c r="X903" s="623"/>
      <c r="Y903" s="623"/>
      <c r="Z903" s="623"/>
    </row>
    <row r="904">
      <c r="A904" s="650"/>
      <c r="B904" s="623"/>
      <c r="C904" s="650"/>
      <c r="D904" s="650"/>
      <c r="E904" s="623"/>
      <c r="F904" s="623"/>
      <c r="G904" s="623"/>
      <c r="H904" s="623"/>
      <c r="I904" s="623"/>
      <c r="J904" s="623"/>
      <c r="K904" s="623"/>
      <c r="L904" s="623"/>
      <c r="M904" s="623"/>
      <c r="N904" s="623"/>
      <c r="O904" s="623"/>
      <c r="P904" s="623"/>
      <c r="Q904" s="623"/>
      <c r="R904" s="623"/>
      <c r="S904" s="623"/>
      <c r="T904" s="623"/>
      <c r="U904" s="623"/>
      <c r="V904" s="623"/>
      <c r="W904" s="623"/>
      <c r="X904" s="623"/>
      <c r="Y904" s="623"/>
      <c r="Z904" s="623"/>
    </row>
    <row r="905">
      <c r="A905" s="650"/>
      <c r="B905" s="623"/>
      <c r="C905" s="650"/>
      <c r="D905" s="650"/>
      <c r="E905" s="623"/>
      <c r="F905" s="623"/>
      <c r="G905" s="623"/>
      <c r="H905" s="623"/>
      <c r="I905" s="623"/>
      <c r="J905" s="623"/>
      <c r="K905" s="623"/>
      <c r="L905" s="623"/>
      <c r="M905" s="623"/>
      <c r="N905" s="623"/>
      <c r="O905" s="623"/>
      <c r="P905" s="623"/>
      <c r="Q905" s="623"/>
      <c r="R905" s="623"/>
      <c r="S905" s="623"/>
      <c r="T905" s="623"/>
      <c r="U905" s="623"/>
      <c r="V905" s="623"/>
      <c r="W905" s="623"/>
      <c r="X905" s="623"/>
      <c r="Y905" s="623"/>
      <c r="Z905" s="623"/>
    </row>
    <row r="906">
      <c r="A906" s="650"/>
      <c r="B906" s="623"/>
      <c r="C906" s="650"/>
      <c r="D906" s="650"/>
      <c r="E906" s="623"/>
      <c r="F906" s="623"/>
      <c r="G906" s="623"/>
      <c r="H906" s="623"/>
      <c r="I906" s="623"/>
      <c r="J906" s="623"/>
      <c r="K906" s="623"/>
      <c r="L906" s="623"/>
      <c r="M906" s="623"/>
      <c r="N906" s="623"/>
      <c r="O906" s="623"/>
      <c r="P906" s="623"/>
      <c r="Q906" s="623"/>
      <c r="R906" s="623"/>
      <c r="S906" s="623"/>
      <c r="T906" s="623"/>
      <c r="U906" s="623"/>
      <c r="V906" s="623"/>
      <c r="W906" s="623"/>
      <c r="X906" s="623"/>
      <c r="Y906" s="623"/>
      <c r="Z906" s="623"/>
    </row>
    <row r="907">
      <c r="A907" s="650"/>
      <c r="B907" s="623"/>
      <c r="C907" s="650"/>
      <c r="D907" s="650"/>
      <c r="E907" s="623"/>
      <c r="F907" s="623"/>
      <c r="G907" s="623"/>
      <c r="H907" s="623"/>
      <c r="I907" s="623"/>
      <c r="J907" s="623"/>
      <c r="K907" s="623"/>
      <c r="L907" s="623"/>
      <c r="M907" s="623"/>
      <c r="N907" s="623"/>
      <c r="O907" s="623"/>
      <c r="P907" s="623"/>
      <c r="Q907" s="623"/>
      <c r="R907" s="623"/>
      <c r="S907" s="623"/>
      <c r="T907" s="623"/>
      <c r="U907" s="623"/>
      <c r="V907" s="623"/>
      <c r="W907" s="623"/>
      <c r="X907" s="623"/>
      <c r="Y907" s="623"/>
      <c r="Z907" s="623"/>
    </row>
    <row r="908">
      <c r="A908" s="650"/>
      <c r="B908" s="623"/>
      <c r="C908" s="650"/>
      <c r="D908" s="650"/>
      <c r="E908" s="623"/>
      <c r="F908" s="623"/>
      <c r="G908" s="623"/>
      <c r="H908" s="623"/>
      <c r="I908" s="623"/>
      <c r="J908" s="623"/>
      <c r="K908" s="623"/>
      <c r="L908" s="623"/>
      <c r="M908" s="623"/>
      <c r="N908" s="623"/>
      <c r="O908" s="623"/>
      <c r="P908" s="623"/>
      <c r="Q908" s="623"/>
      <c r="R908" s="623"/>
      <c r="S908" s="623"/>
      <c r="T908" s="623"/>
      <c r="U908" s="623"/>
      <c r="V908" s="623"/>
      <c r="W908" s="623"/>
      <c r="X908" s="623"/>
      <c r="Y908" s="623"/>
      <c r="Z908" s="623"/>
    </row>
    <row r="909">
      <c r="A909" s="650"/>
      <c r="B909" s="623"/>
      <c r="C909" s="650"/>
      <c r="D909" s="650"/>
      <c r="E909" s="623"/>
      <c r="F909" s="623"/>
      <c r="G909" s="623"/>
      <c r="H909" s="623"/>
      <c r="I909" s="623"/>
      <c r="J909" s="623"/>
      <c r="K909" s="623"/>
      <c r="L909" s="623"/>
      <c r="M909" s="623"/>
      <c r="N909" s="623"/>
      <c r="O909" s="623"/>
      <c r="P909" s="623"/>
      <c r="Q909" s="623"/>
      <c r="R909" s="623"/>
      <c r="S909" s="623"/>
      <c r="T909" s="623"/>
      <c r="U909" s="623"/>
      <c r="V909" s="623"/>
      <c r="W909" s="623"/>
      <c r="X909" s="623"/>
      <c r="Y909" s="623"/>
      <c r="Z909" s="623"/>
    </row>
    <row r="910">
      <c r="A910" s="650"/>
      <c r="B910" s="623"/>
      <c r="C910" s="650"/>
      <c r="D910" s="650"/>
      <c r="E910" s="623"/>
      <c r="F910" s="623"/>
      <c r="G910" s="623"/>
      <c r="H910" s="623"/>
      <c r="I910" s="623"/>
      <c r="J910" s="623"/>
      <c r="K910" s="623"/>
      <c r="L910" s="623"/>
      <c r="M910" s="623"/>
      <c r="N910" s="623"/>
      <c r="O910" s="623"/>
      <c r="P910" s="623"/>
      <c r="Q910" s="623"/>
      <c r="R910" s="623"/>
      <c r="S910" s="623"/>
      <c r="T910" s="623"/>
      <c r="U910" s="623"/>
      <c r="V910" s="623"/>
      <c r="W910" s="623"/>
      <c r="X910" s="623"/>
      <c r="Y910" s="623"/>
      <c r="Z910" s="623"/>
    </row>
    <row r="911">
      <c r="A911" s="650"/>
      <c r="B911" s="623"/>
      <c r="C911" s="650"/>
      <c r="D911" s="650"/>
      <c r="E911" s="623"/>
      <c r="F911" s="623"/>
      <c r="G911" s="623"/>
      <c r="H911" s="623"/>
      <c r="I911" s="623"/>
      <c r="J911" s="623"/>
      <c r="K911" s="623"/>
      <c r="L911" s="623"/>
      <c r="M911" s="623"/>
      <c r="N911" s="623"/>
      <c r="O911" s="623"/>
      <c r="P911" s="623"/>
      <c r="Q911" s="623"/>
      <c r="R911" s="623"/>
      <c r="S911" s="623"/>
      <c r="T911" s="623"/>
      <c r="U911" s="623"/>
      <c r="V911" s="623"/>
      <c r="W911" s="623"/>
      <c r="X911" s="623"/>
      <c r="Y911" s="623"/>
      <c r="Z911" s="623"/>
    </row>
    <row r="912">
      <c r="A912" s="650"/>
      <c r="B912" s="623"/>
      <c r="C912" s="650"/>
      <c r="D912" s="650"/>
      <c r="E912" s="623"/>
      <c r="F912" s="623"/>
      <c r="G912" s="623"/>
      <c r="H912" s="623"/>
      <c r="I912" s="623"/>
      <c r="J912" s="623"/>
      <c r="K912" s="623"/>
      <c r="L912" s="623"/>
      <c r="M912" s="623"/>
      <c r="N912" s="623"/>
      <c r="O912" s="623"/>
      <c r="P912" s="623"/>
      <c r="Q912" s="623"/>
      <c r="R912" s="623"/>
      <c r="S912" s="623"/>
      <c r="T912" s="623"/>
      <c r="U912" s="623"/>
      <c r="V912" s="623"/>
      <c r="W912" s="623"/>
      <c r="X912" s="623"/>
      <c r="Y912" s="623"/>
      <c r="Z912" s="623"/>
    </row>
    <row r="913">
      <c r="A913" s="650"/>
      <c r="B913" s="623"/>
      <c r="C913" s="650"/>
      <c r="D913" s="650"/>
      <c r="E913" s="623"/>
      <c r="F913" s="623"/>
      <c r="G913" s="623"/>
      <c r="H913" s="623"/>
      <c r="I913" s="623"/>
      <c r="J913" s="623"/>
      <c r="K913" s="623"/>
      <c r="L913" s="623"/>
      <c r="M913" s="623"/>
      <c r="N913" s="623"/>
      <c r="O913" s="623"/>
      <c r="P913" s="623"/>
      <c r="Q913" s="623"/>
      <c r="R913" s="623"/>
      <c r="S913" s="623"/>
      <c r="T913" s="623"/>
      <c r="U913" s="623"/>
      <c r="V913" s="623"/>
      <c r="W913" s="623"/>
      <c r="X913" s="623"/>
      <c r="Y913" s="623"/>
      <c r="Z913" s="623"/>
    </row>
    <row r="914">
      <c r="A914" s="650"/>
      <c r="B914" s="623"/>
      <c r="C914" s="650"/>
      <c r="D914" s="650"/>
      <c r="E914" s="623"/>
      <c r="F914" s="623"/>
      <c r="G914" s="623"/>
      <c r="H914" s="623"/>
      <c r="I914" s="623"/>
      <c r="J914" s="623"/>
      <c r="K914" s="623"/>
      <c r="L914" s="623"/>
      <c r="M914" s="623"/>
      <c r="N914" s="623"/>
      <c r="O914" s="623"/>
      <c r="P914" s="623"/>
      <c r="Q914" s="623"/>
      <c r="R914" s="623"/>
      <c r="S914" s="623"/>
      <c r="T914" s="623"/>
      <c r="U914" s="623"/>
      <c r="V914" s="623"/>
      <c r="W914" s="623"/>
      <c r="X914" s="623"/>
      <c r="Y914" s="623"/>
      <c r="Z914" s="623"/>
    </row>
    <row r="915">
      <c r="A915" s="650"/>
      <c r="B915" s="623"/>
      <c r="C915" s="650"/>
      <c r="D915" s="650"/>
      <c r="E915" s="623"/>
      <c r="F915" s="623"/>
      <c r="G915" s="623"/>
      <c r="H915" s="623"/>
      <c r="I915" s="623"/>
      <c r="J915" s="623"/>
      <c r="K915" s="623"/>
      <c r="L915" s="623"/>
      <c r="M915" s="623"/>
      <c r="N915" s="623"/>
      <c r="O915" s="623"/>
      <c r="P915" s="623"/>
      <c r="Q915" s="623"/>
      <c r="R915" s="623"/>
      <c r="S915" s="623"/>
      <c r="T915" s="623"/>
      <c r="U915" s="623"/>
      <c r="V915" s="623"/>
      <c r="W915" s="623"/>
      <c r="X915" s="623"/>
      <c r="Y915" s="623"/>
      <c r="Z915" s="623"/>
    </row>
    <row r="916">
      <c r="A916" s="650"/>
      <c r="B916" s="623"/>
      <c r="C916" s="650"/>
      <c r="D916" s="650"/>
      <c r="E916" s="623"/>
      <c r="F916" s="623"/>
      <c r="G916" s="623"/>
      <c r="H916" s="623"/>
      <c r="I916" s="623"/>
      <c r="J916" s="623"/>
      <c r="K916" s="623"/>
      <c r="L916" s="623"/>
      <c r="M916" s="623"/>
      <c r="N916" s="623"/>
      <c r="O916" s="623"/>
      <c r="P916" s="623"/>
      <c r="Q916" s="623"/>
      <c r="R916" s="623"/>
      <c r="S916" s="623"/>
      <c r="T916" s="623"/>
      <c r="U916" s="623"/>
      <c r="V916" s="623"/>
      <c r="W916" s="623"/>
      <c r="X916" s="623"/>
      <c r="Y916" s="623"/>
      <c r="Z916" s="623"/>
    </row>
    <row r="917">
      <c r="A917" s="650"/>
      <c r="B917" s="623"/>
      <c r="C917" s="650"/>
      <c r="D917" s="650"/>
      <c r="E917" s="623"/>
      <c r="F917" s="623"/>
      <c r="G917" s="623"/>
      <c r="H917" s="623"/>
      <c r="I917" s="623"/>
      <c r="J917" s="623"/>
      <c r="K917" s="623"/>
      <c r="L917" s="623"/>
      <c r="M917" s="623"/>
      <c r="N917" s="623"/>
      <c r="O917" s="623"/>
      <c r="P917" s="623"/>
      <c r="Q917" s="623"/>
      <c r="R917" s="623"/>
      <c r="S917" s="623"/>
      <c r="T917" s="623"/>
      <c r="U917" s="623"/>
      <c r="V917" s="623"/>
      <c r="W917" s="623"/>
      <c r="X917" s="623"/>
      <c r="Y917" s="623"/>
      <c r="Z917" s="623"/>
    </row>
    <row r="918">
      <c r="A918" s="650"/>
      <c r="B918" s="623"/>
      <c r="C918" s="650"/>
      <c r="D918" s="650"/>
      <c r="E918" s="623"/>
      <c r="F918" s="623"/>
      <c r="G918" s="623"/>
      <c r="H918" s="623"/>
      <c r="I918" s="623"/>
      <c r="J918" s="623"/>
      <c r="K918" s="623"/>
      <c r="L918" s="623"/>
      <c r="M918" s="623"/>
      <c r="N918" s="623"/>
      <c r="O918" s="623"/>
      <c r="P918" s="623"/>
      <c r="Q918" s="623"/>
      <c r="R918" s="623"/>
      <c r="S918" s="623"/>
      <c r="T918" s="623"/>
      <c r="U918" s="623"/>
      <c r="V918" s="623"/>
      <c r="W918" s="623"/>
      <c r="X918" s="623"/>
      <c r="Y918" s="623"/>
      <c r="Z918" s="623"/>
    </row>
    <row r="919">
      <c r="A919" s="650"/>
      <c r="B919" s="623"/>
      <c r="C919" s="650"/>
      <c r="D919" s="650"/>
      <c r="E919" s="623"/>
      <c r="F919" s="623"/>
      <c r="G919" s="623"/>
      <c r="H919" s="623"/>
      <c r="I919" s="623"/>
      <c r="J919" s="623"/>
      <c r="K919" s="623"/>
      <c r="L919" s="623"/>
      <c r="M919" s="623"/>
      <c r="N919" s="623"/>
      <c r="O919" s="623"/>
      <c r="P919" s="623"/>
      <c r="Q919" s="623"/>
      <c r="R919" s="623"/>
      <c r="S919" s="623"/>
      <c r="T919" s="623"/>
      <c r="U919" s="623"/>
      <c r="V919" s="623"/>
      <c r="W919" s="623"/>
      <c r="X919" s="623"/>
      <c r="Y919" s="623"/>
      <c r="Z919" s="623"/>
    </row>
    <row r="920">
      <c r="A920" s="650"/>
      <c r="B920" s="623"/>
      <c r="C920" s="650"/>
      <c r="D920" s="650"/>
      <c r="E920" s="623"/>
      <c r="F920" s="623"/>
      <c r="G920" s="623"/>
      <c r="H920" s="623"/>
      <c r="I920" s="623"/>
      <c r="J920" s="623"/>
      <c r="K920" s="623"/>
      <c r="L920" s="623"/>
      <c r="M920" s="623"/>
      <c r="N920" s="623"/>
      <c r="O920" s="623"/>
      <c r="P920" s="623"/>
      <c r="Q920" s="623"/>
      <c r="R920" s="623"/>
      <c r="S920" s="623"/>
      <c r="T920" s="623"/>
      <c r="U920" s="623"/>
      <c r="V920" s="623"/>
      <c r="W920" s="623"/>
      <c r="X920" s="623"/>
      <c r="Y920" s="623"/>
      <c r="Z920" s="623"/>
    </row>
    <row r="921">
      <c r="A921" s="650"/>
      <c r="B921" s="623"/>
      <c r="C921" s="650"/>
      <c r="D921" s="650"/>
      <c r="E921" s="623"/>
      <c r="F921" s="623"/>
      <c r="G921" s="623"/>
      <c r="H921" s="623"/>
      <c r="I921" s="623"/>
      <c r="J921" s="623"/>
      <c r="K921" s="623"/>
      <c r="L921" s="623"/>
      <c r="M921" s="623"/>
      <c r="N921" s="623"/>
      <c r="O921" s="623"/>
      <c r="P921" s="623"/>
      <c r="Q921" s="623"/>
      <c r="R921" s="623"/>
      <c r="S921" s="623"/>
      <c r="T921" s="623"/>
      <c r="U921" s="623"/>
      <c r="V921" s="623"/>
      <c r="W921" s="623"/>
      <c r="X921" s="623"/>
      <c r="Y921" s="623"/>
      <c r="Z921" s="623"/>
    </row>
    <row r="922">
      <c r="A922" s="650"/>
      <c r="B922" s="623"/>
      <c r="C922" s="650"/>
      <c r="D922" s="650"/>
      <c r="E922" s="623"/>
      <c r="F922" s="623"/>
      <c r="G922" s="623"/>
      <c r="H922" s="623"/>
      <c r="I922" s="623"/>
      <c r="J922" s="623"/>
      <c r="K922" s="623"/>
      <c r="L922" s="623"/>
      <c r="M922" s="623"/>
      <c r="N922" s="623"/>
      <c r="O922" s="623"/>
      <c r="P922" s="623"/>
      <c r="Q922" s="623"/>
      <c r="R922" s="623"/>
      <c r="S922" s="623"/>
      <c r="T922" s="623"/>
      <c r="U922" s="623"/>
      <c r="V922" s="623"/>
      <c r="W922" s="623"/>
      <c r="X922" s="623"/>
      <c r="Y922" s="623"/>
      <c r="Z922" s="623"/>
    </row>
    <row r="923">
      <c r="A923" s="650"/>
      <c r="B923" s="623"/>
      <c r="C923" s="650"/>
      <c r="D923" s="650"/>
      <c r="E923" s="623"/>
      <c r="F923" s="623"/>
      <c r="G923" s="623"/>
      <c r="H923" s="623"/>
      <c r="I923" s="623"/>
      <c r="J923" s="623"/>
      <c r="K923" s="623"/>
      <c r="L923" s="623"/>
      <c r="M923" s="623"/>
      <c r="N923" s="623"/>
      <c r="O923" s="623"/>
      <c r="P923" s="623"/>
      <c r="Q923" s="623"/>
      <c r="R923" s="623"/>
      <c r="S923" s="623"/>
      <c r="T923" s="623"/>
      <c r="U923" s="623"/>
      <c r="V923" s="623"/>
      <c r="W923" s="623"/>
      <c r="X923" s="623"/>
      <c r="Y923" s="623"/>
      <c r="Z923" s="623"/>
    </row>
    <row r="924">
      <c r="A924" s="650"/>
      <c r="B924" s="623"/>
      <c r="C924" s="650"/>
      <c r="D924" s="650"/>
      <c r="E924" s="623"/>
      <c r="F924" s="623"/>
      <c r="G924" s="623"/>
      <c r="H924" s="623"/>
      <c r="I924" s="623"/>
      <c r="J924" s="623"/>
      <c r="K924" s="623"/>
      <c r="L924" s="623"/>
      <c r="M924" s="623"/>
      <c r="N924" s="623"/>
      <c r="O924" s="623"/>
      <c r="P924" s="623"/>
      <c r="Q924" s="623"/>
      <c r="R924" s="623"/>
      <c r="S924" s="623"/>
      <c r="T924" s="623"/>
      <c r="U924" s="623"/>
      <c r="V924" s="623"/>
      <c r="W924" s="623"/>
      <c r="X924" s="623"/>
      <c r="Y924" s="623"/>
      <c r="Z924" s="623"/>
    </row>
    <row r="925">
      <c r="A925" s="650"/>
      <c r="B925" s="623"/>
      <c r="C925" s="650"/>
      <c r="D925" s="650"/>
      <c r="E925" s="623"/>
      <c r="F925" s="623"/>
      <c r="G925" s="623"/>
      <c r="H925" s="623"/>
      <c r="I925" s="623"/>
      <c r="J925" s="623"/>
      <c r="K925" s="623"/>
      <c r="L925" s="623"/>
      <c r="M925" s="623"/>
      <c r="N925" s="623"/>
      <c r="O925" s="623"/>
      <c r="P925" s="623"/>
      <c r="Q925" s="623"/>
      <c r="R925" s="623"/>
      <c r="S925" s="623"/>
      <c r="T925" s="623"/>
      <c r="U925" s="623"/>
      <c r="V925" s="623"/>
      <c r="W925" s="623"/>
      <c r="X925" s="623"/>
      <c r="Y925" s="623"/>
      <c r="Z925" s="623"/>
    </row>
    <row r="926">
      <c r="A926" s="650"/>
      <c r="B926" s="623"/>
      <c r="C926" s="650"/>
      <c r="D926" s="650"/>
      <c r="E926" s="623"/>
      <c r="F926" s="623"/>
      <c r="G926" s="623"/>
      <c r="H926" s="623"/>
      <c r="I926" s="623"/>
      <c r="J926" s="623"/>
      <c r="K926" s="623"/>
      <c r="L926" s="623"/>
      <c r="M926" s="623"/>
      <c r="N926" s="623"/>
      <c r="O926" s="623"/>
      <c r="P926" s="623"/>
      <c r="Q926" s="623"/>
      <c r="R926" s="623"/>
      <c r="S926" s="623"/>
      <c r="T926" s="623"/>
      <c r="U926" s="623"/>
      <c r="V926" s="623"/>
      <c r="W926" s="623"/>
      <c r="X926" s="623"/>
      <c r="Y926" s="623"/>
      <c r="Z926" s="623"/>
    </row>
    <row r="927">
      <c r="A927" s="650"/>
      <c r="B927" s="623"/>
      <c r="C927" s="650"/>
      <c r="D927" s="650"/>
      <c r="E927" s="623"/>
      <c r="F927" s="623"/>
      <c r="G927" s="623"/>
      <c r="H927" s="623"/>
      <c r="I927" s="623"/>
      <c r="J927" s="623"/>
      <c r="K927" s="623"/>
      <c r="L927" s="623"/>
      <c r="M927" s="623"/>
      <c r="N927" s="623"/>
      <c r="O927" s="623"/>
      <c r="P927" s="623"/>
      <c r="Q927" s="623"/>
      <c r="R927" s="623"/>
      <c r="S927" s="623"/>
      <c r="T927" s="623"/>
      <c r="U927" s="623"/>
      <c r="V927" s="623"/>
      <c r="W927" s="623"/>
      <c r="X927" s="623"/>
      <c r="Y927" s="623"/>
      <c r="Z927" s="623"/>
    </row>
    <row r="928">
      <c r="A928" s="650"/>
      <c r="B928" s="623"/>
      <c r="C928" s="650"/>
      <c r="D928" s="650"/>
      <c r="E928" s="623"/>
      <c r="F928" s="623"/>
      <c r="G928" s="623"/>
      <c r="H928" s="623"/>
      <c r="I928" s="623"/>
      <c r="J928" s="623"/>
      <c r="K928" s="623"/>
      <c r="L928" s="623"/>
      <c r="M928" s="623"/>
      <c r="N928" s="623"/>
      <c r="O928" s="623"/>
      <c r="P928" s="623"/>
      <c r="Q928" s="623"/>
      <c r="R928" s="623"/>
      <c r="S928" s="623"/>
      <c r="T928" s="623"/>
      <c r="U928" s="623"/>
      <c r="V928" s="623"/>
      <c r="W928" s="623"/>
      <c r="X928" s="623"/>
      <c r="Y928" s="623"/>
      <c r="Z928" s="623"/>
    </row>
    <row r="929">
      <c r="A929" s="650"/>
      <c r="B929" s="623"/>
      <c r="C929" s="650"/>
      <c r="D929" s="650"/>
      <c r="E929" s="623"/>
      <c r="F929" s="623"/>
      <c r="G929" s="623"/>
      <c r="H929" s="623"/>
      <c r="I929" s="623"/>
      <c r="J929" s="623"/>
      <c r="K929" s="623"/>
      <c r="L929" s="623"/>
      <c r="M929" s="623"/>
      <c r="N929" s="623"/>
      <c r="O929" s="623"/>
      <c r="P929" s="623"/>
      <c r="Q929" s="623"/>
      <c r="R929" s="623"/>
      <c r="S929" s="623"/>
      <c r="T929" s="623"/>
      <c r="U929" s="623"/>
      <c r="V929" s="623"/>
      <c r="W929" s="623"/>
      <c r="X929" s="623"/>
      <c r="Y929" s="623"/>
      <c r="Z929" s="623"/>
    </row>
    <row r="930">
      <c r="A930" s="650"/>
      <c r="B930" s="623"/>
      <c r="C930" s="650"/>
      <c r="D930" s="650"/>
      <c r="E930" s="623"/>
      <c r="F930" s="623"/>
      <c r="G930" s="623"/>
      <c r="H930" s="623"/>
      <c r="I930" s="623"/>
      <c r="J930" s="623"/>
      <c r="K930" s="623"/>
      <c r="L930" s="623"/>
      <c r="M930" s="623"/>
      <c r="N930" s="623"/>
      <c r="O930" s="623"/>
      <c r="P930" s="623"/>
      <c r="Q930" s="623"/>
      <c r="R930" s="623"/>
      <c r="S930" s="623"/>
      <c r="T930" s="623"/>
      <c r="U930" s="623"/>
      <c r="V930" s="623"/>
      <c r="W930" s="623"/>
      <c r="X930" s="623"/>
      <c r="Y930" s="623"/>
      <c r="Z930" s="623"/>
    </row>
    <row r="931">
      <c r="A931" s="650"/>
      <c r="B931" s="623"/>
      <c r="C931" s="650"/>
      <c r="D931" s="650"/>
      <c r="E931" s="623"/>
      <c r="F931" s="623"/>
      <c r="G931" s="623"/>
      <c r="H931" s="623"/>
      <c r="I931" s="623"/>
      <c r="J931" s="623"/>
      <c r="K931" s="623"/>
      <c r="L931" s="623"/>
      <c r="M931" s="623"/>
      <c r="N931" s="623"/>
      <c r="O931" s="623"/>
      <c r="P931" s="623"/>
      <c r="Q931" s="623"/>
      <c r="R931" s="623"/>
      <c r="S931" s="623"/>
      <c r="T931" s="623"/>
      <c r="U931" s="623"/>
      <c r="V931" s="623"/>
      <c r="W931" s="623"/>
      <c r="X931" s="623"/>
      <c r="Y931" s="623"/>
      <c r="Z931" s="623"/>
    </row>
    <row r="932">
      <c r="A932" s="650"/>
      <c r="B932" s="623"/>
      <c r="C932" s="650"/>
      <c r="D932" s="650"/>
      <c r="E932" s="623"/>
      <c r="F932" s="623"/>
      <c r="G932" s="623"/>
      <c r="H932" s="623"/>
      <c r="I932" s="623"/>
      <c r="J932" s="623"/>
      <c r="K932" s="623"/>
      <c r="L932" s="623"/>
      <c r="M932" s="623"/>
      <c r="N932" s="623"/>
      <c r="O932" s="623"/>
      <c r="P932" s="623"/>
      <c r="Q932" s="623"/>
      <c r="R932" s="623"/>
      <c r="S932" s="623"/>
      <c r="T932" s="623"/>
      <c r="U932" s="623"/>
      <c r="V932" s="623"/>
      <c r="W932" s="623"/>
      <c r="X932" s="623"/>
      <c r="Y932" s="623"/>
      <c r="Z932" s="623"/>
    </row>
    <row r="933">
      <c r="A933" s="650"/>
      <c r="B933" s="623"/>
      <c r="C933" s="650"/>
      <c r="D933" s="650"/>
      <c r="E933" s="623"/>
      <c r="F933" s="623"/>
      <c r="G933" s="623"/>
      <c r="H933" s="623"/>
      <c r="I933" s="623"/>
      <c r="J933" s="623"/>
      <c r="K933" s="623"/>
      <c r="L933" s="623"/>
      <c r="M933" s="623"/>
      <c r="N933" s="623"/>
      <c r="O933" s="623"/>
      <c r="P933" s="623"/>
      <c r="Q933" s="623"/>
      <c r="R933" s="623"/>
      <c r="S933" s="623"/>
      <c r="T933" s="623"/>
      <c r="U933" s="623"/>
      <c r="V933" s="623"/>
      <c r="W933" s="623"/>
      <c r="X933" s="623"/>
      <c r="Y933" s="623"/>
      <c r="Z933" s="623"/>
    </row>
    <row r="934">
      <c r="A934" s="650"/>
      <c r="B934" s="623"/>
      <c r="C934" s="650"/>
      <c r="D934" s="650"/>
      <c r="E934" s="623"/>
      <c r="F934" s="623"/>
      <c r="G934" s="623"/>
      <c r="H934" s="623"/>
      <c r="I934" s="623"/>
      <c r="J934" s="623"/>
      <c r="K934" s="623"/>
      <c r="L934" s="623"/>
      <c r="M934" s="623"/>
      <c r="N934" s="623"/>
      <c r="O934" s="623"/>
      <c r="P934" s="623"/>
      <c r="Q934" s="623"/>
      <c r="R934" s="623"/>
      <c r="S934" s="623"/>
      <c r="T934" s="623"/>
      <c r="U934" s="623"/>
      <c r="V934" s="623"/>
      <c r="W934" s="623"/>
      <c r="X934" s="623"/>
      <c r="Y934" s="623"/>
      <c r="Z934" s="623"/>
    </row>
    <row r="935">
      <c r="A935" s="650"/>
      <c r="B935" s="623"/>
      <c r="C935" s="650"/>
      <c r="D935" s="650"/>
      <c r="E935" s="623"/>
      <c r="F935" s="623"/>
      <c r="G935" s="623"/>
      <c r="H935" s="623"/>
      <c r="I935" s="623"/>
      <c r="J935" s="623"/>
      <c r="K935" s="623"/>
      <c r="L935" s="623"/>
      <c r="M935" s="623"/>
      <c r="N935" s="623"/>
      <c r="O935" s="623"/>
      <c r="P935" s="623"/>
      <c r="Q935" s="623"/>
      <c r="R935" s="623"/>
      <c r="S935" s="623"/>
      <c r="T935" s="623"/>
      <c r="U935" s="623"/>
      <c r="V935" s="623"/>
      <c r="W935" s="623"/>
      <c r="X935" s="623"/>
      <c r="Y935" s="623"/>
      <c r="Z935" s="623"/>
    </row>
    <row r="936">
      <c r="A936" s="650"/>
      <c r="B936" s="623"/>
      <c r="C936" s="650"/>
      <c r="D936" s="650"/>
      <c r="E936" s="623"/>
      <c r="F936" s="623"/>
      <c r="G936" s="623"/>
      <c r="H936" s="623"/>
      <c r="I936" s="623"/>
      <c r="J936" s="623"/>
      <c r="K936" s="623"/>
      <c r="L936" s="623"/>
      <c r="M936" s="623"/>
      <c r="N936" s="623"/>
      <c r="O936" s="623"/>
      <c r="P936" s="623"/>
      <c r="Q936" s="623"/>
      <c r="R936" s="623"/>
      <c r="S936" s="623"/>
      <c r="T936" s="623"/>
      <c r="U936" s="623"/>
      <c r="V936" s="623"/>
      <c r="W936" s="623"/>
      <c r="X936" s="623"/>
      <c r="Y936" s="623"/>
      <c r="Z936" s="623"/>
    </row>
    <row r="937">
      <c r="A937" s="650"/>
      <c r="B937" s="623"/>
      <c r="C937" s="650"/>
      <c r="D937" s="650"/>
      <c r="E937" s="623"/>
      <c r="F937" s="623"/>
      <c r="G937" s="623"/>
      <c r="H937" s="623"/>
      <c r="I937" s="623"/>
      <c r="J937" s="623"/>
      <c r="K937" s="623"/>
      <c r="L937" s="623"/>
      <c r="M937" s="623"/>
      <c r="N937" s="623"/>
      <c r="O937" s="623"/>
      <c r="P937" s="623"/>
      <c r="Q937" s="623"/>
      <c r="R937" s="623"/>
      <c r="S937" s="623"/>
      <c r="T937" s="623"/>
      <c r="U937" s="623"/>
      <c r="V937" s="623"/>
      <c r="W937" s="623"/>
      <c r="X937" s="623"/>
      <c r="Y937" s="623"/>
      <c r="Z937" s="623"/>
    </row>
    <row r="938">
      <c r="A938" s="650"/>
      <c r="B938" s="623"/>
      <c r="C938" s="650"/>
      <c r="D938" s="650"/>
      <c r="E938" s="623"/>
      <c r="F938" s="623"/>
      <c r="G938" s="623"/>
      <c r="H938" s="623"/>
      <c r="I938" s="623"/>
      <c r="J938" s="623"/>
      <c r="K938" s="623"/>
      <c r="L938" s="623"/>
      <c r="M938" s="623"/>
      <c r="N938" s="623"/>
      <c r="O938" s="623"/>
      <c r="P938" s="623"/>
      <c r="Q938" s="623"/>
      <c r="R938" s="623"/>
      <c r="S938" s="623"/>
      <c r="T938" s="623"/>
      <c r="U938" s="623"/>
      <c r="V938" s="623"/>
      <c r="W938" s="623"/>
      <c r="X938" s="623"/>
      <c r="Y938" s="623"/>
      <c r="Z938" s="623"/>
    </row>
    <row r="939">
      <c r="A939" s="650"/>
      <c r="B939" s="623"/>
      <c r="C939" s="650"/>
      <c r="D939" s="650"/>
      <c r="E939" s="623"/>
      <c r="F939" s="623"/>
      <c r="G939" s="623"/>
      <c r="H939" s="623"/>
      <c r="I939" s="623"/>
      <c r="J939" s="623"/>
      <c r="K939" s="623"/>
      <c r="L939" s="623"/>
      <c r="M939" s="623"/>
      <c r="N939" s="623"/>
      <c r="O939" s="623"/>
      <c r="P939" s="623"/>
      <c r="Q939" s="623"/>
      <c r="R939" s="623"/>
      <c r="S939" s="623"/>
      <c r="T939" s="623"/>
      <c r="U939" s="623"/>
      <c r="V939" s="623"/>
      <c r="W939" s="623"/>
      <c r="X939" s="623"/>
      <c r="Y939" s="623"/>
      <c r="Z939" s="623"/>
    </row>
    <row r="940">
      <c r="A940" s="650"/>
      <c r="B940" s="623"/>
      <c r="C940" s="650"/>
      <c r="D940" s="650"/>
      <c r="E940" s="623"/>
      <c r="F940" s="623"/>
      <c r="G940" s="623"/>
      <c r="H940" s="623"/>
      <c r="I940" s="623"/>
      <c r="J940" s="623"/>
      <c r="K940" s="623"/>
      <c r="L940" s="623"/>
      <c r="M940" s="623"/>
      <c r="N940" s="623"/>
      <c r="O940" s="623"/>
      <c r="P940" s="623"/>
      <c r="Q940" s="623"/>
      <c r="R940" s="623"/>
      <c r="S940" s="623"/>
      <c r="T940" s="623"/>
      <c r="U940" s="623"/>
      <c r="V940" s="623"/>
      <c r="W940" s="623"/>
      <c r="X940" s="623"/>
      <c r="Y940" s="623"/>
      <c r="Z940" s="623"/>
    </row>
    <row r="941">
      <c r="A941" s="650"/>
      <c r="B941" s="623"/>
      <c r="C941" s="650"/>
      <c r="D941" s="650"/>
      <c r="E941" s="623"/>
      <c r="F941" s="623"/>
      <c r="G941" s="623"/>
      <c r="H941" s="623"/>
      <c r="I941" s="623"/>
      <c r="J941" s="623"/>
      <c r="K941" s="623"/>
      <c r="L941" s="623"/>
      <c r="M941" s="623"/>
      <c r="N941" s="623"/>
      <c r="O941" s="623"/>
      <c r="P941" s="623"/>
      <c r="Q941" s="623"/>
      <c r="R941" s="623"/>
      <c r="S941" s="623"/>
      <c r="T941" s="623"/>
      <c r="U941" s="623"/>
      <c r="V941" s="623"/>
      <c r="W941" s="623"/>
      <c r="X941" s="623"/>
      <c r="Y941" s="623"/>
      <c r="Z941" s="623"/>
    </row>
    <row r="942">
      <c r="A942" s="650"/>
      <c r="B942" s="623"/>
      <c r="C942" s="650"/>
      <c r="D942" s="650"/>
      <c r="E942" s="623"/>
      <c r="F942" s="623"/>
      <c r="G942" s="623"/>
      <c r="H942" s="623"/>
      <c r="I942" s="623"/>
      <c r="J942" s="623"/>
      <c r="K942" s="623"/>
      <c r="L942" s="623"/>
      <c r="M942" s="623"/>
      <c r="N942" s="623"/>
      <c r="O942" s="623"/>
      <c r="P942" s="623"/>
      <c r="Q942" s="623"/>
      <c r="R942" s="623"/>
      <c r="S942" s="623"/>
      <c r="T942" s="623"/>
      <c r="U942" s="623"/>
      <c r="V942" s="623"/>
      <c r="W942" s="623"/>
      <c r="X942" s="623"/>
      <c r="Y942" s="623"/>
      <c r="Z942" s="623"/>
    </row>
    <row r="943">
      <c r="A943" s="650"/>
      <c r="B943" s="623"/>
      <c r="C943" s="650"/>
      <c r="D943" s="650"/>
      <c r="E943" s="623"/>
      <c r="F943" s="623"/>
      <c r="G943" s="623"/>
      <c r="H943" s="623"/>
      <c r="I943" s="623"/>
      <c r="J943" s="623"/>
      <c r="K943" s="623"/>
      <c r="L943" s="623"/>
      <c r="M943" s="623"/>
      <c r="N943" s="623"/>
      <c r="O943" s="623"/>
      <c r="P943" s="623"/>
      <c r="Q943" s="623"/>
      <c r="R943" s="623"/>
      <c r="S943" s="623"/>
      <c r="T943" s="623"/>
      <c r="U943" s="623"/>
      <c r="V943" s="623"/>
      <c r="W943" s="623"/>
      <c r="X943" s="623"/>
      <c r="Y943" s="623"/>
      <c r="Z943" s="623"/>
    </row>
    <row r="944">
      <c r="A944" s="650"/>
      <c r="B944" s="623"/>
      <c r="C944" s="650"/>
      <c r="D944" s="650"/>
      <c r="E944" s="623"/>
      <c r="F944" s="623"/>
      <c r="G944" s="623"/>
      <c r="H944" s="623"/>
      <c r="I944" s="623"/>
      <c r="J944" s="623"/>
      <c r="K944" s="623"/>
      <c r="L944" s="623"/>
      <c r="M944" s="623"/>
      <c r="N944" s="623"/>
      <c r="O944" s="623"/>
      <c r="P944" s="623"/>
      <c r="Q944" s="623"/>
      <c r="R944" s="623"/>
      <c r="S944" s="623"/>
      <c r="T944" s="623"/>
      <c r="U944" s="623"/>
      <c r="V944" s="623"/>
      <c r="W944" s="623"/>
      <c r="X944" s="623"/>
      <c r="Y944" s="623"/>
      <c r="Z944" s="623"/>
    </row>
    <row r="945">
      <c r="A945" s="650"/>
      <c r="B945" s="623"/>
      <c r="C945" s="650"/>
      <c r="D945" s="650"/>
      <c r="E945" s="623"/>
      <c r="F945" s="623"/>
      <c r="G945" s="623"/>
      <c r="H945" s="623"/>
      <c r="I945" s="623"/>
      <c r="J945" s="623"/>
      <c r="K945" s="623"/>
      <c r="L945" s="623"/>
      <c r="M945" s="623"/>
      <c r="N945" s="623"/>
      <c r="O945" s="623"/>
      <c r="P945" s="623"/>
      <c r="Q945" s="623"/>
      <c r="R945" s="623"/>
      <c r="S945" s="623"/>
      <c r="T945" s="623"/>
      <c r="U945" s="623"/>
      <c r="V945" s="623"/>
      <c r="W945" s="623"/>
      <c r="X945" s="623"/>
      <c r="Y945" s="623"/>
      <c r="Z945" s="623"/>
    </row>
    <row r="946">
      <c r="A946" s="650"/>
      <c r="B946" s="623"/>
      <c r="C946" s="650"/>
      <c r="D946" s="650"/>
      <c r="E946" s="623"/>
      <c r="F946" s="623"/>
      <c r="G946" s="623"/>
      <c r="H946" s="623"/>
      <c r="I946" s="623"/>
      <c r="J946" s="623"/>
      <c r="K946" s="623"/>
      <c r="L946" s="623"/>
      <c r="M946" s="623"/>
      <c r="N946" s="623"/>
      <c r="O946" s="623"/>
      <c r="P946" s="623"/>
      <c r="Q946" s="623"/>
      <c r="R946" s="623"/>
      <c r="S946" s="623"/>
      <c r="T946" s="623"/>
      <c r="U946" s="623"/>
      <c r="V946" s="623"/>
      <c r="W946" s="623"/>
      <c r="X946" s="623"/>
      <c r="Y946" s="623"/>
      <c r="Z946" s="623"/>
    </row>
    <row r="947">
      <c r="A947" s="650"/>
      <c r="B947" s="623"/>
      <c r="C947" s="650"/>
      <c r="D947" s="650"/>
      <c r="E947" s="623"/>
      <c r="F947" s="623"/>
      <c r="G947" s="623"/>
      <c r="H947" s="623"/>
      <c r="I947" s="623"/>
      <c r="J947" s="623"/>
      <c r="K947" s="623"/>
      <c r="L947" s="623"/>
      <c r="M947" s="623"/>
      <c r="N947" s="623"/>
      <c r="O947" s="623"/>
      <c r="P947" s="623"/>
      <c r="Q947" s="623"/>
      <c r="R947" s="623"/>
      <c r="S947" s="623"/>
      <c r="T947" s="623"/>
      <c r="U947" s="623"/>
      <c r="V947" s="623"/>
      <c r="W947" s="623"/>
      <c r="X947" s="623"/>
      <c r="Y947" s="623"/>
      <c r="Z947" s="623"/>
    </row>
    <row r="948">
      <c r="A948" s="650"/>
      <c r="B948" s="623"/>
      <c r="C948" s="650"/>
      <c r="D948" s="650"/>
      <c r="E948" s="623"/>
      <c r="F948" s="623"/>
      <c r="G948" s="623"/>
      <c r="H948" s="623"/>
      <c r="I948" s="623"/>
      <c r="J948" s="623"/>
      <c r="K948" s="623"/>
      <c r="L948" s="623"/>
      <c r="M948" s="623"/>
      <c r="N948" s="623"/>
      <c r="O948" s="623"/>
      <c r="P948" s="623"/>
      <c r="Q948" s="623"/>
      <c r="R948" s="623"/>
      <c r="S948" s="623"/>
      <c r="T948" s="623"/>
      <c r="U948" s="623"/>
      <c r="V948" s="623"/>
      <c r="W948" s="623"/>
      <c r="X948" s="623"/>
      <c r="Y948" s="623"/>
      <c r="Z948" s="623"/>
    </row>
    <row r="949">
      <c r="A949" s="650"/>
      <c r="B949" s="623"/>
      <c r="C949" s="650"/>
      <c r="D949" s="650"/>
      <c r="E949" s="623"/>
      <c r="F949" s="623"/>
      <c r="G949" s="623"/>
      <c r="H949" s="623"/>
      <c r="I949" s="623"/>
      <c r="J949" s="623"/>
      <c r="K949" s="623"/>
      <c r="L949" s="623"/>
      <c r="M949" s="623"/>
      <c r="N949" s="623"/>
      <c r="O949" s="623"/>
      <c r="P949" s="623"/>
      <c r="Q949" s="623"/>
      <c r="R949" s="623"/>
      <c r="S949" s="623"/>
      <c r="T949" s="623"/>
      <c r="U949" s="623"/>
      <c r="V949" s="623"/>
      <c r="W949" s="623"/>
      <c r="X949" s="623"/>
      <c r="Y949" s="623"/>
      <c r="Z949" s="623"/>
    </row>
    <row r="950">
      <c r="A950" s="650"/>
      <c r="B950" s="623"/>
      <c r="C950" s="650"/>
      <c r="D950" s="650"/>
      <c r="E950" s="623"/>
      <c r="F950" s="623"/>
      <c r="G950" s="623"/>
      <c r="H950" s="623"/>
      <c r="I950" s="623"/>
      <c r="J950" s="623"/>
      <c r="K950" s="623"/>
      <c r="L950" s="623"/>
      <c r="M950" s="623"/>
      <c r="N950" s="623"/>
      <c r="O950" s="623"/>
      <c r="P950" s="623"/>
      <c r="Q950" s="623"/>
      <c r="R950" s="623"/>
      <c r="S950" s="623"/>
      <c r="T950" s="623"/>
      <c r="U950" s="623"/>
      <c r="V950" s="623"/>
      <c r="W950" s="623"/>
      <c r="X950" s="623"/>
      <c r="Y950" s="623"/>
      <c r="Z950" s="623"/>
    </row>
    <row r="951">
      <c r="A951" s="650"/>
      <c r="B951" s="623"/>
      <c r="C951" s="650"/>
      <c r="D951" s="650"/>
      <c r="E951" s="623"/>
      <c r="F951" s="623"/>
      <c r="G951" s="623"/>
      <c r="H951" s="623"/>
      <c r="I951" s="623"/>
      <c r="J951" s="623"/>
      <c r="K951" s="623"/>
      <c r="L951" s="623"/>
      <c r="M951" s="623"/>
      <c r="N951" s="623"/>
      <c r="O951" s="623"/>
      <c r="P951" s="623"/>
      <c r="Q951" s="623"/>
      <c r="R951" s="623"/>
      <c r="S951" s="623"/>
      <c r="T951" s="623"/>
      <c r="U951" s="623"/>
      <c r="V951" s="623"/>
      <c r="W951" s="623"/>
      <c r="X951" s="623"/>
      <c r="Y951" s="623"/>
      <c r="Z951" s="623"/>
    </row>
    <row r="952">
      <c r="A952" s="650"/>
      <c r="B952" s="623"/>
      <c r="C952" s="650"/>
      <c r="D952" s="650"/>
      <c r="E952" s="623"/>
      <c r="F952" s="623"/>
      <c r="G952" s="623"/>
      <c r="H952" s="623"/>
      <c r="I952" s="623"/>
      <c r="J952" s="623"/>
      <c r="K952" s="623"/>
      <c r="L952" s="623"/>
      <c r="M952" s="623"/>
      <c r="N952" s="623"/>
      <c r="O952" s="623"/>
      <c r="P952" s="623"/>
      <c r="Q952" s="623"/>
      <c r="R952" s="623"/>
      <c r="S952" s="623"/>
      <c r="T952" s="623"/>
      <c r="U952" s="623"/>
      <c r="V952" s="623"/>
      <c r="W952" s="623"/>
      <c r="X952" s="623"/>
      <c r="Y952" s="623"/>
      <c r="Z952" s="623"/>
    </row>
    <row r="953">
      <c r="A953" s="650"/>
      <c r="B953" s="623"/>
      <c r="C953" s="650"/>
      <c r="D953" s="650"/>
      <c r="E953" s="623"/>
      <c r="F953" s="623"/>
      <c r="G953" s="623"/>
      <c r="H953" s="623"/>
      <c r="I953" s="623"/>
      <c r="J953" s="623"/>
      <c r="K953" s="623"/>
      <c r="L953" s="623"/>
      <c r="M953" s="623"/>
      <c r="N953" s="623"/>
      <c r="O953" s="623"/>
      <c r="P953" s="623"/>
      <c r="Q953" s="623"/>
      <c r="R953" s="623"/>
      <c r="S953" s="623"/>
      <c r="T953" s="623"/>
      <c r="U953" s="623"/>
      <c r="V953" s="623"/>
      <c r="W953" s="623"/>
      <c r="X953" s="623"/>
      <c r="Y953" s="623"/>
      <c r="Z953" s="623"/>
    </row>
    <row r="954">
      <c r="A954" s="650"/>
      <c r="B954" s="623"/>
      <c r="C954" s="650"/>
      <c r="D954" s="650"/>
      <c r="E954" s="623"/>
      <c r="F954" s="623"/>
      <c r="G954" s="623"/>
      <c r="H954" s="623"/>
      <c r="I954" s="623"/>
      <c r="J954" s="623"/>
      <c r="K954" s="623"/>
      <c r="L954" s="623"/>
      <c r="M954" s="623"/>
      <c r="N954" s="623"/>
      <c r="O954" s="623"/>
      <c r="P954" s="623"/>
      <c r="Q954" s="623"/>
      <c r="R954" s="623"/>
      <c r="S954" s="623"/>
      <c r="T954" s="623"/>
      <c r="U954" s="623"/>
      <c r="V954" s="623"/>
      <c r="W954" s="623"/>
      <c r="X954" s="623"/>
      <c r="Y954" s="623"/>
      <c r="Z954" s="623"/>
    </row>
    <row r="955">
      <c r="A955" s="650"/>
      <c r="B955" s="623"/>
      <c r="C955" s="650"/>
      <c r="D955" s="650"/>
      <c r="E955" s="623"/>
      <c r="F955" s="623"/>
      <c r="G955" s="623"/>
      <c r="H955" s="623"/>
      <c r="I955" s="623"/>
      <c r="J955" s="623"/>
      <c r="K955" s="623"/>
      <c r="L955" s="623"/>
      <c r="M955" s="623"/>
      <c r="N955" s="623"/>
      <c r="O955" s="623"/>
      <c r="P955" s="623"/>
      <c r="Q955" s="623"/>
      <c r="R955" s="623"/>
      <c r="S955" s="623"/>
      <c r="T955" s="623"/>
      <c r="U955" s="623"/>
      <c r="V955" s="623"/>
      <c r="W955" s="623"/>
      <c r="X955" s="623"/>
      <c r="Y955" s="623"/>
      <c r="Z955" s="623"/>
    </row>
    <row r="956">
      <c r="A956" s="650"/>
      <c r="B956" s="623"/>
      <c r="C956" s="650"/>
      <c r="D956" s="650"/>
      <c r="E956" s="623"/>
      <c r="F956" s="623"/>
      <c r="G956" s="623"/>
      <c r="H956" s="623"/>
      <c r="I956" s="623"/>
      <c r="J956" s="623"/>
      <c r="K956" s="623"/>
      <c r="L956" s="623"/>
      <c r="M956" s="623"/>
      <c r="N956" s="623"/>
      <c r="O956" s="623"/>
      <c r="P956" s="623"/>
      <c r="Q956" s="623"/>
      <c r="R956" s="623"/>
      <c r="S956" s="623"/>
      <c r="T956" s="623"/>
      <c r="U956" s="623"/>
      <c r="V956" s="623"/>
      <c r="W956" s="623"/>
      <c r="X956" s="623"/>
      <c r="Y956" s="623"/>
      <c r="Z956" s="623"/>
    </row>
    <row r="957">
      <c r="A957" s="650"/>
      <c r="B957" s="623"/>
      <c r="C957" s="650"/>
      <c r="D957" s="650"/>
      <c r="E957" s="623"/>
      <c r="F957" s="623"/>
      <c r="G957" s="623"/>
      <c r="H957" s="623"/>
      <c r="I957" s="623"/>
      <c r="J957" s="623"/>
      <c r="K957" s="623"/>
      <c r="L957" s="623"/>
      <c r="M957" s="623"/>
      <c r="N957" s="623"/>
      <c r="O957" s="623"/>
      <c r="P957" s="623"/>
      <c r="Q957" s="623"/>
      <c r="R957" s="623"/>
      <c r="S957" s="623"/>
      <c r="T957" s="623"/>
      <c r="U957" s="623"/>
      <c r="V957" s="623"/>
      <c r="W957" s="623"/>
      <c r="X957" s="623"/>
      <c r="Y957" s="623"/>
      <c r="Z957" s="623"/>
    </row>
    <row r="958">
      <c r="A958" s="650"/>
      <c r="B958" s="623"/>
      <c r="C958" s="650"/>
      <c r="D958" s="650"/>
      <c r="E958" s="623"/>
      <c r="F958" s="623"/>
      <c r="G958" s="623"/>
      <c r="H958" s="623"/>
      <c r="I958" s="623"/>
      <c r="J958" s="623"/>
      <c r="K958" s="623"/>
      <c r="L958" s="623"/>
      <c r="M958" s="623"/>
      <c r="N958" s="623"/>
      <c r="O958" s="623"/>
      <c r="P958" s="623"/>
      <c r="Q958" s="623"/>
      <c r="R958" s="623"/>
      <c r="S958" s="623"/>
      <c r="T958" s="623"/>
      <c r="U958" s="623"/>
      <c r="V958" s="623"/>
      <c r="W958" s="623"/>
      <c r="X958" s="623"/>
      <c r="Y958" s="623"/>
      <c r="Z958" s="623"/>
    </row>
    <row r="959">
      <c r="A959" s="650"/>
      <c r="B959" s="623"/>
      <c r="C959" s="650"/>
      <c r="D959" s="650"/>
      <c r="E959" s="623"/>
      <c r="F959" s="623"/>
      <c r="G959" s="623"/>
      <c r="H959" s="623"/>
      <c r="I959" s="623"/>
      <c r="J959" s="623"/>
      <c r="K959" s="623"/>
      <c r="L959" s="623"/>
      <c r="M959" s="623"/>
      <c r="N959" s="623"/>
      <c r="O959" s="623"/>
      <c r="P959" s="623"/>
      <c r="Q959" s="623"/>
      <c r="R959" s="623"/>
      <c r="S959" s="623"/>
      <c r="T959" s="623"/>
      <c r="U959" s="623"/>
      <c r="V959" s="623"/>
      <c r="W959" s="623"/>
      <c r="X959" s="623"/>
      <c r="Y959" s="623"/>
      <c r="Z959" s="623"/>
    </row>
    <row r="960">
      <c r="A960" s="650"/>
      <c r="B960" s="623"/>
      <c r="C960" s="650"/>
      <c r="D960" s="650"/>
      <c r="E960" s="623"/>
      <c r="F960" s="623"/>
      <c r="G960" s="623"/>
      <c r="H960" s="623"/>
      <c r="I960" s="623"/>
      <c r="J960" s="623"/>
      <c r="K960" s="623"/>
      <c r="L960" s="623"/>
      <c r="M960" s="623"/>
      <c r="N960" s="623"/>
      <c r="O960" s="623"/>
      <c r="P960" s="623"/>
      <c r="Q960" s="623"/>
      <c r="R960" s="623"/>
      <c r="S960" s="623"/>
      <c r="T960" s="623"/>
      <c r="U960" s="623"/>
      <c r="V960" s="623"/>
      <c r="W960" s="623"/>
      <c r="X960" s="623"/>
      <c r="Y960" s="623"/>
      <c r="Z960" s="623"/>
    </row>
    <row r="961">
      <c r="A961" s="650"/>
      <c r="B961" s="623"/>
      <c r="C961" s="650"/>
      <c r="D961" s="650"/>
      <c r="E961" s="623"/>
      <c r="F961" s="623"/>
      <c r="G961" s="623"/>
      <c r="H961" s="623"/>
      <c r="I961" s="623"/>
      <c r="J961" s="623"/>
      <c r="K961" s="623"/>
      <c r="L961" s="623"/>
      <c r="M961" s="623"/>
      <c r="N961" s="623"/>
      <c r="O961" s="623"/>
      <c r="P961" s="623"/>
      <c r="Q961" s="623"/>
      <c r="R961" s="623"/>
      <c r="S961" s="623"/>
      <c r="T961" s="623"/>
      <c r="U961" s="623"/>
      <c r="V961" s="623"/>
      <c r="W961" s="623"/>
      <c r="X961" s="623"/>
      <c r="Y961" s="623"/>
      <c r="Z961" s="623"/>
    </row>
    <row r="962">
      <c r="A962" s="650"/>
      <c r="B962" s="623"/>
      <c r="C962" s="650"/>
      <c r="D962" s="650"/>
      <c r="E962" s="623"/>
      <c r="F962" s="623"/>
      <c r="G962" s="623"/>
      <c r="H962" s="623"/>
      <c r="I962" s="623"/>
      <c r="J962" s="623"/>
      <c r="K962" s="623"/>
      <c r="L962" s="623"/>
      <c r="M962" s="623"/>
      <c r="N962" s="623"/>
      <c r="O962" s="623"/>
      <c r="P962" s="623"/>
      <c r="Q962" s="623"/>
      <c r="R962" s="623"/>
      <c r="S962" s="623"/>
      <c r="T962" s="623"/>
      <c r="U962" s="623"/>
      <c r="V962" s="623"/>
      <c r="W962" s="623"/>
      <c r="X962" s="623"/>
      <c r="Y962" s="623"/>
      <c r="Z962" s="623"/>
    </row>
    <row r="963">
      <c r="A963" s="650"/>
      <c r="B963" s="623"/>
      <c r="C963" s="650"/>
      <c r="D963" s="650"/>
      <c r="E963" s="623"/>
      <c r="F963" s="623"/>
      <c r="G963" s="623"/>
      <c r="H963" s="623"/>
      <c r="I963" s="623"/>
      <c r="J963" s="623"/>
      <c r="K963" s="623"/>
      <c r="L963" s="623"/>
      <c r="M963" s="623"/>
      <c r="N963" s="623"/>
      <c r="O963" s="623"/>
      <c r="P963" s="623"/>
      <c r="Q963" s="623"/>
      <c r="R963" s="623"/>
      <c r="S963" s="623"/>
      <c r="T963" s="623"/>
      <c r="U963" s="623"/>
      <c r="V963" s="623"/>
      <c r="W963" s="623"/>
      <c r="X963" s="623"/>
      <c r="Y963" s="623"/>
      <c r="Z963" s="623"/>
    </row>
    <row r="964">
      <c r="A964" s="650"/>
      <c r="B964" s="623"/>
      <c r="C964" s="650"/>
      <c r="D964" s="650"/>
      <c r="E964" s="623"/>
      <c r="F964" s="623"/>
      <c r="G964" s="623"/>
      <c r="H964" s="623"/>
      <c r="I964" s="623"/>
      <c r="J964" s="623"/>
      <c r="K964" s="623"/>
      <c r="L964" s="623"/>
      <c r="M964" s="623"/>
      <c r="N964" s="623"/>
      <c r="O964" s="623"/>
      <c r="P964" s="623"/>
      <c r="Q964" s="623"/>
      <c r="R964" s="623"/>
      <c r="S964" s="623"/>
      <c r="T964" s="623"/>
      <c r="U964" s="623"/>
      <c r="V964" s="623"/>
      <c r="W964" s="623"/>
      <c r="X964" s="623"/>
      <c r="Y964" s="623"/>
      <c r="Z964" s="623"/>
    </row>
    <row r="965">
      <c r="A965" s="650"/>
      <c r="B965" s="623"/>
      <c r="C965" s="650"/>
      <c r="D965" s="650"/>
      <c r="E965" s="623"/>
      <c r="F965" s="623"/>
      <c r="G965" s="623"/>
      <c r="H965" s="623"/>
      <c r="I965" s="623"/>
      <c r="J965" s="623"/>
      <c r="K965" s="623"/>
      <c r="L965" s="623"/>
      <c r="M965" s="623"/>
      <c r="N965" s="623"/>
      <c r="O965" s="623"/>
      <c r="P965" s="623"/>
      <c r="Q965" s="623"/>
      <c r="R965" s="623"/>
      <c r="S965" s="623"/>
      <c r="T965" s="623"/>
      <c r="U965" s="623"/>
      <c r="V965" s="623"/>
      <c r="W965" s="623"/>
      <c r="X965" s="623"/>
      <c r="Y965" s="623"/>
      <c r="Z965" s="623"/>
    </row>
    <row r="966">
      <c r="A966" s="650"/>
      <c r="B966" s="623"/>
      <c r="C966" s="650"/>
      <c r="D966" s="650"/>
      <c r="E966" s="623"/>
      <c r="F966" s="623"/>
      <c r="G966" s="623"/>
      <c r="H966" s="623"/>
      <c r="I966" s="623"/>
      <c r="J966" s="623"/>
      <c r="K966" s="623"/>
      <c r="L966" s="623"/>
      <c r="M966" s="623"/>
      <c r="N966" s="623"/>
      <c r="O966" s="623"/>
      <c r="P966" s="623"/>
      <c r="Q966" s="623"/>
      <c r="R966" s="623"/>
      <c r="S966" s="623"/>
      <c r="T966" s="623"/>
      <c r="U966" s="623"/>
      <c r="V966" s="623"/>
      <c r="W966" s="623"/>
      <c r="X966" s="623"/>
      <c r="Y966" s="623"/>
      <c r="Z966" s="623"/>
    </row>
    <row r="967">
      <c r="A967" s="650"/>
      <c r="B967" s="623"/>
      <c r="C967" s="650"/>
      <c r="D967" s="650"/>
      <c r="E967" s="623"/>
      <c r="F967" s="623"/>
      <c r="G967" s="623"/>
      <c r="H967" s="623"/>
      <c r="I967" s="623"/>
      <c r="J967" s="623"/>
      <c r="K967" s="623"/>
      <c r="L967" s="623"/>
      <c r="M967" s="623"/>
      <c r="N967" s="623"/>
      <c r="O967" s="623"/>
      <c r="P967" s="623"/>
      <c r="Q967" s="623"/>
      <c r="R967" s="623"/>
      <c r="S967" s="623"/>
      <c r="T967" s="623"/>
      <c r="U967" s="623"/>
      <c r="V967" s="623"/>
      <c r="W967" s="623"/>
      <c r="X967" s="623"/>
      <c r="Y967" s="623"/>
      <c r="Z967" s="623"/>
    </row>
    <row r="968">
      <c r="A968" s="650"/>
      <c r="B968" s="623"/>
      <c r="C968" s="650"/>
      <c r="D968" s="650"/>
      <c r="E968" s="623"/>
      <c r="F968" s="623"/>
      <c r="G968" s="623"/>
      <c r="H968" s="623"/>
      <c r="I968" s="623"/>
      <c r="J968" s="623"/>
      <c r="K968" s="623"/>
      <c r="L968" s="623"/>
      <c r="M968" s="623"/>
      <c r="N968" s="623"/>
      <c r="O968" s="623"/>
      <c r="P968" s="623"/>
      <c r="Q968" s="623"/>
      <c r="R968" s="623"/>
      <c r="S968" s="623"/>
      <c r="T968" s="623"/>
      <c r="U968" s="623"/>
      <c r="V968" s="623"/>
      <c r="W968" s="623"/>
      <c r="X968" s="623"/>
      <c r="Y968" s="623"/>
      <c r="Z968" s="623"/>
    </row>
    <row r="969">
      <c r="A969" s="650"/>
      <c r="B969" s="623"/>
      <c r="C969" s="650"/>
      <c r="D969" s="650"/>
      <c r="E969" s="623"/>
      <c r="F969" s="623"/>
      <c r="G969" s="623"/>
      <c r="H969" s="623"/>
      <c r="I969" s="623"/>
      <c r="J969" s="623"/>
      <c r="K969" s="623"/>
      <c r="L969" s="623"/>
      <c r="M969" s="623"/>
      <c r="N969" s="623"/>
      <c r="O969" s="623"/>
      <c r="P969" s="623"/>
      <c r="Q969" s="623"/>
      <c r="R969" s="623"/>
      <c r="S969" s="623"/>
      <c r="T969" s="623"/>
      <c r="U969" s="623"/>
      <c r="V969" s="623"/>
      <c r="W969" s="623"/>
      <c r="X969" s="623"/>
      <c r="Y969" s="623"/>
      <c r="Z969" s="623"/>
    </row>
    <row r="970">
      <c r="A970" s="650"/>
      <c r="B970" s="623"/>
      <c r="C970" s="650"/>
      <c r="D970" s="650"/>
      <c r="E970" s="623"/>
      <c r="F970" s="623"/>
      <c r="G970" s="623"/>
      <c r="H970" s="623"/>
      <c r="I970" s="623"/>
      <c r="J970" s="623"/>
      <c r="K970" s="623"/>
      <c r="L970" s="623"/>
      <c r="M970" s="623"/>
      <c r="N970" s="623"/>
      <c r="O970" s="623"/>
      <c r="P970" s="623"/>
      <c r="Q970" s="623"/>
      <c r="R970" s="623"/>
      <c r="S970" s="623"/>
      <c r="T970" s="623"/>
      <c r="U970" s="623"/>
      <c r="V970" s="623"/>
      <c r="W970" s="623"/>
      <c r="X970" s="623"/>
      <c r="Y970" s="623"/>
      <c r="Z970" s="623"/>
    </row>
    <row r="971">
      <c r="A971" s="650"/>
      <c r="B971" s="623"/>
      <c r="C971" s="650"/>
      <c r="D971" s="650"/>
      <c r="E971" s="623"/>
      <c r="F971" s="623"/>
      <c r="G971" s="623"/>
      <c r="H971" s="623"/>
      <c r="I971" s="623"/>
      <c r="J971" s="623"/>
      <c r="K971" s="623"/>
      <c r="L971" s="623"/>
      <c r="M971" s="623"/>
      <c r="N971" s="623"/>
      <c r="O971" s="623"/>
      <c r="P971" s="623"/>
      <c r="Q971" s="623"/>
      <c r="R971" s="623"/>
      <c r="S971" s="623"/>
      <c r="T971" s="623"/>
      <c r="U971" s="623"/>
      <c r="V971" s="623"/>
      <c r="W971" s="623"/>
      <c r="X971" s="623"/>
      <c r="Y971" s="623"/>
      <c r="Z971" s="623"/>
    </row>
    <row r="972">
      <c r="A972" s="650"/>
      <c r="B972" s="623"/>
      <c r="C972" s="650"/>
      <c r="D972" s="650"/>
      <c r="E972" s="623"/>
      <c r="F972" s="623"/>
      <c r="G972" s="623"/>
      <c r="H972" s="623"/>
      <c r="I972" s="623"/>
      <c r="J972" s="623"/>
      <c r="K972" s="623"/>
      <c r="L972" s="623"/>
      <c r="M972" s="623"/>
      <c r="N972" s="623"/>
      <c r="O972" s="623"/>
      <c r="P972" s="623"/>
      <c r="Q972" s="623"/>
      <c r="R972" s="623"/>
      <c r="S972" s="623"/>
      <c r="T972" s="623"/>
      <c r="U972" s="623"/>
      <c r="V972" s="623"/>
      <c r="W972" s="623"/>
      <c r="X972" s="623"/>
      <c r="Y972" s="623"/>
      <c r="Z972" s="623"/>
    </row>
    <row r="973">
      <c r="A973" s="650"/>
      <c r="B973" s="623"/>
      <c r="C973" s="650"/>
      <c r="D973" s="650"/>
      <c r="E973" s="623"/>
      <c r="F973" s="623"/>
      <c r="G973" s="623"/>
      <c r="H973" s="623"/>
      <c r="I973" s="623"/>
      <c r="J973" s="623"/>
      <c r="K973" s="623"/>
      <c r="L973" s="623"/>
      <c r="M973" s="623"/>
      <c r="N973" s="623"/>
      <c r="O973" s="623"/>
      <c r="P973" s="623"/>
      <c r="Q973" s="623"/>
      <c r="R973" s="623"/>
      <c r="S973" s="623"/>
      <c r="T973" s="623"/>
      <c r="U973" s="623"/>
      <c r="V973" s="623"/>
      <c r="W973" s="623"/>
      <c r="X973" s="623"/>
      <c r="Y973" s="623"/>
      <c r="Z973" s="623"/>
    </row>
    <row r="974">
      <c r="A974" s="650"/>
      <c r="B974" s="623"/>
      <c r="C974" s="650"/>
      <c r="D974" s="650"/>
      <c r="E974" s="623"/>
      <c r="F974" s="623"/>
      <c r="G974" s="623"/>
      <c r="H974" s="623"/>
      <c r="I974" s="623"/>
      <c r="J974" s="623"/>
      <c r="K974" s="623"/>
      <c r="L974" s="623"/>
      <c r="M974" s="623"/>
      <c r="N974" s="623"/>
      <c r="O974" s="623"/>
      <c r="P974" s="623"/>
      <c r="Q974" s="623"/>
      <c r="R974" s="623"/>
      <c r="S974" s="623"/>
      <c r="T974" s="623"/>
      <c r="U974" s="623"/>
      <c r="V974" s="623"/>
      <c r="W974" s="623"/>
      <c r="X974" s="623"/>
      <c r="Y974" s="623"/>
      <c r="Z974" s="623"/>
    </row>
    <row r="975">
      <c r="A975" s="650"/>
      <c r="B975" s="623"/>
      <c r="C975" s="650"/>
      <c r="D975" s="650"/>
      <c r="E975" s="623"/>
      <c r="F975" s="623"/>
      <c r="G975" s="623"/>
      <c r="H975" s="623"/>
      <c r="I975" s="623"/>
      <c r="J975" s="623"/>
      <c r="K975" s="623"/>
      <c r="L975" s="623"/>
      <c r="M975" s="623"/>
      <c r="N975" s="623"/>
      <c r="O975" s="623"/>
      <c r="P975" s="623"/>
      <c r="Q975" s="623"/>
      <c r="R975" s="623"/>
      <c r="S975" s="623"/>
      <c r="T975" s="623"/>
      <c r="U975" s="623"/>
      <c r="V975" s="623"/>
      <c r="W975" s="623"/>
      <c r="X975" s="623"/>
      <c r="Y975" s="623"/>
      <c r="Z975" s="623"/>
    </row>
    <row r="976">
      <c r="A976" s="650"/>
      <c r="B976" s="623"/>
      <c r="C976" s="650"/>
      <c r="D976" s="650"/>
      <c r="E976" s="623"/>
      <c r="F976" s="623"/>
      <c r="G976" s="623"/>
      <c r="H976" s="623"/>
      <c r="I976" s="623"/>
      <c r="J976" s="623"/>
      <c r="K976" s="623"/>
      <c r="L976" s="623"/>
      <c r="M976" s="623"/>
      <c r="N976" s="623"/>
      <c r="O976" s="623"/>
      <c r="P976" s="623"/>
      <c r="Q976" s="623"/>
      <c r="R976" s="623"/>
      <c r="S976" s="623"/>
      <c r="T976" s="623"/>
      <c r="U976" s="623"/>
      <c r="V976" s="623"/>
      <c r="W976" s="623"/>
      <c r="X976" s="623"/>
      <c r="Y976" s="623"/>
      <c r="Z976" s="623"/>
    </row>
    <row r="977">
      <c r="A977" s="650"/>
      <c r="B977" s="623"/>
      <c r="C977" s="650"/>
      <c r="D977" s="650"/>
      <c r="E977" s="623"/>
      <c r="F977" s="623"/>
      <c r="G977" s="623"/>
      <c r="H977" s="623"/>
      <c r="I977" s="623"/>
      <c r="J977" s="623"/>
      <c r="K977" s="623"/>
      <c r="L977" s="623"/>
      <c r="M977" s="623"/>
      <c r="N977" s="623"/>
      <c r="O977" s="623"/>
      <c r="P977" s="623"/>
      <c r="Q977" s="623"/>
      <c r="R977" s="623"/>
      <c r="S977" s="623"/>
      <c r="T977" s="623"/>
      <c r="U977" s="623"/>
      <c r="V977" s="623"/>
      <c r="W977" s="623"/>
      <c r="X977" s="623"/>
      <c r="Y977" s="623"/>
      <c r="Z977" s="623"/>
    </row>
    <row r="978">
      <c r="A978" s="650"/>
      <c r="B978" s="623"/>
      <c r="C978" s="650"/>
      <c r="D978" s="650"/>
      <c r="E978" s="623"/>
      <c r="F978" s="623"/>
      <c r="G978" s="623"/>
      <c r="H978" s="623"/>
      <c r="I978" s="623"/>
      <c r="J978" s="623"/>
      <c r="K978" s="623"/>
      <c r="L978" s="623"/>
      <c r="M978" s="623"/>
      <c r="N978" s="623"/>
      <c r="O978" s="623"/>
      <c r="P978" s="623"/>
      <c r="Q978" s="623"/>
      <c r="R978" s="623"/>
      <c r="S978" s="623"/>
      <c r="T978" s="623"/>
      <c r="U978" s="623"/>
      <c r="V978" s="623"/>
      <c r="W978" s="623"/>
      <c r="X978" s="623"/>
      <c r="Y978" s="623"/>
      <c r="Z978" s="623"/>
    </row>
    <row r="979">
      <c r="A979" s="650"/>
      <c r="B979" s="623"/>
      <c r="C979" s="650"/>
      <c r="D979" s="650"/>
      <c r="E979" s="623"/>
      <c r="F979" s="623"/>
      <c r="G979" s="623"/>
      <c r="H979" s="623"/>
      <c r="I979" s="623"/>
      <c r="J979" s="623"/>
      <c r="K979" s="623"/>
      <c r="L979" s="623"/>
      <c r="M979" s="623"/>
      <c r="N979" s="623"/>
      <c r="O979" s="623"/>
      <c r="P979" s="623"/>
      <c r="Q979" s="623"/>
      <c r="R979" s="623"/>
      <c r="S979" s="623"/>
      <c r="T979" s="623"/>
      <c r="U979" s="623"/>
      <c r="V979" s="623"/>
      <c r="W979" s="623"/>
      <c r="X979" s="623"/>
      <c r="Y979" s="623"/>
      <c r="Z979" s="623"/>
    </row>
    <row r="980">
      <c r="A980" s="650"/>
      <c r="B980" s="623"/>
      <c r="C980" s="650"/>
      <c r="D980" s="650"/>
      <c r="E980" s="623"/>
      <c r="F980" s="623"/>
      <c r="G980" s="623"/>
      <c r="H980" s="623"/>
      <c r="I980" s="623"/>
      <c r="J980" s="623"/>
      <c r="K980" s="623"/>
      <c r="L980" s="623"/>
      <c r="M980" s="623"/>
      <c r="N980" s="623"/>
      <c r="O980" s="623"/>
      <c r="P980" s="623"/>
      <c r="Q980" s="623"/>
      <c r="R980" s="623"/>
      <c r="S980" s="623"/>
      <c r="T980" s="623"/>
      <c r="U980" s="623"/>
      <c r="V980" s="623"/>
      <c r="W980" s="623"/>
      <c r="X980" s="623"/>
      <c r="Y980" s="623"/>
      <c r="Z980" s="623"/>
    </row>
    <row r="981">
      <c r="A981" s="650"/>
      <c r="B981" s="623"/>
      <c r="C981" s="650"/>
      <c r="D981" s="650"/>
      <c r="E981" s="623"/>
      <c r="F981" s="623"/>
      <c r="G981" s="623"/>
      <c r="H981" s="623"/>
      <c r="I981" s="623"/>
      <c r="J981" s="623"/>
      <c r="K981" s="623"/>
      <c r="L981" s="623"/>
      <c r="M981" s="623"/>
      <c r="N981" s="623"/>
      <c r="O981" s="623"/>
      <c r="P981" s="623"/>
      <c r="Q981" s="623"/>
      <c r="R981" s="623"/>
      <c r="S981" s="623"/>
      <c r="T981" s="623"/>
      <c r="U981" s="623"/>
      <c r="V981" s="623"/>
      <c r="W981" s="623"/>
      <c r="X981" s="623"/>
      <c r="Y981" s="623"/>
      <c r="Z981" s="623"/>
    </row>
    <row r="982">
      <c r="A982" s="650"/>
      <c r="B982" s="623"/>
      <c r="C982" s="650"/>
      <c r="D982" s="650"/>
      <c r="E982" s="623"/>
      <c r="F982" s="623"/>
      <c r="G982" s="623"/>
      <c r="H982" s="623"/>
      <c r="I982" s="623"/>
      <c r="J982" s="623"/>
      <c r="K982" s="623"/>
      <c r="L982" s="623"/>
      <c r="M982" s="623"/>
      <c r="N982" s="623"/>
      <c r="O982" s="623"/>
      <c r="P982" s="623"/>
      <c r="Q982" s="623"/>
      <c r="R982" s="623"/>
      <c r="S982" s="623"/>
      <c r="T982" s="623"/>
      <c r="U982" s="623"/>
      <c r="V982" s="623"/>
      <c r="W982" s="623"/>
      <c r="X982" s="623"/>
      <c r="Y982" s="623"/>
      <c r="Z982" s="623"/>
    </row>
    <row r="983">
      <c r="A983" s="650"/>
      <c r="B983" s="623"/>
      <c r="C983" s="650"/>
      <c r="D983" s="650"/>
      <c r="E983" s="623"/>
      <c r="F983" s="623"/>
      <c r="G983" s="623"/>
      <c r="H983" s="623"/>
      <c r="I983" s="623"/>
      <c r="J983" s="623"/>
      <c r="K983" s="623"/>
      <c r="L983" s="623"/>
      <c r="M983" s="623"/>
      <c r="N983" s="623"/>
      <c r="O983" s="623"/>
      <c r="P983" s="623"/>
      <c r="Q983" s="623"/>
      <c r="R983" s="623"/>
      <c r="S983" s="623"/>
      <c r="T983" s="623"/>
      <c r="U983" s="623"/>
      <c r="V983" s="623"/>
      <c r="W983" s="623"/>
      <c r="X983" s="623"/>
      <c r="Y983" s="623"/>
      <c r="Z983" s="623"/>
    </row>
    <row r="984">
      <c r="A984" s="650"/>
      <c r="B984" s="623"/>
      <c r="C984" s="650"/>
      <c r="D984" s="650"/>
      <c r="E984" s="623"/>
      <c r="F984" s="623"/>
      <c r="G984" s="623"/>
      <c r="H984" s="623"/>
      <c r="I984" s="623"/>
      <c r="J984" s="623"/>
      <c r="K984" s="623"/>
      <c r="L984" s="623"/>
      <c r="M984" s="623"/>
      <c r="N984" s="623"/>
      <c r="O984" s="623"/>
      <c r="P984" s="623"/>
      <c r="Q984" s="623"/>
      <c r="R984" s="623"/>
      <c r="S984" s="623"/>
      <c r="T984" s="623"/>
      <c r="U984" s="623"/>
      <c r="V984" s="623"/>
      <c r="W984" s="623"/>
      <c r="X984" s="623"/>
      <c r="Y984" s="623"/>
      <c r="Z984" s="623"/>
    </row>
    <row r="985">
      <c r="A985" s="650"/>
      <c r="B985" s="623"/>
      <c r="C985" s="650"/>
      <c r="D985" s="650"/>
      <c r="E985" s="623"/>
      <c r="F985" s="623"/>
      <c r="G985" s="623"/>
      <c r="H985" s="623"/>
      <c r="I985" s="623"/>
      <c r="J985" s="623"/>
      <c r="K985" s="623"/>
      <c r="L985" s="623"/>
      <c r="M985" s="623"/>
      <c r="N985" s="623"/>
      <c r="O985" s="623"/>
      <c r="P985" s="623"/>
      <c r="Q985" s="623"/>
      <c r="R985" s="623"/>
      <c r="S985" s="623"/>
      <c r="T985" s="623"/>
      <c r="U985" s="623"/>
      <c r="V985" s="623"/>
      <c r="W985" s="623"/>
      <c r="X985" s="623"/>
      <c r="Y985" s="623"/>
      <c r="Z985" s="623"/>
    </row>
    <row r="986">
      <c r="A986" s="650"/>
      <c r="B986" s="623"/>
      <c r="C986" s="650"/>
      <c r="D986" s="650"/>
      <c r="E986" s="623"/>
      <c r="F986" s="623"/>
      <c r="G986" s="623"/>
      <c r="H986" s="623"/>
      <c r="I986" s="623"/>
      <c r="J986" s="623"/>
      <c r="K986" s="623"/>
      <c r="L986" s="623"/>
      <c r="M986" s="623"/>
      <c r="N986" s="623"/>
      <c r="O986" s="623"/>
      <c r="P986" s="623"/>
      <c r="Q986" s="623"/>
      <c r="R986" s="623"/>
      <c r="S986" s="623"/>
      <c r="T986" s="623"/>
      <c r="U986" s="623"/>
      <c r="V986" s="623"/>
      <c r="W986" s="623"/>
      <c r="X986" s="623"/>
      <c r="Y986" s="623"/>
      <c r="Z986" s="623"/>
    </row>
    <row r="987">
      <c r="A987" s="650"/>
      <c r="B987" s="623"/>
      <c r="C987" s="650"/>
      <c r="D987" s="650"/>
      <c r="E987" s="623"/>
      <c r="F987" s="623"/>
      <c r="G987" s="623"/>
      <c r="H987" s="623"/>
      <c r="I987" s="623"/>
      <c r="J987" s="623"/>
      <c r="K987" s="623"/>
      <c r="L987" s="623"/>
      <c r="M987" s="623"/>
      <c r="N987" s="623"/>
      <c r="O987" s="623"/>
      <c r="P987" s="623"/>
      <c r="Q987" s="623"/>
      <c r="R987" s="623"/>
      <c r="S987" s="623"/>
      <c r="T987" s="623"/>
      <c r="U987" s="623"/>
      <c r="V987" s="623"/>
      <c r="W987" s="623"/>
      <c r="X987" s="623"/>
      <c r="Y987" s="623"/>
      <c r="Z987" s="623"/>
    </row>
    <row r="988">
      <c r="A988" s="650"/>
      <c r="B988" s="623"/>
      <c r="C988" s="650"/>
      <c r="D988" s="650"/>
      <c r="E988" s="623"/>
      <c r="F988" s="623"/>
      <c r="G988" s="623"/>
      <c r="H988" s="623"/>
      <c r="I988" s="623"/>
      <c r="J988" s="623"/>
      <c r="K988" s="623"/>
      <c r="L988" s="623"/>
      <c r="M988" s="623"/>
      <c r="N988" s="623"/>
      <c r="O988" s="623"/>
      <c r="P988" s="623"/>
      <c r="Q988" s="623"/>
      <c r="R988" s="623"/>
      <c r="S988" s="623"/>
      <c r="T988" s="623"/>
      <c r="U988" s="623"/>
      <c r="V988" s="623"/>
      <c r="W988" s="623"/>
      <c r="X988" s="623"/>
      <c r="Y988" s="623"/>
      <c r="Z988" s="623"/>
    </row>
    <row r="989">
      <c r="A989" s="650"/>
      <c r="B989" s="623"/>
      <c r="C989" s="650"/>
      <c r="D989" s="650"/>
      <c r="E989" s="623"/>
      <c r="F989" s="623"/>
      <c r="G989" s="623"/>
      <c r="H989" s="623"/>
      <c r="I989" s="623"/>
      <c r="J989" s="623"/>
      <c r="K989" s="623"/>
      <c r="L989" s="623"/>
      <c r="M989" s="623"/>
      <c r="N989" s="623"/>
      <c r="O989" s="623"/>
      <c r="P989" s="623"/>
      <c r="Q989" s="623"/>
      <c r="R989" s="623"/>
      <c r="S989" s="623"/>
      <c r="T989" s="623"/>
      <c r="U989" s="623"/>
      <c r="V989" s="623"/>
      <c r="W989" s="623"/>
      <c r="X989" s="623"/>
      <c r="Y989" s="623"/>
      <c r="Z989" s="623"/>
    </row>
    <row r="990">
      <c r="A990" s="650"/>
      <c r="B990" s="623"/>
      <c r="C990" s="650"/>
      <c r="D990" s="650"/>
      <c r="E990" s="623"/>
      <c r="F990" s="623"/>
      <c r="G990" s="623"/>
      <c r="H990" s="623"/>
      <c r="I990" s="623"/>
      <c r="J990" s="623"/>
      <c r="K990" s="623"/>
      <c r="L990" s="623"/>
      <c r="M990" s="623"/>
      <c r="N990" s="623"/>
      <c r="O990" s="623"/>
      <c r="P990" s="623"/>
      <c r="Q990" s="623"/>
      <c r="R990" s="623"/>
      <c r="S990" s="623"/>
      <c r="T990" s="623"/>
      <c r="U990" s="623"/>
      <c r="V990" s="623"/>
      <c r="W990" s="623"/>
      <c r="X990" s="623"/>
      <c r="Y990" s="623"/>
      <c r="Z990" s="623"/>
    </row>
    <row r="991">
      <c r="A991" s="650"/>
      <c r="B991" s="623"/>
      <c r="C991" s="650"/>
      <c r="D991" s="650"/>
      <c r="E991" s="623"/>
      <c r="F991" s="623"/>
      <c r="G991" s="623"/>
      <c r="H991" s="623"/>
      <c r="I991" s="623"/>
      <c r="J991" s="623"/>
      <c r="K991" s="623"/>
      <c r="L991" s="623"/>
      <c r="M991" s="623"/>
      <c r="N991" s="623"/>
      <c r="O991" s="623"/>
      <c r="P991" s="623"/>
      <c r="Q991" s="623"/>
      <c r="R991" s="623"/>
      <c r="S991" s="623"/>
      <c r="T991" s="623"/>
      <c r="U991" s="623"/>
      <c r="V991" s="623"/>
      <c r="W991" s="623"/>
      <c r="X991" s="623"/>
      <c r="Y991" s="623"/>
      <c r="Z991" s="623"/>
    </row>
    <row r="992">
      <c r="A992" s="650"/>
      <c r="B992" s="623"/>
      <c r="C992" s="650"/>
      <c r="D992" s="650"/>
      <c r="E992" s="623"/>
      <c r="F992" s="623"/>
      <c r="G992" s="623"/>
      <c r="H992" s="623"/>
      <c r="I992" s="623"/>
      <c r="J992" s="623"/>
      <c r="K992" s="623"/>
      <c r="L992" s="623"/>
      <c r="M992" s="623"/>
      <c r="N992" s="623"/>
      <c r="O992" s="623"/>
      <c r="P992" s="623"/>
      <c r="Q992" s="623"/>
      <c r="R992" s="623"/>
      <c r="S992" s="623"/>
      <c r="T992" s="623"/>
      <c r="U992" s="623"/>
      <c r="V992" s="623"/>
      <c r="W992" s="623"/>
      <c r="X992" s="623"/>
      <c r="Y992" s="623"/>
      <c r="Z992" s="623"/>
    </row>
    <row r="993">
      <c r="A993" s="650"/>
      <c r="B993" s="623"/>
      <c r="C993" s="650"/>
      <c r="D993" s="650"/>
      <c r="E993" s="623"/>
      <c r="F993" s="623"/>
      <c r="G993" s="623"/>
      <c r="H993" s="623"/>
      <c r="I993" s="623"/>
      <c r="J993" s="623"/>
      <c r="K993" s="623"/>
      <c r="L993" s="623"/>
      <c r="M993" s="623"/>
      <c r="N993" s="623"/>
      <c r="O993" s="623"/>
      <c r="P993" s="623"/>
      <c r="Q993" s="623"/>
      <c r="R993" s="623"/>
      <c r="S993" s="623"/>
      <c r="T993" s="623"/>
      <c r="U993" s="623"/>
      <c r="V993" s="623"/>
      <c r="W993" s="623"/>
      <c r="X993" s="623"/>
      <c r="Y993" s="623"/>
      <c r="Z993" s="623"/>
    </row>
  </sheetData>
  <mergeCells count="20">
    <mergeCell ref="A1:B1"/>
    <mergeCell ref="C1:F1"/>
    <mergeCell ref="A2:B2"/>
    <mergeCell ref="C2:F2"/>
    <mergeCell ref="A3:B3"/>
    <mergeCell ref="C3:F3"/>
    <mergeCell ref="C4:G4"/>
    <mergeCell ref="A36:F36"/>
    <mergeCell ref="A37:F37"/>
    <mergeCell ref="A38:F38"/>
    <mergeCell ref="A43:F43"/>
    <mergeCell ref="A51:D51"/>
    <mergeCell ref="A52:D52"/>
    <mergeCell ref="A5:F5"/>
    <mergeCell ref="A6:F6"/>
    <mergeCell ref="A7:F7"/>
    <mergeCell ref="A12:F12"/>
    <mergeCell ref="B25:F25"/>
    <mergeCell ref="A27:F27"/>
    <mergeCell ref="B34:F34"/>
  </mergeCells>
  <hyperlinks>
    <hyperlink r:id="rId1" ref="C2"/>
    <hyperlink r:id="rId2" location="gid=0" ref="E31"/>
    <hyperlink r:id="rId3" location="gid=0" ref="E32"/>
    <hyperlink r:id="rId4" location="gid=0" ref="E47"/>
    <hyperlink r:id="rId5" location="gid=0" ref="E48"/>
  </hyperlinks>
  <drawing r:id="rId6"/>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2.13"/>
    <col customWidth="1" min="3" max="3" width="32.13"/>
    <col customWidth="1" min="4" max="4" width="47.75"/>
    <col customWidth="1" min="5" max="5" width="45.13"/>
  </cols>
  <sheetData>
    <row r="1">
      <c r="A1" s="136" t="s">
        <v>1624</v>
      </c>
    </row>
    <row r="2" ht="92.25" customHeight="1"/>
    <row r="7" ht="48.75" customHeight="1"/>
    <row r="8">
      <c r="A8" s="466">
        <v>1.0</v>
      </c>
      <c r="B8" s="466" t="s">
        <v>1625</v>
      </c>
      <c r="C8" s="467"/>
      <c r="D8" s="49" t="s">
        <v>1149</v>
      </c>
    </row>
    <row r="9">
      <c r="A9" s="413" t="s">
        <v>831</v>
      </c>
      <c r="B9" s="666" t="s">
        <v>1626</v>
      </c>
      <c r="C9" s="8"/>
      <c r="D9" s="8"/>
      <c r="E9" s="8"/>
      <c r="F9" s="9"/>
    </row>
    <row r="10" ht="57.0" customHeight="1">
      <c r="A10" s="413" t="s">
        <v>909</v>
      </c>
      <c r="B10" s="414" t="s">
        <v>1627</v>
      </c>
      <c r="C10" s="8"/>
      <c r="D10" s="8"/>
      <c r="E10" s="8"/>
      <c r="F10" s="9"/>
    </row>
    <row r="12">
      <c r="A12" s="49"/>
    </row>
    <row r="13">
      <c r="A13" s="49" t="s">
        <v>814</v>
      </c>
    </row>
    <row r="15">
      <c r="A15" s="49" t="s">
        <v>815</v>
      </c>
    </row>
    <row r="16">
      <c r="A16" s="416" t="s">
        <v>816</v>
      </c>
      <c r="B16" s="416" t="s">
        <v>817</v>
      </c>
      <c r="C16" s="416" t="s">
        <v>411</v>
      </c>
      <c r="D16" s="416" t="s">
        <v>818</v>
      </c>
      <c r="E16" s="416" t="s">
        <v>819</v>
      </c>
    </row>
    <row r="17">
      <c r="A17" s="417" t="s">
        <v>913</v>
      </c>
      <c r="B17" s="417" t="s">
        <v>443</v>
      </c>
      <c r="C17" s="418"/>
      <c r="D17" s="417" t="s">
        <v>822</v>
      </c>
      <c r="E17" s="417" t="s">
        <v>914</v>
      </c>
    </row>
    <row r="18">
      <c r="A18" s="417" t="s">
        <v>915</v>
      </c>
      <c r="B18" s="417" t="s">
        <v>443</v>
      </c>
      <c r="C18" s="417" t="s">
        <v>1628</v>
      </c>
      <c r="D18" s="417" t="s">
        <v>822</v>
      </c>
      <c r="E18" s="469" t="s">
        <v>1629</v>
      </c>
    </row>
    <row r="19">
      <c r="A19" s="417" t="s">
        <v>820</v>
      </c>
      <c r="B19" s="417" t="s">
        <v>443</v>
      </c>
      <c r="C19" s="465" t="s">
        <v>1154</v>
      </c>
      <c r="D19" s="417" t="s">
        <v>822</v>
      </c>
      <c r="E19" s="470" t="s">
        <v>1630</v>
      </c>
    </row>
    <row r="20">
      <c r="A20" s="667" t="s">
        <v>918</v>
      </c>
      <c r="B20" s="667" t="s">
        <v>443</v>
      </c>
      <c r="C20" s="667" t="s">
        <v>919</v>
      </c>
      <c r="D20" s="667" t="s">
        <v>822</v>
      </c>
      <c r="E20" s="518"/>
      <c r="F20" s="668"/>
    </row>
    <row r="21">
      <c r="A21" s="667" t="s">
        <v>920</v>
      </c>
      <c r="B21" s="667" t="s">
        <v>407</v>
      </c>
      <c r="C21" s="667" t="s">
        <v>921</v>
      </c>
      <c r="D21" s="667" t="s">
        <v>822</v>
      </c>
      <c r="E21" s="518"/>
      <c r="F21" s="668"/>
    </row>
    <row r="22">
      <c r="A22" s="667" t="s">
        <v>922</v>
      </c>
      <c r="B22" s="667" t="s">
        <v>443</v>
      </c>
      <c r="C22" s="669" t="s">
        <v>1631</v>
      </c>
      <c r="D22" s="667" t="s">
        <v>923</v>
      </c>
      <c r="E22" s="518"/>
      <c r="F22" s="668"/>
    </row>
    <row r="24">
      <c r="A24" s="49" t="s">
        <v>824</v>
      </c>
    </row>
    <row r="25">
      <c r="A25" s="416" t="s">
        <v>816</v>
      </c>
      <c r="B25" s="416" t="s">
        <v>817</v>
      </c>
      <c r="C25" s="416" t="s">
        <v>411</v>
      </c>
      <c r="D25" s="416" t="s">
        <v>818</v>
      </c>
      <c r="E25" s="416" t="s">
        <v>819</v>
      </c>
    </row>
    <row r="26">
      <c r="A26" s="470" t="s">
        <v>1632</v>
      </c>
      <c r="B26" s="470" t="s">
        <v>443</v>
      </c>
      <c r="C26" s="470" t="s">
        <v>1633</v>
      </c>
      <c r="D26" s="670" t="s">
        <v>1634</v>
      </c>
      <c r="E26" s="470" t="s">
        <v>1635</v>
      </c>
      <c r="F26" s="671"/>
    </row>
    <row r="29">
      <c r="A29" s="49" t="s">
        <v>829</v>
      </c>
    </row>
    <row r="31">
      <c r="A31" s="49" t="s">
        <v>824</v>
      </c>
    </row>
    <row r="32">
      <c r="A32" s="416" t="s">
        <v>965</v>
      </c>
      <c r="B32" s="416" t="s">
        <v>966</v>
      </c>
      <c r="C32" s="416" t="s">
        <v>818</v>
      </c>
      <c r="D32" s="416" t="s">
        <v>411</v>
      </c>
    </row>
    <row r="33">
      <c r="A33" s="417">
        <v>1.0</v>
      </c>
      <c r="B33" s="417" t="s">
        <v>971</v>
      </c>
      <c r="C33" s="417" t="s">
        <v>822</v>
      </c>
      <c r="D33" s="471" t="s">
        <v>409</v>
      </c>
      <c r="E33" s="166" t="s">
        <v>1169</v>
      </c>
    </row>
    <row r="34">
      <c r="A34" s="417">
        <v>2.0</v>
      </c>
      <c r="B34" s="417" t="s">
        <v>973</v>
      </c>
      <c r="C34" s="417" t="s">
        <v>822</v>
      </c>
      <c r="D34" s="471" t="s">
        <v>409</v>
      </c>
      <c r="E34" s="166" t="s">
        <v>1169</v>
      </c>
    </row>
    <row r="35">
      <c r="A35" s="439">
        <v>3.0</v>
      </c>
      <c r="B35" s="439" t="s">
        <v>1636</v>
      </c>
      <c r="C35" s="439" t="s">
        <v>822</v>
      </c>
      <c r="D35" s="672" t="s">
        <v>1637</v>
      </c>
    </row>
    <row r="39">
      <c r="A39" s="49" t="s">
        <v>1170</v>
      </c>
    </row>
    <row r="40">
      <c r="A40" s="49" t="s">
        <v>1638</v>
      </c>
    </row>
    <row r="42">
      <c r="A42" s="49" t="s">
        <v>1172</v>
      </c>
    </row>
    <row r="43">
      <c r="A43" s="49" t="s">
        <v>1639</v>
      </c>
    </row>
    <row r="45">
      <c r="A45" s="466">
        <v>2.0</v>
      </c>
      <c r="B45" s="466" t="s">
        <v>1640</v>
      </c>
      <c r="C45" s="467"/>
      <c r="D45" s="49" t="s">
        <v>1641</v>
      </c>
    </row>
    <row r="47">
      <c r="A47" s="413" t="s">
        <v>831</v>
      </c>
      <c r="B47" s="414" t="s">
        <v>908</v>
      </c>
      <c r="C47" s="8"/>
      <c r="D47" s="8"/>
      <c r="E47" s="9"/>
    </row>
    <row r="48">
      <c r="A48" s="413" t="s">
        <v>1245</v>
      </c>
      <c r="B48" s="511" t="s">
        <v>1642</v>
      </c>
      <c r="C48" s="8"/>
      <c r="D48" s="8"/>
      <c r="E48" s="9"/>
      <c r="F48" s="189" t="s">
        <v>1643</v>
      </c>
    </row>
    <row r="49">
      <c r="A49" s="413" t="s">
        <v>1247</v>
      </c>
      <c r="B49" s="510" t="s">
        <v>1644</v>
      </c>
      <c r="C49" s="8"/>
      <c r="D49" s="8"/>
      <c r="E49" s="9"/>
    </row>
    <row r="50">
      <c r="A50" s="413" t="s">
        <v>909</v>
      </c>
      <c r="B50" s="414" t="s">
        <v>1645</v>
      </c>
      <c r="C50" s="8"/>
      <c r="D50" s="8"/>
      <c r="E50" s="9"/>
    </row>
    <row r="52">
      <c r="A52" s="5" t="s">
        <v>814</v>
      </c>
    </row>
    <row r="53">
      <c r="A53" s="5" t="s">
        <v>815</v>
      </c>
    </row>
    <row r="54">
      <c r="A54" s="416" t="s">
        <v>816</v>
      </c>
      <c r="B54" s="416" t="s">
        <v>817</v>
      </c>
      <c r="C54" s="416" t="s">
        <v>411</v>
      </c>
      <c r="D54" s="416" t="s">
        <v>818</v>
      </c>
      <c r="E54" s="416" t="s">
        <v>819</v>
      </c>
    </row>
    <row r="55">
      <c r="A55" s="417" t="s">
        <v>1250</v>
      </c>
      <c r="B55" s="417" t="s">
        <v>443</v>
      </c>
      <c r="C55" s="417" t="s">
        <v>1251</v>
      </c>
      <c r="D55" s="417" t="s">
        <v>822</v>
      </c>
      <c r="E55" s="417" t="s">
        <v>1252</v>
      </c>
    </row>
    <row r="56">
      <c r="A56" s="417" t="s">
        <v>1253</v>
      </c>
      <c r="B56" s="417" t="s">
        <v>443</v>
      </c>
      <c r="C56" s="417" t="s">
        <v>1254</v>
      </c>
      <c r="D56" s="417" t="s">
        <v>822</v>
      </c>
      <c r="E56" s="418"/>
    </row>
    <row r="57">
      <c r="A57" s="417" t="s">
        <v>820</v>
      </c>
      <c r="B57" s="417" t="s">
        <v>443</v>
      </c>
      <c r="C57" s="418"/>
      <c r="D57" s="417" t="s">
        <v>822</v>
      </c>
      <c r="E57" s="417" t="s">
        <v>914</v>
      </c>
    </row>
    <row r="59">
      <c r="A59" s="5" t="s">
        <v>824</v>
      </c>
    </row>
    <row r="60">
      <c r="A60" s="417" t="s">
        <v>1646</v>
      </c>
      <c r="B60" s="417" t="s">
        <v>816</v>
      </c>
      <c r="C60" s="417" t="s">
        <v>831</v>
      </c>
      <c r="D60" s="417" t="s">
        <v>411</v>
      </c>
    </row>
    <row r="61">
      <c r="A61" s="417">
        <v>1.0</v>
      </c>
      <c r="B61" s="417" t="s">
        <v>1636</v>
      </c>
      <c r="C61" s="417" t="s">
        <v>822</v>
      </c>
      <c r="D61" s="417" t="s">
        <v>1647</v>
      </c>
    </row>
    <row r="62">
      <c r="A62" s="417">
        <v>2.0</v>
      </c>
      <c r="B62" s="417" t="s">
        <v>1146</v>
      </c>
      <c r="C62" s="417" t="s">
        <v>822</v>
      </c>
      <c r="D62" s="417" t="s">
        <v>1648</v>
      </c>
    </row>
    <row r="63">
      <c r="A63" s="417">
        <v>3.0</v>
      </c>
      <c r="B63" s="417" t="s">
        <v>1649</v>
      </c>
      <c r="C63" s="417" t="s">
        <v>822</v>
      </c>
      <c r="D63" s="417" t="s">
        <v>1650</v>
      </c>
    </row>
    <row r="64">
      <c r="A64" s="417">
        <v>4.0</v>
      </c>
      <c r="B64" s="417" t="s">
        <v>1259</v>
      </c>
      <c r="C64" s="417" t="s">
        <v>822</v>
      </c>
      <c r="D64" s="417" t="s">
        <v>1651</v>
      </c>
    </row>
    <row r="65">
      <c r="A65" s="673">
        <v>5.0</v>
      </c>
      <c r="B65" s="674" t="s">
        <v>1652</v>
      </c>
      <c r="C65" s="674" t="s">
        <v>822</v>
      </c>
      <c r="D65" s="675" t="s">
        <v>1653</v>
      </c>
      <c r="E65" s="189" t="s">
        <v>1654</v>
      </c>
    </row>
    <row r="66">
      <c r="A66" s="676">
        <v>6.0</v>
      </c>
      <c r="B66" s="677" t="s">
        <v>1655</v>
      </c>
      <c r="C66" s="677" t="s">
        <v>822</v>
      </c>
      <c r="D66" s="677" t="s">
        <v>1656</v>
      </c>
      <c r="E66" s="189" t="s">
        <v>1654</v>
      </c>
    </row>
    <row r="70">
      <c r="A70" s="49" t="s">
        <v>988</v>
      </c>
    </row>
    <row r="71">
      <c r="A71" s="521" t="s">
        <v>1657</v>
      </c>
    </row>
    <row r="72">
      <c r="A72" s="678" t="s">
        <v>876</v>
      </c>
    </row>
    <row r="76">
      <c r="A76" s="473" t="s">
        <v>829</v>
      </c>
      <c r="B76" s="474"/>
      <c r="C76" s="474"/>
      <c r="D76" s="474"/>
    </row>
    <row r="77">
      <c r="A77" s="474"/>
      <c r="B77" s="474"/>
      <c r="C77" s="474"/>
      <c r="D77" s="474"/>
    </row>
    <row r="78">
      <c r="A78" s="475" t="s">
        <v>824</v>
      </c>
      <c r="B78" s="475"/>
      <c r="C78" s="475"/>
      <c r="D78" s="475"/>
    </row>
    <row r="79">
      <c r="A79" s="476" t="s">
        <v>965</v>
      </c>
      <c r="B79" s="477" t="s">
        <v>966</v>
      </c>
      <c r="C79" s="477" t="s">
        <v>818</v>
      </c>
      <c r="D79" s="477" t="s">
        <v>411</v>
      </c>
    </row>
    <row r="80">
      <c r="A80" s="478">
        <v>1.0</v>
      </c>
      <c r="B80" s="479" t="s">
        <v>971</v>
      </c>
      <c r="C80" s="479" t="s">
        <v>822</v>
      </c>
      <c r="D80" s="479" t="s">
        <v>1189</v>
      </c>
    </row>
    <row r="81">
      <c r="A81" s="480">
        <v>2.0</v>
      </c>
      <c r="B81" s="480" t="s">
        <v>973</v>
      </c>
      <c r="C81" s="480" t="s">
        <v>822</v>
      </c>
      <c r="D81" s="481" t="s">
        <v>411</v>
      </c>
    </row>
    <row r="82">
      <c r="A82" s="431">
        <v>3.0</v>
      </c>
      <c r="B82" s="431" t="s">
        <v>1636</v>
      </c>
      <c r="C82" s="431" t="s">
        <v>822</v>
      </c>
      <c r="D82" s="417" t="s">
        <v>1647</v>
      </c>
    </row>
    <row r="85">
      <c r="A85" s="466">
        <v>3.0</v>
      </c>
      <c r="B85" s="466" t="s">
        <v>1658</v>
      </c>
      <c r="C85" s="467"/>
      <c r="D85" s="49" t="s">
        <v>1659</v>
      </c>
    </row>
    <row r="86">
      <c r="A86" s="413" t="s">
        <v>831</v>
      </c>
      <c r="B86" s="468" t="s">
        <v>1660</v>
      </c>
      <c r="C86" s="8"/>
      <c r="D86" s="8"/>
      <c r="E86" s="8"/>
      <c r="F86" s="9"/>
    </row>
    <row r="87">
      <c r="A87" s="413" t="s">
        <v>909</v>
      </c>
      <c r="B87" s="414" t="s">
        <v>1661</v>
      </c>
      <c r="C87" s="8"/>
      <c r="D87" s="8"/>
      <c r="E87" s="8"/>
      <c r="F87" s="9"/>
    </row>
    <row r="88">
      <c r="A88" s="49" t="s">
        <v>1662</v>
      </c>
    </row>
    <row r="89">
      <c r="A89" s="416" t="s">
        <v>816</v>
      </c>
      <c r="B89" s="416" t="s">
        <v>817</v>
      </c>
      <c r="C89" s="416" t="s">
        <v>411</v>
      </c>
      <c r="D89" s="416" t="s">
        <v>818</v>
      </c>
      <c r="E89" s="416" t="s">
        <v>819</v>
      </c>
    </row>
    <row r="90">
      <c r="A90" s="417" t="s">
        <v>913</v>
      </c>
      <c r="B90" s="417" t="s">
        <v>443</v>
      </c>
      <c r="C90" s="418"/>
      <c r="D90" s="417" t="s">
        <v>822</v>
      </c>
      <c r="E90" s="417" t="s">
        <v>914</v>
      </c>
    </row>
    <row r="91">
      <c r="A91" s="417" t="s">
        <v>915</v>
      </c>
      <c r="B91" s="417" t="s">
        <v>443</v>
      </c>
      <c r="C91" s="417" t="s">
        <v>1663</v>
      </c>
      <c r="D91" s="417" t="s">
        <v>822</v>
      </c>
      <c r="E91" s="469" t="s">
        <v>1664</v>
      </c>
    </row>
    <row r="92">
      <c r="A92" s="417" t="s">
        <v>820</v>
      </c>
      <c r="B92" s="417" t="s">
        <v>443</v>
      </c>
      <c r="C92" s="465" t="s">
        <v>1154</v>
      </c>
      <c r="D92" s="417" t="s">
        <v>822</v>
      </c>
      <c r="E92" s="417" t="s">
        <v>914</v>
      </c>
    </row>
    <row r="93">
      <c r="A93" s="667" t="s">
        <v>918</v>
      </c>
      <c r="B93" s="667" t="s">
        <v>443</v>
      </c>
      <c r="C93" s="667" t="s">
        <v>919</v>
      </c>
      <c r="D93" s="667" t="s">
        <v>822</v>
      </c>
      <c r="E93" s="518"/>
      <c r="F93" s="668"/>
      <c r="G93" s="668"/>
      <c r="H93" s="668"/>
      <c r="I93" s="668"/>
      <c r="J93" s="668"/>
      <c r="K93" s="668"/>
      <c r="L93" s="668"/>
      <c r="M93" s="668"/>
      <c r="N93" s="668"/>
      <c r="O93" s="668"/>
      <c r="P93" s="668"/>
      <c r="Q93" s="668"/>
      <c r="R93" s="668"/>
      <c r="S93" s="668"/>
      <c r="T93" s="668"/>
      <c r="U93" s="668"/>
      <c r="V93" s="668"/>
      <c r="W93" s="668"/>
      <c r="X93" s="668"/>
      <c r="Y93" s="668"/>
      <c r="Z93" s="668"/>
    </row>
    <row r="94">
      <c r="A94" s="667" t="s">
        <v>920</v>
      </c>
      <c r="B94" s="667" t="s">
        <v>407</v>
      </c>
      <c r="C94" s="667" t="s">
        <v>921</v>
      </c>
      <c r="D94" s="667" t="s">
        <v>822</v>
      </c>
      <c r="E94" s="518"/>
      <c r="F94" s="668"/>
      <c r="G94" s="668"/>
      <c r="H94" s="668"/>
      <c r="I94" s="668"/>
      <c r="J94" s="668"/>
      <c r="K94" s="668"/>
      <c r="L94" s="668"/>
      <c r="M94" s="668"/>
      <c r="N94" s="668"/>
      <c r="O94" s="668"/>
      <c r="P94" s="668"/>
      <c r="Q94" s="668"/>
      <c r="R94" s="668"/>
      <c r="S94" s="668"/>
      <c r="T94" s="668"/>
      <c r="U94" s="668"/>
      <c r="V94" s="668"/>
      <c r="W94" s="668"/>
      <c r="X94" s="668"/>
      <c r="Y94" s="668"/>
      <c r="Z94" s="668"/>
    </row>
    <row r="95" ht="18.75" customHeight="1">
      <c r="A95" s="667" t="s">
        <v>922</v>
      </c>
      <c r="B95" s="667" t="s">
        <v>443</v>
      </c>
      <c r="C95" s="669" t="s">
        <v>1631</v>
      </c>
      <c r="D95" s="667" t="s">
        <v>923</v>
      </c>
      <c r="E95" s="518"/>
      <c r="F95" s="668"/>
      <c r="G95" s="668"/>
      <c r="H95" s="668"/>
      <c r="I95" s="668"/>
      <c r="J95" s="668"/>
      <c r="K95" s="668"/>
      <c r="L95" s="668"/>
      <c r="M95" s="668"/>
      <c r="N95" s="668"/>
      <c r="O95" s="668"/>
      <c r="P95" s="668"/>
      <c r="Q95" s="668"/>
      <c r="R95" s="668"/>
      <c r="S95" s="668"/>
      <c r="T95" s="668"/>
      <c r="U95" s="668"/>
      <c r="V95" s="668"/>
      <c r="W95" s="668"/>
      <c r="X95" s="668"/>
      <c r="Y95" s="668"/>
      <c r="Z95" s="668"/>
    </row>
    <row r="98">
      <c r="A98" s="5" t="s">
        <v>824</v>
      </c>
    </row>
    <row r="99">
      <c r="A99" s="416" t="s">
        <v>816</v>
      </c>
      <c r="B99" s="416" t="s">
        <v>817</v>
      </c>
      <c r="C99" s="416" t="s">
        <v>411</v>
      </c>
      <c r="D99" s="416" t="s">
        <v>818</v>
      </c>
      <c r="E99" s="416" t="s">
        <v>819</v>
      </c>
    </row>
    <row r="100">
      <c r="A100" s="417" t="s">
        <v>927</v>
      </c>
      <c r="B100" s="417" t="s">
        <v>443</v>
      </c>
      <c r="C100" s="417" t="s">
        <v>928</v>
      </c>
      <c r="D100" s="417" t="s">
        <v>822</v>
      </c>
      <c r="E100" s="417" t="s">
        <v>929</v>
      </c>
    </row>
    <row r="101">
      <c r="A101" s="417" t="s">
        <v>932</v>
      </c>
      <c r="B101" s="417" t="s">
        <v>443</v>
      </c>
      <c r="C101" s="417" t="s">
        <v>1157</v>
      </c>
      <c r="D101" s="417" t="s">
        <v>822</v>
      </c>
      <c r="E101" s="417" t="s">
        <v>1180</v>
      </c>
    </row>
    <row r="102">
      <c r="A102" s="417" t="s">
        <v>935</v>
      </c>
      <c r="B102" s="417" t="s">
        <v>443</v>
      </c>
      <c r="C102" s="417" t="s">
        <v>1159</v>
      </c>
      <c r="D102" s="417" t="s">
        <v>822</v>
      </c>
      <c r="E102" s="417" t="s">
        <v>937</v>
      </c>
    </row>
    <row r="103">
      <c r="A103" s="417" t="s">
        <v>938</v>
      </c>
      <c r="B103" s="417" t="s">
        <v>443</v>
      </c>
      <c r="C103" s="417" t="s">
        <v>1665</v>
      </c>
      <c r="D103" s="417" t="s">
        <v>822</v>
      </c>
      <c r="E103" s="416" t="s">
        <v>1666</v>
      </c>
    </row>
    <row r="104">
      <c r="A104" s="417" t="s">
        <v>961</v>
      </c>
      <c r="B104" s="417" t="s">
        <v>443</v>
      </c>
      <c r="C104" s="417" t="s">
        <v>1667</v>
      </c>
      <c r="D104" s="417" t="s">
        <v>822</v>
      </c>
      <c r="E104" s="417"/>
    </row>
    <row r="105">
      <c r="A105" s="417" t="s">
        <v>1668</v>
      </c>
      <c r="B105" s="417" t="s">
        <v>443</v>
      </c>
      <c r="C105" s="417" t="s">
        <v>1647</v>
      </c>
      <c r="D105" s="417" t="s">
        <v>822</v>
      </c>
      <c r="E105" s="417"/>
    </row>
    <row r="108">
      <c r="A108" s="49" t="s">
        <v>1669</v>
      </c>
    </row>
    <row r="110">
      <c r="A110" s="474" t="s">
        <v>829</v>
      </c>
    </row>
    <row r="111">
      <c r="A111" s="474"/>
    </row>
    <row r="112">
      <c r="A112" s="475" t="s">
        <v>824</v>
      </c>
    </row>
    <row r="113">
      <c r="A113" s="416" t="s">
        <v>965</v>
      </c>
      <c r="B113" s="416" t="s">
        <v>966</v>
      </c>
      <c r="C113" s="416" t="s">
        <v>818</v>
      </c>
      <c r="D113" s="416" t="s">
        <v>411</v>
      </c>
    </row>
    <row r="114">
      <c r="A114" s="417">
        <v>1.0</v>
      </c>
      <c r="B114" s="417" t="s">
        <v>134</v>
      </c>
      <c r="C114" s="417" t="s">
        <v>822</v>
      </c>
      <c r="D114" s="417" t="s">
        <v>987</v>
      </c>
    </row>
    <row r="115">
      <c r="A115" s="417">
        <v>2.0</v>
      </c>
      <c r="B115" s="1" t="s">
        <v>1636</v>
      </c>
      <c r="C115" s="1" t="s">
        <v>822</v>
      </c>
      <c r="D115" s="417" t="s">
        <v>1647</v>
      </c>
    </row>
    <row r="116">
      <c r="A116" s="417">
        <v>3.0</v>
      </c>
      <c r="B116" s="417" t="s">
        <v>1652</v>
      </c>
      <c r="C116" s="417" t="s">
        <v>822</v>
      </c>
      <c r="D116" s="417" t="s">
        <v>1653</v>
      </c>
    </row>
    <row r="117">
      <c r="A117" s="417">
        <v>4.0</v>
      </c>
      <c r="B117" s="49" t="s">
        <v>1649</v>
      </c>
      <c r="C117" s="417" t="s">
        <v>822</v>
      </c>
      <c r="D117" s="417" t="s">
        <v>1650</v>
      </c>
      <c r="E117" s="49" t="s">
        <v>1670</v>
      </c>
    </row>
    <row r="118">
      <c r="A118" s="417">
        <v>5.0</v>
      </c>
      <c r="B118" s="417" t="s">
        <v>1655</v>
      </c>
      <c r="C118" s="417" t="s">
        <v>822</v>
      </c>
      <c r="D118" s="417" t="s">
        <v>1656</v>
      </c>
    </row>
    <row r="119">
      <c r="A119" s="417">
        <v>6.0</v>
      </c>
      <c r="B119" s="417" t="s">
        <v>1146</v>
      </c>
      <c r="C119" s="417" t="s">
        <v>822</v>
      </c>
      <c r="D119" s="417" t="s">
        <v>1671</v>
      </c>
    </row>
    <row r="120">
      <c r="A120" s="439">
        <v>7.0</v>
      </c>
      <c r="B120" s="439" t="s">
        <v>971</v>
      </c>
      <c r="C120" s="439" t="s">
        <v>822</v>
      </c>
      <c r="D120" s="672" t="s">
        <v>409</v>
      </c>
      <c r="E120" s="166" t="s">
        <v>1169</v>
      </c>
    </row>
    <row r="121">
      <c r="A121" s="439">
        <v>8.0</v>
      </c>
      <c r="B121" s="439" t="s">
        <v>973</v>
      </c>
      <c r="C121" s="439" t="s">
        <v>822</v>
      </c>
      <c r="D121" s="672" t="s">
        <v>409</v>
      </c>
      <c r="E121" s="166" t="s">
        <v>1169</v>
      </c>
    </row>
    <row r="127">
      <c r="A127" s="679" t="s">
        <v>1672</v>
      </c>
    </row>
  </sheetData>
  <mergeCells count="8">
    <mergeCell ref="B9:F9"/>
    <mergeCell ref="B10:F10"/>
    <mergeCell ref="B47:E47"/>
    <mergeCell ref="B48:E48"/>
    <mergeCell ref="B49:E49"/>
    <mergeCell ref="B50:E50"/>
    <mergeCell ref="B86:F86"/>
    <mergeCell ref="B87:F87"/>
  </mergeCells>
  <hyperlinks>
    <hyperlink r:id="rId4" ref="D26"/>
    <hyperlink r:id="rId5" location="gid=0&amp;range=153:153" ref="E33"/>
    <hyperlink r:id="rId6" location="gid=0&amp;range=153:153" ref="E34"/>
    <hyperlink r:id="rId7" ref="B49"/>
    <hyperlink r:id="rId8" ref="B86"/>
    <hyperlink r:id="rId9" location="gid=0&amp;range=153:153" ref="E120"/>
    <hyperlink r:id="rId10" location="gid=0&amp;range=153:153" ref="E121"/>
  </hyperlinks>
  <drawing r:id="rId11"/>
  <legacyDrawing r:id="rId1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6.75"/>
    <col customWidth="1" min="3" max="3" width="33.13"/>
    <col customWidth="1" min="4" max="4" width="48.38"/>
    <col customWidth="1" min="5" max="5" width="46.38"/>
    <col customWidth="1" min="6" max="6" width="47.38"/>
  </cols>
  <sheetData>
    <row r="1">
      <c r="A1" s="413" t="s">
        <v>831</v>
      </c>
      <c r="B1" s="414" t="s">
        <v>908</v>
      </c>
      <c r="C1" s="8"/>
      <c r="D1" s="8"/>
      <c r="E1" s="9"/>
    </row>
    <row r="2">
      <c r="A2" s="413" t="s">
        <v>909</v>
      </c>
      <c r="B2" s="414" t="s">
        <v>1673</v>
      </c>
      <c r="C2" s="8"/>
      <c r="D2" s="8"/>
      <c r="E2" s="9"/>
    </row>
    <row r="5">
      <c r="A5" s="49" t="s">
        <v>814</v>
      </c>
    </row>
    <row r="7">
      <c r="A7" s="49"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916</v>
      </c>
      <c r="D10" s="417" t="s">
        <v>822</v>
      </c>
      <c r="E10" s="418"/>
    </row>
    <row r="11">
      <c r="A11" s="417" t="s">
        <v>820</v>
      </c>
      <c r="B11" s="417" t="s">
        <v>443</v>
      </c>
      <c r="C11" s="418"/>
      <c r="D11" s="417" t="s">
        <v>822</v>
      </c>
      <c r="E11" s="417" t="s">
        <v>914</v>
      </c>
    </row>
    <row r="12">
      <c r="A12" s="417" t="s">
        <v>918</v>
      </c>
      <c r="B12" s="417" t="s">
        <v>443</v>
      </c>
      <c r="C12" s="417" t="s">
        <v>919</v>
      </c>
      <c r="D12" s="417" t="s">
        <v>822</v>
      </c>
      <c r="E12" s="418"/>
    </row>
    <row r="13">
      <c r="A13" s="417" t="s">
        <v>920</v>
      </c>
      <c r="B13" s="417" t="s">
        <v>407</v>
      </c>
      <c r="C13" s="417" t="s">
        <v>921</v>
      </c>
      <c r="D13" s="417" t="s">
        <v>822</v>
      </c>
      <c r="E13" s="418"/>
    </row>
    <row r="14">
      <c r="A14" s="417" t="s">
        <v>922</v>
      </c>
      <c r="B14" s="417" t="s">
        <v>443</v>
      </c>
      <c r="C14" s="465" t="s">
        <v>1674</v>
      </c>
      <c r="D14" s="417" t="s">
        <v>923</v>
      </c>
      <c r="E14" s="418"/>
    </row>
    <row r="16">
      <c r="A16" s="49" t="s">
        <v>824</v>
      </c>
    </row>
    <row r="17">
      <c r="A17" s="416" t="s">
        <v>816</v>
      </c>
      <c r="B17" s="416" t="s">
        <v>817</v>
      </c>
      <c r="C17" s="416" t="s">
        <v>411</v>
      </c>
      <c r="D17" s="416" t="s">
        <v>818</v>
      </c>
      <c r="E17" s="416" t="s">
        <v>819</v>
      </c>
    </row>
    <row r="18">
      <c r="A18" s="417" t="s">
        <v>927</v>
      </c>
      <c r="B18" s="417" t="s">
        <v>443</v>
      </c>
      <c r="C18" s="417" t="s">
        <v>1675</v>
      </c>
      <c r="D18" s="417" t="s">
        <v>822</v>
      </c>
      <c r="E18" s="417" t="s">
        <v>929</v>
      </c>
    </row>
    <row r="19">
      <c r="A19" s="417" t="s">
        <v>932</v>
      </c>
      <c r="B19" s="417" t="s">
        <v>443</v>
      </c>
      <c r="C19" s="417" t="s">
        <v>1157</v>
      </c>
      <c r="D19" s="417" t="s">
        <v>822</v>
      </c>
      <c r="E19" s="417" t="s">
        <v>1180</v>
      </c>
    </row>
    <row r="20">
      <c r="A20" s="417" t="s">
        <v>935</v>
      </c>
      <c r="B20" s="417" t="s">
        <v>443</v>
      </c>
      <c r="C20" s="417" t="s">
        <v>1159</v>
      </c>
      <c r="D20" s="417" t="s">
        <v>822</v>
      </c>
      <c r="E20" s="417" t="s">
        <v>937</v>
      </c>
    </row>
    <row r="21">
      <c r="A21" s="417" t="s">
        <v>938</v>
      </c>
      <c r="B21" s="417" t="s">
        <v>443</v>
      </c>
      <c r="C21" s="417" t="s">
        <v>1415</v>
      </c>
      <c r="D21" s="417" t="s">
        <v>822</v>
      </c>
      <c r="E21" s="540" t="s">
        <v>1676</v>
      </c>
      <c r="F21" s="189"/>
    </row>
    <row r="22">
      <c r="A22" s="417" t="s">
        <v>1477</v>
      </c>
      <c r="B22" s="417" t="s">
        <v>443</v>
      </c>
      <c r="C22" s="417" t="s">
        <v>1430</v>
      </c>
      <c r="D22" s="417" t="s">
        <v>822</v>
      </c>
      <c r="E22" s="418"/>
    </row>
    <row r="23">
      <c r="A23" s="417" t="s">
        <v>961</v>
      </c>
      <c r="B23" s="417" t="s">
        <v>407</v>
      </c>
      <c r="C23" s="417" t="s">
        <v>987</v>
      </c>
      <c r="D23" s="417" t="s">
        <v>822</v>
      </c>
      <c r="E23" s="418"/>
    </row>
    <row r="24">
      <c r="A24" s="417" t="s">
        <v>1479</v>
      </c>
      <c r="B24" s="417" t="s">
        <v>443</v>
      </c>
      <c r="C24" s="417" t="s">
        <v>1480</v>
      </c>
      <c r="D24" s="417" t="s">
        <v>822</v>
      </c>
      <c r="E24" s="417" t="s">
        <v>959</v>
      </c>
    </row>
    <row r="25">
      <c r="A25" s="417" t="s">
        <v>1481</v>
      </c>
      <c r="B25" s="417" t="s">
        <v>443</v>
      </c>
      <c r="C25" s="417" t="s">
        <v>1482</v>
      </c>
      <c r="D25" s="417" t="s">
        <v>822</v>
      </c>
      <c r="E25" s="417" t="s">
        <v>959</v>
      </c>
    </row>
    <row r="27">
      <c r="A27" s="680" t="s">
        <v>1677</v>
      </c>
      <c r="F27" s="681"/>
    </row>
    <row r="28">
      <c r="F28" s="681" t="s">
        <v>1678</v>
      </c>
    </row>
    <row r="29">
      <c r="A29" s="49" t="s">
        <v>829</v>
      </c>
    </row>
    <row r="30">
      <c r="A30" s="416" t="s">
        <v>965</v>
      </c>
      <c r="B30" s="416" t="s">
        <v>966</v>
      </c>
      <c r="C30" s="416" t="s">
        <v>818</v>
      </c>
      <c r="D30" s="416" t="s">
        <v>411</v>
      </c>
    </row>
    <row r="31">
      <c r="A31" s="417">
        <v>1.0</v>
      </c>
      <c r="B31" s="417" t="s">
        <v>1484</v>
      </c>
      <c r="C31" s="417" t="s">
        <v>822</v>
      </c>
      <c r="D31" s="417" t="s">
        <v>1478</v>
      </c>
    </row>
    <row r="32">
      <c r="A32" s="417">
        <v>2.0</v>
      </c>
      <c r="B32" s="417" t="s">
        <v>1485</v>
      </c>
      <c r="C32" s="417" t="s">
        <v>822</v>
      </c>
      <c r="D32" s="417" t="s">
        <v>1432</v>
      </c>
    </row>
    <row r="33">
      <c r="A33" s="417">
        <v>3.0</v>
      </c>
      <c r="B33" s="417" t="s">
        <v>1486</v>
      </c>
      <c r="C33" s="417" t="s">
        <v>822</v>
      </c>
      <c r="D33" s="417" t="s">
        <v>1476</v>
      </c>
    </row>
    <row r="34">
      <c r="A34" s="417">
        <v>4.0</v>
      </c>
      <c r="B34" s="417" t="s">
        <v>1487</v>
      </c>
      <c r="C34" s="417" t="s">
        <v>822</v>
      </c>
      <c r="D34" s="417" t="s">
        <v>1679</v>
      </c>
    </row>
    <row r="35">
      <c r="A35" s="425">
        <v>5.0</v>
      </c>
      <c r="B35" s="425" t="s">
        <v>1489</v>
      </c>
      <c r="C35" s="425" t="s">
        <v>822</v>
      </c>
      <c r="D35" s="425" t="s">
        <v>1680</v>
      </c>
    </row>
    <row r="36">
      <c r="A36" s="433">
        <v>6.0</v>
      </c>
      <c r="B36" s="484" t="s">
        <v>1681</v>
      </c>
      <c r="C36" s="484" t="s">
        <v>822</v>
      </c>
      <c r="D36" s="682" t="s">
        <v>1570</v>
      </c>
      <c r="E36" s="49" t="s">
        <v>1571</v>
      </c>
    </row>
    <row r="37">
      <c r="A37" s="433">
        <v>7.0</v>
      </c>
      <c r="B37" s="484" t="s">
        <v>971</v>
      </c>
      <c r="C37" s="484" t="s">
        <v>822</v>
      </c>
      <c r="D37" s="682" t="s">
        <v>1464</v>
      </c>
      <c r="E37" s="49"/>
      <c r="F37" s="681"/>
    </row>
    <row r="38">
      <c r="A38" s="433">
        <v>8.0</v>
      </c>
      <c r="B38" s="484" t="s">
        <v>973</v>
      </c>
      <c r="C38" s="484" t="s">
        <v>822</v>
      </c>
      <c r="D38" s="682" t="s">
        <v>410</v>
      </c>
      <c r="E38" s="49"/>
      <c r="F38" s="681"/>
    </row>
    <row r="40">
      <c r="A40" s="680" t="s">
        <v>1682</v>
      </c>
      <c r="C40" s="683" t="s">
        <v>1601</v>
      </c>
    </row>
  </sheetData>
  <mergeCells count="3">
    <mergeCell ref="B1:E1"/>
    <mergeCell ref="B2:E2"/>
    <mergeCell ref="F28:F36"/>
  </mergeCells>
  <drawing r:id="rId4"/>
  <legacyDrawing r:id="rId5"/>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3" max="3" width="41.88"/>
    <col customWidth="1" min="5" max="5" width="30.25"/>
  </cols>
  <sheetData>
    <row r="1">
      <c r="A1" s="413" t="s">
        <v>831</v>
      </c>
      <c r="B1" s="414" t="s">
        <v>908</v>
      </c>
      <c r="C1" s="8"/>
      <c r="D1" s="8"/>
      <c r="E1" s="8"/>
      <c r="F1" s="9"/>
    </row>
    <row r="2">
      <c r="A2" s="413" t="s">
        <v>909</v>
      </c>
      <c r="B2" s="414" t="s">
        <v>1683</v>
      </c>
      <c r="C2" s="8"/>
      <c r="D2" s="8"/>
      <c r="E2" s="8"/>
      <c r="F2" s="9"/>
    </row>
    <row r="5">
      <c r="A5" s="49" t="s">
        <v>814</v>
      </c>
    </row>
    <row r="7">
      <c r="A7" s="49"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916</v>
      </c>
      <c r="D10" s="417" t="s">
        <v>822</v>
      </c>
      <c r="E10" s="418"/>
    </row>
    <row r="11">
      <c r="A11" s="417" t="s">
        <v>820</v>
      </c>
      <c r="B11" s="417" t="s">
        <v>443</v>
      </c>
      <c r="C11" s="418"/>
      <c r="D11" s="417" t="s">
        <v>822</v>
      </c>
      <c r="E11" s="417" t="s">
        <v>914</v>
      </c>
    </row>
    <row r="12">
      <c r="A12" s="417" t="s">
        <v>918</v>
      </c>
      <c r="B12" s="417" t="s">
        <v>443</v>
      </c>
      <c r="C12" s="417" t="s">
        <v>919</v>
      </c>
      <c r="D12" s="417" t="s">
        <v>822</v>
      </c>
      <c r="E12" s="418"/>
    </row>
    <row r="13">
      <c r="A13" s="417" t="s">
        <v>920</v>
      </c>
      <c r="B13" s="417" t="s">
        <v>407</v>
      </c>
      <c r="C13" s="417" t="s">
        <v>921</v>
      </c>
      <c r="D13" s="417" t="s">
        <v>822</v>
      </c>
      <c r="E13" s="418"/>
    </row>
    <row r="14">
      <c r="A14" s="417" t="s">
        <v>922</v>
      </c>
      <c r="B14" s="417" t="s">
        <v>443</v>
      </c>
      <c r="C14" s="418"/>
      <c r="D14" s="417" t="s">
        <v>923</v>
      </c>
      <c r="E14" s="418"/>
    </row>
    <row r="16">
      <c r="A16" s="49" t="s">
        <v>824</v>
      </c>
    </row>
    <row r="17">
      <c r="A17" s="416" t="s">
        <v>816</v>
      </c>
      <c r="B17" s="416" t="s">
        <v>817</v>
      </c>
      <c r="C17" s="416" t="s">
        <v>411</v>
      </c>
      <c r="D17" s="416" t="s">
        <v>818</v>
      </c>
      <c r="E17" s="416" t="s">
        <v>819</v>
      </c>
    </row>
    <row r="18">
      <c r="A18" s="417" t="s">
        <v>927</v>
      </c>
      <c r="B18" s="417" t="s">
        <v>443</v>
      </c>
      <c r="C18" s="417" t="s">
        <v>928</v>
      </c>
      <c r="D18" s="417" t="s">
        <v>822</v>
      </c>
      <c r="E18" s="417" t="s">
        <v>929</v>
      </c>
    </row>
    <row r="19">
      <c r="A19" s="417" t="s">
        <v>932</v>
      </c>
      <c r="B19" s="417" t="s">
        <v>443</v>
      </c>
      <c r="C19" s="417" t="s">
        <v>997</v>
      </c>
      <c r="D19" s="417" t="s">
        <v>822</v>
      </c>
      <c r="E19" s="417" t="s">
        <v>934</v>
      </c>
    </row>
    <row r="20">
      <c r="A20" s="417" t="s">
        <v>935</v>
      </c>
      <c r="B20" s="417" t="s">
        <v>443</v>
      </c>
      <c r="C20" s="417" t="s">
        <v>1159</v>
      </c>
      <c r="D20" s="417" t="s">
        <v>822</v>
      </c>
      <c r="E20" s="417" t="s">
        <v>937</v>
      </c>
    </row>
    <row r="21">
      <c r="A21" s="417" t="s">
        <v>938</v>
      </c>
      <c r="B21" s="417" t="s">
        <v>443</v>
      </c>
      <c r="C21" s="417" t="s">
        <v>1415</v>
      </c>
      <c r="D21" s="417" t="s">
        <v>822</v>
      </c>
      <c r="E21" s="417" t="s">
        <v>1684</v>
      </c>
    </row>
    <row r="22">
      <c r="A22" s="417" t="s">
        <v>1477</v>
      </c>
      <c r="B22" s="417" t="s">
        <v>443</v>
      </c>
      <c r="C22" s="417" t="s">
        <v>1430</v>
      </c>
      <c r="D22" s="417" t="s">
        <v>822</v>
      </c>
      <c r="E22" s="418"/>
    </row>
    <row r="23">
      <c r="A23" s="417" t="s">
        <v>961</v>
      </c>
      <c r="B23" s="417" t="s">
        <v>443</v>
      </c>
      <c r="C23" s="417" t="s">
        <v>987</v>
      </c>
      <c r="D23" s="417" t="s">
        <v>822</v>
      </c>
      <c r="E23" s="418"/>
    </row>
    <row r="26">
      <c r="A26" s="49" t="s">
        <v>829</v>
      </c>
    </row>
    <row r="28">
      <c r="A28" s="49" t="s">
        <v>824</v>
      </c>
    </row>
    <row r="29">
      <c r="A29" s="416" t="s">
        <v>965</v>
      </c>
      <c r="B29" s="416" t="s">
        <v>966</v>
      </c>
      <c r="C29" s="416" t="s">
        <v>818</v>
      </c>
      <c r="D29" s="416" t="s">
        <v>411</v>
      </c>
    </row>
    <row r="30">
      <c r="A30" s="417">
        <v>1.0</v>
      </c>
      <c r="B30" s="417" t="s">
        <v>971</v>
      </c>
      <c r="C30" s="417" t="s">
        <v>822</v>
      </c>
      <c r="D30" s="417" t="s">
        <v>1464</v>
      </c>
    </row>
    <row r="31">
      <c r="A31" s="417">
        <v>2.0</v>
      </c>
      <c r="B31" s="417" t="s">
        <v>973</v>
      </c>
      <c r="C31" s="417" t="s">
        <v>822</v>
      </c>
      <c r="D31" s="417" t="s">
        <v>1465</v>
      </c>
    </row>
    <row r="32">
      <c r="A32" s="417">
        <v>3.0</v>
      </c>
      <c r="B32" s="417" t="s">
        <v>134</v>
      </c>
      <c r="C32" s="417" t="s">
        <v>822</v>
      </c>
      <c r="D32" s="417" t="s">
        <v>1476</v>
      </c>
    </row>
    <row r="33">
      <c r="A33" s="417">
        <v>4.0</v>
      </c>
      <c r="B33" s="417" t="s">
        <v>1205</v>
      </c>
      <c r="C33" s="417" t="s">
        <v>822</v>
      </c>
      <c r="D33" s="417" t="s">
        <v>1478</v>
      </c>
    </row>
    <row r="34">
      <c r="A34" s="417">
        <v>5.0</v>
      </c>
      <c r="B34" s="417" t="s">
        <v>1685</v>
      </c>
      <c r="C34" s="417" t="s">
        <v>822</v>
      </c>
      <c r="D34" s="417" t="s">
        <v>1686</v>
      </c>
    </row>
    <row r="35">
      <c r="A35" s="417">
        <v>6.0</v>
      </c>
      <c r="B35" s="417" t="s">
        <v>1687</v>
      </c>
      <c r="C35" s="417" t="s">
        <v>822</v>
      </c>
      <c r="D35" s="417" t="s">
        <v>1688</v>
      </c>
    </row>
    <row r="36">
      <c r="A36" s="417">
        <v>7.0</v>
      </c>
      <c r="B36" s="417" t="s">
        <v>1689</v>
      </c>
      <c r="C36" s="417" t="s">
        <v>822</v>
      </c>
      <c r="D36" s="417" t="s">
        <v>1690</v>
      </c>
    </row>
    <row r="37">
      <c r="A37" s="417">
        <v>8.0</v>
      </c>
      <c r="B37" s="417" t="s">
        <v>1691</v>
      </c>
      <c r="C37" s="417" t="s">
        <v>822</v>
      </c>
      <c r="D37" s="417" t="s">
        <v>1692</v>
      </c>
    </row>
    <row r="38">
      <c r="A38" s="417">
        <v>9.0</v>
      </c>
      <c r="B38" s="417" t="s">
        <v>1693</v>
      </c>
      <c r="C38" s="417" t="s">
        <v>822</v>
      </c>
      <c r="D38" s="417" t="s">
        <v>1694</v>
      </c>
    </row>
  </sheetData>
  <mergeCells count="2">
    <mergeCell ref="B1:F1"/>
    <mergeCell ref="B2:F2"/>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3" max="3" width="35.63"/>
    <col customWidth="1" min="5" max="5" width="38.0"/>
  </cols>
  <sheetData>
    <row r="1">
      <c r="A1" s="413" t="s">
        <v>831</v>
      </c>
      <c r="B1" s="414" t="s">
        <v>908</v>
      </c>
      <c r="C1" s="8"/>
      <c r="D1" s="8"/>
      <c r="E1" s="9"/>
    </row>
    <row r="2">
      <c r="A2" s="413" t="s">
        <v>909</v>
      </c>
      <c r="B2" s="414" t="s">
        <v>1695</v>
      </c>
      <c r="C2" s="8"/>
      <c r="D2" s="8"/>
      <c r="E2" s="9"/>
    </row>
    <row r="5">
      <c r="A5" s="49" t="s">
        <v>814</v>
      </c>
    </row>
    <row r="7">
      <c r="A7" s="49" t="s">
        <v>815</v>
      </c>
    </row>
    <row r="8">
      <c r="A8" s="416" t="s">
        <v>816</v>
      </c>
      <c r="B8" s="416" t="s">
        <v>817</v>
      </c>
      <c r="C8" s="416" t="s">
        <v>411</v>
      </c>
      <c r="D8" s="416" t="s">
        <v>818</v>
      </c>
      <c r="E8" s="416" t="s">
        <v>819</v>
      </c>
    </row>
    <row r="9">
      <c r="A9" s="417" t="s">
        <v>913</v>
      </c>
      <c r="B9" s="417" t="s">
        <v>443</v>
      </c>
      <c r="C9" s="418"/>
      <c r="D9" s="417" t="s">
        <v>822</v>
      </c>
      <c r="E9" s="417" t="s">
        <v>914</v>
      </c>
    </row>
    <row r="10">
      <c r="A10" s="417" t="s">
        <v>915</v>
      </c>
      <c r="B10" s="417" t="s">
        <v>443</v>
      </c>
      <c r="C10" s="417" t="s">
        <v>916</v>
      </c>
      <c r="D10" s="417" t="s">
        <v>822</v>
      </c>
      <c r="E10" s="418"/>
    </row>
    <row r="11">
      <c r="A11" s="417" t="s">
        <v>820</v>
      </c>
      <c r="B11" s="417" t="s">
        <v>443</v>
      </c>
      <c r="C11" s="418"/>
      <c r="D11" s="417" t="s">
        <v>822</v>
      </c>
      <c r="E11" s="417" t="s">
        <v>914</v>
      </c>
    </row>
    <row r="12">
      <c r="A12" s="417" t="s">
        <v>918</v>
      </c>
      <c r="B12" s="417" t="s">
        <v>443</v>
      </c>
      <c r="C12" s="417" t="s">
        <v>919</v>
      </c>
      <c r="D12" s="417" t="s">
        <v>822</v>
      </c>
      <c r="E12" s="418"/>
    </row>
    <row r="13">
      <c r="A13" s="417" t="s">
        <v>920</v>
      </c>
      <c r="B13" s="417" t="s">
        <v>407</v>
      </c>
      <c r="C13" s="417" t="s">
        <v>921</v>
      </c>
      <c r="D13" s="417" t="s">
        <v>822</v>
      </c>
      <c r="E13" s="418"/>
    </row>
    <row r="14">
      <c r="A14" s="417" t="s">
        <v>922</v>
      </c>
      <c r="B14" s="417" t="s">
        <v>443</v>
      </c>
      <c r="C14" s="418"/>
      <c r="D14" s="417" t="s">
        <v>923</v>
      </c>
      <c r="E14" s="418"/>
    </row>
    <row r="16">
      <c r="A16" s="49" t="s">
        <v>824</v>
      </c>
    </row>
    <row r="17">
      <c r="A17" s="416" t="s">
        <v>816</v>
      </c>
      <c r="B17" s="416" t="s">
        <v>817</v>
      </c>
      <c r="C17" s="416" t="s">
        <v>411</v>
      </c>
      <c r="D17" s="416" t="s">
        <v>818</v>
      </c>
      <c r="E17" s="416" t="s">
        <v>819</v>
      </c>
    </row>
    <row r="18">
      <c r="A18" s="417" t="s">
        <v>927</v>
      </c>
      <c r="B18" s="417" t="s">
        <v>443</v>
      </c>
      <c r="C18" s="417" t="s">
        <v>928</v>
      </c>
      <c r="D18" s="417" t="s">
        <v>822</v>
      </c>
      <c r="E18" s="417" t="s">
        <v>929</v>
      </c>
    </row>
    <row r="19">
      <c r="A19" s="417" t="s">
        <v>932</v>
      </c>
      <c r="B19" s="417" t="s">
        <v>443</v>
      </c>
      <c r="C19" s="417" t="s">
        <v>997</v>
      </c>
      <c r="D19" s="417" t="s">
        <v>822</v>
      </c>
      <c r="E19" s="417" t="s">
        <v>934</v>
      </c>
    </row>
    <row r="20">
      <c r="A20" s="417" t="s">
        <v>935</v>
      </c>
      <c r="B20" s="417" t="s">
        <v>443</v>
      </c>
      <c r="C20" s="417" t="s">
        <v>1159</v>
      </c>
      <c r="D20" s="417" t="s">
        <v>822</v>
      </c>
      <c r="E20" s="417" t="s">
        <v>937</v>
      </c>
    </row>
    <row r="21">
      <c r="A21" s="417" t="s">
        <v>938</v>
      </c>
      <c r="B21" s="417" t="s">
        <v>443</v>
      </c>
      <c r="C21" s="417" t="s">
        <v>1415</v>
      </c>
      <c r="D21" s="417" t="s">
        <v>822</v>
      </c>
      <c r="E21" s="417" t="s">
        <v>1696</v>
      </c>
    </row>
    <row r="22">
      <c r="A22" s="417" t="s">
        <v>1477</v>
      </c>
      <c r="B22" s="417" t="s">
        <v>443</v>
      </c>
      <c r="C22" s="417" t="s">
        <v>1430</v>
      </c>
      <c r="D22" s="417" t="s">
        <v>822</v>
      </c>
      <c r="E22" s="418"/>
    </row>
    <row r="23">
      <c r="A23" s="417" t="s">
        <v>1697</v>
      </c>
      <c r="B23" s="417" t="s">
        <v>443</v>
      </c>
      <c r="C23" s="417"/>
      <c r="D23" s="417" t="s">
        <v>822</v>
      </c>
      <c r="E23" s="417" t="s">
        <v>1552</v>
      </c>
    </row>
    <row r="24">
      <c r="A24" s="417" t="s">
        <v>961</v>
      </c>
      <c r="B24" s="417" t="s">
        <v>443</v>
      </c>
      <c r="C24" s="417" t="s">
        <v>987</v>
      </c>
      <c r="D24" s="417" t="s">
        <v>822</v>
      </c>
      <c r="E24" s="418"/>
    </row>
    <row r="25">
      <c r="A25" s="417" t="s">
        <v>1698</v>
      </c>
      <c r="B25" s="417" t="s">
        <v>443</v>
      </c>
      <c r="C25" s="417" t="s">
        <v>1435</v>
      </c>
      <c r="D25" s="417" t="s">
        <v>822</v>
      </c>
      <c r="E25" s="417" t="s">
        <v>1436</v>
      </c>
    </row>
    <row r="28">
      <c r="A28" s="49" t="s">
        <v>829</v>
      </c>
    </row>
    <row r="30">
      <c r="A30" s="49" t="s">
        <v>824</v>
      </c>
    </row>
    <row r="31">
      <c r="A31" s="416" t="s">
        <v>965</v>
      </c>
      <c r="B31" s="416" t="s">
        <v>966</v>
      </c>
      <c r="C31" s="416" t="s">
        <v>818</v>
      </c>
      <c r="D31" s="416" t="s">
        <v>411</v>
      </c>
    </row>
    <row r="32">
      <c r="A32" s="417">
        <v>1.0</v>
      </c>
      <c r="B32" s="417" t="s">
        <v>134</v>
      </c>
      <c r="C32" s="417" t="s">
        <v>822</v>
      </c>
      <c r="D32" s="417" t="s">
        <v>987</v>
      </c>
    </row>
    <row r="33">
      <c r="A33" s="417">
        <v>2.0</v>
      </c>
      <c r="B33" s="417" t="s">
        <v>971</v>
      </c>
      <c r="C33" s="417" t="s">
        <v>822</v>
      </c>
      <c r="D33" s="417" t="s">
        <v>1464</v>
      </c>
    </row>
    <row r="34">
      <c r="A34" s="417">
        <v>3.0</v>
      </c>
      <c r="B34" s="417" t="s">
        <v>973</v>
      </c>
      <c r="C34" s="417" t="s">
        <v>822</v>
      </c>
      <c r="D34" s="417" t="s">
        <v>1465</v>
      </c>
    </row>
  </sheetData>
  <mergeCells count="2">
    <mergeCell ref="B1:E1"/>
    <mergeCell ref="B2:E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1699</v>
      </c>
      <c r="B1" s="50" t="s">
        <v>1700</v>
      </c>
    </row>
    <row r="2">
      <c r="A2" s="1">
        <v>20.0</v>
      </c>
      <c r="B2" s="1" t="s">
        <v>1701</v>
      </c>
    </row>
    <row r="3">
      <c r="A3" s="1">
        <v>21.0</v>
      </c>
      <c r="B3" s="1" t="s">
        <v>1702</v>
      </c>
    </row>
    <row r="4">
      <c r="A4" s="1">
        <v>22.0</v>
      </c>
      <c r="B4" s="1" t="s">
        <v>1703</v>
      </c>
    </row>
    <row r="5">
      <c r="A5" s="1">
        <v>23.0</v>
      </c>
      <c r="B5" s="1" t="s">
        <v>1704</v>
      </c>
    </row>
    <row r="6">
      <c r="A6" s="1">
        <v>24.0</v>
      </c>
      <c r="B6" s="1" t="s">
        <v>1705</v>
      </c>
    </row>
    <row r="7">
      <c r="A7" s="1">
        <v>25.0</v>
      </c>
      <c r="B7" s="1" t="s">
        <v>1706</v>
      </c>
    </row>
    <row r="8">
      <c r="A8" s="1">
        <v>26.0</v>
      </c>
      <c r="B8" s="1" t="s">
        <v>1707</v>
      </c>
    </row>
    <row r="12">
      <c r="A12" s="49" t="s">
        <v>1708</v>
      </c>
    </row>
    <row r="14">
      <c r="A14" s="49" t="s">
        <v>1709</v>
      </c>
    </row>
    <row r="16">
      <c r="A16" s="49" t="s">
        <v>1710</v>
      </c>
    </row>
    <row r="18">
      <c r="A18" s="49" t="s">
        <v>1711</v>
      </c>
    </row>
    <row r="20">
      <c r="A20" s="49" t="s">
        <v>1712</v>
      </c>
    </row>
    <row r="22">
      <c r="A22" s="49" t="s">
        <v>1713</v>
      </c>
    </row>
    <row r="24">
      <c r="A24" s="49" t="s">
        <v>1714</v>
      </c>
    </row>
    <row r="26">
      <c r="A26" s="49" t="s">
        <v>1715</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9.63"/>
  </cols>
  <sheetData>
    <row r="6">
      <c r="C6" s="684" t="s">
        <v>1716</v>
      </c>
      <c r="D6" s="685" t="s">
        <v>1717</v>
      </c>
    </row>
    <row r="7">
      <c r="C7" s="686" t="s">
        <v>1718</v>
      </c>
      <c r="D7" s="687" t="s">
        <v>1719</v>
      </c>
    </row>
    <row r="8">
      <c r="C8" s="688" t="s">
        <v>1720</v>
      </c>
      <c r="D8" s="689" t="s">
        <v>1721</v>
      </c>
    </row>
    <row r="9">
      <c r="C9" s="686" t="s">
        <v>1722</v>
      </c>
      <c r="D9" s="687" t="s">
        <v>1723</v>
      </c>
    </row>
    <row r="10">
      <c r="C10" s="688" t="s">
        <v>1724</v>
      </c>
      <c r="D10" s="689" t="s">
        <v>1725</v>
      </c>
    </row>
    <row r="11">
      <c r="C11" s="686" t="s">
        <v>1726</v>
      </c>
      <c r="D11" s="687" t="s">
        <v>1727</v>
      </c>
    </row>
    <row r="12">
      <c r="C12" s="688" t="s">
        <v>1728</v>
      </c>
      <c r="D12" s="689" t="s">
        <v>1729</v>
      </c>
    </row>
    <row r="13">
      <c r="C13" s="686" t="s">
        <v>1730</v>
      </c>
      <c r="D13" s="687" t="s">
        <v>1731</v>
      </c>
    </row>
    <row r="14">
      <c r="C14" s="688" t="s">
        <v>1732</v>
      </c>
      <c r="D14" s="689" t="s">
        <v>1733</v>
      </c>
    </row>
    <row r="15">
      <c r="C15" s="686" t="s">
        <v>1734</v>
      </c>
      <c r="D15" s="687" t="s">
        <v>1735</v>
      </c>
    </row>
    <row r="16">
      <c r="C16" s="688" t="s">
        <v>1736</v>
      </c>
      <c r="D16" s="689" t="s">
        <v>1737</v>
      </c>
    </row>
    <row r="17">
      <c r="C17" s="686" t="s">
        <v>1738</v>
      </c>
      <c r="D17" s="687" t="s">
        <v>1739</v>
      </c>
    </row>
    <row r="18">
      <c r="C18" s="688" t="s">
        <v>1740</v>
      </c>
      <c r="D18" s="689" t="s">
        <v>1741</v>
      </c>
      <c r="E18" s="49" t="s">
        <v>1742</v>
      </c>
    </row>
    <row r="19">
      <c r="C19" s="686" t="s">
        <v>1743</v>
      </c>
      <c r="D19" s="687" t="s">
        <v>1744</v>
      </c>
    </row>
    <row r="20">
      <c r="C20" s="688" t="s">
        <v>1745</v>
      </c>
      <c r="D20" s="689" t="s">
        <v>1746</v>
      </c>
    </row>
    <row r="21">
      <c r="C21" s="686" t="s">
        <v>1747</v>
      </c>
      <c r="D21" s="687" t="s">
        <v>1748</v>
      </c>
    </row>
    <row r="22">
      <c r="C22" s="688" t="s">
        <v>1749</v>
      </c>
      <c r="D22" s="689" t="s">
        <v>1750</v>
      </c>
    </row>
    <row r="23">
      <c r="C23" s="686" t="s">
        <v>1751</v>
      </c>
      <c r="D23" s="687" t="s">
        <v>1752</v>
      </c>
    </row>
    <row r="24">
      <c r="C24" s="688" t="s">
        <v>1753</v>
      </c>
      <c r="D24" s="689" t="s">
        <v>1754</v>
      </c>
    </row>
    <row r="25">
      <c r="C25" s="688" t="s">
        <v>1755</v>
      </c>
      <c r="D25" s="689" t="s">
        <v>1756</v>
      </c>
    </row>
    <row r="26">
      <c r="C26" s="686" t="s">
        <v>1757</v>
      </c>
      <c r="D26" s="687" t="s">
        <v>1758</v>
      </c>
    </row>
    <row r="27">
      <c r="C27" s="688" t="s">
        <v>1759</v>
      </c>
      <c r="D27" s="689" t="s">
        <v>1760</v>
      </c>
    </row>
    <row r="28">
      <c r="C28" s="686" t="s">
        <v>1761</v>
      </c>
      <c r="D28" s="687" t="s">
        <v>1762</v>
      </c>
    </row>
    <row r="29">
      <c r="C29" s="688" t="s">
        <v>1763</v>
      </c>
      <c r="D29" s="689" t="s">
        <v>1764</v>
      </c>
    </row>
    <row r="30">
      <c r="C30" s="686" t="s">
        <v>1765</v>
      </c>
      <c r="D30" s="687" t="s">
        <v>1766</v>
      </c>
    </row>
    <row r="31">
      <c r="C31" s="688" t="s">
        <v>1767</v>
      </c>
      <c r="D31" s="689" t="s">
        <v>1768</v>
      </c>
    </row>
    <row r="32">
      <c r="C32" s="690" t="s">
        <v>1769</v>
      </c>
      <c r="D32" s="691" t="s">
        <v>1770</v>
      </c>
    </row>
    <row r="34">
      <c r="C34" s="49" t="s">
        <v>1771</v>
      </c>
    </row>
    <row r="37">
      <c r="C37" s="6" t="s">
        <v>1772</v>
      </c>
      <c r="D37" s="54"/>
    </row>
    <row r="38">
      <c r="C38" s="1" t="s">
        <v>1773</v>
      </c>
      <c r="D38" s="54"/>
    </row>
    <row r="39">
      <c r="C39" s="1" t="s">
        <v>1774</v>
      </c>
      <c r="D39" s="54"/>
    </row>
    <row r="40">
      <c r="C40" s="1" t="s">
        <v>1775</v>
      </c>
      <c r="D40" s="54"/>
    </row>
    <row r="41">
      <c r="C41" s="1" t="s">
        <v>1646</v>
      </c>
      <c r="D41" s="54"/>
    </row>
    <row r="42">
      <c r="C42" s="1" t="s">
        <v>1776</v>
      </c>
      <c r="D42" s="54"/>
    </row>
    <row r="43">
      <c r="C43" s="1" t="s">
        <v>1777</v>
      </c>
      <c r="D43" s="54"/>
    </row>
    <row r="44">
      <c r="C44" s="1" t="s">
        <v>1778</v>
      </c>
      <c r="D44" s="54"/>
    </row>
    <row r="45">
      <c r="C45" s="692" t="s">
        <v>1779</v>
      </c>
      <c r="D45" s="1" t="s">
        <v>1780</v>
      </c>
    </row>
    <row r="46">
      <c r="C46" s="693" t="s">
        <v>1781</v>
      </c>
      <c r="D46" s="694" t="s">
        <v>1782</v>
      </c>
      <c r="E46" s="49" t="s">
        <v>1783</v>
      </c>
    </row>
  </sheetData>
  <hyperlinks>
    <hyperlink r:id="rId4" ref="C32"/>
    <hyperlink r:id="rId5" ref="D46"/>
  </hyperlinks>
  <drawing r:id="rId6"/>
  <legacyDrawing r:id="rId7"/>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7.38"/>
    <col customWidth="1" min="3" max="3" width="27.13"/>
  </cols>
  <sheetData>
    <row r="2">
      <c r="A2" s="1" t="s">
        <v>852</v>
      </c>
      <c r="B2" s="1" t="s">
        <v>758</v>
      </c>
      <c r="C2" s="54"/>
    </row>
    <row r="3">
      <c r="A3" s="1" t="s">
        <v>73</v>
      </c>
      <c r="B3" s="1" t="s">
        <v>1784</v>
      </c>
      <c r="C3" s="54"/>
    </row>
    <row r="4">
      <c r="A4" s="54"/>
      <c r="B4" s="54"/>
      <c r="C4" s="54"/>
    </row>
    <row r="5">
      <c r="A5" s="54"/>
      <c r="B5" s="54"/>
      <c r="C5" s="54"/>
    </row>
    <row r="6">
      <c r="A6" s="54"/>
      <c r="B6" s="54"/>
      <c r="C6" s="54"/>
    </row>
    <row r="7">
      <c r="A7" s="54"/>
      <c r="B7" s="54"/>
      <c r="C7" s="54"/>
    </row>
    <row r="8">
      <c r="A8" s="54"/>
      <c r="B8" s="54"/>
      <c r="C8" s="54"/>
    </row>
    <row r="9">
      <c r="A9" s="54"/>
      <c r="B9" s="54"/>
      <c r="C9" s="54"/>
    </row>
    <row r="10">
      <c r="A10" s="54"/>
      <c r="B10" s="54"/>
      <c r="C10" s="54"/>
    </row>
    <row r="11">
      <c r="A11" s="54"/>
      <c r="B11" s="54"/>
      <c r="C11" s="54"/>
    </row>
    <row r="12">
      <c r="A12" s="54"/>
      <c r="B12" s="54"/>
      <c r="C12" s="5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0"/>
    <col customWidth="1" min="4" max="4" width="37.13"/>
    <col customWidth="1" min="5" max="5" width="59.63"/>
    <col customWidth="1" min="6" max="6" width="35.13"/>
  </cols>
  <sheetData>
    <row r="1">
      <c r="A1" s="695"/>
      <c r="B1" s="695"/>
      <c r="C1" s="695"/>
      <c r="D1" s="695"/>
      <c r="E1" s="695"/>
      <c r="F1" s="695"/>
      <c r="G1" s="695"/>
      <c r="H1" s="695"/>
      <c r="I1" s="695"/>
      <c r="J1" s="695"/>
      <c r="K1" s="695"/>
      <c r="L1" s="695"/>
      <c r="M1" s="695"/>
      <c r="N1" s="695"/>
      <c r="O1" s="695"/>
      <c r="P1" s="695"/>
      <c r="Q1" s="695"/>
      <c r="R1" s="695"/>
      <c r="S1" s="695"/>
      <c r="T1" s="695"/>
      <c r="U1" s="695"/>
      <c r="V1" s="695"/>
      <c r="W1" s="695"/>
      <c r="X1" s="695"/>
      <c r="Y1" s="695"/>
      <c r="Z1" s="695"/>
    </row>
    <row r="2">
      <c r="A2" s="696"/>
      <c r="B2" s="697" t="s">
        <v>1290</v>
      </c>
      <c r="C2" s="698" t="s">
        <v>1785</v>
      </c>
      <c r="D2" s="699" t="s">
        <v>411</v>
      </c>
      <c r="E2" s="700" t="s">
        <v>1786</v>
      </c>
      <c r="F2" s="700" t="s">
        <v>1787</v>
      </c>
      <c r="G2" s="701" t="s">
        <v>1788</v>
      </c>
      <c r="H2" s="696"/>
      <c r="I2" s="696"/>
      <c r="J2" s="696"/>
      <c r="K2" s="696"/>
      <c r="L2" s="696"/>
      <c r="M2" s="696"/>
      <c r="N2" s="696"/>
      <c r="O2" s="696"/>
      <c r="P2" s="696"/>
      <c r="Q2" s="696"/>
      <c r="R2" s="696"/>
      <c r="S2" s="696"/>
      <c r="T2" s="696"/>
      <c r="U2" s="696"/>
      <c r="V2" s="696"/>
      <c r="W2" s="696"/>
      <c r="X2" s="696"/>
      <c r="Y2" s="696"/>
      <c r="Z2" s="696"/>
    </row>
    <row r="3">
      <c r="A3" s="695"/>
      <c r="B3" s="702" t="s">
        <v>441</v>
      </c>
      <c r="C3" s="702" t="s">
        <v>1789</v>
      </c>
      <c r="D3" s="702" t="s">
        <v>1790</v>
      </c>
      <c r="E3" s="695"/>
      <c r="F3" s="695"/>
      <c r="G3" s="703" t="s">
        <v>1791</v>
      </c>
      <c r="H3" s="695"/>
      <c r="I3" s="695"/>
      <c r="J3" s="695"/>
      <c r="K3" s="695"/>
      <c r="L3" s="695"/>
      <c r="M3" s="695"/>
      <c r="N3" s="695"/>
      <c r="O3" s="695"/>
      <c r="P3" s="695"/>
      <c r="Q3" s="695"/>
      <c r="R3" s="695"/>
      <c r="S3" s="695"/>
      <c r="T3" s="695"/>
      <c r="U3" s="695"/>
      <c r="V3" s="695"/>
      <c r="W3" s="695"/>
      <c r="X3" s="695"/>
      <c r="Y3" s="695"/>
      <c r="Z3" s="695"/>
    </row>
    <row r="4">
      <c r="A4" s="695"/>
      <c r="B4" s="702" t="s">
        <v>449</v>
      </c>
      <c r="C4" s="702" t="s">
        <v>1789</v>
      </c>
      <c r="D4" s="702" t="s">
        <v>1792</v>
      </c>
      <c r="E4" s="702" t="s">
        <v>700</v>
      </c>
      <c r="F4" s="695"/>
      <c r="G4" s="704" t="s">
        <v>1791</v>
      </c>
      <c r="H4" s="695"/>
      <c r="I4" s="695"/>
      <c r="J4" s="695"/>
      <c r="K4" s="695"/>
      <c r="L4" s="695"/>
      <c r="M4" s="695"/>
      <c r="N4" s="695"/>
      <c r="O4" s="695"/>
      <c r="P4" s="695"/>
      <c r="Q4" s="695"/>
      <c r="R4" s="695"/>
      <c r="S4" s="695"/>
      <c r="T4" s="695"/>
      <c r="U4" s="695"/>
      <c r="V4" s="695"/>
      <c r="W4" s="695"/>
      <c r="X4" s="695"/>
      <c r="Y4" s="695"/>
      <c r="Z4" s="695"/>
    </row>
    <row r="5">
      <c r="A5" s="695"/>
      <c r="B5" s="702" t="s">
        <v>493</v>
      </c>
      <c r="C5" s="702" t="s">
        <v>1789</v>
      </c>
      <c r="D5" s="702" t="s">
        <v>1792</v>
      </c>
      <c r="E5" s="702" t="s">
        <v>461</v>
      </c>
      <c r="F5" s="695"/>
      <c r="G5" s="704" t="s">
        <v>1791</v>
      </c>
      <c r="H5" s="695"/>
      <c r="I5" s="695"/>
      <c r="J5" s="695"/>
      <c r="K5" s="695"/>
      <c r="L5" s="695"/>
      <c r="M5" s="695"/>
      <c r="N5" s="695"/>
      <c r="O5" s="695"/>
      <c r="P5" s="695"/>
      <c r="Q5" s="695"/>
      <c r="R5" s="695"/>
      <c r="S5" s="695"/>
      <c r="T5" s="695"/>
      <c r="U5" s="695"/>
      <c r="V5" s="695"/>
      <c r="W5" s="695"/>
      <c r="X5" s="695"/>
      <c r="Y5" s="695"/>
      <c r="Z5" s="695"/>
    </row>
    <row r="6">
      <c r="A6" s="695"/>
      <c r="B6" s="702" t="s">
        <v>713</v>
      </c>
      <c r="C6" s="702" t="s">
        <v>1789</v>
      </c>
      <c r="D6" s="702" t="s">
        <v>1793</v>
      </c>
      <c r="E6" s="702" t="s">
        <v>468</v>
      </c>
      <c r="F6" s="695"/>
      <c r="G6" s="704" t="s">
        <v>1791</v>
      </c>
      <c r="H6" s="695"/>
      <c r="I6" s="695"/>
      <c r="J6" s="695"/>
      <c r="K6" s="695"/>
      <c r="L6" s="695"/>
      <c r="M6" s="695"/>
      <c r="N6" s="695"/>
      <c r="O6" s="695"/>
      <c r="P6" s="695"/>
      <c r="Q6" s="695"/>
      <c r="R6" s="695"/>
      <c r="S6" s="695"/>
      <c r="T6" s="695"/>
      <c r="U6" s="695"/>
      <c r="V6" s="695"/>
      <c r="W6" s="695"/>
      <c r="X6" s="695"/>
      <c r="Y6" s="695"/>
      <c r="Z6" s="695"/>
    </row>
    <row r="7">
      <c r="A7" s="695"/>
      <c r="B7" s="702" t="s">
        <v>1794</v>
      </c>
      <c r="C7" s="702" t="s">
        <v>1795</v>
      </c>
      <c r="D7" s="702" t="s">
        <v>1796</v>
      </c>
      <c r="E7" s="702" t="s">
        <v>1797</v>
      </c>
      <c r="F7" s="695"/>
      <c r="G7" s="704" t="s">
        <v>1791</v>
      </c>
      <c r="H7" s="695"/>
      <c r="I7" s="695"/>
      <c r="J7" s="695"/>
      <c r="K7" s="695"/>
      <c r="L7" s="695"/>
      <c r="M7" s="695"/>
      <c r="N7" s="695"/>
      <c r="O7" s="695"/>
      <c r="P7" s="695"/>
      <c r="Q7" s="695"/>
      <c r="R7" s="695"/>
      <c r="S7" s="695"/>
      <c r="T7" s="695"/>
      <c r="U7" s="695"/>
      <c r="V7" s="695"/>
      <c r="W7" s="695"/>
      <c r="X7" s="695"/>
      <c r="Y7" s="695"/>
      <c r="Z7" s="695"/>
    </row>
    <row r="8">
      <c r="A8" s="695"/>
      <c r="B8" s="702" t="s">
        <v>1293</v>
      </c>
      <c r="C8" s="702" t="s">
        <v>1798</v>
      </c>
      <c r="D8" s="702" t="s">
        <v>1799</v>
      </c>
      <c r="E8" s="702" t="s">
        <v>461</v>
      </c>
      <c r="F8" s="702" t="s">
        <v>1800</v>
      </c>
      <c r="G8" s="704" t="s">
        <v>1801</v>
      </c>
      <c r="H8" s="695"/>
      <c r="I8" s="695"/>
      <c r="J8" s="705"/>
      <c r="K8" s="705"/>
      <c r="L8" s="705"/>
      <c r="M8" s="705"/>
      <c r="N8" s="705"/>
      <c r="O8" s="695"/>
      <c r="P8" s="695"/>
      <c r="Q8" s="695"/>
      <c r="R8" s="695"/>
      <c r="S8" s="695"/>
      <c r="T8" s="695"/>
      <c r="U8" s="695"/>
      <c r="V8" s="695"/>
      <c r="W8" s="695"/>
      <c r="X8" s="695"/>
      <c r="Y8" s="695"/>
      <c r="Z8" s="695"/>
    </row>
    <row r="9">
      <c r="A9" s="695"/>
      <c r="B9" s="702" t="s">
        <v>1802</v>
      </c>
      <c r="C9" s="702" t="s">
        <v>1803</v>
      </c>
      <c r="D9" s="702" t="s">
        <v>1804</v>
      </c>
      <c r="E9" s="702" t="s">
        <v>1805</v>
      </c>
      <c r="F9" s="702" t="s">
        <v>1806</v>
      </c>
      <c r="G9" s="704" t="s">
        <v>1801</v>
      </c>
      <c r="H9" s="695"/>
      <c r="I9" s="695"/>
      <c r="J9" s="702"/>
      <c r="K9" s="702"/>
      <c r="L9" s="702"/>
      <c r="M9" s="702"/>
      <c r="N9" s="706"/>
      <c r="O9" s="695"/>
      <c r="P9" s="695"/>
      <c r="Q9" s="695"/>
      <c r="R9" s="695"/>
      <c r="S9" s="695"/>
      <c r="T9" s="695"/>
      <c r="U9" s="695"/>
      <c r="V9" s="695"/>
      <c r="W9" s="695"/>
      <c r="X9" s="695"/>
      <c r="Y9" s="695"/>
      <c r="Z9" s="695"/>
    </row>
    <row r="10">
      <c r="A10" s="695"/>
      <c r="B10" s="702" t="s">
        <v>1807</v>
      </c>
      <c r="C10" s="702" t="s">
        <v>1808</v>
      </c>
      <c r="D10" s="702" t="s">
        <v>1804</v>
      </c>
      <c r="E10" s="702" t="s">
        <v>1809</v>
      </c>
      <c r="F10" s="702" t="s">
        <v>1810</v>
      </c>
      <c r="G10" s="704" t="s">
        <v>1801</v>
      </c>
      <c r="H10" s="695"/>
      <c r="I10" s="695"/>
      <c r="J10" s="702"/>
      <c r="K10" s="702"/>
      <c r="L10" s="702"/>
      <c r="M10" s="702"/>
      <c r="N10" s="707"/>
      <c r="O10" s="695"/>
      <c r="P10" s="695"/>
      <c r="Q10" s="695"/>
      <c r="R10" s="695"/>
      <c r="S10" s="695"/>
      <c r="T10" s="695"/>
      <c r="U10" s="695"/>
      <c r="V10" s="695"/>
      <c r="W10" s="695"/>
      <c r="X10" s="695"/>
      <c r="Y10" s="695"/>
      <c r="Z10" s="695"/>
    </row>
    <row r="11">
      <c r="A11" s="695"/>
      <c r="B11" s="702" t="s">
        <v>1811</v>
      </c>
      <c r="C11" s="702" t="s">
        <v>1812</v>
      </c>
      <c r="D11" s="702" t="s">
        <v>1804</v>
      </c>
      <c r="E11" s="702" t="s">
        <v>1809</v>
      </c>
      <c r="F11" s="702" t="s">
        <v>1813</v>
      </c>
      <c r="G11" s="704" t="s">
        <v>1801</v>
      </c>
      <c r="H11" s="695"/>
      <c r="I11" s="695"/>
      <c r="J11" s="702"/>
      <c r="K11" s="702"/>
      <c r="L11" s="702"/>
      <c r="M11" s="702"/>
      <c r="N11" s="707"/>
      <c r="O11" s="695"/>
      <c r="P11" s="695"/>
      <c r="Q11" s="695"/>
      <c r="R11" s="695"/>
      <c r="S11" s="695"/>
      <c r="T11" s="695"/>
      <c r="U11" s="695"/>
      <c r="V11" s="695"/>
      <c r="W11" s="695"/>
      <c r="X11" s="695"/>
      <c r="Y11" s="695"/>
      <c r="Z11" s="695"/>
    </row>
    <row r="12">
      <c r="A12" s="695"/>
      <c r="B12" s="702" t="s">
        <v>1814</v>
      </c>
      <c r="C12" s="702" t="s">
        <v>1815</v>
      </c>
      <c r="D12" s="702" t="s">
        <v>1816</v>
      </c>
      <c r="E12" s="702" t="s">
        <v>1809</v>
      </c>
      <c r="F12" s="702" t="s">
        <v>1817</v>
      </c>
      <c r="G12" s="704" t="s">
        <v>1801</v>
      </c>
      <c r="H12" s="695"/>
      <c r="I12" s="695"/>
      <c r="J12" s="702"/>
      <c r="K12" s="702"/>
      <c r="L12" s="702"/>
      <c r="M12" s="702"/>
      <c r="N12" s="707"/>
      <c r="O12" s="695"/>
      <c r="P12" s="695"/>
      <c r="Q12" s="695"/>
      <c r="R12" s="695"/>
      <c r="S12" s="695"/>
      <c r="T12" s="695"/>
      <c r="U12" s="695"/>
      <c r="V12" s="695"/>
      <c r="W12" s="695"/>
      <c r="X12" s="695"/>
      <c r="Y12" s="695"/>
      <c r="Z12" s="695"/>
    </row>
    <row r="13">
      <c r="A13" s="695"/>
      <c r="B13" s="702" t="s">
        <v>1818</v>
      </c>
      <c r="C13" s="702" t="s">
        <v>1819</v>
      </c>
      <c r="D13" s="702" t="s">
        <v>1816</v>
      </c>
      <c r="E13" s="702" t="s">
        <v>1809</v>
      </c>
      <c r="F13" s="702" t="s">
        <v>1820</v>
      </c>
      <c r="G13" s="704" t="s">
        <v>1801</v>
      </c>
      <c r="H13" s="695"/>
      <c r="I13" s="695"/>
      <c r="J13" s="702"/>
      <c r="K13" s="702"/>
      <c r="L13" s="702"/>
      <c r="M13" s="702"/>
      <c r="N13" s="707"/>
      <c r="O13" s="695"/>
      <c r="P13" s="695"/>
      <c r="Q13" s="695"/>
      <c r="R13" s="695"/>
      <c r="S13" s="695"/>
      <c r="T13" s="695"/>
      <c r="U13" s="695"/>
      <c r="V13" s="695"/>
      <c r="W13" s="695"/>
      <c r="X13" s="695"/>
      <c r="Y13" s="695"/>
      <c r="Z13" s="695"/>
    </row>
    <row r="14">
      <c r="A14" s="695"/>
      <c r="B14" s="708" t="s">
        <v>1306</v>
      </c>
      <c r="C14" s="702" t="s">
        <v>1821</v>
      </c>
      <c r="D14" s="709" t="s">
        <v>1799</v>
      </c>
      <c r="E14" s="695"/>
      <c r="F14" s="710" t="s">
        <v>1822</v>
      </c>
      <c r="G14" s="704" t="s">
        <v>1823</v>
      </c>
      <c r="H14" s="695"/>
      <c r="I14" s="695"/>
      <c r="J14" s="702"/>
      <c r="K14" s="702"/>
      <c r="L14" s="702"/>
      <c r="M14" s="702"/>
      <c r="N14" s="707"/>
      <c r="O14" s="695"/>
      <c r="P14" s="695"/>
      <c r="Q14" s="695"/>
      <c r="R14" s="695"/>
      <c r="S14" s="695"/>
      <c r="T14" s="695"/>
      <c r="U14" s="695"/>
      <c r="V14" s="695"/>
      <c r="W14" s="695"/>
      <c r="X14" s="695"/>
      <c r="Y14" s="695"/>
      <c r="Z14" s="695"/>
    </row>
    <row r="15">
      <c r="A15" s="695"/>
      <c r="B15" s="708" t="s">
        <v>1824</v>
      </c>
      <c r="C15" s="708" t="s">
        <v>1825</v>
      </c>
      <c r="D15" s="708" t="s">
        <v>1826</v>
      </c>
      <c r="E15" s="695"/>
      <c r="F15" s="708" t="s">
        <v>1827</v>
      </c>
      <c r="G15" s="708" t="s">
        <v>1828</v>
      </c>
      <c r="H15" s="695"/>
      <c r="I15" s="695"/>
      <c r="J15" s="702"/>
      <c r="K15" s="702"/>
      <c r="L15" s="702"/>
      <c r="M15" s="702"/>
      <c r="N15" s="711"/>
      <c r="O15" s="695"/>
      <c r="P15" s="695"/>
      <c r="Q15" s="695"/>
      <c r="R15" s="695"/>
      <c r="S15" s="695"/>
      <c r="T15" s="695"/>
      <c r="U15" s="695"/>
      <c r="V15" s="695"/>
      <c r="W15" s="695"/>
      <c r="X15" s="695"/>
      <c r="Y15" s="695"/>
      <c r="Z15" s="695"/>
    </row>
    <row r="16">
      <c r="A16" s="695"/>
      <c r="B16" s="708" t="s">
        <v>1829</v>
      </c>
      <c r="C16" s="708" t="s">
        <v>1830</v>
      </c>
      <c r="D16" s="708" t="s">
        <v>1831</v>
      </c>
      <c r="E16" s="702" t="s">
        <v>1832</v>
      </c>
      <c r="F16" s="708" t="s">
        <v>1833</v>
      </c>
      <c r="G16" s="704" t="s">
        <v>1834</v>
      </c>
      <c r="H16" s="695"/>
      <c r="I16" s="695"/>
      <c r="J16" s="712"/>
      <c r="K16" s="712"/>
      <c r="L16" s="712"/>
      <c r="M16" s="712"/>
      <c r="N16" s="713"/>
      <c r="O16" s="695"/>
      <c r="P16" s="695"/>
      <c r="Q16" s="695"/>
      <c r="R16" s="695"/>
      <c r="S16" s="695"/>
      <c r="T16" s="695"/>
      <c r="U16" s="695"/>
      <c r="V16" s="695"/>
      <c r="W16" s="695"/>
      <c r="X16" s="695"/>
      <c r="Y16" s="695"/>
      <c r="Z16" s="695"/>
    </row>
    <row r="17">
      <c r="A17" s="695"/>
      <c r="B17" s="708" t="s">
        <v>1835</v>
      </c>
      <c r="C17" s="708" t="s">
        <v>1836</v>
      </c>
      <c r="D17" s="708" t="s">
        <v>1837</v>
      </c>
      <c r="E17" s="702" t="s">
        <v>1838</v>
      </c>
      <c r="F17" s="708" t="s">
        <v>1839</v>
      </c>
      <c r="G17" s="704" t="s">
        <v>1834</v>
      </c>
      <c r="H17" s="695"/>
      <c r="I17" s="695"/>
      <c r="J17" s="712"/>
      <c r="K17" s="712"/>
      <c r="L17" s="712"/>
      <c r="M17" s="712"/>
      <c r="N17" s="713"/>
      <c r="O17" s="695"/>
      <c r="P17" s="695"/>
      <c r="Q17" s="695"/>
      <c r="R17" s="695"/>
      <c r="S17" s="695"/>
      <c r="T17" s="695"/>
      <c r="U17" s="695"/>
      <c r="V17" s="695"/>
      <c r="W17" s="695"/>
      <c r="X17" s="695"/>
      <c r="Y17" s="695"/>
      <c r="Z17" s="695"/>
    </row>
    <row r="18">
      <c r="A18" s="695"/>
      <c r="B18" s="695"/>
      <c r="C18" s="695"/>
      <c r="D18" s="695"/>
      <c r="E18" s="695"/>
      <c r="F18" s="695"/>
      <c r="G18" s="695"/>
      <c r="H18" s="695"/>
      <c r="I18" s="695"/>
      <c r="J18" s="695"/>
      <c r="K18" s="695"/>
      <c r="L18" s="695"/>
      <c r="M18" s="695"/>
      <c r="N18" s="695"/>
      <c r="O18" s="695"/>
      <c r="P18" s="695"/>
      <c r="Q18" s="695"/>
      <c r="R18" s="695"/>
      <c r="S18" s="695"/>
      <c r="T18" s="695"/>
      <c r="U18" s="695"/>
      <c r="V18" s="695"/>
      <c r="W18" s="695"/>
      <c r="X18" s="695"/>
      <c r="Y18" s="695"/>
      <c r="Z18" s="695"/>
    </row>
    <row r="19">
      <c r="A19" s="695"/>
      <c r="B19" s="708" t="s">
        <v>1840</v>
      </c>
      <c r="C19" s="695"/>
      <c r="D19" s="695"/>
      <c r="E19" s="695"/>
      <c r="F19" s="695"/>
      <c r="G19" s="695"/>
      <c r="H19" s="695"/>
      <c r="I19" s="695"/>
      <c r="J19" s="695"/>
      <c r="K19" s="695"/>
      <c r="L19" s="695"/>
      <c r="M19" s="695"/>
      <c r="N19" s="695"/>
      <c r="O19" s="695"/>
      <c r="P19" s="695"/>
      <c r="Q19" s="695"/>
      <c r="R19" s="695"/>
      <c r="S19" s="695"/>
      <c r="T19" s="695"/>
      <c r="U19" s="695"/>
      <c r="V19" s="695"/>
      <c r="W19" s="695"/>
      <c r="X19" s="695"/>
      <c r="Y19" s="695"/>
      <c r="Z19" s="695"/>
    </row>
    <row r="20">
      <c r="A20" s="695"/>
      <c r="B20" s="705" t="s">
        <v>832</v>
      </c>
      <c r="C20" s="705" t="s">
        <v>1841</v>
      </c>
      <c r="D20" s="705" t="s">
        <v>1842</v>
      </c>
      <c r="E20" s="705" t="s">
        <v>1843</v>
      </c>
      <c r="F20" s="705" t="s">
        <v>1844</v>
      </c>
      <c r="G20" s="705" t="s">
        <v>1845</v>
      </c>
      <c r="H20" s="695"/>
      <c r="I20" s="695"/>
      <c r="J20" s="695"/>
      <c r="K20" s="695"/>
      <c r="L20" s="695"/>
      <c r="M20" s="695"/>
      <c r="N20" s="695"/>
      <c r="O20" s="695"/>
      <c r="P20" s="695"/>
      <c r="Q20" s="695"/>
      <c r="R20" s="695"/>
      <c r="S20" s="695"/>
      <c r="T20" s="695"/>
      <c r="U20" s="695"/>
      <c r="V20" s="695"/>
      <c r="W20" s="695"/>
      <c r="X20" s="695"/>
      <c r="Y20" s="695"/>
      <c r="Z20" s="695"/>
    </row>
    <row r="21">
      <c r="A21" s="695"/>
      <c r="B21" s="702" t="s">
        <v>1846</v>
      </c>
      <c r="C21" s="702" t="s">
        <v>1847</v>
      </c>
      <c r="D21" s="702" t="s">
        <v>1848</v>
      </c>
      <c r="E21" s="702" t="s">
        <v>1809</v>
      </c>
      <c r="F21" s="702" t="s">
        <v>1849</v>
      </c>
      <c r="G21" s="704" t="s">
        <v>1791</v>
      </c>
      <c r="H21" s="695"/>
      <c r="I21" s="695"/>
      <c r="J21" s="695"/>
      <c r="K21" s="695"/>
      <c r="L21" s="695"/>
      <c r="M21" s="695"/>
      <c r="N21" s="695"/>
      <c r="O21" s="695"/>
      <c r="P21" s="695"/>
      <c r="Q21" s="695"/>
      <c r="R21" s="695"/>
      <c r="S21" s="695"/>
      <c r="T21" s="695"/>
      <c r="U21" s="695"/>
      <c r="V21" s="695"/>
      <c r="W21" s="695"/>
      <c r="X21" s="695"/>
      <c r="Y21" s="695"/>
      <c r="Z21" s="695"/>
    </row>
    <row r="22">
      <c r="A22" s="695"/>
      <c r="B22" s="702" t="s">
        <v>1850</v>
      </c>
      <c r="C22" s="702" t="s">
        <v>1847</v>
      </c>
      <c r="D22" s="702" t="s">
        <v>1851</v>
      </c>
      <c r="E22" s="702" t="s">
        <v>1809</v>
      </c>
      <c r="F22" s="702" t="s">
        <v>1852</v>
      </c>
      <c r="G22" s="704" t="s">
        <v>1791</v>
      </c>
      <c r="H22" s="695"/>
      <c r="I22" s="695"/>
      <c r="J22" s="695"/>
      <c r="K22" s="695"/>
      <c r="L22" s="695"/>
      <c r="M22" s="695"/>
      <c r="N22" s="695"/>
      <c r="O22" s="695"/>
      <c r="P22" s="695"/>
      <c r="Q22" s="695"/>
      <c r="R22" s="695"/>
      <c r="S22" s="695"/>
      <c r="T22" s="695"/>
      <c r="U22" s="695"/>
      <c r="V22" s="695"/>
      <c r="W22" s="695"/>
      <c r="X22" s="695"/>
      <c r="Y22" s="695"/>
      <c r="Z22" s="695"/>
    </row>
    <row r="23">
      <c r="A23" s="695"/>
      <c r="B23" s="702" t="s">
        <v>1853</v>
      </c>
      <c r="C23" s="702" t="s">
        <v>1854</v>
      </c>
      <c r="D23" s="702" t="s">
        <v>1809</v>
      </c>
      <c r="E23" s="702" t="s">
        <v>1809</v>
      </c>
      <c r="F23" s="702" t="s">
        <v>1855</v>
      </c>
      <c r="G23" s="704" t="s">
        <v>1791</v>
      </c>
      <c r="H23" s="695"/>
      <c r="I23" s="695"/>
      <c r="J23" s="695"/>
      <c r="K23" s="695"/>
      <c r="L23" s="695"/>
      <c r="M23" s="695"/>
      <c r="N23" s="695"/>
      <c r="O23" s="695"/>
      <c r="P23" s="695"/>
      <c r="Q23" s="695"/>
      <c r="R23" s="695"/>
      <c r="S23" s="695"/>
      <c r="T23" s="695"/>
      <c r="U23" s="695"/>
      <c r="V23" s="695"/>
      <c r="W23" s="695"/>
      <c r="X23" s="695"/>
      <c r="Y23" s="695"/>
      <c r="Z23" s="695"/>
    </row>
    <row r="24">
      <c r="A24" s="695"/>
      <c r="B24" s="702" t="s">
        <v>1856</v>
      </c>
      <c r="C24" s="702" t="s">
        <v>1857</v>
      </c>
      <c r="D24" s="702" t="s">
        <v>1848</v>
      </c>
      <c r="E24" s="702" t="s">
        <v>1809</v>
      </c>
      <c r="F24" s="702" t="s">
        <v>1849</v>
      </c>
      <c r="G24" s="704" t="s">
        <v>1791</v>
      </c>
      <c r="H24" s="695"/>
      <c r="I24" s="695"/>
      <c r="J24" s="695"/>
      <c r="K24" s="695"/>
      <c r="L24" s="695"/>
      <c r="M24" s="695"/>
      <c r="N24" s="695"/>
      <c r="O24" s="695"/>
      <c r="P24" s="695"/>
      <c r="Q24" s="695"/>
      <c r="R24" s="695"/>
      <c r="S24" s="695"/>
      <c r="T24" s="695"/>
      <c r="U24" s="695"/>
      <c r="V24" s="695"/>
      <c r="W24" s="695"/>
      <c r="X24" s="695"/>
      <c r="Y24" s="695"/>
      <c r="Z24" s="695"/>
    </row>
    <row r="25">
      <c r="A25" s="695"/>
      <c r="B25" s="702" t="s">
        <v>1858</v>
      </c>
      <c r="C25" s="702" t="s">
        <v>1859</v>
      </c>
      <c r="D25" s="702" t="s">
        <v>1860</v>
      </c>
      <c r="E25" s="702" t="s">
        <v>1809</v>
      </c>
      <c r="F25" s="702" t="s">
        <v>1861</v>
      </c>
      <c r="G25" s="704" t="s">
        <v>1791</v>
      </c>
      <c r="H25" s="695"/>
      <c r="I25" s="695"/>
      <c r="J25" s="695"/>
      <c r="K25" s="695"/>
      <c r="L25" s="695"/>
      <c r="M25" s="695"/>
      <c r="N25" s="695"/>
      <c r="O25" s="695"/>
      <c r="P25" s="695"/>
      <c r="Q25" s="695"/>
      <c r="R25" s="695"/>
      <c r="S25" s="695"/>
      <c r="T25" s="695"/>
      <c r="U25" s="695"/>
      <c r="V25" s="695"/>
      <c r="W25" s="695"/>
      <c r="X25" s="695"/>
      <c r="Y25" s="695"/>
      <c r="Z25" s="695"/>
    </row>
    <row r="26">
      <c r="A26" s="695"/>
      <c r="B26" s="702" t="s">
        <v>1862</v>
      </c>
      <c r="C26" s="702" t="s">
        <v>1863</v>
      </c>
      <c r="D26" s="702" t="s">
        <v>1809</v>
      </c>
      <c r="E26" s="702" t="s">
        <v>1809</v>
      </c>
      <c r="F26" s="702" t="s">
        <v>1864</v>
      </c>
      <c r="G26" s="704" t="s">
        <v>1791</v>
      </c>
      <c r="H26" s="695"/>
      <c r="I26" s="695"/>
      <c r="J26" s="695"/>
      <c r="K26" s="695"/>
      <c r="L26" s="695"/>
      <c r="M26" s="695"/>
      <c r="N26" s="695"/>
      <c r="O26" s="695"/>
      <c r="P26" s="695"/>
      <c r="Q26" s="695"/>
      <c r="R26" s="695"/>
      <c r="S26" s="695"/>
      <c r="T26" s="695"/>
      <c r="U26" s="695"/>
      <c r="V26" s="695"/>
      <c r="W26" s="695"/>
      <c r="X26" s="695"/>
      <c r="Y26" s="695"/>
      <c r="Z26" s="695"/>
    </row>
    <row r="27">
      <c r="A27" s="695"/>
      <c r="B27" s="702" t="s">
        <v>1865</v>
      </c>
      <c r="C27" s="702" t="s">
        <v>1866</v>
      </c>
      <c r="D27" s="702" t="s">
        <v>1809</v>
      </c>
      <c r="E27" s="702" t="s">
        <v>1809</v>
      </c>
      <c r="F27" s="702" t="s">
        <v>1867</v>
      </c>
      <c r="G27" s="704" t="s">
        <v>1791</v>
      </c>
      <c r="H27" s="695"/>
      <c r="I27" s="695"/>
      <c r="J27" s="695"/>
      <c r="K27" s="695"/>
      <c r="L27" s="695"/>
      <c r="M27" s="695"/>
      <c r="N27" s="695"/>
      <c r="O27" s="695"/>
      <c r="P27" s="695"/>
      <c r="Q27" s="695"/>
      <c r="R27" s="695"/>
      <c r="S27" s="695"/>
      <c r="T27" s="695"/>
      <c r="U27" s="695"/>
      <c r="V27" s="695"/>
      <c r="W27" s="695"/>
      <c r="X27" s="695"/>
      <c r="Y27" s="695"/>
      <c r="Z27" s="695"/>
    </row>
    <row r="28">
      <c r="A28" s="695"/>
      <c r="B28" s="702" t="s">
        <v>1868</v>
      </c>
      <c r="C28" s="702" t="s">
        <v>1869</v>
      </c>
      <c r="D28" s="702" t="s">
        <v>1809</v>
      </c>
      <c r="E28" s="702" t="s">
        <v>1809</v>
      </c>
      <c r="F28" s="702" t="s">
        <v>1870</v>
      </c>
      <c r="G28" s="704" t="s">
        <v>1791</v>
      </c>
      <c r="H28" s="695"/>
      <c r="I28" s="695"/>
      <c r="J28" s="695"/>
      <c r="K28" s="695"/>
      <c r="L28" s="695"/>
      <c r="M28" s="695"/>
      <c r="N28" s="695"/>
      <c r="O28" s="695"/>
      <c r="P28" s="695"/>
      <c r="Q28" s="695"/>
      <c r="R28" s="695"/>
      <c r="S28" s="695"/>
      <c r="T28" s="695"/>
      <c r="U28" s="695"/>
      <c r="V28" s="695"/>
      <c r="W28" s="695"/>
      <c r="X28" s="695"/>
      <c r="Y28" s="695"/>
      <c r="Z28" s="695"/>
    </row>
    <row r="29">
      <c r="A29" s="695"/>
      <c r="B29" s="702" t="s">
        <v>1871</v>
      </c>
      <c r="C29" s="702" t="s">
        <v>1872</v>
      </c>
      <c r="D29" s="702" t="s">
        <v>1851</v>
      </c>
      <c r="E29" s="702" t="s">
        <v>1809</v>
      </c>
      <c r="F29" s="702" t="s">
        <v>1852</v>
      </c>
      <c r="G29" s="704" t="s">
        <v>1791</v>
      </c>
      <c r="H29" s="695"/>
      <c r="I29" s="695"/>
      <c r="J29" s="695"/>
      <c r="K29" s="695"/>
      <c r="L29" s="695"/>
      <c r="M29" s="695"/>
      <c r="N29" s="695"/>
      <c r="O29" s="695"/>
      <c r="P29" s="695"/>
      <c r="Q29" s="695"/>
      <c r="R29" s="695"/>
      <c r="S29" s="695"/>
      <c r="T29" s="695"/>
      <c r="U29" s="695"/>
      <c r="V29" s="695"/>
      <c r="W29" s="695"/>
      <c r="X29" s="695"/>
      <c r="Y29" s="695"/>
      <c r="Z29" s="695"/>
    </row>
    <row r="30">
      <c r="A30" s="695"/>
      <c r="B30" s="702" t="s">
        <v>1873</v>
      </c>
      <c r="C30" s="702" t="s">
        <v>1874</v>
      </c>
      <c r="D30" s="702" t="s">
        <v>1809</v>
      </c>
      <c r="E30" s="702" t="s">
        <v>1809</v>
      </c>
      <c r="F30" s="702" t="s">
        <v>1875</v>
      </c>
      <c r="G30" s="704" t="s">
        <v>1791</v>
      </c>
      <c r="H30" s="695"/>
      <c r="I30" s="695"/>
      <c r="J30" s="695"/>
      <c r="K30" s="695"/>
      <c r="L30" s="695"/>
      <c r="M30" s="695"/>
      <c r="N30" s="695"/>
      <c r="O30" s="695"/>
      <c r="P30" s="695"/>
      <c r="Q30" s="695"/>
      <c r="R30" s="695"/>
      <c r="S30" s="695"/>
      <c r="T30" s="695"/>
      <c r="U30" s="695"/>
      <c r="V30" s="695"/>
      <c r="W30" s="695"/>
      <c r="X30" s="695"/>
      <c r="Y30" s="695"/>
      <c r="Z30" s="695"/>
    </row>
    <row r="31">
      <c r="A31" s="695"/>
      <c r="B31" s="702" t="s">
        <v>1876</v>
      </c>
      <c r="C31" s="702" t="s">
        <v>1877</v>
      </c>
      <c r="D31" s="702" t="s">
        <v>1809</v>
      </c>
      <c r="E31" s="702" t="s">
        <v>1809</v>
      </c>
      <c r="F31" s="702" t="s">
        <v>1878</v>
      </c>
      <c r="G31" s="704" t="s">
        <v>1791</v>
      </c>
      <c r="H31" s="695"/>
      <c r="I31" s="695"/>
      <c r="J31" s="695"/>
      <c r="K31" s="695"/>
      <c r="L31" s="695"/>
      <c r="M31" s="695"/>
      <c r="N31" s="695"/>
      <c r="O31" s="695"/>
      <c r="P31" s="695"/>
      <c r="Q31" s="695"/>
      <c r="R31" s="695"/>
      <c r="S31" s="695"/>
      <c r="T31" s="695"/>
      <c r="U31" s="695"/>
      <c r="V31" s="695"/>
      <c r="W31" s="695"/>
      <c r="X31" s="695"/>
      <c r="Y31" s="695"/>
      <c r="Z31" s="695"/>
    </row>
    <row r="32">
      <c r="A32" s="695"/>
      <c r="B32" s="702" t="s">
        <v>1879</v>
      </c>
      <c r="C32" s="702" t="s">
        <v>1880</v>
      </c>
      <c r="D32" s="702" t="s">
        <v>1851</v>
      </c>
      <c r="E32" s="702" t="s">
        <v>1809</v>
      </c>
      <c r="F32" s="702" t="s">
        <v>1881</v>
      </c>
      <c r="G32" s="704" t="s">
        <v>1791</v>
      </c>
      <c r="H32" s="695"/>
      <c r="I32" s="695"/>
      <c r="J32" s="695"/>
      <c r="K32" s="695"/>
      <c r="L32" s="695"/>
      <c r="M32" s="695"/>
      <c r="N32" s="695"/>
      <c r="O32" s="695"/>
      <c r="P32" s="695"/>
      <c r="Q32" s="695"/>
      <c r="R32" s="695"/>
      <c r="S32" s="695"/>
      <c r="T32" s="695"/>
      <c r="U32" s="695"/>
      <c r="V32" s="695"/>
      <c r="W32" s="695"/>
      <c r="X32" s="695"/>
      <c r="Y32" s="695"/>
      <c r="Z32" s="695"/>
    </row>
    <row r="33">
      <c r="A33" s="695"/>
      <c r="B33" s="708" t="s">
        <v>1882</v>
      </c>
      <c r="C33" s="695"/>
      <c r="D33" s="695"/>
      <c r="E33" s="695"/>
      <c r="F33" s="695"/>
      <c r="G33" s="695"/>
      <c r="H33" s="695"/>
      <c r="I33" s="695"/>
      <c r="J33" s="695"/>
      <c r="K33" s="695"/>
      <c r="L33" s="695"/>
      <c r="M33" s="695"/>
      <c r="N33" s="695"/>
      <c r="O33" s="695"/>
      <c r="P33" s="695"/>
      <c r="Q33" s="695"/>
      <c r="R33" s="695"/>
      <c r="S33" s="695"/>
      <c r="T33" s="695"/>
      <c r="U33" s="695"/>
      <c r="V33" s="695"/>
      <c r="W33" s="695"/>
      <c r="X33" s="695"/>
      <c r="Y33" s="695"/>
      <c r="Z33" s="695"/>
    </row>
    <row r="34">
      <c r="A34" s="695"/>
      <c r="C34" s="708" t="s">
        <v>1883</v>
      </c>
      <c r="D34" s="695"/>
      <c r="E34" s="695"/>
      <c r="F34" s="695"/>
      <c r="G34" s="695"/>
      <c r="H34" s="695"/>
      <c r="I34" s="695"/>
      <c r="J34" s="695"/>
      <c r="K34" s="695"/>
      <c r="L34" s="695"/>
      <c r="M34" s="695"/>
      <c r="N34" s="695"/>
      <c r="O34" s="695"/>
      <c r="P34" s="695"/>
      <c r="Q34" s="695"/>
      <c r="R34" s="695"/>
      <c r="S34" s="695"/>
      <c r="T34" s="695"/>
      <c r="U34" s="695"/>
      <c r="V34" s="695"/>
      <c r="W34" s="695"/>
      <c r="X34" s="695"/>
      <c r="Y34" s="695"/>
      <c r="Z34" s="695"/>
    </row>
    <row r="35">
      <c r="A35" s="695"/>
      <c r="C35" s="708" t="s">
        <v>1884</v>
      </c>
      <c r="D35" s="695"/>
      <c r="E35" s="695"/>
      <c r="F35" s="695"/>
      <c r="G35" s="695"/>
      <c r="H35" s="695"/>
      <c r="I35" s="695"/>
      <c r="J35" s="695"/>
      <c r="K35" s="695"/>
      <c r="L35" s="695"/>
      <c r="M35" s="695"/>
      <c r="N35" s="695"/>
      <c r="O35" s="695"/>
      <c r="P35" s="695"/>
      <c r="Q35" s="695"/>
      <c r="R35" s="695"/>
      <c r="S35" s="695"/>
      <c r="T35" s="695"/>
      <c r="U35" s="695"/>
      <c r="V35" s="695"/>
      <c r="W35" s="695"/>
      <c r="X35" s="695"/>
      <c r="Y35" s="695"/>
      <c r="Z35" s="695"/>
    </row>
    <row r="36">
      <c r="A36" s="695"/>
      <c r="C36" s="708" t="s">
        <v>1885</v>
      </c>
      <c r="D36" s="695"/>
      <c r="E36" s="695"/>
      <c r="F36" s="695"/>
      <c r="G36" s="695"/>
      <c r="H36" s="695"/>
      <c r="I36" s="695"/>
      <c r="J36" s="695"/>
      <c r="K36" s="695"/>
      <c r="L36" s="695"/>
      <c r="M36" s="695"/>
      <c r="N36" s="695"/>
      <c r="O36" s="695"/>
      <c r="P36" s="695"/>
      <c r="Q36" s="695"/>
      <c r="R36" s="695"/>
      <c r="S36" s="695"/>
      <c r="T36" s="695"/>
      <c r="U36" s="695"/>
      <c r="V36" s="695"/>
      <c r="W36" s="695"/>
      <c r="X36" s="695"/>
      <c r="Y36" s="695"/>
      <c r="Z36" s="695"/>
    </row>
    <row r="37">
      <c r="A37" s="695"/>
      <c r="C37" s="708" t="s">
        <v>1886</v>
      </c>
      <c r="D37" s="695"/>
      <c r="E37" s="695"/>
      <c r="F37" s="695"/>
      <c r="G37" s="695"/>
      <c r="H37" s="695"/>
      <c r="I37" s="695"/>
      <c r="J37" s="695"/>
      <c r="K37" s="695"/>
      <c r="L37" s="695"/>
      <c r="M37" s="695"/>
      <c r="N37" s="695"/>
      <c r="O37" s="695"/>
      <c r="P37" s="695"/>
      <c r="Q37" s="695"/>
      <c r="R37" s="695"/>
      <c r="S37" s="695"/>
      <c r="T37" s="695"/>
      <c r="U37" s="695"/>
      <c r="V37" s="695"/>
      <c r="W37" s="695"/>
      <c r="X37" s="695"/>
      <c r="Y37" s="695"/>
      <c r="Z37" s="695"/>
    </row>
    <row r="38">
      <c r="A38" s="695"/>
      <c r="C38" s="708" t="s">
        <v>1887</v>
      </c>
      <c r="D38" s="695"/>
      <c r="E38" s="695"/>
      <c r="F38" s="695"/>
      <c r="G38" s="695"/>
      <c r="H38" s="695"/>
      <c r="I38" s="695"/>
      <c r="J38" s="695"/>
      <c r="K38" s="695"/>
      <c r="L38" s="695"/>
      <c r="M38" s="695"/>
      <c r="N38" s="695"/>
      <c r="O38" s="695"/>
      <c r="P38" s="695"/>
      <c r="Q38" s="695"/>
      <c r="R38" s="695"/>
      <c r="S38" s="695"/>
      <c r="T38" s="695"/>
      <c r="U38" s="695"/>
      <c r="V38" s="695"/>
      <c r="W38" s="695"/>
      <c r="X38" s="695"/>
      <c r="Y38" s="695"/>
      <c r="Z38" s="695"/>
    </row>
    <row r="39">
      <c r="A39" s="695"/>
      <c r="C39" s="708" t="s">
        <v>1888</v>
      </c>
      <c r="D39" s="695"/>
      <c r="E39" s="695"/>
      <c r="F39" s="695"/>
      <c r="G39" s="695"/>
      <c r="H39" s="695"/>
      <c r="I39" s="695"/>
      <c r="J39" s="695"/>
      <c r="K39" s="695"/>
      <c r="L39" s="695"/>
      <c r="M39" s="695"/>
      <c r="N39" s="695"/>
      <c r="O39" s="695"/>
      <c r="P39" s="695"/>
      <c r="Q39" s="695"/>
      <c r="R39" s="695"/>
      <c r="S39" s="695"/>
      <c r="T39" s="695"/>
      <c r="U39" s="695"/>
      <c r="V39" s="695"/>
      <c r="W39" s="695"/>
      <c r="X39" s="695"/>
      <c r="Y39" s="695"/>
      <c r="Z39" s="695"/>
    </row>
    <row r="40">
      <c r="A40" s="695"/>
      <c r="C40" s="708" t="s">
        <v>1889</v>
      </c>
      <c r="D40" s="695"/>
      <c r="E40" s="695"/>
      <c r="F40" s="695"/>
      <c r="G40" s="695"/>
      <c r="H40" s="695"/>
      <c r="I40" s="695"/>
      <c r="J40" s="695"/>
      <c r="K40" s="695"/>
      <c r="L40" s="695"/>
      <c r="M40" s="695"/>
      <c r="N40" s="695"/>
      <c r="O40" s="695"/>
      <c r="P40" s="695"/>
      <c r="Q40" s="695"/>
      <c r="R40" s="695"/>
      <c r="S40" s="695"/>
      <c r="T40" s="695"/>
      <c r="U40" s="695"/>
      <c r="V40" s="695"/>
      <c r="W40" s="695"/>
      <c r="X40" s="695"/>
      <c r="Y40" s="695"/>
      <c r="Z40" s="695"/>
    </row>
    <row r="41">
      <c r="A41" s="695"/>
      <c r="C41" s="708" t="s">
        <v>1890</v>
      </c>
      <c r="D41" s="695"/>
      <c r="E41" s="695"/>
      <c r="F41" s="695"/>
      <c r="G41" s="695"/>
      <c r="H41" s="695"/>
      <c r="I41" s="695"/>
      <c r="J41" s="695"/>
      <c r="K41" s="695"/>
      <c r="L41" s="695"/>
      <c r="M41" s="695"/>
      <c r="N41" s="695"/>
      <c r="O41" s="695"/>
      <c r="P41" s="695"/>
      <c r="Q41" s="695"/>
      <c r="R41" s="695"/>
      <c r="S41" s="695"/>
      <c r="T41" s="695"/>
      <c r="U41" s="695"/>
      <c r="V41" s="695"/>
      <c r="W41" s="695"/>
      <c r="X41" s="695"/>
      <c r="Y41" s="695"/>
      <c r="Z41" s="695"/>
    </row>
    <row r="42">
      <c r="A42" s="695"/>
      <c r="C42" s="708" t="s">
        <v>1891</v>
      </c>
      <c r="D42" s="695"/>
      <c r="E42" s="695"/>
      <c r="F42" s="695"/>
      <c r="G42" s="695"/>
      <c r="H42" s="695"/>
      <c r="I42" s="695"/>
      <c r="J42" s="695"/>
      <c r="K42" s="695"/>
      <c r="L42" s="695"/>
      <c r="M42" s="695"/>
      <c r="N42" s="695"/>
      <c r="O42" s="695"/>
      <c r="P42" s="695"/>
      <c r="Q42" s="695"/>
      <c r="R42" s="695"/>
      <c r="S42" s="695"/>
      <c r="T42" s="695"/>
      <c r="U42" s="695"/>
      <c r="V42" s="695"/>
      <c r="W42" s="695"/>
      <c r="X42" s="695"/>
      <c r="Y42" s="695"/>
      <c r="Z42" s="695"/>
    </row>
    <row r="43">
      <c r="A43" s="695"/>
      <c r="C43" s="708" t="s">
        <v>1892</v>
      </c>
      <c r="D43" s="695"/>
      <c r="E43" s="695"/>
      <c r="F43" s="695"/>
      <c r="G43" s="695"/>
      <c r="H43" s="695"/>
      <c r="I43" s="695"/>
      <c r="J43" s="695"/>
      <c r="K43" s="695"/>
      <c r="L43" s="695"/>
      <c r="M43" s="695"/>
      <c r="N43" s="695"/>
      <c r="O43" s="695"/>
      <c r="P43" s="695"/>
      <c r="Q43" s="695"/>
      <c r="R43" s="695"/>
      <c r="S43" s="695"/>
      <c r="T43" s="695"/>
      <c r="U43" s="695"/>
      <c r="V43" s="695"/>
      <c r="W43" s="695"/>
      <c r="X43" s="695"/>
      <c r="Y43" s="695"/>
      <c r="Z43" s="695"/>
    </row>
    <row r="44">
      <c r="A44" s="695"/>
      <c r="C44" s="708" t="s">
        <v>1893</v>
      </c>
      <c r="D44" s="695"/>
      <c r="E44" s="695"/>
      <c r="F44" s="695"/>
      <c r="G44" s="695"/>
      <c r="H44" s="695"/>
      <c r="I44" s="695"/>
      <c r="J44" s="695"/>
      <c r="K44" s="695"/>
      <c r="L44" s="695"/>
      <c r="M44" s="695"/>
      <c r="N44" s="695"/>
      <c r="O44" s="695"/>
      <c r="P44" s="695"/>
      <c r="Q44" s="695"/>
      <c r="R44" s="695"/>
      <c r="S44" s="695"/>
      <c r="T44" s="695"/>
      <c r="U44" s="695"/>
      <c r="V44" s="695"/>
      <c r="W44" s="695"/>
      <c r="X44" s="695"/>
      <c r="Y44" s="695"/>
      <c r="Z44" s="695"/>
    </row>
    <row r="45">
      <c r="A45" s="695"/>
      <c r="C45" s="695"/>
      <c r="D45" s="695"/>
      <c r="E45" s="695"/>
      <c r="F45" s="695"/>
      <c r="G45" s="695"/>
      <c r="H45" s="695"/>
      <c r="I45" s="695"/>
      <c r="J45" s="695"/>
      <c r="K45" s="706"/>
      <c r="L45" s="695"/>
      <c r="M45" s="695"/>
      <c r="N45" s="695"/>
      <c r="O45" s="695"/>
      <c r="P45" s="695"/>
      <c r="Q45" s="695"/>
      <c r="R45" s="695"/>
      <c r="S45" s="695"/>
      <c r="T45" s="695"/>
      <c r="U45" s="695"/>
      <c r="V45" s="695"/>
      <c r="W45" s="695"/>
      <c r="X45" s="695"/>
      <c r="Y45" s="695"/>
      <c r="Z45" s="695"/>
    </row>
    <row r="46">
      <c r="A46" s="695"/>
      <c r="C46" s="708" t="s">
        <v>1894</v>
      </c>
      <c r="D46" s="695"/>
      <c r="E46" s="695"/>
      <c r="F46" s="695"/>
      <c r="G46" s="695"/>
      <c r="H46" s="695"/>
      <c r="I46" s="695"/>
      <c r="J46" s="695"/>
      <c r="K46" s="707"/>
      <c r="L46" s="695"/>
      <c r="M46" s="695"/>
      <c r="N46" s="695"/>
      <c r="O46" s="695"/>
      <c r="P46" s="695"/>
      <c r="Q46" s="695"/>
      <c r="R46" s="695"/>
      <c r="S46" s="695"/>
      <c r="T46" s="695"/>
      <c r="U46" s="695"/>
      <c r="V46" s="695"/>
      <c r="W46" s="695"/>
      <c r="X46" s="695"/>
      <c r="Y46" s="695"/>
      <c r="Z46" s="695"/>
    </row>
    <row r="47">
      <c r="A47" s="695"/>
      <c r="C47" s="708" t="s">
        <v>1895</v>
      </c>
      <c r="D47" s="695"/>
      <c r="E47" s="695"/>
      <c r="F47" s="695"/>
      <c r="G47" s="695"/>
      <c r="H47" s="695"/>
      <c r="I47" s="695"/>
      <c r="J47" s="695"/>
      <c r="K47" s="707"/>
      <c r="L47" s="695"/>
      <c r="M47" s="695"/>
      <c r="N47" s="695"/>
      <c r="O47" s="695"/>
      <c r="P47" s="695"/>
      <c r="Q47" s="695"/>
      <c r="R47" s="695"/>
      <c r="S47" s="695"/>
      <c r="T47" s="695"/>
      <c r="U47" s="695"/>
      <c r="V47" s="695"/>
      <c r="W47" s="695"/>
      <c r="X47" s="695"/>
      <c r="Y47" s="695"/>
      <c r="Z47" s="695"/>
    </row>
    <row r="48">
      <c r="A48" s="695"/>
      <c r="C48" s="708" t="s">
        <v>1896</v>
      </c>
      <c r="D48" s="695"/>
      <c r="E48" s="695"/>
      <c r="F48" s="695"/>
      <c r="G48" s="695"/>
      <c r="H48" s="695"/>
      <c r="I48" s="695"/>
      <c r="J48" s="695"/>
      <c r="K48" s="707"/>
      <c r="L48" s="695"/>
      <c r="M48" s="695"/>
      <c r="N48" s="695"/>
      <c r="O48" s="695"/>
      <c r="P48" s="695"/>
      <c r="Q48" s="695"/>
      <c r="R48" s="695"/>
      <c r="S48" s="695"/>
      <c r="T48" s="695"/>
      <c r="U48" s="695"/>
      <c r="V48" s="695"/>
      <c r="W48" s="695"/>
      <c r="X48" s="695"/>
      <c r="Y48" s="695"/>
      <c r="Z48" s="695"/>
    </row>
    <row r="49">
      <c r="A49" s="695"/>
      <c r="C49" s="695"/>
      <c r="D49" s="695"/>
      <c r="E49" s="695"/>
      <c r="F49" s="695"/>
      <c r="G49" s="695"/>
      <c r="H49" s="695"/>
      <c r="I49" s="695"/>
      <c r="J49" s="695"/>
      <c r="K49" s="707"/>
      <c r="L49" s="695"/>
      <c r="M49" s="695"/>
      <c r="N49" s="695"/>
      <c r="O49" s="695"/>
      <c r="P49" s="695"/>
      <c r="Q49" s="695"/>
      <c r="R49" s="695"/>
      <c r="S49" s="695"/>
      <c r="T49" s="695"/>
      <c r="U49" s="695"/>
      <c r="V49" s="695"/>
      <c r="W49" s="695"/>
      <c r="X49" s="695"/>
      <c r="Y49" s="695"/>
      <c r="Z49" s="695"/>
    </row>
    <row r="50">
      <c r="A50" s="695"/>
      <c r="C50" s="708" t="s">
        <v>1897</v>
      </c>
      <c r="D50" s="695"/>
      <c r="E50" s="695"/>
      <c r="F50" s="695"/>
      <c r="G50" s="695"/>
      <c r="H50" s="695"/>
      <c r="I50" s="695"/>
      <c r="J50" s="695"/>
      <c r="K50" s="711"/>
      <c r="L50" s="695"/>
      <c r="M50" s="695"/>
      <c r="N50" s="695"/>
      <c r="O50" s="695"/>
      <c r="P50" s="695"/>
      <c r="Q50" s="695"/>
      <c r="R50" s="695"/>
      <c r="S50" s="695"/>
      <c r="T50" s="695"/>
      <c r="U50" s="695"/>
      <c r="V50" s="695"/>
      <c r="W50" s="695"/>
      <c r="X50" s="695"/>
      <c r="Y50" s="695"/>
      <c r="Z50" s="695"/>
    </row>
    <row r="51">
      <c r="A51" s="695"/>
      <c r="C51" s="695"/>
      <c r="D51" s="695"/>
      <c r="E51" s="695"/>
      <c r="F51" s="695"/>
      <c r="G51" s="695"/>
      <c r="H51" s="695"/>
      <c r="I51" s="695"/>
      <c r="J51" s="695"/>
      <c r="K51" s="695"/>
      <c r="L51" s="695"/>
      <c r="M51" s="695"/>
      <c r="N51" s="695"/>
      <c r="O51" s="695"/>
      <c r="P51" s="695"/>
      <c r="Q51" s="695"/>
      <c r="R51" s="695"/>
      <c r="S51" s="695"/>
      <c r="T51" s="695"/>
      <c r="U51" s="695"/>
      <c r="V51" s="695"/>
      <c r="W51" s="695"/>
      <c r="X51" s="695"/>
      <c r="Y51" s="695"/>
      <c r="Z51" s="695"/>
    </row>
    <row r="52">
      <c r="A52" s="695"/>
      <c r="C52" s="708" t="s">
        <v>1898</v>
      </c>
      <c r="D52" s="695"/>
      <c r="E52" s="695"/>
      <c r="F52" s="695"/>
      <c r="G52" s="695"/>
      <c r="H52" s="695"/>
      <c r="I52" s="695"/>
      <c r="J52" s="695"/>
      <c r="K52" s="695"/>
      <c r="L52" s="695"/>
      <c r="M52" s="695"/>
      <c r="N52" s="695"/>
      <c r="O52" s="695"/>
      <c r="P52" s="695"/>
      <c r="Q52" s="695"/>
      <c r="R52" s="695"/>
      <c r="S52" s="695"/>
      <c r="T52" s="695"/>
      <c r="U52" s="695"/>
      <c r="V52" s="695"/>
      <c r="W52" s="695"/>
      <c r="X52" s="695"/>
      <c r="Y52" s="695"/>
      <c r="Z52" s="695"/>
    </row>
    <row r="53">
      <c r="A53" s="695"/>
      <c r="C53" s="695"/>
      <c r="D53" s="695"/>
      <c r="E53" s="695"/>
      <c r="F53" s="695"/>
      <c r="G53" s="695"/>
      <c r="H53" s="695"/>
      <c r="I53" s="695"/>
      <c r="J53" s="695"/>
      <c r="K53" s="695"/>
      <c r="L53" s="695"/>
      <c r="M53" s="695"/>
      <c r="N53" s="695"/>
      <c r="O53" s="695"/>
      <c r="P53" s="695"/>
      <c r="Q53" s="695"/>
      <c r="R53" s="695"/>
      <c r="S53" s="695"/>
      <c r="T53" s="695"/>
      <c r="U53" s="695"/>
      <c r="V53" s="695"/>
      <c r="W53" s="695"/>
      <c r="X53" s="695"/>
      <c r="Y53" s="695"/>
      <c r="Z53" s="695"/>
    </row>
    <row r="54">
      <c r="A54" s="695"/>
      <c r="C54" s="708" t="s">
        <v>1899</v>
      </c>
      <c r="D54" s="695"/>
      <c r="E54" s="695"/>
      <c r="F54" s="695"/>
      <c r="G54" s="695"/>
      <c r="H54" s="695"/>
      <c r="I54" s="695"/>
      <c r="J54" s="695"/>
      <c r="K54" s="695"/>
      <c r="L54" s="695"/>
      <c r="M54" s="695"/>
      <c r="N54" s="695"/>
      <c r="O54" s="695"/>
      <c r="P54" s="695"/>
      <c r="Q54" s="695"/>
      <c r="R54" s="695"/>
      <c r="S54" s="695"/>
      <c r="T54" s="695"/>
      <c r="U54" s="695"/>
      <c r="V54" s="695"/>
      <c r="W54" s="695"/>
      <c r="X54" s="695"/>
      <c r="Y54" s="695"/>
      <c r="Z54" s="695"/>
    </row>
    <row r="55">
      <c r="A55" s="695"/>
      <c r="C55" s="695"/>
      <c r="D55" s="695"/>
      <c r="E55" s="695"/>
      <c r="F55" s="695"/>
      <c r="G55" s="695"/>
      <c r="H55" s="695"/>
      <c r="I55" s="695"/>
      <c r="J55" s="695"/>
      <c r="K55" s="695"/>
      <c r="L55" s="695"/>
      <c r="M55" s="695"/>
      <c r="N55" s="695"/>
      <c r="O55" s="695"/>
      <c r="P55" s="695"/>
      <c r="Q55" s="695"/>
      <c r="R55" s="695"/>
      <c r="S55" s="695"/>
      <c r="T55" s="695"/>
      <c r="U55" s="695"/>
      <c r="V55" s="695"/>
      <c r="W55" s="695"/>
      <c r="X55" s="695"/>
      <c r="Y55" s="695"/>
      <c r="Z55" s="695"/>
    </row>
    <row r="56">
      <c r="A56" s="695"/>
      <c r="C56" s="708" t="s">
        <v>1900</v>
      </c>
      <c r="D56" s="695"/>
      <c r="E56" s="695"/>
      <c r="F56" s="695"/>
      <c r="G56" s="695"/>
      <c r="H56" s="695"/>
      <c r="I56" s="695"/>
      <c r="J56" s="695"/>
      <c r="K56" s="695"/>
      <c r="L56" s="695"/>
      <c r="M56" s="695"/>
      <c r="N56" s="695"/>
      <c r="O56" s="695"/>
      <c r="P56" s="695"/>
      <c r="Q56" s="695"/>
      <c r="R56" s="695"/>
      <c r="S56" s="695"/>
      <c r="T56" s="695"/>
      <c r="U56" s="695"/>
      <c r="V56" s="695"/>
      <c r="W56" s="695"/>
      <c r="X56" s="695"/>
      <c r="Y56" s="695"/>
      <c r="Z56" s="695"/>
    </row>
    <row r="57">
      <c r="A57" s="695"/>
      <c r="C57" s="695"/>
      <c r="D57" s="695"/>
      <c r="E57" s="695"/>
      <c r="F57" s="695"/>
      <c r="G57" s="695"/>
      <c r="H57" s="695"/>
      <c r="I57" s="695"/>
      <c r="J57" s="695"/>
      <c r="K57" s="695"/>
      <c r="L57" s="695"/>
      <c r="M57" s="695"/>
      <c r="N57" s="695"/>
      <c r="O57" s="695"/>
      <c r="P57" s="695"/>
      <c r="Q57" s="695"/>
      <c r="R57" s="695"/>
      <c r="S57" s="695"/>
      <c r="T57" s="695"/>
      <c r="U57" s="695"/>
      <c r="V57" s="695"/>
      <c r="W57" s="695"/>
      <c r="X57" s="695"/>
      <c r="Y57" s="695"/>
      <c r="Z57" s="695"/>
    </row>
    <row r="58">
      <c r="A58" s="695"/>
      <c r="C58" s="708" t="s">
        <v>1901</v>
      </c>
      <c r="D58" s="695"/>
      <c r="E58" s="695"/>
      <c r="F58" s="695"/>
      <c r="G58" s="695"/>
      <c r="H58" s="695"/>
      <c r="I58" s="695"/>
      <c r="J58" s="695"/>
      <c r="K58" s="695"/>
      <c r="L58" s="695"/>
      <c r="M58" s="695"/>
      <c r="N58" s="695"/>
      <c r="O58" s="695"/>
      <c r="P58" s="695"/>
      <c r="Q58" s="695"/>
      <c r="R58" s="695"/>
      <c r="S58" s="695"/>
      <c r="T58" s="695"/>
      <c r="U58" s="695"/>
      <c r="V58" s="695"/>
      <c r="W58" s="695"/>
      <c r="X58" s="695"/>
      <c r="Y58" s="695"/>
      <c r="Z58" s="695"/>
    </row>
    <row r="59">
      <c r="A59" s="695"/>
      <c r="C59" s="708" t="s">
        <v>1902</v>
      </c>
      <c r="D59" s="695"/>
      <c r="E59" s="695"/>
      <c r="F59" s="695"/>
      <c r="G59" s="695"/>
      <c r="H59" s="695"/>
      <c r="I59" s="695"/>
      <c r="J59" s="695"/>
      <c r="K59" s="695"/>
      <c r="L59" s="695"/>
      <c r="M59" s="695"/>
      <c r="N59" s="695"/>
      <c r="O59" s="695"/>
      <c r="P59" s="695"/>
      <c r="Q59" s="695"/>
      <c r="R59" s="695"/>
      <c r="S59" s="695"/>
      <c r="T59" s="695"/>
      <c r="U59" s="695"/>
      <c r="V59" s="695"/>
      <c r="W59" s="695"/>
      <c r="X59" s="695"/>
      <c r="Y59" s="695"/>
      <c r="Z59" s="695"/>
    </row>
    <row r="60">
      <c r="A60" s="695"/>
      <c r="C60" s="708" t="s">
        <v>70</v>
      </c>
      <c r="D60" s="695"/>
      <c r="E60" s="695"/>
      <c r="F60" s="695"/>
      <c r="G60" s="695"/>
      <c r="H60" s="695"/>
      <c r="I60" s="695"/>
      <c r="J60" s="695"/>
      <c r="K60" s="695"/>
      <c r="L60" s="695"/>
      <c r="M60" s="695"/>
      <c r="N60" s="695"/>
      <c r="O60" s="695"/>
      <c r="P60" s="695"/>
      <c r="Q60" s="695"/>
      <c r="R60" s="695"/>
      <c r="S60" s="695"/>
      <c r="T60" s="695"/>
      <c r="U60" s="695"/>
      <c r="V60" s="695"/>
      <c r="W60" s="695"/>
      <c r="X60" s="695"/>
      <c r="Y60" s="695"/>
      <c r="Z60" s="695"/>
    </row>
    <row r="61">
      <c r="A61" s="695"/>
      <c r="C61" s="695"/>
      <c r="D61" s="695"/>
      <c r="E61" s="695"/>
      <c r="F61" s="695"/>
      <c r="G61" s="695"/>
      <c r="H61" s="695"/>
      <c r="I61" s="695"/>
      <c r="J61" s="695"/>
      <c r="K61" s="695"/>
      <c r="L61" s="695"/>
      <c r="M61" s="695"/>
      <c r="N61" s="695"/>
      <c r="O61" s="695"/>
      <c r="P61" s="695"/>
      <c r="Q61" s="695"/>
      <c r="R61" s="695"/>
      <c r="S61" s="695"/>
      <c r="T61" s="695"/>
      <c r="U61" s="695"/>
      <c r="V61" s="695"/>
      <c r="W61" s="695"/>
      <c r="X61" s="695"/>
      <c r="Y61" s="695"/>
      <c r="Z61" s="695"/>
    </row>
    <row r="62">
      <c r="A62" s="695"/>
      <c r="C62" s="708" t="s">
        <v>1903</v>
      </c>
      <c r="D62" s="695"/>
      <c r="E62" s="695"/>
      <c r="F62" s="695"/>
      <c r="G62" s="695"/>
      <c r="H62" s="695"/>
      <c r="I62" s="695"/>
      <c r="J62" s="695"/>
      <c r="K62" s="695"/>
      <c r="L62" s="695"/>
      <c r="M62" s="695"/>
      <c r="N62" s="695"/>
      <c r="O62" s="695"/>
      <c r="P62" s="695"/>
      <c r="Q62" s="695"/>
      <c r="R62" s="695"/>
      <c r="S62" s="695"/>
      <c r="T62" s="695"/>
      <c r="U62" s="695"/>
      <c r="V62" s="695"/>
      <c r="W62" s="695"/>
      <c r="X62" s="695"/>
      <c r="Y62" s="695"/>
      <c r="Z62" s="695"/>
    </row>
    <row r="63">
      <c r="A63" s="695"/>
      <c r="C63" s="708" t="s">
        <v>1904</v>
      </c>
      <c r="D63" s="695"/>
      <c r="E63" s="695"/>
      <c r="F63" s="695"/>
      <c r="G63" s="695"/>
      <c r="H63" s="695"/>
      <c r="I63" s="695"/>
      <c r="J63" s="695"/>
      <c r="K63" s="695"/>
      <c r="L63" s="695"/>
      <c r="M63" s="695"/>
      <c r="N63" s="695"/>
      <c r="O63" s="695"/>
      <c r="P63" s="695"/>
      <c r="Q63" s="695"/>
      <c r="R63" s="695"/>
      <c r="S63" s="695"/>
      <c r="T63" s="695"/>
      <c r="U63" s="695"/>
      <c r="V63" s="695"/>
      <c r="W63" s="695"/>
      <c r="X63" s="695"/>
      <c r="Y63" s="695"/>
      <c r="Z63" s="695"/>
    </row>
    <row r="64">
      <c r="A64" s="695"/>
      <c r="C64" s="708" t="s">
        <v>70</v>
      </c>
      <c r="D64" s="695"/>
      <c r="E64" s="695"/>
      <c r="F64" s="695"/>
      <c r="G64" s="695"/>
      <c r="H64" s="695"/>
      <c r="I64" s="695"/>
      <c r="J64" s="695"/>
      <c r="K64" s="695"/>
      <c r="L64" s="695"/>
      <c r="M64" s="695"/>
      <c r="N64" s="695"/>
      <c r="O64" s="695"/>
      <c r="P64" s="695"/>
      <c r="Q64" s="695"/>
      <c r="R64" s="695"/>
      <c r="S64" s="695"/>
      <c r="T64" s="695"/>
      <c r="U64" s="695"/>
      <c r="V64" s="695"/>
      <c r="W64" s="695"/>
      <c r="X64" s="695"/>
      <c r="Y64" s="695"/>
      <c r="Z64" s="695"/>
    </row>
    <row r="65">
      <c r="A65" s="695"/>
      <c r="C65" s="695"/>
      <c r="D65" s="695"/>
      <c r="E65" s="695"/>
      <c r="F65" s="695"/>
      <c r="G65" s="695"/>
      <c r="H65" s="695"/>
      <c r="I65" s="695"/>
      <c r="J65" s="695"/>
      <c r="K65" s="695"/>
      <c r="L65" s="695"/>
      <c r="M65" s="695"/>
      <c r="N65" s="695"/>
      <c r="O65" s="695"/>
      <c r="P65" s="695"/>
      <c r="Q65" s="695"/>
      <c r="R65" s="695"/>
      <c r="S65" s="695"/>
      <c r="T65" s="695"/>
      <c r="U65" s="695"/>
      <c r="V65" s="695"/>
      <c r="W65" s="695"/>
      <c r="X65" s="695"/>
      <c r="Y65" s="695"/>
      <c r="Z65" s="695"/>
    </row>
    <row r="66">
      <c r="A66" s="695"/>
      <c r="C66" s="708" t="s">
        <v>1905</v>
      </c>
      <c r="D66" s="695"/>
      <c r="E66" s="695"/>
      <c r="F66" s="695"/>
      <c r="G66" s="695"/>
      <c r="H66" s="695"/>
      <c r="I66" s="695"/>
      <c r="J66" s="695"/>
      <c r="K66" s="695"/>
      <c r="L66" s="695"/>
      <c r="M66" s="695"/>
      <c r="N66" s="695"/>
      <c r="O66" s="695"/>
      <c r="P66" s="695"/>
      <c r="Q66" s="695"/>
      <c r="R66" s="695"/>
      <c r="S66" s="695"/>
      <c r="T66" s="695"/>
      <c r="U66" s="695"/>
      <c r="V66" s="695"/>
      <c r="W66" s="695"/>
      <c r="X66" s="695"/>
      <c r="Y66" s="695"/>
      <c r="Z66" s="695"/>
    </row>
    <row r="67">
      <c r="A67" s="695"/>
      <c r="C67" s="695"/>
      <c r="D67" s="695"/>
      <c r="E67" s="695"/>
      <c r="F67" s="695"/>
      <c r="G67" s="695"/>
      <c r="H67" s="695"/>
      <c r="I67" s="695"/>
      <c r="J67" s="695"/>
      <c r="K67" s="695"/>
      <c r="L67" s="695"/>
      <c r="M67" s="695"/>
      <c r="N67" s="695"/>
      <c r="O67" s="695"/>
      <c r="P67" s="695"/>
      <c r="Q67" s="695"/>
      <c r="R67" s="695"/>
      <c r="S67" s="695"/>
      <c r="T67" s="695"/>
      <c r="U67" s="695"/>
      <c r="V67" s="695"/>
      <c r="W67" s="695"/>
      <c r="X67" s="695"/>
      <c r="Y67" s="695"/>
      <c r="Z67" s="695"/>
    </row>
    <row r="68">
      <c r="A68" s="695"/>
      <c r="C68" s="708" t="s">
        <v>1906</v>
      </c>
      <c r="D68" s="695"/>
      <c r="E68" s="695"/>
      <c r="F68" s="695"/>
      <c r="G68" s="695"/>
      <c r="H68" s="695"/>
      <c r="I68" s="695"/>
      <c r="J68" s="695"/>
      <c r="K68" s="695"/>
      <c r="L68" s="695"/>
      <c r="M68" s="695"/>
      <c r="N68" s="695"/>
      <c r="O68" s="695"/>
      <c r="P68" s="695"/>
      <c r="Q68" s="695"/>
      <c r="R68" s="695"/>
      <c r="S68" s="695"/>
      <c r="T68" s="695"/>
      <c r="U68" s="695"/>
      <c r="V68" s="695"/>
      <c r="W68" s="695"/>
      <c r="X68" s="695"/>
      <c r="Y68" s="695"/>
      <c r="Z68" s="695"/>
    </row>
    <row r="69">
      <c r="A69" s="695"/>
      <c r="B69" s="695"/>
      <c r="C69" s="695"/>
      <c r="D69" s="695"/>
      <c r="E69" s="695"/>
      <c r="F69" s="695"/>
      <c r="G69" s="695"/>
      <c r="H69" s="695"/>
      <c r="I69" s="695"/>
      <c r="J69" s="695"/>
      <c r="K69" s="695"/>
      <c r="L69" s="695"/>
      <c r="M69" s="695"/>
      <c r="N69" s="695"/>
      <c r="O69" s="695"/>
      <c r="P69" s="695"/>
      <c r="Q69" s="695"/>
      <c r="R69" s="695"/>
      <c r="S69" s="695"/>
      <c r="T69" s="695"/>
      <c r="U69" s="695"/>
      <c r="V69" s="695"/>
      <c r="W69" s="695"/>
      <c r="X69" s="695"/>
      <c r="Y69" s="695"/>
      <c r="Z69" s="695"/>
    </row>
    <row r="70">
      <c r="A70" s="695"/>
      <c r="B70" s="695"/>
      <c r="C70" s="695"/>
      <c r="D70" s="695"/>
      <c r="E70" s="695"/>
      <c r="F70" s="695"/>
      <c r="G70" s="695"/>
      <c r="H70" s="695"/>
      <c r="I70" s="695"/>
      <c r="J70" s="695"/>
      <c r="K70" s="695"/>
      <c r="L70" s="695"/>
      <c r="M70" s="695"/>
      <c r="N70" s="695"/>
      <c r="O70" s="695"/>
      <c r="P70" s="695"/>
      <c r="Q70" s="695"/>
      <c r="R70" s="695"/>
      <c r="S70" s="695"/>
      <c r="T70" s="695"/>
      <c r="U70" s="695"/>
      <c r="V70" s="695"/>
      <c r="W70" s="695"/>
      <c r="X70" s="695"/>
      <c r="Y70" s="695"/>
      <c r="Z70" s="695"/>
    </row>
    <row r="71">
      <c r="A71" s="695"/>
      <c r="B71" s="695"/>
      <c r="C71" s="695"/>
      <c r="D71" s="695"/>
      <c r="E71" s="695"/>
      <c r="F71" s="695"/>
      <c r="G71" s="695"/>
      <c r="H71" s="695"/>
      <c r="I71" s="695"/>
      <c r="J71" s="695"/>
      <c r="K71" s="695"/>
      <c r="L71" s="695"/>
      <c r="M71" s="695"/>
      <c r="N71" s="695"/>
      <c r="O71" s="695"/>
      <c r="P71" s="695"/>
      <c r="Q71" s="695"/>
      <c r="R71" s="695"/>
      <c r="S71" s="695"/>
      <c r="T71" s="695"/>
      <c r="U71" s="695"/>
      <c r="V71" s="695"/>
      <c r="W71" s="695"/>
      <c r="X71" s="695"/>
      <c r="Y71" s="695"/>
      <c r="Z71" s="695"/>
    </row>
    <row r="72">
      <c r="A72" s="695"/>
      <c r="B72" s="695"/>
      <c r="C72" s="695"/>
      <c r="D72" s="695"/>
      <c r="E72" s="695"/>
      <c r="F72" s="695"/>
      <c r="G72" s="695"/>
      <c r="H72" s="695"/>
      <c r="I72" s="695"/>
      <c r="J72" s="695"/>
      <c r="K72" s="695"/>
      <c r="L72" s="695"/>
      <c r="M72" s="695"/>
      <c r="N72" s="695"/>
      <c r="O72" s="695"/>
      <c r="P72" s="695"/>
      <c r="Q72" s="695"/>
      <c r="R72" s="695"/>
      <c r="S72" s="695"/>
      <c r="T72" s="695"/>
      <c r="U72" s="695"/>
      <c r="V72" s="695"/>
      <c r="W72" s="695"/>
      <c r="X72" s="695"/>
      <c r="Y72" s="695"/>
      <c r="Z72" s="695"/>
    </row>
    <row r="73">
      <c r="A73" s="695"/>
      <c r="D73" s="695"/>
      <c r="E73" s="695"/>
      <c r="F73" s="695"/>
      <c r="G73" s="695"/>
      <c r="H73" s="695"/>
      <c r="I73" s="695"/>
      <c r="J73" s="695"/>
      <c r="K73" s="695"/>
      <c r="L73" s="695"/>
      <c r="M73" s="695"/>
      <c r="N73" s="695"/>
      <c r="O73" s="695"/>
      <c r="P73" s="695"/>
      <c r="Q73" s="695"/>
      <c r="R73" s="695"/>
      <c r="S73" s="695"/>
      <c r="T73" s="695"/>
      <c r="U73" s="695"/>
      <c r="V73" s="695"/>
      <c r="W73" s="695"/>
      <c r="X73" s="695"/>
      <c r="Y73" s="695"/>
      <c r="Z73" s="695"/>
    </row>
    <row r="74">
      <c r="A74" s="695"/>
      <c r="D74" s="695"/>
      <c r="E74" s="695"/>
      <c r="F74" s="695"/>
      <c r="G74" s="695"/>
      <c r="H74" s="695"/>
      <c r="I74" s="695"/>
      <c r="J74" s="695"/>
      <c r="K74" s="695"/>
      <c r="L74" s="695"/>
      <c r="M74" s="695"/>
      <c r="N74" s="695"/>
      <c r="O74" s="695"/>
      <c r="P74" s="695"/>
      <c r="Q74" s="695"/>
      <c r="R74" s="695"/>
      <c r="S74" s="695"/>
      <c r="T74" s="695"/>
      <c r="U74" s="695"/>
      <c r="V74" s="695"/>
      <c r="W74" s="695"/>
      <c r="X74" s="695"/>
      <c r="Y74" s="695"/>
      <c r="Z74" s="695"/>
    </row>
    <row r="75">
      <c r="A75" s="695"/>
      <c r="D75" s="695"/>
      <c r="E75" s="695"/>
      <c r="F75" s="695"/>
      <c r="G75" s="695"/>
      <c r="H75" s="695"/>
      <c r="I75" s="695"/>
      <c r="J75" s="695"/>
      <c r="K75" s="695"/>
      <c r="L75" s="695"/>
      <c r="M75" s="695"/>
      <c r="N75" s="695"/>
      <c r="O75" s="695"/>
      <c r="P75" s="695"/>
      <c r="Q75" s="695"/>
      <c r="R75" s="695"/>
      <c r="S75" s="695"/>
      <c r="T75" s="695"/>
      <c r="U75" s="695"/>
      <c r="V75" s="695"/>
      <c r="W75" s="695"/>
      <c r="X75" s="695"/>
      <c r="Y75" s="695"/>
      <c r="Z75" s="695"/>
    </row>
    <row r="76">
      <c r="A76" s="695"/>
      <c r="D76" s="695"/>
      <c r="E76" s="695"/>
      <c r="F76" s="695"/>
      <c r="G76" s="695"/>
      <c r="H76" s="695"/>
      <c r="I76" s="695"/>
      <c r="J76" s="695"/>
      <c r="K76" s="695"/>
      <c r="L76" s="695"/>
      <c r="M76" s="695"/>
      <c r="N76" s="695"/>
      <c r="O76" s="695"/>
      <c r="P76" s="695"/>
      <c r="Q76" s="695"/>
      <c r="R76" s="695"/>
      <c r="S76" s="695"/>
      <c r="T76" s="695"/>
      <c r="U76" s="695"/>
      <c r="V76" s="695"/>
      <c r="W76" s="695"/>
      <c r="X76" s="695"/>
      <c r="Y76" s="695"/>
      <c r="Z76" s="695"/>
    </row>
    <row r="77">
      <c r="A77" s="695"/>
      <c r="D77" s="695"/>
      <c r="E77" s="695"/>
      <c r="F77" s="695"/>
      <c r="G77" s="695"/>
      <c r="H77" s="695"/>
      <c r="I77" s="695"/>
      <c r="J77" s="695"/>
      <c r="K77" s="695"/>
      <c r="L77" s="695"/>
      <c r="M77" s="695"/>
      <c r="N77" s="695"/>
      <c r="O77" s="695"/>
      <c r="P77" s="695"/>
      <c r="Q77" s="695"/>
      <c r="R77" s="695"/>
      <c r="S77" s="695"/>
      <c r="T77" s="695"/>
      <c r="U77" s="695"/>
      <c r="V77" s="695"/>
      <c r="W77" s="695"/>
      <c r="X77" s="695"/>
      <c r="Y77" s="695"/>
      <c r="Z77" s="695"/>
    </row>
    <row r="78">
      <c r="A78" s="695"/>
      <c r="D78" s="695"/>
      <c r="E78" s="695"/>
      <c r="F78" s="695"/>
      <c r="G78" s="695"/>
      <c r="H78" s="695"/>
      <c r="I78" s="695"/>
      <c r="J78" s="695"/>
      <c r="K78" s="695"/>
      <c r="L78" s="695"/>
      <c r="M78" s="695"/>
      <c r="N78" s="695"/>
      <c r="O78" s="695"/>
      <c r="P78" s="695"/>
      <c r="Q78" s="695"/>
      <c r="R78" s="695"/>
      <c r="S78" s="695"/>
      <c r="T78" s="695"/>
      <c r="U78" s="695"/>
      <c r="V78" s="695"/>
      <c r="W78" s="695"/>
      <c r="X78" s="695"/>
      <c r="Y78" s="695"/>
      <c r="Z78" s="695"/>
    </row>
    <row r="79">
      <c r="A79" s="695"/>
      <c r="D79" s="695"/>
      <c r="E79" s="695"/>
      <c r="F79" s="695"/>
      <c r="G79" s="695"/>
      <c r="H79" s="695"/>
      <c r="I79" s="695"/>
      <c r="J79" s="695"/>
      <c r="K79" s="695"/>
      <c r="L79" s="695"/>
      <c r="M79" s="695"/>
      <c r="N79" s="695"/>
      <c r="O79" s="695"/>
      <c r="P79" s="695"/>
      <c r="Q79" s="695"/>
      <c r="R79" s="695"/>
      <c r="S79" s="695"/>
      <c r="T79" s="695"/>
      <c r="U79" s="695"/>
      <c r="V79" s="695"/>
      <c r="W79" s="695"/>
      <c r="X79" s="695"/>
      <c r="Y79" s="695"/>
      <c r="Z79" s="695"/>
    </row>
    <row r="80">
      <c r="A80" s="695"/>
      <c r="D80" s="695"/>
      <c r="E80" s="695"/>
      <c r="F80" s="695"/>
      <c r="G80" s="695"/>
      <c r="H80" s="695"/>
      <c r="I80" s="695"/>
      <c r="J80" s="695"/>
      <c r="K80" s="695"/>
      <c r="L80" s="695"/>
      <c r="M80" s="695"/>
      <c r="N80" s="695"/>
      <c r="O80" s="695"/>
      <c r="P80" s="695"/>
      <c r="Q80" s="695"/>
      <c r="R80" s="695"/>
      <c r="S80" s="695"/>
      <c r="T80" s="695"/>
      <c r="U80" s="695"/>
      <c r="V80" s="695"/>
      <c r="W80" s="695"/>
      <c r="X80" s="695"/>
      <c r="Y80" s="695"/>
      <c r="Z80" s="695"/>
    </row>
    <row r="81">
      <c r="A81" s="695"/>
      <c r="D81" s="695"/>
      <c r="E81" s="695"/>
      <c r="F81" s="695"/>
      <c r="G81" s="695"/>
      <c r="H81" s="695"/>
      <c r="I81" s="695"/>
      <c r="J81" s="695"/>
      <c r="K81" s="695"/>
      <c r="L81" s="695"/>
      <c r="M81" s="695"/>
      <c r="N81" s="695"/>
      <c r="O81" s="695"/>
      <c r="P81" s="695"/>
      <c r="Q81" s="695"/>
      <c r="R81" s="695"/>
      <c r="S81" s="695"/>
      <c r="T81" s="695"/>
      <c r="U81" s="695"/>
      <c r="V81" s="695"/>
      <c r="W81" s="695"/>
      <c r="X81" s="695"/>
      <c r="Y81" s="695"/>
      <c r="Z81" s="695"/>
    </row>
    <row r="82">
      <c r="A82" s="695"/>
      <c r="D82" s="695"/>
      <c r="E82" s="695"/>
      <c r="F82" s="695"/>
      <c r="G82" s="695"/>
      <c r="H82" s="695"/>
      <c r="I82" s="695"/>
      <c r="J82" s="695"/>
      <c r="K82" s="695"/>
      <c r="L82" s="695"/>
      <c r="M82" s="695"/>
      <c r="N82" s="695"/>
      <c r="O82" s="695"/>
      <c r="P82" s="695"/>
      <c r="Q82" s="695"/>
      <c r="R82" s="695"/>
      <c r="S82" s="695"/>
      <c r="T82" s="695"/>
      <c r="U82" s="695"/>
      <c r="V82" s="695"/>
      <c r="W82" s="695"/>
      <c r="X82" s="695"/>
      <c r="Y82" s="695"/>
      <c r="Z82" s="695"/>
    </row>
    <row r="83">
      <c r="A83" s="695"/>
      <c r="D83" s="695"/>
      <c r="E83" s="695"/>
      <c r="F83" s="695"/>
      <c r="G83" s="695"/>
      <c r="H83" s="695"/>
      <c r="I83" s="695"/>
      <c r="J83" s="695"/>
      <c r="K83" s="695"/>
      <c r="L83" s="695"/>
      <c r="M83" s="695"/>
      <c r="N83" s="695"/>
      <c r="O83" s="695"/>
      <c r="P83" s="695"/>
      <c r="Q83" s="695"/>
      <c r="R83" s="695"/>
      <c r="S83" s="695"/>
      <c r="T83" s="695"/>
      <c r="U83" s="695"/>
      <c r="V83" s="695"/>
      <c r="W83" s="695"/>
      <c r="X83" s="695"/>
      <c r="Y83" s="695"/>
      <c r="Z83" s="695"/>
    </row>
    <row r="84">
      <c r="A84" s="695"/>
      <c r="D84" s="695"/>
      <c r="E84" s="695"/>
      <c r="F84" s="695"/>
      <c r="G84" s="695"/>
      <c r="H84" s="695"/>
      <c r="I84" s="695"/>
      <c r="J84" s="695"/>
      <c r="K84" s="695"/>
      <c r="L84" s="695"/>
      <c r="M84" s="695"/>
      <c r="N84" s="695"/>
      <c r="O84" s="695"/>
      <c r="P84" s="695"/>
      <c r="Q84" s="695"/>
      <c r="R84" s="695"/>
      <c r="S84" s="695"/>
      <c r="T84" s="695"/>
      <c r="U84" s="695"/>
      <c r="V84" s="695"/>
      <c r="W84" s="695"/>
      <c r="X84" s="695"/>
      <c r="Y84" s="695"/>
      <c r="Z84" s="695"/>
    </row>
    <row r="85">
      <c r="A85" s="695"/>
      <c r="D85" s="695"/>
      <c r="E85" s="695"/>
      <c r="F85" s="695"/>
      <c r="G85" s="695"/>
      <c r="H85" s="695"/>
      <c r="I85" s="695"/>
      <c r="J85" s="695"/>
      <c r="K85" s="695"/>
      <c r="L85" s="695"/>
      <c r="M85" s="695"/>
      <c r="N85" s="695"/>
      <c r="O85" s="695"/>
      <c r="P85" s="695"/>
      <c r="Q85" s="695"/>
      <c r="R85" s="695"/>
      <c r="S85" s="695"/>
      <c r="T85" s="695"/>
      <c r="U85" s="695"/>
      <c r="V85" s="695"/>
      <c r="W85" s="695"/>
      <c r="X85" s="695"/>
      <c r="Y85" s="695"/>
      <c r="Z85" s="695"/>
    </row>
    <row r="86">
      <c r="A86" s="695"/>
      <c r="D86" s="695"/>
      <c r="E86" s="695"/>
      <c r="F86" s="695"/>
      <c r="G86" s="695"/>
      <c r="H86" s="695"/>
      <c r="I86" s="695"/>
      <c r="J86" s="695"/>
      <c r="K86" s="695"/>
      <c r="L86" s="695"/>
      <c r="M86" s="695"/>
      <c r="N86" s="695"/>
      <c r="O86" s="695"/>
      <c r="P86" s="695"/>
      <c r="Q86" s="695"/>
      <c r="R86" s="695"/>
      <c r="S86" s="695"/>
      <c r="T86" s="695"/>
      <c r="U86" s="695"/>
      <c r="V86" s="695"/>
      <c r="W86" s="695"/>
      <c r="X86" s="695"/>
      <c r="Y86" s="695"/>
      <c r="Z86" s="695"/>
    </row>
    <row r="87">
      <c r="A87" s="695"/>
      <c r="D87" s="695"/>
      <c r="E87" s="695"/>
      <c r="F87" s="695"/>
      <c r="G87" s="695"/>
      <c r="H87" s="695"/>
      <c r="I87" s="695"/>
      <c r="J87" s="695"/>
      <c r="K87" s="695"/>
      <c r="L87" s="695"/>
      <c r="M87" s="695"/>
      <c r="N87" s="695"/>
      <c r="O87" s="695"/>
      <c r="P87" s="695"/>
      <c r="Q87" s="695"/>
      <c r="R87" s="695"/>
      <c r="S87" s="695"/>
      <c r="T87" s="695"/>
      <c r="U87" s="695"/>
      <c r="V87" s="695"/>
      <c r="W87" s="695"/>
      <c r="X87" s="695"/>
      <c r="Y87" s="695"/>
      <c r="Z87" s="695"/>
    </row>
    <row r="88">
      <c r="A88" s="695"/>
      <c r="D88" s="695"/>
      <c r="E88" s="695"/>
      <c r="F88" s="695"/>
      <c r="G88" s="695"/>
      <c r="H88" s="695"/>
      <c r="I88" s="695"/>
      <c r="J88" s="695"/>
      <c r="K88" s="695"/>
      <c r="L88" s="695"/>
      <c r="M88" s="695"/>
      <c r="N88" s="695"/>
      <c r="O88" s="695"/>
      <c r="P88" s="695"/>
      <c r="Q88" s="695"/>
      <c r="R88" s="695"/>
      <c r="S88" s="695"/>
      <c r="T88" s="695"/>
      <c r="U88" s="695"/>
      <c r="V88" s="695"/>
      <c r="W88" s="695"/>
      <c r="X88" s="695"/>
      <c r="Y88" s="695"/>
      <c r="Z88" s="695"/>
    </row>
    <row r="89">
      <c r="A89" s="695"/>
      <c r="D89" s="695"/>
      <c r="E89" s="695"/>
      <c r="F89" s="695"/>
      <c r="G89" s="695"/>
      <c r="H89" s="695"/>
      <c r="I89" s="695"/>
      <c r="J89" s="695"/>
      <c r="K89" s="695"/>
      <c r="L89" s="695"/>
      <c r="M89" s="695"/>
      <c r="N89" s="695"/>
      <c r="O89" s="695"/>
      <c r="P89" s="695"/>
      <c r="Q89" s="695"/>
      <c r="R89" s="695"/>
      <c r="S89" s="695"/>
      <c r="T89" s="695"/>
      <c r="U89" s="695"/>
      <c r="V89" s="695"/>
      <c r="W89" s="695"/>
      <c r="X89" s="695"/>
      <c r="Y89" s="695"/>
      <c r="Z89" s="695"/>
    </row>
    <row r="90">
      <c r="A90" s="695"/>
      <c r="D90" s="695"/>
      <c r="E90" s="695"/>
      <c r="F90" s="695"/>
      <c r="G90" s="695"/>
      <c r="H90" s="695"/>
      <c r="I90" s="695"/>
      <c r="J90" s="695"/>
      <c r="K90" s="695"/>
      <c r="L90" s="695"/>
      <c r="M90" s="695"/>
      <c r="N90" s="695"/>
      <c r="O90" s="695"/>
      <c r="P90" s="695"/>
      <c r="Q90" s="695"/>
      <c r="R90" s="695"/>
      <c r="S90" s="695"/>
      <c r="T90" s="695"/>
      <c r="U90" s="695"/>
      <c r="V90" s="695"/>
      <c r="W90" s="695"/>
      <c r="X90" s="695"/>
      <c r="Y90" s="695"/>
      <c r="Z90" s="695"/>
    </row>
    <row r="91">
      <c r="A91" s="695"/>
      <c r="D91" s="695"/>
      <c r="E91" s="695"/>
      <c r="F91" s="695"/>
      <c r="G91" s="695"/>
      <c r="H91" s="695"/>
      <c r="I91" s="695"/>
      <c r="J91" s="695"/>
      <c r="K91" s="695"/>
      <c r="L91" s="695"/>
      <c r="M91" s="695"/>
      <c r="N91" s="695"/>
      <c r="O91" s="695"/>
      <c r="P91" s="695"/>
      <c r="Q91" s="695"/>
      <c r="R91" s="695"/>
      <c r="S91" s="695"/>
      <c r="T91" s="695"/>
      <c r="U91" s="695"/>
      <c r="V91" s="695"/>
      <c r="W91" s="695"/>
      <c r="X91" s="695"/>
      <c r="Y91" s="695"/>
      <c r="Z91" s="695"/>
    </row>
    <row r="92">
      <c r="A92" s="695"/>
      <c r="D92" s="695"/>
      <c r="E92" s="695"/>
      <c r="F92" s="695"/>
      <c r="G92" s="695"/>
      <c r="H92" s="695"/>
      <c r="I92" s="695"/>
      <c r="J92" s="695"/>
      <c r="K92" s="695"/>
      <c r="L92" s="695"/>
      <c r="M92" s="695"/>
      <c r="N92" s="695"/>
      <c r="O92" s="695"/>
      <c r="P92" s="695"/>
      <c r="Q92" s="695"/>
      <c r="R92" s="695"/>
      <c r="S92" s="695"/>
      <c r="T92" s="695"/>
      <c r="U92" s="695"/>
      <c r="V92" s="695"/>
      <c r="W92" s="695"/>
      <c r="X92" s="695"/>
      <c r="Y92" s="695"/>
      <c r="Z92" s="695"/>
    </row>
    <row r="93">
      <c r="A93" s="695"/>
      <c r="D93" s="695"/>
      <c r="E93" s="695"/>
      <c r="F93" s="695"/>
      <c r="G93" s="695"/>
      <c r="H93" s="695"/>
      <c r="I93" s="695"/>
      <c r="J93" s="695"/>
      <c r="K93" s="695"/>
      <c r="L93" s="695"/>
      <c r="M93" s="695"/>
      <c r="N93" s="695"/>
      <c r="O93" s="695"/>
      <c r="P93" s="695"/>
      <c r="Q93" s="695"/>
      <c r="R93" s="695"/>
      <c r="S93" s="695"/>
      <c r="T93" s="695"/>
      <c r="U93" s="695"/>
      <c r="V93" s="695"/>
      <c r="W93" s="695"/>
      <c r="X93" s="695"/>
      <c r="Y93" s="695"/>
      <c r="Z93" s="695"/>
    </row>
    <row r="94">
      <c r="A94" s="695"/>
      <c r="D94" s="695"/>
      <c r="E94" s="695"/>
      <c r="F94" s="695"/>
      <c r="G94" s="695"/>
      <c r="H94" s="695"/>
      <c r="I94" s="695"/>
      <c r="J94" s="695"/>
      <c r="K94" s="695"/>
      <c r="L94" s="695"/>
      <c r="M94" s="695"/>
      <c r="N94" s="695"/>
      <c r="O94" s="695"/>
      <c r="P94" s="695"/>
      <c r="Q94" s="695"/>
      <c r="R94" s="695"/>
      <c r="S94" s="695"/>
      <c r="T94" s="695"/>
      <c r="U94" s="695"/>
      <c r="V94" s="695"/>
      <c r="W94" s="695"/>
      <c r="X94" s="695"/>
      <c r="Y94" s="695"/>
      <c r="Z94" s="695"/>
    </row>
    <row r="95">
      <c r="A95" s="695"/>
      <c r="D95" s="695"/>
      <c r="E95" s="695"/>
      <c r="F95" s="695"/>
      <c r="G95" s="695"/>
      <c r="H95" s="695"/>
      <c r="I95" s="695"/>
      <c r="J95" s="695"/>
      <c r="K95" s="695"/>
      <c r="L95" s="695"/>
      <c r="M95" s="695"/>
      <c r="N95" s="695"/>
      <c r="O95" s="695"/>
      <c r="P95" s="695"/>
      <c r="Q95" s="695"/>
      <c r="R95" s="695"/>
      <c r="S95" s="695"/>
      <c r="T95" s="695"/>
      <c r="U95" s="695"/>
      <c r="V95" s="695"/>
      <c r="W95" s="695"/>
      <c r="X95" s="695"/>
      <c r="Y95" s="695"/>
      <c r="Z95" s="695"/>
    </row>
    <row r="96">
      <c r="A96" s="695"/>
      <c r="D96" s="695"/>
      <c r="E96" s="695"/>
      <c r="F96" s="695"/>
      <c r="G96" s="695"/>
      <c r="H96" s="695"/>
      <c r="I96" s="695"/>
      <c r="J96" s="695"/>
      <c r="K96" s="695"/>
      <c r="L96" s="695"/>
      <c r="M96" s="695"/>
      <c r="N96" s="695"/>
      <c r="O96" s="695"/>
      <c r="P96" s="695"/>
      <c r="Q96" s="695"/>
      <c r="R96" s="695"/>
      <c r="S96" s="695"/>
      <c r="T96" s="695"/>
      <c r="U96" s="695"/>
      <c r="V96" s="695"/>
      <c r="W96" s="695"/>
      <c r="X96" s="695"/>
      <c r="Y96" s="695"/>
      <c r="Z96" s="695"/>
    </row>
    <row r="97">
      <c r="A97" s="695"/>
      <c r="D97" s="695"/>
      <c r="E97" s="695"/>
      <c r="F97" s="695"/>
      <c r="G97" s="695"/>
      <c r="H97" s="695"/>
      <c r="I97" s="695"/>
      <c r="J97" s="695"/>
      <c r="K97" s="695"/>
      <c r="L97" s="695"/>
      <c r="M97" s="695"/>
      <c r="N97" s="695"/>
      <c r="O97" s="695"/>
      <c r="P97" s="695"/>
      <c r="Q97" s="695"/>
      <c r="R97" s="695"/>
      <c r="S97" s="695"/>
      <c r="T97" s="695"/>
      <c r="U97" s="695"/>
      <c r="V97" s="695"/>
      <c r="W97" s="695"/>
      <c r="X97" s="695"/>
      <c r="Y97" s="695"/>
      <c r="Z97" s="695"/>
    </row>
    <row r="98">
      <c r="A98" s="695"/>
      <c r="D98" s="695"/>
      <c r="E98" s="695"/>
      <c r="F98" s="695"/>
      <c r="G98" s="695"/>
      <c r="H98" s="695"/>
      <c r="I98" s="695"/>
      <c r="J98" s="695"/>
      <c r="K98" s="695"/>
      <c r="L98" s="695"/>
      <c r="M98" s="695"/>
      <c r="N98" s="695"/>
      <c r="O98" s="695"/>
      <c r="P98" s="695"/>
      <c r="Q98" s="695"/>
      <c r="R98" s="695"/>
      <c r="S98" s="695"/>
      <c r="T98" s="695"/>
      <c r="U98" s="695"/>
      <c r="V98" s="695"/>
      <c r="W98" s="695"/>
      <c r="X98" s="695"/>
      <c r="Y98" s="695"/>
      <c r="Z98" s="695"/>
    </row>
    <row r="99">
      <c r="A99" s="695"/>
      <c r="D99" s="695"/>
      <c r="E99" s="695"/>
      <c r="F99" s="695"/>
      <c r="G99" s="695"/>
      <c r="H99" s="695"/>
      <c r="I99" s="695"/>
      <c r="J99" s="695"/>
      <c r="K99" s="695"/>
      <c r="L99" s="695"/>
      <c r="M99" s="695"/>
      <c r="N99" s="695"/>
      <c r="O99" s="695"/>
      <c r="P99" s="695"/>
      <c r="Q99" s="695"/>
      <c r="R99" s="695"/>
      <c r="S99" s="695"/>
      <c r="T99" s="695"/>
      <c r="U99" s="695"/>
      <c r="V99" s="695"/>
      <c r="W99" s="695"/>
      <c r="X99" s="695"/>
      <c r="Y99" s="695"/>
      <c r="Z99" s="695"/>
    </row>
    <row r="100">
      <c r="A100" s="695"/>
      <c r="D100" s="695"/>
      <c r="E100" s="695"/>
      <c r="F100" s="695"/>
      <c r="G100" s="695"/>
      <c r="H100" s="695"/>
      <c r="I100" s="695"/>
      <c r="J100" s="695"/>
      <c r="K100" s="695"/>
      <c r="L100" s="695"/>
      <c r="M100" s="695"/>
      <c r="N100" s="695"/>
      <c r="O100" s="695"/>
      <c r="P100" s="695"/>
      <c r="Q100" s="695"/>
      <c r="R100" s="695"/>
      <c r="S100" s="695"/>
      <c r="T100" s="695"/>
      <c r="U100" s="695"/>
      <c r="V100" s="695"/>
      <c r="W100" s="695"/>
      <c r="X100" s="695"/>
      <c r="Y100" s="695"/>
      <c r="Z100" s="695"/>
    </row>
    <row r="101">
      <c r="A101" s="695"/>
      <c r="B101" s="695"/>
      <c r="C101" s="695"/>
      <c r="D101" s="695"/>
      <c r="E101" s="695"/>
      <c r="F101" s="695"/>
      <c r="G101" s="695"/>
      <c r="H101" s="695"/>
      <c r="I101" s="695"/>
      <c r="J101" s="695"/>
      <c r="K101" s="695"/>
      <c r="L101" s="695"/>
      <c r="M101" s="695"/>
      <c r="N101" s="695"/>
      <c r="O101" s="695"/>
      <c r="P101" s="695"/>
      <c r="Q101" s="695"/>
      <c r="R101" s="695"/>
      <c r="S101" s="695"/>
      <c r="T101" s="695"/>
      <c r="U101" s="695"/>
      <c r="V101" s="695"/>
      <c r="W101" s="695"/>
      <c r="X101" s="695"/>
      <c r="Y101" s="695"/>
      <c r="Z101" s="695"/>
    </row>
    <row r="102">
      <c r="A102" s="695"/>
      <c r="B102" s="695"/>
      <c r="C102" s="695"/>
      <c r="D102" s="695"/>
      <c r="E102" s="695"/>
      <c r="F102" s="695"/>
      <c r="G102" s="695"/>
      <c r="H102" s="695"/>
      <c r="I102" s="695"/>
      <c r="J102" s="695"/>
      <c r="K102" s="695"/>
      <c r="L102" s="695"/>
      <c r="M102" s="695"/>
      <c r="N102" s="695"/>
      <c r="O102" s="695"/>
      <c r="P102" s="695"/>
      <c r="Q102" s="695"/>
      <c r="R102" s="695"/>
      <c r="S102" s="695"/>
      <c r="T102" s="695"/>
      <c r="U102" s="695"/>
      <c r="V102" s="695"/>
      <c r="W102" s="695"/>
      <c r="X102" s="695"/>
      <c r="Y102" s="695"/>
      <c r="Z102" s="695"/>
    </row>
    <row r="103">
      <c r="A103" s="695"/>
      <c r="B103" s="695"/>
      <c r="C103" s="695"/>
      <c r="D103" s="695"/>
      <c r="E103" s="695"/>
      <c r="F103" s="695"/>
      <c r="G103" s="695"/>
      <c r="H103" s="695"/>
      <c r="I103" s="695"/>
      <c r="J103" s="695"/>
      <c r="K103" s="695"/>
      <c r="L103" s="695"/>
      <c r="M103" s="695"/>
      <c r="N103" s="695"/>
      <c r="O103" s="695"/>
      <c r="P103" s="695"/>
      <c r="Q103" s="695"/>
      <c r="R103" s="695"/>
      <c r="S103" s="695"/>
      <c r="T103" s="695"/>
      <c r="U103" s="695"/>
      <c r="V103" s="695"/>
      <c r="W103" s="695"/>
      <c r="X103" s="695"/>
      <c r="Y103" s="695"/>
      <c r="Z103" s="695"/>
    </row>
    <row r="104">
      <c r="A104" s="695"/>
      <c r="B104" s="695"/>
      <c r="C104" s="695"/>
      <c r="D104" s="695"/>
      <c r="E104" s="695"/>
      <c r="F104" s="695"/>
      <c r="G104" s="695"/>
      <c r="H104" s="695"/>
      <c r="I104" s="695"/>
      <c r="J104" s="695"/>
      <c r="K104" s="695"/>
      <c r="L104" s="695"/>
      <c r="M104" s="695"/>
      <c r="N104" s="695"/>
      <c r="O104" s="695"/>
      <c r="P104" s="695"/>
      <c r="Q104" s="695"/>
      <c r="R104" s="695"/>
      <c r="S104" s="695"/>
      <c r="T104" s="695"/>
      <c r="U104" s="695"/>
      <c r="V104" s="695"/>
      <c r="W104" s="695"/>
      <c r="X104" s="695"/>
      <c r="Y104" s="695"/>
      <c r="Z104" s="695"/>
    </row>
    <row r="105">
      <c r="A105" s="695"/>
      <c r="B105" s="695"/>
      <c r="C105" s="695"/>
      <c r="D105" s="695"/>
      <c r="E105" s="695"/>
      <c r="F105" s="695"/>
      <c r="G105" s="695"/>
      <c r="H105" s="695"/>
      <c r="I105" s="695"/>
      <c r="J105" s="695"/>
      <c r="K105" s="695"/>
      <c r="L105" s="695"/>
      <c r="M105" s="695"/>
      <c r="N105" s="695"/>
      <c r="O105" s="695"/>
      <c r="P105" s="695"/>
      <c r="Q105" s="695"/>
      <c r="R105" s="695"/>
      <c r="S105" s="695"/>
      <c r="T105" s="695"/>
      <c r="U105" s="695"/>
      <c r="V105" s="695"/>
      <c r="W105" s="695"/>
      <c r="X105" s="695"/>
      <c r="Y105" s="695"/>
      <c r="Z105" s="695"/>
    </row>
    <row r="106">
      <c r="A106" s="695"/>
      <c r="B106" s="695"/>
      <c r="C106" s="695"/>
      <c r="D106" s="695"/>
      <c r="E106" s="695"/>
      <c r="F106" s="695"/>
      <c r="G106" s="695"/>
      <c r="H106" s="695"/>
      <c r="I106" s="695"/>
      <c r="J106" s="695"/>
      <c r="K106" s="695"/>
      <c r="L106" s="695"/>
      <c r="M106" s="695"/>
      <c r="N106" s="695"/>
      <c r="O106" s="695"/>
      <c r="P106" s="695"/>
      <c r="Q106" s="695"/>
      <c r="R106" s="695"/>
      <c r="S106" s="695"/>
      <c r="T106" s="695"/>
      <c r="U106" s="695"/>
      <c r="V106" s="695"/>
      <c r="W106" s="695"/>
      <c r="X106" s="695"/>
      <c r="Y106" s="695"/>
      <c r="Z106" s="695"/>
    </row>
    <row r="107">
      <c r="A107" s="695"/>
      <c r="B107" s="695"/>
      <c r="C107" s="695"/>
      <c r="D107" s="695"/>
      <c r="E107" s="695"/>
      <c r="F107" s="695"/>
      <c r="G107" s="695"/>
      <c r="H107" s="695"/>
      <c r="I107" s="695"/>
      <c r="J107" s="695"/>
      <c r="K107" s="695"/>
      <c r="L107" s="695"/>
      <c r="M107" s="695"/>
      <c r="N107" s="695"/>
      <c r="O107" s="695"/>
      <c r="P107" s="695"/>
      <c r="Q107" s="695"/>
      <c r="R107" s="695"/>
      <c r="S107" s="695"/>
      <c r="T107" s="695"/>
      <c r="U107" s="695"/>
      <c r="V107" s="695"/>
      <c r="W107" s="695"/>
      <c r="X107" s="695"/>
      <c r="Y107" s="695"/>
      <c r="Z107" s="695"/>
    </row>
    <row r="108">
      <c r="A108" s="695"/>
      <c r="B108" s="695"/>
      <c r="C108" s="695"/>
      <c r="D108" s="695"/>
      <c r="E108" s="695"/>
      <c r="F108" s="695"/>
      <c r="G108" s="695"/>
      <c r="H108" s="695"/>
      <c r="I108" s="695"/>
      <c r="J108" s="695"/>
      <c r="K108" s="695"/>
      <c r="L108" s="695"/>
      <c r="M108" s="695"/>
      <c r="N108" s="695"/>
      <c r="O108" s="695"/>
      <c r="P108" s="695"/>
      <c r="Q108" s="695"/>
      <c r="R108" s="695"/>
      <c r="S108" s="695"/>
      <c r="T108" s="695"/>
      <c r="U108" s="695"/>
      <c r="V108" s="695"/>
      <c r="W108" s="695"/>
      <c r="X108" s="695"/>
      <c r="Y108" s="695"/>
      <c r="Z108" s="695"/>
    </row>
    <row r="109">
      <c r="A109" s="695"/>
      <c r="B109" s="695"/>
      <c r="C109" s="695"/>
      <c r="D109" s="695"/>
      <c r="E109" s="695"/>
      <c r="F109" s="695"/>
      <c r="G109" s="695"/>
      <c r="H109" s="695"/>
      <c r="I109" s="695"/>
      <c r="J109" s="695"/>
      <c r="K109" s="695"/>
      <c r="L109" s="695"/>
      <c r="M109" s="695"/>
      <c r="N109" s="695"/>
      <c r="O109" s="695"/>
      <c r="P109" s="695"/>
      <c r="Q109" s="695"/>
      <c r="R109" s="695"/>
      <c r="S109" s="695"/>
      <c r="T109" s="695"/>
      <c r="U109" s="695"/>
      <c r="V109" s="695"/>
      <c r="W109" s="695"/>
      <c r="X109" s="695"/>
      <c r="Y109" s="695"/>
      <c r="Z109" s="695"/>
    </row>
    <row r="110">
      <c r="A110" s="695"/>
      <c r="B110" s="695"/>
      <c r="C110" s="695"/>
      <c r="D110" s="695"/>
      <c r="E110" s="695"/>
      <c r="F110" s="695"/>
      <c r="G110" s="695"/>
      <c r="H110" s="695"/>
      <c r="I110" s="695"/>
      <c r="J110" s="695"/>
      <c r="K110" s="695"/>
      <c r="L110" s="695"/>
      <c r="M110" s="695"/>
      <c r="N110" s="695"/>
      <c r="O110" s="695"/>
      <c r="P110" s="695"/>
      <c r="Q110" s="695"/>
      <c r="R110" s="695"/>
      <c r="S110" s="695"/>
      <c r="T110" s="695"/>
      <c r="U110" s="695"/>
      <c r="V110" s="695"/>
      <c r="W110" s="695"/>
      <c r="X110" s="695"/>
      <c r="Y110" s="695"/>
      <c r="Z110" s="695"/>
    </row>
    <row r="111">
      <c r="A111" s="695"/>
      <c r="B111" s="695"/>
      <c r="C111" s="695"/>
      <c r="D111" s="695"/>
      <c r="E111" s="695"/>
      <c r="F111" s="695"/>
      <c r="G111" s="695"/>
      <c r="H111" s="695"/>
      <c r="I111" s="695"/>
      <c r="J111" s="695"/>
      <c r="K111" s="695"/>
      <c r="L111" s="695"/>
      <c r="M111" s="695"/>
      <c r="N111" s="695"/>
      <c r="O111" s="695"/>
      <c r="P111" s="695"/>
      <c r="Q111" s="695"/>
      <c r="R111" s="695"/>
      <c r="S111" s="695"/>
      <c r="T111" s="695"/>
      <c r="U111" s="695"/>
      <c r="V111" s="695"/>
      <c r="W111" s="695"/>
      <c r="X111" s="695"/>
      <c r="Y111" s="695"/>
      <c r="Z111" s="695"/>
    </row>
    <row r="112">
      <c r="A112" s="695"/>
      <c r="B112" s="695"/>
      <c r="C112" s="695"/>
      <c r="D112" s="695"/>
      <c r="E112" s="695"/>
      <c r="F112" s="695"/>
      <c r="G112" s="695"/>
      <c r="H112" s="695"/>
      <c r="I112" s="695"/>
      <c r="J112" s="695"/>
      <c r="K112" s="695"/>
      <c r="L112" s="695"/>
      <c r="M112" s="695"/>
      <c r="N112" s="695"/>
      <c r="O112" s="695"/>
      <c r="P112" s="695"/>
      <c r="Q112" s="695"/>
      <c r="R112" s="695"/>
      <c r="S112" s="695"/>
      <c r="T112" s="695"/>
      <c r="U112" s="695"/>
      <c r="V112" s="695"/>
      <c r="W112" s="695"/>
      <c r="X112" s="695"/>
      <c r="Y112" s="695"/>
      <c r="Z112" s="695"/>
    </row>
    <row r="113">
      <c r="A113" s="695"/>
      <c r="B113" s="695"/>
      <c r="C113" s="695"/>
      <c r="D113" s="695"/>
      <c r="E113" s="695"/>
      <c r="F113" s="695"/>
      <c r="G113" s="695"/>
      <c r="H113" s="695"/>
      <c r="I113" s="695"/>
      <c r="J113" s="695"/>
      <c r="K113" s="695"/>
      <c r="L113" s="695"/>
      <c r="M113" s="695"/>
      <c r="N113" s="695"/>
      <c r="O113" s="695"/>
      <c r="P113" s="695"/>
      <c r="Q113" s="695"/>
      <c r="R113" s="695"/>
      <c r="S113" s="695"/>
      <c r="T113" s="695"/>
      <c r="U113" s="695"/>
      <c r="V113" s="695"/>
      <c r="W113" s="695"/>
      <c r="X113" s="695"/>
      <c r="Y113" s="695"/>
      <c r="Z113" s="695"/>
    </row>
    <row r="114">
      <c r="A114" s="695"/>
      <c r="B114" s="695"/>
      <c r="C114" s="695"/>
      <c r="D114" s="695"/>
      <c r="E114" s="695"/>
      <c r="F114" s="695"/>
      <c r="G114" s="695"/>
      <c r="H114" s="695"/>
      <c r="I114" s="695"/>
      <c r="J114" s="695"/>
      <c r="K114" s="695"/>
      <c r="L114" s="695"/>
      <c r="M114" s="695"/>
      <c r="N114" s="695"/>
      <c r="O114" s="695"/>
      <c r="P114" s="695"/>
      <c r="Q114" s="695"/>
      <c r="R114" s="695"/>
      <c r="S114" s="695"/>
      <c r="T114" s="695"/>
      <c r="U114" s="695"/>
      <c r="V114" s="695"/>
      <c r="W114" s="695"/>
      <c r="X114" s="695"/>
      <c r="Y114" s="695"/>
      <c r="Z114" s="695"/>
    </row>
    <row r="115">
      <c r="A115" s="695"/>
      <c r="B115" s="695"/>
      <c r="C115" s="695"/>
      <c r="D115" s="695"/>
      <c r="E115" s="695"/>
      <c r="F115" s="695"/>
      <c r="G115" s="695"/>
      <c r="H115" s="695"/>
      <c r="I115" s="695"/>
      <c r="J115" s="695"/>
      <c r="K115" s="695"/>
      <c r="L115" s="695"/>
      <c r="M115" s="695"/>
      <c r="N115" s="695"/>
      <c r="O115" s="695"/>
      <c r="P115" s="695"/>
      <c r="Q115" s="695"/>
      <c r="R115" s="695"/>
      <c r="S115" s="695"/>
      <c r="T115" s="695"/>
      <c r="U115" s="695"/>
      <c r="V115" s="695"/>
      <c r="W115" s="695"/>
      <c r="X115" s="695"/>
      <c r="Y115" s="695"/>
      <c r="Z115" s="695"/>
    </row>
    <row r="116">
      <c r="A116" s="695"/>
      <c r="B116" s="695"/>
      <c r="C116" s="695"/>
      <c r="D116" s="695"/>
      <c r="E116" s="695"/>
      <c r="F116" s="695"/>
      <c r="G116" s="695"/>
      <c r="H116" s="695"/>
      <c r="I116" s="695"/>
      <c r="J116" s="695"/>
      <c r="K116" s="695"/>
      <c r="L116" s="695"/>
      <c r="M116" s="695"/>
      <c r="N116" s="695"/>
      <c r="O116" s="695"/>
      <c r="P116" s="695"/>
      <c r="Q116" s="695"/>
      <c r="R116" s="695"/>
      <c r="S116" s="695"/>
      <c r="T116" s="695"/>
      <c r="U116" s="695"/>
      <c r="V116" s="695"/>
      <c r="W116" s="695"/>
      <c r="X116" s="695"/>
      <c r="Y116" s="695"/>
      <c r="Z116" s="695"/>
    </row>
    <row r="117">
      <c r="A117" s="695"/>
      <c r="B117" s="695"/>
      <c r="C117" s="695"/>
      <c r="D117" s="695"/>
      <c r="E117" s="695"/>
      <c r="F117" s="695"/>
      <c r="G117" s="695"/>
      <c r="H117" s="695"/>
      <c r="I117" s="695"/>
      <c r="J117" s="695"/>
      <c r="K117" s="695"/>
      <c r="L117" s="695"/>
      <c r="M117" s="695"/>
      <c r="N117" s="695"/>
      <c r="O117" s="695"/>
      <c r="P117" s="695"/>
      <c r="Q117" s="695"/>
      <c r="R117" s="695"/>
      <c r="S117" s="695"/>
      <c r="T117" s="695"/>
      <c r="U117" s="695"/>
      <c r="V117" s="695"/>
      <c r="W117" s="695"/>
      <c r="X117" s="695"/>
      <c r="Y117" s="695"/>
      <c r="Z117" s="695"/>
    </row>
    <row r="118">
      <c r="A118" s="695"/>
      <c r="B118" s="695"/>
      <c r="C118" s="695"/>
      <c r="D118" s="695"/>
      <c r="E118" s="695"/>
      <c r="F118" s="695"/>
      <c r="G118" s="695"/>
      <c r="H118" s="695"/>
      <c r="I118" s="695"/>
      <c r="J118" s="695"/>
      <c r="K118" s="695"/>
      <c r="L118" s="695"/>
      <c r="M118" s="695"/>
      <c r="N118" s="695"/>
      <c r="O118" s="695"/>
      <c r="P118" s="695"/>
      <c r="Q118" s="695"/>
      <c r="R118" s="695"/>
      <c r="S118" s="695"/>
      <c r="T118" s="695"/>
      <c r="U118" s="695"/>
      <c r="V118" s="695"/>
      <c r="W118" s="695"/>
      <c r="X118" s="695"/>
      <c r="Y118" s="695"/>
      <c r="Z118" s="695"/>
    </row>
    <row r="119">
      <c r="A119" s="695"/>
      <c r="B119" s="695"/>
      <c r="C119" s="695"/>
      <c r="D119" s="695"/>
      <c r="E119" s="695"/>
      <c r="F119" s="695"/>
      <c r="G119" s="695"/>
      <c r="H119" s="695"/>
      <c r="I119" s="695"/>
      <c r="J119" s="695"/>
      <c r="K119" s="695"/>
      <c r="L119" s="695"/>
      <c r="M119" s="695"/>
      <c r="N119" s="695"/>
      <c r="O119" s="695"/>
      <c r="P119" s="695"/>
      <c r="Q119" s="695"/>
      <c r="R119" s="695"/>
      <c r="S119" s="695"/>
      <c r="T119" s="695"/>
      <c r="U119" s="695"/>
      <c r="V119" s="695"/>
      <c r="W119" s="695"/>
      <c r="X119" s="695"/>
      <c r="Y119" s="695"/>
      <c r="Z119" s="695"/>
    </row>
    <row r="120">
      <c r="A120" s="695"/>
      <c r="B120" s="695"/>
      <c r="C120" s="695"/>
      <c r="D120" s="695"/>
      <c r="E120" s="695"/>
      <c r="F120" s="695"/>
      <c r="G120" s="695"/>
      <c r="H120" s="695"/>
      <c r="I120" s="695"/>
      <c r="J120" s="695"/>
      <c r="K120" s="695"/>
      <c r="L120" s="695"/>
      <c r="M120" s="695"/>
      <c r="N120" s="695"/>
      <c r="O120" s="695"/>
      <c r="P120" s="695"/>
      <c r="Q120" s="695"/>
      <c r="R120" s="695"/>
      <c r="S120" s="695"/>
      <c r="T120" s="695"/>
      <c r="U120" s="695"/>
      <c r="V120" s="695"/>
      <c r="W120" s="695"/>
      <c r="X120" s="695"/>
      <c r="Y120" s="695"/>
      <c r="Z120" s="695"/>
    </row>
    <row r="121">
      <c r="A121" s="695"/>
      <c r="B121" s="695"/>
      <c r="C121" s="695"/>
      <c r="D121" s="695"/>
      <c r="E121" s="695"/>
      <c r="F121" s="695"/>
      <c r="G121" s="695"/>
      <c r="H121" s="695"/>
      <c r="I121" s="695"/>
      <c r="J121" s="695"/>
      <c r="K121" s="695"/>
      <c r="L121" s="695"/>
      <c r="M121" s="695"/>
      <c r="N121" s="695"/>
      <c r="O121" s="695"/>
      <c r="P121" s="695"/>
      <c r="Q121" s="695"/>
      <c r="R121" s="695"/>
      <c r="S121" s="695"/>
      <c r="T121" s="695"/>
      <c r="U121" s="695"/>
      <c r="V121" s="695"/>
      <c r="W121" s="695"/>
      <c r="X121" s="695"/>
      <c r="Y121" s="695"/>
      <c r="Z121" s="695"/>
    </row>
    <row r="122">
      <c r="A122" s="695"/>
      <c r="B122" s="695"/>
      <c r="C122" s="695"/>
      <c r="D122" s="695"/>
      <c r="E122" s="695"/>
      <c r="F122" s="695"/>
      <c r="G122" s="695"/>
      <c r="H122" s="695"/>
      <c r="I122" s="695"/>
      <c r="J122" s="695"/>
      <c r="K122" s="695"/>
      <c r="L122" s="695"/>
      <c r="M122" s="695"/>
      <c r="N122" s="695"/>
      <c r="O122" s="695"/>
      <c r="P122" s="695"/>
      <c r="Q122" s="695"/>
      <c r="R122" s="695"/>
      <c r="S122" s="695"/>
      <c r="T122" s="695"/>
      <c r="U122" s="695"/>
      <c r="V122" s="695"/>
      <c r="W122" s="695"/>
      <c r="X122" s="695"/>
      <c r="Y122" s="695"/>
      <c r="Z122" s="695"/>
    </row>
    <row r="123">
      <c r="A123" s="695"/>
      <c r="B123" s="695"/>
      <c r="C123" s="695"/>
      <c r="D123" s="695"/>
      <c r="E123" s="695"/>
      <c r="F123" s="695"/>
      <c r="G123" s="695"/>
      <c r="H123" s="695"/>
      <c r="I123" s="695"/>
      <c r="J123" s="695"/>
      <c r="K123" s="695"/>
      <c r="L123" s="695"/>
      <c r="M123" s="695"/>
      <c r="N123" s="695"/>
      <c r="O123" s="695"/>
      <c r="P123" s="695"/>
      <c r="Q123" s="695"/>
      <c r="R123" s="695"/>
      <c r="S123" s="695"/>
      <c r="T123" s="695"/>
      <c r="U123" s="695"/>
      <c r="V123" s="695"/>
      <c r="W123" s="695"/>
      <c r="X123" s="695"/>
      <c r="Y123" s="695"/>
      <c r="Z123" s="695"/>
    </row>
    <row r="124">
      <c r="A124" s="695"/>
      <c r="B124" s="695"/>
      <c r="C124" s="695"/>
      <c r="D124" s="695"/>
      <c r="E124" s="695"/>
      <c r="F124" s="695"/>
      <c r="G124" s="695"/>
      <c r="H124" s="695"/>
      <c r="I124" s="695"/>
      <c r="J124" s="695"/>
      <c r="K124" s="695"/>
      <c r="L124" s="695"/>
      <c r="M124" s="695"/>
      <c r="N124" s="695"/>
      <c r="O124" s="695"/>
      <c r="P124" s="695"/>
      <c r="Q124" s="695"/>
      <c r="R124" s="695"/>
      <c r="S124" s="695"/>
      <c r="T124" s="695"/>
      <c r="U124" s="695"/>
      <c r="V124" s="695"/>
      <c r="W124" s="695"/>
      <c r="X124" s="695"/>
      <c r="Y124" s="695"/>
      <c r="Z124" s="695"/>
    </row>
    <row r="125">
      <c r="A125" s="695"/>
      <c r="B125" s="695"/>
      <c r="C125" s="695"/>
      <c r="D125" s="695"/>
      <c r="E125" s="695"/>
      <c r="F125" s="695"/>
      <c r="G125" s="695"/>
      <c r="H125" s="695"/>
      <c r="I125" s="695"/>
      <c r="J125" s="695"/>
      <c r="K125" s="695"/>
      <c r="L125" s="695"/>
      <c r="M125" s="695"/>
      <c r="N125" s="695"/>
      <c r="O125" s="695"/>
      <c r="P125" s="695"/>
      <c r="Q125" s="695"/>
      <c r="R125" s="695"/>
      <c r="S125" s="695"/>
      <c r="T125" s="695"/>
      <c r="U125" s="695"/>
      <c r="V125" s="695"/>
      <c r="W125" s="695"/>
      <c r="X125" s="695"/>
      <c r="Y125" s="695"/>
      <c r="Z125" s="695"/>
    </row>
    <row r="126">
      <c r="A126" s="695"/>
      <c r="B126" s="695"/>
      <c r="C126" s="695"/>
      <c r="D126" s="695"/>
      <c r="E126" s="695"/>
      <c r="F126" s="695"/>
      <c r="G126" s="695"/>
      <c r="H126" s="695"/>
      <c r="I126" s="695"/>
      <c r="J126" s="695"/>
      <c r="K126" s="695"/>
      <c r="L126" s="695"/>
      <c r="M126" s="695"/>
      <c r="N126" s="695"/>
      <c r="O126" s="695"/>
      <c r="P126" s="695"/>
      <c r="Q126" s="695"/>
      <c r="R126" s="695"/>
      <c r="S126" s="695"/>
      <c r="T126" s="695"/>
      <c r="U126" s="695"/>
      <c r="V126" s="695"/>
      <c r="W126" s="695"/>
      <c r="X126" s="695"/>
      <c r="Y126" s="695"/>
      <c r="Z126" s="695"/>
    </row>
    <row r="127">
      <c r="A127" s="695"/>
      <c r="B127" s="695"/>
      <c r="C127" s="695"/>
      <c r="D127" s="695"/>
      <c r="E127" s="695"/>
      <c r="F127" s="695"/>
      <c r="G127" s="695"/>
      <c r="H127" s="695"/>
      <c r="I127" s="695"/>
      <c r="J127" s="695"/>
      <c r="K127" s="695"/>
      <c r="L127" s="695"/>
      <c r="M127" s="695"/>
      <c r="N127" s="695"/>
      <c r="O127" s="695"/>
      <c r="P127" s="695"/>
      <c r="Q127" s="695"/>
      <c r="R127" s="695"/>
      <c r="S127" s="695"/>
      <c r="T127" s="695"/>
      <c r="U127" s="695"/>
      <c r="V127" s="695"/>
      <c r="W127" s="695"/>
      <c r="X127" s="695"/>
      <c r="Y127" s="695"/>
      <c r="Z127" s="695"/>
    </row>
    <row r="128">
      <c r="A128" s="695"/>
      <c r="B128" s="695"/>
      <c r="C128" s="695"/>
      <c r="D128" s="695"/>
      <c r="E128" s="695"/>
      <c r="F128" s="695"/>
      <c r="G128" s="695"/>
      <c r="H128" s="695"/>
      <c r="I128" s="695"/>
      <c r="J128" s="695"/>
      <c r="K128" s="695"/>
      <c r="L128" s="695"/>
      <c r="M128" s="695"/>
      <c r="N128" s="695"/>
      <c r="O128" s="695"/>
      <c r="P128" s="695"/>
      <c r="Q128" s="695"/>
      <c r="R128" s="695"/>
      <c r="S128" s="695"/>
      <c r="T128" s="695"/>
      <c r="U128" s="695"/>
      <c r="V128" s="695"/>
      <c r="W128" s="695"/>
      <c r="X128" s="695"/>
      <c r="Y128" s="695"/>
      <c r="Z128" s="695"/>
    </row>
    <row r="129">
      <c r="A129" s="695"/>
      <c r="B129" s="695"/>
      <c r="C129" s="695"/>
      <c r="D129" s="695"/>
      <c r="E129" s="695"/>
      <c r="F129" s="695"/>
      <c r="G129" s="695"/>
      <c r="H129" s="695"/>
      <c r="I129" s="695"/>
      <c r="J129" s="695"/>
      <c r="K129" s="695"/>
      <c r="L129" s="695"/>
      <c r="M129" s="695"/>
      <c r="N129" s="695"/>
      <c r="O129" s="695"/>
      <c r="P129" s="695"/>
      <c r="Q129" s="695"/>
      <c r="R129" s="695"/>
      <c r="S129" s="695"/>
      <c r="T129" s="695"/>
      <c r="U129" s="695"/>
      <c r="V129" s="695"/>
      <c r="W129" s="695"/>
      <c r="X129" s="695"/>
      <c r="Y129" s="695"/>
      <c r="Z129" s="695"/>
    </row>
    <row r="130">
      <c r="A130" s="695"/>
      <c r="B130" s="695"/>
      <c r="C130" s="695"/>
      <c r="D130" s="695"/>
      <c r="E130" s="695"/>
      <c r="F130" s="695"/>
      <c r="G130" s="695"/>
      <c r="H130" s="695"/>
      <c r="I130" s="695"/>
      <c r="J130" s="695"/>
      <c r="K130" s="695"/>
      <c r="L130" s="695"/>
      <c r="M130" s="695"/>
      <c r="N130" s="695"/>
      <c r="O130" s="695"/>
      <c r="P130" s="695"/>
      <c r="Q130" s="695"/>
      <c r="R130" s="695"/>
      <c r="S130" s="695"/>
      <c r="T130" s="695"/>
      <c r="U130" s="695"/>
      <c r="V130" s="695"/>
      <c r="W130" s="695"/>
      <c r="X130" s="695"/>
      <c r="Y130" s="695"/>
      <c r="Z130" s="695"/>
    </row>
    <row r="131">
      <c r="A131" s="695"/>
      <c r="B131" s="695"/>
      <c r="C131" s="695"/>
      <c r="D131" s="695"/>
      <c r="E131" s="695"/>
      <c r="F131" s="695"/>
      <c r="G131" s="695"/>
      <c r="H131" s="695"/>
      <c r="I131" s="695"/>
      <c r="J131" s="695"/>
      <c r="K131" s="695"/>
      <c r="L131" s="695"/>
      <c r="M131" s="695"/>
      <c r="N131" s="695"/>
      <c r="O131" s="695"/>
      <c r="P131" s="695"/>
      <c r="Q131" s="695"/>
      <c r="R131" s="695"/>
      <c r="S131" s="695"/>
      <c r="T131" s="695"/>
      <c r="U131" s="695"/>
      <c r="V131" s="695"/>
      <c r="W131" s="695"/>
      <c r="X131" s="695"/>
      <c r="Y131" s="695"/>
      <c r="Z131" s="695"/>
    </row>
    <row r="132">
      <c r="A132" s="695"/>
      <c r="B132" s="695"/>
      <c r="C132" s="695"/>
      <c r="D132" s="695"/>
      <c r="E132" s="695"/>
      <c r="F132" s="695"/>
      <c r="G132" s="695"/>
      <c r="H132" s="695"/>
      <c r="I132" s="695"/>
      <c r="J132" s="695"/>
      <c r="K132" s="695"/>
      <c r="L132" s="695"/>
      <c r="M132" s="695"/>
      <c r="N132" s="695"/>
      <c r="O132" s="695"/>
      <c r="P132" s="695"/>
      <c r="Q132" s="695"/>
      <c r="R132" s="695"/>
      <c r="S132" s="695"/>
      <c r="T132" s="695"/>
      <c r="U132" s="695"/>
      <c r="V132" s="695"/>
      <c r="W132" s="695"/>
      <c r="X132" s="695"/>
      <c r="Y132" s="695"/>
      <c r="Z132" s="695"/>
    </row>
    <row r="133">
      <c r="A133" s="695"/>
      <c r="B133" s="695"/>
      <c r="C133" s="695"/>
      <c r="D133" s="695"/>
      <c r="E133" s="695"/>
      <c r="F133" s="695"/>
      <c r="G133" s="695"/>
      <c r="H133" s="695"/>
      <c r="I133" s="695"/>
      <c r="J133" s="695"/>
      <c r="K133" s="695"/>
      <c r="L133" s="695"/>
      <c r="M133" s="695"/>
      <c r="N133" s="695"/>
      <c r="O133" s="695"/>
      <c r="P133" s="695"/>
      <c r="Q133" s="695"/>
      <c r="R133" s="695"/>
      <c r="S133" s="695"/>
      <c r="T133" s="695"/>
      <c r="U133" s="695"/>
      <c r="V133" s="695"/>
      <c r="W133" s="695"/>
      <c r="X133" s="695"/>
      <c r="Y133" s="695"/>
      <c r="Z133" s="695"/>
    </row>
    <row r="134">
      <c r="A134" s="695"/>
      <c r="B134" s="695"/>
      <c r="C134" s="695"/>
      <c r="D134" s="695"/>
      <c r="E134" s="695"/>
      <c r="F134" s="695"/>
      <c r="G134" s="695"/>
      <c r="H134" s="695"/>
      <c r="I134" s="695"/>
      <c r="J134" s="695"/>
      <c r="K134" s="695"/>
      <c r="L134" s="695"/>
      <c r="M134" s="695"/>
      <c r="N134" s="695"/>
      <c r="O134" s="695"/>
      <c r="P134" s="695"/>
      <c r="Q134" s="695"/>
      <c r="R134" s="695"/>
      <c r="S134" s="695"/>
      <c r="T134" s="695"/>
      <c r="U134" s="695"/>
      <c r="V134" s="695"/>
      <c r="W134" s="695"/>
      <c r="X134" s="695"/>
      <c r="Y134" s="695"/>
      <c r="Z134" s="695"/>
    </row>
    <row r="135">
      <c r="A135" s="695"/>
      <c r="B135" s="695"/>
      <c r="C135" s="695"/>
      <c r="D135" s="695"/>
      <c r="E135" s="695"/>
      <c r="F135" s="695"/>
      <c r="G135" s="695"/>
      <c r="H135" s="695"/>
      <c r="I135" s="695"/>
      <c r="J135" s="695"/>
      <c r="K135" s="695"/>
      <c r="L135" s="695"/>
      <c r="M135" s="695"/>
      <c r="N135" s="695"/>
      <c r="O135" s="695"/>
      <c r="P135" s="695"/>
      <c r="Q135" s="695"/>
      <c r="R135" s="695"/>
      <c r="S135" s="695"/>
      <c r="T135" s="695"/>
      <c r="U135" s="695"/>
      <c r="V135" s="695"/>
      <c r="W135" s="695"/>
      <c r="X135" s="695"/>
      <c r="Y135" s="695"/>
      <c r="Z135" s="695"/>
    </row>
    <row r="136">
      <c r="A136" s="695"/>
      <c r="B136" s="695"/>
      <c r="C136" s="695"/>
      <c r="D136" s="695"/>
      <c r="E136" s="695"/>
      <c r="F136" s="695"/>
      <c r="G136" s="695"/>
      <c r="H136" s="695"/>
      <c r="I136" s="695"/>
      <c r="J136" s="695"/>
      <c r="K136" s="695"/>
      <c r="L136" s="695"/>
      <c r="M136" s="695"/>
      <c r="N136" s="695"/>
      <c r="O136" s="695"/>
      <c r="P136" s="695"/>
      <c r="Q136" s="695"/>
      <c r="R136" s="695"/>
      <c r="S136" s="695"/>
      <c r="T136" s="695"/>
      <c r="U136" s="695"/>
      <c r="V136" s="695"/>
      <c r="W136" s="695"/>
      <c r="X136" s="695"/>
      <c r="Y136" s="695"/>
      <c r="Z136" s="695"/>
    </row>
    <row r="137">
      <c r="A137" s="695"/>
      <c r="B137" s="695"/>
      <c r="C137" s="695"/>
      <c r="D137" s="695"/>
      <c r="E137" s="695"/>
      <c r="F137" s="695"/>
      <c r="G137" s="695"/>
      <c r="H137" s="695"/>
      <c r="I137" s="695"/>
      <c r="J137" s="695"/>
      <c r="K137" s="695"/>
      <c r="L137" s="695"/>
      <c r="M137" s="695"/>
      <c r="N137" s="695"/>
      <c r="O137" s="695"/>
      <c r="P137" s="695"/>
      <c r="Q137" s="695"/>
      <c r="R137" s="695"/>
      <c r="S137" s="695"/>
      <c r="T137" s="695"/>
      <c r="U137" s="695"/>
      <c r="V137" s="695"/>
      <c r="W137" s="695"/>
      <c r="X137" s="695"/>
      <c r="Y137" s="695"/>
      <c r="Z137" s="695"/>
    </row>
    <row r="138">
      <c r="A138" s="695"/>
      <c r="B138" s="695"/>
      <c r="C138" s="695"/>
      <c r="D138" s="695"/>
      <c r="E138" s="695"/>
      <c r="F138" s="695"/>
      <c r="G138" s="695"/>
      <c r="H138" s="695"/>
      <c r="I138" s="695"/>
      <c r="J138" s="695"/>
      <c r="K138" s="695"/>
      <c r="L138" s="695"/>
      <c r="M138" s="695"/>
      <c r="N138" s="695"/>
      <c r="O138" s="695"/>
      <c r="P138" s="695"/>
      <c r="Q138" s="695"/>
      <c r="R138" s="695"/>
      <c r="S138" s="695"/>
      <c r="T138" s="695"/>
      <c r="U138" s="695"/>
      <c r="V138" s="695"/>
      <c r="W138" s="695"/>
      <c r="X138" s="695"/>
      <c r="Y138" s="695"/>
      <c r="Z138" s="695"/>
    </row>
    <row r="139">
      <c r="A139" s="695"/>
      <c r="B139" s="695"/>
      <c r="C139" s="695"/>
      <c r="D139" s="695"/>
      <c r="E139" s="695"/>
      <c r="F139" s="695"/>
      <c r="G139" s="695"/>
      <c r="H139" s="695"/>
      <c r="I139" s="695"/>
      <c r="J139" s="695"/>
      <c r="K139" s="695"/>
      <c r="L139" s="695"/>
      <c r="M139" s="695"/>
      <c r="N139" s="695"/>
      <c r="O139" s="695"/>
      <c r="P139" s="695"/>
      <c r="Q139" s="695"/>
      <c r="R139" s="695"/>
      <c r="S139" s="695"/>
      <c r="T139" s="695"/>
      <c r="U139" s="695"/>
      <c r="V139" s="695"/>
      <c r="W139" s="695"/>
      <c r="X139" s="695"/>
      <c r="Y139" s="695"/>
      <c r="Z139" s="695"/>
    </row>
    <row r="140">
      <c r="A140" s="695"/>
      <c r="B140" s="695"/>
      <c r="C140" s="695"/>
      <c r="D140" s="695"/>
      <c r="E140" s="695"/>
      <c r="F140" s="695"/>
      <c r="G140" s="695"/>
      <c r="H140" s="695"/>
      <c r="I140" s="695"/>
      <c r="J140" s="695"/>
      <c r="K140" s="695"/>
      <c r="L140" s="695"/>
      <c r="M140" s="695"/>
      <c r="N140" s="695"/>
      <c r="O140" s="695"/>
      <c r="P140" s="695"/>
      <c r="Q140" s="695"/>
      <c r="R140" s="695"/>
      <c r="S140" s="695"/>
      <c r="T140" s="695"/>
      <c r="U140" s="695"/>
      <c r="V140" s="695"/>
      <c r="W140" s="695"/>
      <c r="X140" s="695"/>
      <c r="Y140" s="695"/>
      <c r="Z140" s="695"/>
    </row>
    <row r="141">
      <c r="A141" s="695"/>
      <c r="B141" s="695"/>
      <c r="C141" s="695"/>
      <c r="D141" s="695"/>
      <c r="E141" s="695"/>
      <c r="F141" s="695"/>
      <c r="G141" s="695"/>
      <c r="H141" s="695"/>
      <c r="I141" s="695"/>
      <c r="J141" s="695"/>
      <c r="K141" s="695"/>
      <c r="L141" s="695"/>
      <c r="M141" s="695"/>
      <c r="N141" s="695"/>
      <c r="O141" s="695"/>
      <c r="P141" s="695"/>
      <c r="Q141" s="695"/>
      <c r="R141" s="695"/>
      <c r="S141" s="695"/>
      <c r="T141" s="695"/>
      <c r="U141" s="695"/>
      <c r="V141" s="695"/>
      <c r="W141" s="695"/>
      <c r="X141" s="695"/>
      <c r="Y141" s="695"/>
      <c r="Z141" s="695"/>
    </row>
    <row r="142">
      <c r="A142" s="695"/>
      <c r="B142" s="695"/>
      <c r="C142" s="695"/>
      <c r="D142" s="695"/>
      <c r="E142" s="695"/>
      <c r="F142" s="695"/>
      <c r="G142" s="695"/>
      <c r="H142" s="695"/>
      <c r="I142" s="695"/>
      <c r="J142" s="695"/>
      <c r="K142" s="695"/>
      <c r="L142" s="695"/>
      <c r="M142" s="695"/>
      <c r="N142" s="695"/>
      <c r="O142" s="695"/>
      <c r="P142" s="695"/>
      <c r="Q142" s="695"/>
      <c r="R142" s="695"/>
      <c r="S142" s="695"/>
      <c r="T142" s="695"/>
      <c r="U142" s="695"/>
      <c r="V142" s="695"/>
      <c r="W142" s="695"/>
      <c r="X142" s="695"/>
      <c r="Y142" s="695"/>
      <c r="Z142" s="695"/>
    </row>
    <row r="143">
      <c r="A143" s="695"/>
      <c r="B143" s="695"/>
      <c r="C143" s="695"/>
      <c r="D143" s="695"/>
      <c r="E143" s="695"/>
      <c r="F143" s="695"/>
      <c r="G143" s="695"/>
      <c r="H143" s="695"/>
      <c r="I143" s="695"/>
      <c r="J143" s="695"/>
      <c r="K143" s="695"/>
      <c r="L143" s="695"/>
      <c r="M143" s="695"/>
      <c r="N143" s="695"/>
      <c r="O143" s="695"/>
      <c r="P143" s="695"/>
      <c r="Q143" s="695"/>
      <c r="R143" s="695"/>
      <c r="S143" s="695"/>
      <c r="T143" s="695"/>
      <c r="U143" s="695"/>
      <c r="V143" s="695"/>
      <c r="W143" s="695"/>
      <c r="X143" s="695"/>
      <c r="Y143" s="695"/>
      <c r="Z143" s="695"/>
    </row>
    <row r="144">
      <c r="A144" s="695"/>
      <c r="B144" s="695"/>
      <c r="C144" s="695"/>
      <c r="D144" s="695"/>
      <c r="E144" s="695"/>
      <c r="F144" s="695"/>
      <c r="G144" s="695"/>
      <c r="H144" s="695"/>
      <c r="I144" s="695"/>
      <c r="J144" s="695"/>
      <c r="K144" s="695"/>
      <c r="L144" s="695"/>
      <c r="M144" s="695"/>
      <c r="N144" s="695"/>
      <c r="O144" s="695"/>
      <c r="P144" s="695"/>
      <c r="Q144" s="695"/>
      <c r="R144" s="695"/>
      <c r="S144" s="695"/>
      <c r="T144" s="695"/>
      <c r="U144" s="695"/>
      <c r="V144" s="695"/>
      <c r="W144" s="695"/>
      <c r="X144" s="695"/>
      <c r="Y144" s="695"/>
      <c r="Z144" s="695"/>
    </row>
    <row r="145">
      <c r="A145" s="695"/>
      <c r="B145" s="695"/>
      <c r="C145" s="695"/>
      <c r="D145" s="695"/>
      <c r="E145" s="695"/>
      <c r="F145" s="695"/>
      <c r="G145" s="695"/>
      <c r="H145" s="695"/>
      <c r="I145" s="695"/>
      <c r="J145" s="695"/>
      <c r="K145" s="695"/>
      <c r="L145" s="695"/>
      <c r="M145" s="695"/>
      <c r="N145" s="695"/>
      <c r="O145" s="695"/>
      <c r="P145" s="695"/>
      <c r="Q145" s="695"/>
      <c r="R145" s="695"/>
      <c r="S145" s="695"/>
      <c r="T145" s="695"/>
      <c r="U145" s="695"/>
      <c r="V145" s="695"/>
      <c r="W145" s="695"/>
      <c r="X145" s="695"/>
      <c r="Y145" s="695"/>
      <c r="Z145" s="695"/>
    </row>
    <row r="146">
      <c r="A146" s="695"/>
      <c r="B146" s="695"/>
      <c r="C146" s="695"/>
      <c r="D146" s="695"/>
      <c r="E146" s="695"/>
      <c r="F146" s="695"/>
      <c r="G146" s="695"/>
      <c r="H146" s="695"/>
      <c r="I146" s="695"/>
      <c r="J146" s="695"/>
      <c r="K146" s="695"/>
      <c r="L146" s="695"/>
      <c r="M146" s="695"/>
      <c r="N146" s="695"/>
      <c r="O146" s="695"/>
      <c r="P146" s="695"/>
      <c r="Q146" s="695"/>
      <c r="R146" s="695"/>
      <c r="S146" s="695"/>
      <c r="T146" s="695"/>
      <c r="U146" s="695"/>
      <c r="V146" s="695"/>
      <c r="W146" s="695"/>
      <c r="X146" s="695"/>
      <c r="Y146" s="695"/>
      <c r="Z146" s="695"/>
    </row>
    <row r="147">
      <c r="A147" s="695"/>
      <c r="B147" s="695"/>
      <c r="C147" s="695"/>
      <c r="D147" s="695"/>
      <c r="E147" s="695"/>
      <c r="F147" s="695"/>
      <c r="G147" s="695"/>
      <c r="H147" s="695"/>
      <c r="I147" s="695"/>
      <c r="J147" s="695"/>
      <c r="K147" s="695"/>
      <c r="L147" s="695"/>
      <c r="M147" s="695"/>
      <c r="N147" s="695"/>
      <c r="O147" s="695"/>
      <c r="P147" s="695"/>
      <c r="Q147" s="695"/>
      <c r="R147" s="695"/>
      <c r="S147" s="695"/>
      <c r="T147" s="695"/>
      <c r="U147" s="695"/>
      <c r="V147" s="695"/>
      <c r="W147" s="695"/>
      <c r="X147" s="695"/>
      <c r="Y147" s="695"/>
      <c r="Z147" s="695"/>
    </row>
    <row r="148">
      <c r="A148" s="695"/>
      <c r="B148" s="695"/>
      <c r="C148" s="695"/>
      <c r="D148" s="695"/>
      <c r="E148" s="695"/>
      <c r="F148" s="695"/>
      <c r="G148" s="695"/>
      <c r="H148" s="695"/>
      <c r="I148" s="695"/>
      <c r="J148" s="695"/>
      <c r="K148" s="695"/>
      <c r="L148" s="695"/>
      <c r="M148" s="695"/>
      <c r="N148" s="695"/>
      <c r="O148" s="695"/>
      <c r="P148" s="695"/>
      <c r="Q148" s="695"/>
      <c r="R148" s="695"/>
      <c r="S148" s="695"/>
      <c r="T148" s="695"/>
      <c r="U148" s="695"/>
      <c r="V148" s="695"/>
      <c r="W148" s="695"/>
      <c r="X148" s="695"/>
      <c r="Y148" s="695"/>
      <c r="Z148" s="695"/>
    </row>
    <row r="149">
      <c r="A149" s="695"/>
      <c r="B149" s="695"/>
      <c r="C149" s="695"/>
      <c r="D149" s="695"/>
      <c r="E149" s="695"/>
      <c r="F149" s="695"/>
      <c r="G149" s="695"/>
      <c r="H149" s="695"/>
      <c r="I149" s="695"/>
      <c r="J149" s="695"/>
      <c r="K149" s="695"/>
      <c r="L149" s="695"/>
      <c r="M149" s="695"/>
      <c r="N149" s="695"/>
      <c r="O149" s="695"/>
      <c r="P149" s="695"/>
      <c r="Q149" s="695"/>
      <c r="R149" s="695"/>
      <c r="S149" s="695"/>
      <c r="T149" s="695"/>
      <c r="U149" s="695"/>
      <c r="V149" s="695"/>
      <c r="W149" s="695"/>
      <c r="X149" s="695"/>
      <c r="Y149" s="695"/>
      <c r="Z149" s="695"/>
    </row>
    <row r="150">
      <c r="A150" s="695"/>
      <c r="B150" s="695"/>
      <c r="C150" s="695"/>
      <c r="D150" s="695"/>
      <c r="E150" s="695"/>
      <c r="F150" s="695"/>
      <c r="G150" s="695"/>
      <c r="H150" s="695"/>
      <c r="I150" s="695"/>
      <c r="J150" s="695"/>
      <c r="K150" s="695"/>
      <c r="L150" s="695"/>
      <c r="M150" s="695"/>
      <c r="N150" s="695"/>
      <c r="O150" s="695"/>
      <c r="P150" s="695"/>
      <c r="Q150" s="695"/>
      <c r="R150" s="695"/>
      <c r="S150" s="695"/>
      <c r="T150" s="695"/>
      <c r="U150" s="695"/>
      <c r="V150" s="695"/>
      <c r="W150" s="695"/>
      <c r="X150" s="695"/>
      <c r="Y150" s="695"/>
      <c r="Z150" s="695"/>
    </row>
    <row r="151">
      <c r="A151" s="695"/>
      <c r="B151" s="695"/>
      <c r="C151" s="695"/>
      <c r="D151" s="695"/>
      <c r="E151" s="695"/>
      <c r="F151" s="695"/>
      <c r="G151" s="695"/>
      <c r="H151" s="695"/>
      <c r="I151" s="695"/>
      <c r="J151" s="695"/>
      <c r="K151" s="695"/>
      <c r="L151" s="695"/>
      <c r="M151" s="695"/>
      <c r="N151" s="695"/>
      <c r="O151" s="695"/>
      <c r="P151" s="695"/>
      <c r="Q151" s="695"/>
      <c r="R151" s="695"/>
      <c r="S151" s="695"/>
      <c r="T151" s="695"/>
      <c r="U151" s="695"/>
      <c r="V151" s="695"/>
      <c r="W151" s="695"/>
      <c r="X151" s="695"/>
      <c r="Y151" s="695"/>
      <c r="Z151" s="695"/>
    </row>
    <row r="152">
      <c r="A152" s="695"/>
      <c r="B152" s="695"/>
      <c r="C152" s="695"/>
      <c r="D152" s="695"/>
      <c r="E152" s="695"/>
      <c r="F152" s="695"/>
      <c r="G152" s="695"/>
      <c r="H152" s="695"/>
      <c r="I152" s="695"/>
      <c r="J152" s="695"/>
      <c r="K152" s="695"/>
      <c r="L152" s="695"/>
      <c r="M152" s="695"/>
      <c r="N152" s="695"/>
      <c r="O152" s="695"/>
      <c r="P152" s="695"/>
      <c r="Q152" s="695"/>
      <c r="R152" s="695"/>
      <c r="S152" s="695"/>
      <c r="T152" s="695"/>
      <c r="U152" s="695"/>
      <c r="V152" s="695"/>
      <c r="W152" s="695"/>
      <c r="X152" s="695"/>
      <c r="Y152" s="695"/>
      <c r="Z152" s="695"/>
    </row>
    <row r="153">
      <c r="A153" s="695"/>
      <c r="B153" s="695"/>
      <c r="C153" s="695"/>
      <c r="D153" s="695"/>
      <c r="E153" s="695"/>
      <c r="F153" s="695"/>
      <c r="G153" s="695"/>
      <c r="H153" s="695"/>
      <c r="I153" s="695"/>
      <c r="J153" s="695"/>
      <c r="K153" s="695"/>
      <c r="L153" s="695"/>
      <c r="M153" s="695"/>
      <c r="N153" s="695"/>
      <c r="O153" s="695"/>
      <c r="P153" s="695"/>
      <c r="Q153" s="695"/>
      <c r="R153" s="695"/>
      <c r="S153" s="695"/>
      <c r="T153" s="695"/>
      <c r="U153" s="695"/>
      <c r="V153" s="695"/>
      <c r="W153" s="695"/>
      <c r="X153" s="695"/>
      <c r="Y153" s="695"/>
      <c r="Z153" s="695"/>
    </row>
    <row r="154">
      <c r="A154" s="695"/>
      <c r="B154" s="695"/>
      <c r="C154" s="695"/>
      <c r="D154" s="695"/>
      <c r="E154" s="695"/>
      <c r="F154" s="695"/>
      <c r="G154" s="695"/>
      <c r="H154" s="695"/>
      <c r="I154" s="695"/>
      <c r="J154" s="695"/>
      <c r="K154" s="695"/>
      <c r="L154" s="695"/>
      <c r="M154" s="695"/>
      <c r="N154" s="695"/>
      <c r="O154" s="695"/>
      <c r="P154" s="695"/>
      <c r="Q154" s="695"/>
      <c r="R154" s="695"/>
      <c r="S154" s="695"/>
      <c r="T154" s="695"/>
      <c r="U154" s="695"/>
      <c r="V154" s="695"/>
      <c r="W154" s="695"/>
      <c r="X154" s="695"/>
      <c r="Y154" s="695"/>
      <c r="Z154" s="695"/>
    </row>
    <row r="155">
      <c r="A155" s="695"/>
      <c r="B155" s="695"/>
      <c r="C155" s="695"/>
      <c r="D155" s="695"/>
      <c r="E155" s="695"/>
      <c r="F155" s="695"/>
      <c r="G155" s="695"/>
      <c r="H155" s="695"/>
      <c r="I155" s="695"/>
      <c r="J155" s="695"/>
      <c r="K155" s="695"/>
      <c r="L155" s="695"/>
      <c r="M155" s="695"/>
      <c r="N155" s="695"/>
      <c r="O155" s="695"/>
      <c r="P155" s="695"/>
      <c r="Q155" s="695"/>
      <c r="R155" s="695"/>
      <c r="S155" s="695"/>
      <c r="T155" s="695"/>
      <c r="U155" s="695"/>
      <c r="V155" s="695"/>
      <c r="W155" s="695"/>
      <c r="X155" s="695"/>
      <c r="Y155" s="695"/>
      <c r="Z155" s="695"/>
    </row>
    <row r="156">
      <c r="A156" s="695"/>
      <c r="B156" s="695"/>
      <c r="C156" s="695"/>
      <c r="D156" s="695"/>
      <c r="E156" s="695"/>
      <c r="F156" s="695"/>
      <c r="G156" s="695"/>
      <c r="H156" s="695"/>
      <c r="I156" s="695"/>
      <c r="J156" s="695"/>
      <c r="K156" s="695"/>
      <c r="L156" s="695"/>
      <c r="M156" s="695"/>
      <c r="N156" s="695"/>
      <c r="O156" s="695"/>
      <c r="P156" s="695"/>
      <c r="Q156" s="695"/>
      <c r="R156" s="695"/>
      <c r="S156" s="695"/>
      <c r="T156" s="695"/>
      <c r="U156" s="695"/>
      <c r="V156" s="695"/>
      <c r="W156" s="695"/>
      <c r="X156" s="695"/>
      <c r="Y156" s="695"/>
      <c r="Z156" s="695"/>
    </row>
    <row r="157">
      <c r="A157" s="695"/>
      <c r="B157" s="695"/>
      <c r="C157" s="695"/>
      <c r="D157" s="695"/>
      <c r="E157" s="695"/>
      <c r="F157" s="695"/>
      <c r="G157" s="695"/>
      <c r="H157" s="695"/>
      <c r="I157" s="695"/>
      <c r="J157" s="695"/>
      <c r="K157" s="695"/>
      <c r="L157" s="695"/>
      <c r="M157" s="695"/>
      <c r="N157" s="695"/>
      <c r="O157" s="695"/>
      <c r="P157" s="695"/>
      <c r="Q157" s="695"/>
      <c r="R157" s="695"/>
      <c r="S157" s="695"/>
      <c r="T157" s="695"/>
      <c r="U157" s="695"/>
      <c r="V157" s="695"/>
      <c r="W157" s="695"/>
      <c r="X157" s="695"/>
      <c r="Y157" s="695"/>
      <c r="Z157" s="695"/>
    </row>
    <row r="158">
      <c r="A158" s="695"/>
      <c r="B158" s="695"/>
      <c r="C158" s="695"/>
      <c r="D158" s="695"/>
      <c r="E158" s="695"/>
      <c r="F158" s="695"/>
      <c r="G158" s="695"/>
      <c r="H158" s="695"/>
      <c r="I158" s="695"/>
      <c r="J158" s="695"/>
      <c r="K158" s="695"/>
      <c r="L158" s="695"/>
      <c r="M158" s="695"/>
      <c r="N158" s="695"/>
      <c r="O158" s="695"/>
      <c r="P158" s="695"/>
      <c r="Q158" s="695"/>
      <c r="R158" s="695"/>
      <c r="S158" s="695"/>
      <c r="T158" s="695"/>
      <c r="U158" s="695"/>
      <c r="V158" s="695"/>
      <c r="W158" s="695"/>
      <c r="X158" s="695"/>
      <c r="Y158" s="695"/>
      <c r="Z158" s="695"/>
    </row>
    <row r="159">
      <c r="A159" s="695"/>
      <c r="B159" s="695"/>
      <c r="C159" s="695"/>
      <c r="D159" s="695"/>
      <c r="E159" s="695"/>
      <c r="F159" s="695"/>
      <c r="G159" s="695"/>
      <c r="H159" s="695"/>
      <c r="I159" s="695"/>
      <c r="J159" s="695"/>
      <c r="K159" s="695"/>
      <c r="L159" s="695"/>
      <c r="M159" s="695"/>
      <c r="N159" s="695"/>
      <c r="O159" s="695"/>
      <c r="P159" s="695"/>
      <c r="Q159" s="695"/>
      <c r="R159" s="695"/>
      <c r="S159" s="695"/>
      <c r="T159" s="695"/>
      <c r="U159" s="695"/>
      <c r="V159" s="695"/>
      <c r="W159" s="695"/>
      <c r="X159" s="695"/>
      <c r="Y159" s="695"/>
      <c r="Z159" s="695"/>
    </row>
    <row r="160">
      <c r="A160" s="695"/>
      <c r="B160" s="695"/>
      <c r="C160" s="695"/>
      <c r="D160" s="695"/>
      <c r="E160" s="695"/>
      <c r="F160" s="695"/>
      <c r="G160" s="695"/>
      <c r="H160" s="695"/>
      <c r="I160" s="695"/>
      <c r="J160" s="695"/>
      <c r="K160" s="695"/>
      <c r="L160" s="695"/>
      <c r="M160" s="695"/>
      <c r="N160" s="695"/>
      <c r="O160" s="695"/>
      <c r="P160" s="695"/>
      <c r="Q160" s="695"/>
      <c r="R160" s="695"/>
      <c r="S160" s="695"/>
      <c r="T160" s="695"/>
      <c r="U160" s="695"/>
      <c r="V160" s="695"/>
      <c r="W160" s="695"/>
      <c r="X160" s="695"/>
      <c r="Y160" s="695"/>
      <c r="Z160" s="695"/>
    </row>
    <row r="161">
      <c r="A161" s="695"/>
      <c r="B161" s="695"/>
      <c r="C161" s="695"/>
      <c r="D161" s="695"/>
      <c r="E161" s="695"/>
      <c r="F161" s="695"/>
      <c r="G161" s="695"/>
      <c r="H161" s="695"/>
      <c r="I161" s="695"/>
      <c r="J161" s="695"/>
      <c r="K161" s="695"/>
      <c r="L161" s="695"/>
      <c r="M161" s="695"/>
      <c r="N161" s="695"/>
      <c r="O161" s="695"/>
      <c r="P161" s="695"/>
      <c r="Q161" s="695"/>
      <c r="R161" s="695"/>
      <c r="S161" s="695"/>
      <c r="T161" s="695"/>
      <c r="U161" s="695"/>
      <c r="V161" s="695"/>
      <c r="W161" s="695"/>
      <c r="X161" s="695"/>
      <c r="Y161" s="695"/>
      <c r="Z161" s="695"/>
    </row>
    <row r="162">
      <c r="A162" s="695"/>
      <c r="B162" s="695"/>
      <c r="C162" s="695"/>
      <c r="D162" s="695"/>
      <c r="E162" s="695"/>
      <c r="F162" s="695"/>
      <c r="G162" s="695"/>
      <c r="H162" s="695"/>
      <c r="I162" s="695"/>
      <c r="J162" s="695"/>
      <c r="K162" s="695"/>
      <c r="L162" s="695"/>
      <c r="M162" s="695"/>
      <c r="N162" s="695"/>
      <c r="O162" s="695"/>
      <c r="P162" s="695"/>
      <c r="Q162" s="695"/>
      <c r="R162" s="695"/>
      <c r="S162" s="695"/>
      <c r="T162" s="695"/>
      <c r="U162" s="695"/>
      <c r="V162" s="695"/>
      <c r="W162" s="695"/>
      <c r="X162" s="695"/>
      <c r="Y162" s="695"/>
      <c r="Z162" s="695"/>
    </row>
    <row r="163">
      <c r="A163" s="695"/>
      <c r="B163" s="695"/>
      <c r="C163" s="695"/>
      <c r="D163" s="695"/>
      <c r="E163" s="695"/>
      <c r="F163" s="695"/>
      <c r="G163" s="695"/>
      <c r="H163" s="695"/>
      <c r="I163" s="695"/>
      <c r="J163" s="695"/>
      <c r="K163" s="695"/>
      <c r="L163" s="695"/>
      <c r="M163" s="695"/>
      <c r="N163" s="695"/>
      <c r="O163" s="695"/>
      <c r="P163" s="695"/>
      <c r="Q163" s="695"/>
      <c r="R163" s="695"/>
      <c r="S163" s="695"/>
      <c r="T163" s="695"/>
      <c r="U163" s="695"/>
      <c r="V163" s="695"/>
      <c r="W163" s="695"/>
      <c r="X163" s="695"/>
      <c r="Y163" s="695"/>
      <c r="Z163" s="695"/>
    </row>
    <row r="164">
      <c r="A164" s="695"/>
      <c r="B164" s="695"/>
      <c r="C164" s="695"/>
      <c r="D164" s="695"/>
      <c r="E164" s="695"/>
      <c r="F164" s="695"/>
      <c r="G164" s="695"/>
      <c r="H164" s="695"/>
      <c r="I164" s="695"/>
      <c r="J164" s="695"/>
      <c r="K164" s="695"/>
      <c r="L164" s="695"/>
      <c r="M164" s="695"/>
      <c r="N164" s="695"/>
      <c r="O164" s="695"/>
      <c r="P164" s="695"/>
      <c r="Q164" s="695"/>
      <c r="R164" s="695"/>
      <c r="S164" s="695"/>
      <c r="T164" s="695"/>
      <c r="U164" s="695"/>
      <c r="V164" s="695"/>
      <c r="W164" s="695"/>
      <c r="X164" s="695"/>
      <c r="Y164" s="695"/>
      <c r="Z164" s="695"/>
    </row>
    <row r="165">
      <c r="A165" s="695"/>
      <c r="B165" s="695"/>
      <c r="C165" s="695"/>
      <c r="D165" s="695"/>
      <c r="E165" s="695"/>
      <c r="F165" s="695"/>
      <c r="G165" s="695"/>
      <c r="H165" s="695"/>
      <c r="I165" s="695"/>
      <c r="J165" s="695"/>
      <c r="K165" s="695"/>
      <c r="L165" s="695"/>
      <c r="M165" s="695"/>
      <c r="N165" s="695"/>
      <c r="O165" s="695"/>
      <c r="P165" s="695"/>
      <c r="Q165" s="695"/>
      <c r="R165" s="695"/>
      <c r="S165" s="695"/>
      <c r="T165" s="695"/>
      <c r="U165" s="695"/>
      <c r="V165" s="695"/>
      <c r="W165" s="695"/>
      <c r="X165" s="695"/>
      <c r="Y165" s="695"/>
      <c r="Z165" s="695"/>
    </row>
    <row r="166">
      <c r="A166" s="695"/>
      <c r="B166" s="695"/>
      <c r="C166" s="695"/>
      <c r="D166" s="695"/>
      <c r="E166" s="695"/>
      <c r="F166" s="695"/>
      <c r="G166" s="695"/>
      <c r="H166" s="695"/>
      <c r="I166" s="695"/>
      <c r="J166" s="695"/>
      <c r="K166" s="695"/>
      <c r="L166" s="695"/>
      <c r="M166" s="695"/>
      <c r="N166" s="695"/>
      <c r="O166" s="695"/>
      <c r="P166" s="695"/>
      <c r="Q166" s="695"/>
      <c r="R166" s="695"/>
      <c r="S166" s="695"/>
      <c r="T166" s="695"/>
      <c r="U166" s="695"/>
      <c r="V166" s="695"/>
      <c r="W166" s="695"/>
      <c r="X166" s="695"/>
      <c r="Y166" s="695"/>
      <c r="Z166" s="695"/>
    </row>
    <row r="167">
      <c r="A167" s="695"/>
      <c r="B167" s="695"/>
      <c r="C167" s="695"/>
      <c r="D167" s="695"/>
      <c r="E167" s="695"/>
      <c r="F167" s="695"/>
      <c r="G167" s="695"/>
      <c r="H167" s="695"/>
      <c r="I167" s="695"/>
      <c r="J167" s="695"/>
      <c r="K167" s="695"/>
      <c r="L167" s="695"/>
      <c r="M167" s="695"/>
      <c r="N167" s="695"/>
      <c r="O167" s="695"/>
      <c r="P167" s="695"/>
      <c r="Q167" s="695"/>
      <c r="R167" s="695"/>
      <c r="S167" s="695"/>
      <c r="T167" s="695"/>
      <c r="U167" s="695"/>
      <c r="V167" s="695"/>
      <c r="W167" s="695"/>
      <c r="X167" s="695"/>
      <c r="Y167" s="695"/>
      <c r="Z167" s="695"/>
    </row>
    <row r="168">
      <c r="A168" s="695"/>
      <c r="B168" s="695"/>
      <c r="C168" s="695"/>
      <c r="D168" s="695"/>
      <c r="E168" s="695"/>
      <c r="F168" s="695"/>
      <c r="G168" s="695"/>
      <c r="H168" s="695"/>
      <c r="I168" s="695"/>
      <c r="J168" s="695"/>
      <c r="K168" s="695"/>
      <c r="L168" s="695"/>
      <c r="M168" s="695"/>
      <c r="N168" s="695"/>
      <c r="O168" s="695"/>
      <c r="P168" s="695"/>
      <c r="Q168" s="695"/>
      <c r="R168" s="695"/>
      <c r="S168" s="695"/>
      <c r="T168" s="695"/>
      <c r="U168" s="695"/>
      <c r="V168" s="695"/>
      <c r="W168" s="695"/>
      <c r="X168" s="695"/>
      <c r="Y168" s="695"/>
      <c r="Z168" s="695"/>
    </row>
    <row r="169">
      <c r="A169" s="695"/>
      <c r="B169" s="695"/>
      <c r="C169" s="695"/>
      <c r="D169" s="695"/>
      <c r="E169" s="695"/>
      <c r="F169" s="695"/>
      <c r="G169" s="695"/>
      <c r="H169" s="695"/>
      <c r="I169" s="695"/>
      <c r="J169" s="695"/>
      <c r="K169" s="695"/>
      <c r="L169" s="695"/>
      <c r="M169" s="695"/>
      <c r="N169" s="695"/>
      <c r="O169" s="695"/>
      <c r="P169" s="695"/>
      <c r="Q169" s="695"/>
      <c r="R169" s="695"/>
      <c r="S169" s="695"/>
      <c r="T169" s="695"/>
      <c r="U169" s="695"/>
      <c r="V169" s="695"/>
      <c r="W169" s="695"/>
      <c r="X169" s="695"/>
      <c r="Y169" s="695"/>
      <c r="Z169" s="695"/>
    </row>
    <row r="170">
      <c r="A170" s="695"/>
      <c r="B170" s="695"/>
      <c r="C170" s="695"/>
      <c r="D170" s="695"/>
      <c r="E170" s="695"/>
      <c r="F170" s="695"/>
      <c r="G170" s="695"/>
      <c r="H170" s="695"/>
      <c r="I170" s="695"/>
      <c r="J170" s="695"/>
      <c r="K170" s="695"/>
      <c r="L170" s="695"/>
      <c r="M170" s="695"/>
      <c r="N170" s="695"/>
      <c r="O170" s="695"/>
      <c r="P170" s="695"/>
      <c r="Q170" s="695"/>
      <c r="R170" s="695"/>
      <c r="S170" s="695"/>
      <c r="T170" s="695"/>
      <c r="U170" s="695"/>
      <c r="V170" s="695"/>
      <c r="W170" s="695"/>
      <c r="X170" s="695"/>
      <c r="Y170" s="695"/>
      <c r="Z170" s="695"/>
    </row>
    <row r="171">
      <c r="A171" s="695"/>
      <c r="B171" s="695"/>
      <c r="C171" s="695"/>
      <c r="D171" s="695"/>
      <c r="E171" s="695"/>
      <c r="F171" s="695"/>
      <c r="G171" s="695"/>
      <c r="H171" s="695"/>
      <c r="I171" s="695"/>
      <c r="J171" s="695"/>
      <c r="K171" s="695"/>
      <c r="L171" s="695"/>
      <c r="M171" s="695"/>
      <c r="N171" s="695"/>
      <c r="O171" s="695"/>
      <c r="P171" s="695"/>
      <c r="Q171" s="695"/>
      <c r="R171" s="695"/>
      <c r="S171" s="695"/>
      <c r="T171" s="695"/>
      <c r="U171" s="695"/>
      <c r="V171" s="695"/>
      <c r="W171" s="695"/>
      <c r="X171" s="695"/>
      <c r="Y171" s="695"/>
      <c r="Z171" s="695"/>
    </row>
    <row r="172">
      <c r="A172" s="695"/>
      <c r="B172" s="695"/>
      <c r="C172" s="695"/>
      <c r="D172" s="695"/>
      <c r="E172" s="695"/>
      <c r="F172" s="695"/>
      <c r="G172" s="695"/>
      <c r="H172" s="695"/>
      <c r="I172" s="695"/>
      <c r="J172" s="695"/>
      <c r="K172" s="695"/>
      <c r="L172" s="695"/>
      <c r="M172" s="695"/>
      <c r="N172" s="695"/>
      <c r="O172" s="695"/>
      <c r="P172" s="695"/>
      <c r="Q172" s="695"/>
      <c r="R172" s="695"/>
      <c r="S172" s="695"/>
      <c r="T172" s="695"/>
      <c r="U172" s="695"/>
      <c r="V172" s="695"/>
      <c r="W172" s="695"/>
      <c r="X172" s="695"/>
      <c r="Y172" s="695"/>
      <c r="Z172" s="695"/>
    </row>
    <row r="173">
      <c r="A173" s="695"/>
      <c r="B173" s="695"/>
      <c r="C173" s="695"/>
      <c r="D173" s="695"/>
      <c r="E173" s="695"/>
      <c r="F173" s="695"/>
      <c r="G173" s="695"/>
      <c r="H173" s="695"/>
      <c r="I173" s="695"/>
      <c r="J173" s="695"/>
      <c r="K173" s="695"/>
      <c r="L173" s="695"/>
      <c r="M173" s="695"/>
      <c r="N173" s="695"/>
      <c r="O173" s="695"/>
      <c r="P173" s="695"/>
      <c r="Q173" s="695"/>
      <c r="R173" s="695"/>
      <c r="S173" s="695"/>
      <c r="T173" s="695"/>
      <c r="U173" s="695"/>
      <c r="V173" s="695"/>
      <c r="W173" s="695"/>
      <c r="X173" s="695"/>
      <c r="Y173" s="695"/>
      <c r="Z173" s="695"/>
    </row>
    <row r="174">
      <c r="A174" s="695"/>
      <c r="B174" s="695"/>
      <c r="C174" s="695"/>
      <c r="D174" s="695"/>
      <c r="E174" s="695"/>
      <c r="F174" s="695"/>
      <c r="G174" s="695"/>
      <c r="H174" s="695"/>
      <c r="I174" s="695"/>
      <c r="J174" s="695"/>
      <c r="K174" s="695"/>
      <c r="L174" s="695"/>
      <c r="M174" s="695"/>
      <c r="N174" s="695"/>
      <c r="O174" s="695"/>
      <c r="P174" s="695"/>
      <c r="Q174" s="695"/>
      <c r="R174" s="695"/>
      <c r="S174" s="695"/>
      <c r="T174" s="695"/>
      <c r="U174" s="695"/>
      <c r="V174" s="695"/>
      <c r="W174" s="695"/>
      <c r="X174" s="695"/>
      <c r="Y174" s="695"/>
      <c r="Z174" s="695"/>
    </row>
    <row r="175">
      <c r="A175" s="695"/>
      <c r="B175" s="695"/>
      <c r="C175" s="695"/>
      <c r="D175" s="695"/>
      <c r="E175" s="695"/>
      <c r="F175" s="695"/>
      <c r="G175" s="695"/>
      <c r="H175" s="695"/>
      <c r="I175" s="695"/>
      <c r="J175" s="695"/>
      <c r="K175" s="695"/>
      <c r="L175" s="695"/>
      <c r="M175" s="695"/>
      <c r="N175" s="695"/>
      <c r="O175" s="695"/>
      <c r="P175" s="695"/>
      <c r="Q175" s="695"/>
      <c r="R175" s="695"/>
      <c r="S175" s="695"/>
      <c r="T175" s="695"/>
      <c r="U175" s="695"/>
      <c r="V175" s="695"/>
      <c r="W175" s="695"/>
      <c r="X175" s="695"/>
      <c r="Y175" s="695"/>
      <c r="Z175" s="695"/>
    </row>
    <row r="176">
      <c r="A176" s="695"/>
      <c r="B176" s="695"/>
      <c r="C176" s="695"/>
      <c r="D176" s="695"/>
      <c r="E176" s="695"/>
      <c r="F176" s="695"/>
      <c r="G176" s="695"/>
      <c r="H176" s="695"/>
      <c r="I176" s="695"/>
      <c r="J176" s="695"/>
      <c r="K176" s="695"/>
      <c r="L176" s="695"/>
      <c r="M176" s="695"/>
      <c r="N176" s="695"/>
      <c r="O176" s="695"/>
      <c r="P176" s="695"/>
      <c r="Q176" s="695"/>
      <c r="R176" s="695"/>
      <c r="S176" s="695"/>
      <c r="T176" s="695"/>
      <c r="U176" s="695"/>
      <c r="V176" s="695"/>
      <c r="W176" s="695"/>
      <c r="X176" s="695"/>
      <c r="Y176" s="695"/>
      <c r="Z176" s="695"/>
    </row>
    <row r="177">
      <c r="A177" s="695"/>
      <c r="B177" s="695"/>
      <c r="C177" s="695"/>
      <c r="D177" s="695"/>
      <c r="E177" s="695"/>
      <c r="F177" s="695"/>
      <c r="G177" s="695"/>
      <c r="H177" s="695"/>
      <c r="I177" s="695"/>
      <c r="J177" s="695"/>
      <c r="K177" s="695"/>
      <c r="L177" s="695"/>
      <c r="M177" s="695"/>
      <c r="N177" s="695"/>
      <c r="O177" s="695"/>
      <c r="P177" s="695"/>
      <c r="Q177" s="695"/>
      <c r="R177" s="695"/>
      <c r="S177" s="695"/>
      <c r="T177" s="695"/>
      <c r="U177" s="695"/>
      <c r="V177" s="695"/>
      <c r="W177" s="695"/>
      <c r="X177" s="695"/>
      <c r="Y177" s="695"/>
      <c r="Z177" s="695"/>
    </row>
    <row r="178">
      <c r="A178" s="695"/>
      <c r="B178" s="695"/>
      <c r="C178" s="695"/>
      <c r="D178" s="695"/>
      <c r="E178" s="695"/>
      <c r="F178" s="695"/>
      <c r="G178" s="695"/>
      <c r="H178" s="695"/>
      <c r="I178" s="695"/>
      <c r="J178" s="695"/>
      <c r="K178" s="695"/>
      <c r="L178" s="695"/>
      <c r="M178" s="695"/>
      <c r="N178" s="695"/>
      <c r="O178" s="695"/>
      <c r="P178" s="695"/>
      <c r="Q178" s="695"/>
      <c r="R178" s="695"/>
      <c r="S178" s="695"/>
      <c r="T178" s="695"/>
      <c r="U178" s="695"/>
      <c r="V178" s="695"/>
      <c r="W178" s="695"/>
      <c r="X178" s="695"/>
      <c r="Y178" s="695"/>
      <c r="Z178" s="695"/>
    </row>
    <row r="179">
      <c r="A179" s="695"/>
      <c r="B179" s="695"/>
      <c r="C179" s="695"/>
      <c r="D179" s="695"/>
      <c r="E179" s="695"/>
      <c r="F179" s="695"/>
      <c r="G179" s="695"/>
      <c r="H179" s="695"/>
      <c r="I179" s="695"/>
      <c r="J179" s="695"/>
      <c r="K179" s="695"/>
      <c r="L179" s="695"/>
      <c r="M179" s="695"/>
      <c r="N179" s="695"/>
      <c r="O179" s="695"/>
      <c r="P179" s="695"/>
      <c r="Q179" s="695"/>
      <c r="R179" s="695"/>
      <c r="S179" s="695"/>
      <c r="T179" s="695"/>
      <c r="U179" s="695"/>
      <c r="V179" s="695"/>
      <c r="W179" s="695"/>
      <c r="X179" s="695"/>
      <c r="Y179" s="695"/>
      <c r="Z179" s="695"/>
    </row>
    <row r="180">
      <c r="A180" s="695"/>
      <c r="B180" s="695"/>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row>
    <row r="181">
      <c r="A181" s="695"/>
      <c r="B181" s="695"/>
      <c r="C181" s="695"/>
      <c r="D181" s="695"/>
      <c r="E181" s="695"/>
      <c r="F181" s="695"/>
      <c r="G181" s="695"/>
      <c r="H181" s="695"/>
      <c r="I181" s="695"/>
      <c r="J181" s="695"/>
      <c r="K181" s="695"/>
      <c r="L181" s="695"/>
      <c r="M181" s="695"/>
      <c r="N181" s="695"/>
      <c r="O181" s="695"/>
      <c r="P181" s="695"/>
      <c r="Q181" s="695"/>
      <c r="R181" s="695"/>
      <c r="S181" s="695"/>
      <c r="T181" s="695"/>
      <c r="U181" s="695"/>
      <c r="V181" s="695"/>
      <c r="W181" s="695"/>
      <c r="X181" s="695"/>
      <c r="Y181" s="695"/>
      <c r="Z181" s="695"/>
    </row>
    <row r="182">
      <c r="A182" s="695"/>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row>
    <row r="183">
      <c r="A183" s="695"/>
      <c r="B183" s="695"/>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row>
    <row r="184">
      <c r="A184" s="695"/>
      <c r="B184" s="695"/>
      <c r="C184" s="695"/>
      <c r="D184" s="695"/>
      <c r="E184" s="695"/>
      <c r="F184" s="695"/>
      <c r="G184" s="695"/>
      <c r="H184" s="695"/>
      <c r="I184" s="695"/>
      <c r="J184" s="695"/>
      <c r="K184" s="695"/>
      <c r="L184" s="695"/>
      <c r="M184" s="695"/>
      <c r="N184" s="695"/>
      <c r="O184" s="695"/>
      <c r="P184" s="695"/>
      <c r="Q184" s="695"/>
      <c r="R184" s="695"/>
      <c r="S184" s="695"/>
      <c r="T184" s="695"/>
      <c r="U184" s="695"/>
      <c r="V184" s="695"/>
      <c r="W184" s="695"/>
      <c r="X184" s="695"/>
      <c r="Y184" s="695"/>
      <c r="Z184" s="695"/>
    </row>
    <row r="185">
      <c r="A185" s="695"/>
      <c r="B185" s="695"/>
      <c r="C185" s="695"/>
      <c r="D185" s="695"/>
      <c r="E185" s="695"/>
      <c r="F185" s="695"/>
      <c r="G185" s="695"/>
      <c r="H185" s="695"/>
      <c r="I185" s="695"/>
      <c r="J185" s="695"/>
      <c r="K185" s="695"/>
      <c r="L185" s="695"/>
      <c r="M185" s="695"/>
      <c r="N185" s="695"/>
      <c r="O185" s="695"/>
      <c r="P185" s="695"/>
      <c r="Q185" s="695"/>
      <c r="R185" s="695"/>
      <c r="S185" s="695"/>
      <c r="T185" s="695"/>
      <c r="U185" s="695"/>
      <c r="V185" s="695"/>
      <c r="W185" s="695"/>
      <c r="X185" s="695"/>
      <c r="Y185" s="695"/>
      <c r="Z185" s="695"/>
    </row>
    <row r="186">
      <c r="A186" s="695"/>
      <c r="B186" s="695"/>
      <c r="C186" s="695"/>
      <c r="D186" s="695"/>
      <c r="E186" s="695"/>
      <c r="F186" s="695"/>
      <c r="G186" s="695"/>
      <c r="H186" s="695"/>
      <c r="I186" s="695"/>
      <c r="J186" s="695"/>
      <c r="K186" s="695"/>
      <c r="L186" s="695"/>
      <c r="M186" s="695"/>
      <c r="N186" s="695"/>
      <c r="O186" s="695"/>
      <c r="P186" s="695"/>
      <c r="Q186" s="695"/>
      <c r="R186" s="695"/>
      <c r="S186" s="695"/>
      <c r="T186" s="695"/>
      <c r="U186" s="695"/>
      <c r="V186" s="695"/>
      <c r="W186" s="695"/>
      <c r="X186" s="695"/>
      <c r="Y186" s="695"/>
      <c r="Z186" s="695"/>
    </row>
    <row r="187">
      <c r="A187" s="695"/>
      <c r="B187" s="695"/>
      <c r="C187" s="695"/>
      <c r="D187" s="695"/>
      <c r="E187" s="695"/>
      <c r="F187" s="695"/>
      <c r="G187" s="695"/>
      <c r="H187" s="695"/>
      <c r="I187" s="695"/>
      <c r="J187" s="695"/>
      <c r="K187" s="695"/>
      <c r="L187" s="695"/>
      <c r="M187" s="695"/>
      <c r="N187" s="695"/>
      <c r="O187" s="695"/>
      <c r="P187" s="695"/>
      <c r="Q187" s="695"/>
      <c r="R187" s="695"/>
      <c r="S187" s="695"/>
      <c r="T187" s="695"/>
      <c r="U187" s="695"/>
      <c r="V187" s="695"/>
      <c r="W187" s="695"/>
      <c r="X187" s="695"/>
      <c r="Y187" s="695"/>
      <c r="Z187" s="695"/>
    </row>
    <row r="188">
      <c r="A188" s="695"/>
      <c r="B188" s="695"/>
      <c r="C188" s="695"/>
      <c r="D188" s="695"/>
      <c r="E188" s="695"/>
      <c r="F188" s="695"/>
      <c r="G188" s="695"/>
      <c r="H188" s="695"/>
      <c r="I188" s="695"/>
      <c r="J188" s="695"/>
      <c r="K188" s="695"/>
      <c r="L188" s="695"/>
      <c r="M188" s="695"/>
      <c r="N188" s="695"/>
      <c r="O188" s="695"/>
      <c r="P188" s="695"/>
      <c r="Q188" s="695"/>
      <c r="R188" s="695"/>
      <c r="S188" s="695"/>
      <c r="T188" s="695"/>
      <c r="U188" s="695"/>
      <c r="V188" s="695"/>
      <c r="W188" s="695"/>
      <c r="X188" s="695"/>
      <c r="Y188" s="695"/>
      <c r="Z188" s="695"/>
    </row>
    <row r="189">
      <c r="A189" s="695"/>
      <c r="B189" s="695"/>
      <c r="C189" s="695"/>
      <c r="D189" s="695"/>
      <c r="E189" s="695"/>
      <c r="F189" s="695"/>
      <c r="G189" s="695"/>
      <c r="H189" s="695"/>
      <c r="I189" s="695"/>
      <c r="J189" s="695"/>
      <c r="K189" s="695"/>
      <c r="L189" s="695"/>
      <c r="M189" s="695"/>
      <c r="N189" s="695"/>
      <c r="O189" s="695"/>
      <c r="P189" s="695"/>
      <c r="Q189" s="695"/>
      <c r="R189" s="695"/>
      <c r="S189" s="695"/>
      <c r="T189" s="695"/>
      <c r="U189" s="695"/>
      <c r="V189" s="695"/>
      <c r="W189" s="695"/>
      <c r="X189" s="695"/>
      <c r="Y189" s="695"/>
      <c r="Z189" s="695"/>
    </row>
    <row r="190">
      <c r="A190" s="695"/>
      <c r="B190" s="695"/>
      <c r="C190" s="695"/>
      <c r="D190" s="695"/>
      <c r="E190" s="695"/>
      <c r="F190" s="695"/>
      <c r="G190" s="695"/>
      <c r="H190" s="695"/>
      <c r="I190" s="695"/>
      <c r="J190" s="695"/>
      <c r="K190" s="695"/>
      <c r="L190" s="695"/>
      <c r="M190" s="695"/>
      <c r="N190" s="695"/>
      <c r="O190" s="695"/>
      <c r="P190" s="695"/>
      <c r="Q190" s="695"/>
      <c r="R190" s="695"/>
      <c r="S190" s="695"/>
      <c r="T190" s="695"/>
      <c r="U190" s="695"/>
      <c r="V190" s="695"/>
      <c r="W190" s="695"/>
      <c r="X190" s="695"/>
      <c r="Y190" s="695"/>
      <c r="Z190" s="695"/>
    </row>
    <row r="191">
      <c r="A191" s="695"/>
      <c r="B191" s="695"/>
      <c r="C191" s="695"/>
      <c r="D191" s="695"/>
      <c r="E191" s="695"/>
      <c r="F191" s="695"/>
      <c r="G191" s="695"/>
      <c r="H191" s="695"/>
      <c r="I191" s="695"/>
      <c r="J191" s="695"/>
      <c r="K191" s="695"/>
      <c r="L191" s="695"/>
      <c r="M191" s="695"/>
      <c r="N191" s="695"/>
      <c r="O191" s="695"/>
      <c r="P191" s="695"/>
      <c r="Q191" s="695"/>
      <c r="R191" s="695"/>
      <c r="S191" s="695"/>
      <c r="T191" s="695"/>
      <c r="U191" s="695"/>
      <c r="V191" s="695"/>
      <c r="W191" s="695"/>
      <c r="X191" s="695"/>
      <c r="Y191" s="695"/>
      <c r="Z191" s="695"/>
    </row>
    <row r="192">
      <c r="A192" s="695"/>
      <c r="B192" s="695"/>
      <c r="C192" s="695"/>
      <c r="D192" s="695"/>
      <c r="E192" s="695"/>
      <c r="F192" s="695"/>
      <c r="G192" s="695"/>
      <c r="H192" s="695"/>
      <c r="I192" s="695"/>
      <c r="J192" s="695"/>
      <c r="K192" s="695"/>
      <c r="L192" s="695"/>
      <c r="M192" s="695"/>
      <c r="N192" s="695"/>
      <c r="O192" s="695"/>
      <c r="P192" s="695"/>
      <c r="Q192" s="695"/>
      <c r="R192" s="695"/>
      <c r="S192" s="695"/>
      <c r="T192" s="695"/>
      <c r="U192" s="695"/>
      <c r="V192" s="695"/>
      <c r="W192" s="695"/>
      <c r="X192" s="695"/>
      <c r="Y192" s="695"/>
      <c r="Z192" s="695"/>
    </row>
    <row r="193">
      <c r="A193" s="695"/>
      <c r="B193" s="695"/>
      <c r="C193" s="695"/>
      <c r="D193" s="695"/>
      <c r="E193" s="695"/>
      <c r="F193" s="695"/>
      <c r="G193" s="695"/>
      <c r="H193" s="695"/>
      <c r="I193" s="695"/>
      <c r="J193" s="695"/>
      <c r="K193" s="695"/>
      <c r="L193" s="695"/>
      <c r="M193" s="695"/>
      <c r="N193" s="695"/>
      <c r="O193" s="695"/>
      <c r="P193" s="695"/>
      <c r="Q193" s="695"/>
      <c r="R193" s="695"/>
      <c r="S193" s="695"/>
      <c r="T193" s="695"/>
      <c r="U193" s="695"/>
      <c r="V193" s="695"/>
      <c r="W193" s="695"/>
      <c r="X193" s="695"/>
      <c r="Y193" s="695"/>
      <c r="Z193" s="695"/>
    </row>
    <row r="194">
      <c r="A194" s="695"/>
      <c r="B194" s="695"/>
      <c r="C194" s="695"/>
      <c r="D194" s="695"/>
      <c r="E194" s="695"/>
      <c r="F194" s="695"/>
      <c r="G194" s="695"/>
      <c r="H194" s="695"/>
      <c r="I194" s="695"/>
      <c r="J194" s="695"/>
      <c r="K194" s="695"/>
      <c r="L194" s="695"/>
      <c r="M194" s="695"/>
      <c r="N194" s="695"/>
      <c r="O194" s="695"/>
      <c r="P194" s="695"/>
      <c r="Q194" s="695"/>
      <c r="R194" s="695"/>
      <c r="S194" s="695"/>
      <c r="T194" s="695"/>
      <c r="U194" s="695"/>
      <c r="V194" s="695"/>
      <c r="W194" s="695"/>
      <c r="X194" s="695"/>
      <c r="Y194" s="695"/>
      <c r="Z194" s="695"/>
    </row>
    <row r="195">
      <c r="A195" s="695"/>
      <c r="B195" s="695"/>
      <c r="C195" s="695"/>
      <c r="D195" s="695"/>
      <c r="E195" s="695"/>
      <c r="F195" s="695"/>
      <c r="G195" s="695"/>
      <c r="H195" s="695"/>
      <c r="I195" s="695"/>
      <c r="J195" s="695"/>
      <c r="K195" s="695"/>
      <c r="L195" s="695"/>
      <c r="M195" s="695"/>
      <c r="N195" s="695"/>
      <c r="O195" s="695"/>
      <c r="P195" s="695"/>
      <c r="Q195" s="695"/>
      <c r="R195" s="695"/>
      <c r="S195" s="695"/>
      <c r="T195" s="695"/>
      <c r="U195" s="695"/>
      <c r="V195" s="695"/>
      <c r="W195" s="695"/>
      <c r="X195" s="695"/>
      <c r="Y195" s="695"/>
      <c r="Z195" s="695"/>
    </row>
    <row r="196">
      <c r="A196" s="695"/>
      <c r="B196" s="695"/>
      <c r="C196" s="695"/>
      <c r="D196" s="695"/>
      <c r="E196" s="695"/>
      <c r="F196" s="695"/>
      <c r="G196" s="695"/>
      <c r="H196" s="695"/>
      <c r="I196" s="695"/>
      <c r="J196" s="695"/>
      <c r="K196" s="695"/>
      <c r="L196" s="695"/>
      <c r="M196" s="695"/>
      <c r="N196" s="695"/>
      <c r="O196" s="695"/>
      <c r="P196" s="695"/>
      <c r="Q196" s="695"/>
      <c r="R196" s="695"/>
      <c r="S196" s="695"/>
      <c r="T196" s="695"/>
      <c r="U196" s="695"/>
      <c r="V196" s="695"/>
      <c r="W196" s="695"/>
      <c r="X196" s="695"/>
      <c r="Y196" s="695"/>
      <c r="Z196" s="695"/>
    </row>
    <row r="197">
      <c r="A197" s="695"/>
      <c r="B197" s="695"/>
      <c r="C197" s="695"/>
      <c r="D197" s="695"/>
      <c r="E197" s="695"/>
      <c r="F197" s="695"/>
      <c r="G197" s="695"/>
      <c r="H197" s="695"/>
      <c r="I197" s="695"/>
      <c r="J197" s="695"/>
      <c r="K197" s="695"/>
      <c r="L197" s="695"/>
      <c r="M197" s="695"/>
      <c r="N197" s="695"/>
      <c r="O197" s="695"/>
      <c r="P197" s="695"/>
      <c r="Q197" s="695"/>
      <c r="R197" s="695"/>
      <c r="S197" s="695"/>
      <c r="T197" s="695"/>
      <c r="U197" s="695"/>
      <c r="V197" s="695"/>
      <c r="W197" s="695"/>
      <c r="X197" s="695"/>
      <c r="Y197" s="695"/>
      <c r="Z197" s="695"/>
    </row>
    <row r="198">
      <c r="A198" s="695"/>
      <c r="B198" s="695"/>
      <c r="C198" s="695"/>
      <c r="D198" s="695"/>
      <c r="E198" s="695"/>
      <c r="F198" s="695"/>
      <c r="G198" s="695"/>
      <c r="H198" s="695"/>
      <c r="I198" s="695"/>
      <c r="J198" s="695"/>
      <c r="K198" s="695"/>
      <c r="L198" s="695"/>
      <c r="M198" s="695"/>
      <c r="N198" s="695"/>
      <c r="O198" s="695"/>
      <c r="P198" s="695"/>
      <c r="Q198" s="695"/>
      <c r="R198" s="695"/>
      <c r="S198" s="695"/>
      <c r="T198" s="695"/>
      <c r="U198" s="695"/>
      <c r="V198" s="695"/>
      <c r="W198" s="695"/>
      <c r="X198" s="695"/>
      <c r="Y198" s="695"/>
      <c r="Z198" s="695"/>
    </row>
    <row r="199">
      <c r="A199" s="695"/>
      <c r="B199" s="695"/>
      <c r="C199" s="695"/>
      <c r="D199" s="695"/>
      <c r="E199" s="695"/>
      <c r="F199" s="695"/>
      <c r="G199" s="695"/>
      <c r="H199" s="695"/>
      <c r="I199" s="695"/>
      <c r="J199" s="695"/>
      <c r="K199" s="695"/>
      <c r="L199" s="695"/>
      <c r="M199" s="695"/>
      <c r="N199" s="695"/>
      <c r="O199" s="695"/>
      <c r="P199" s="695"/>
      <c r="Q199" s="695"/>
      <c r="R199" s="695"/>
      <c r="S199" s="695"/>
      <c r="T199" s="695"/>
      <c r="U199" s="695"/>
      <c r="V199" s="695"/>
      <c r="W199" s="695"/>
      <c r="X199" s="695"/>
      <c r="Y199" s="695"/>
      <c r="Z199" s="695"/>
    </row>
    <row r="200">
      <c r="A200" s="695"/>
      <c r="B200" s="695"/>
      <c r="C200" s="695"/>
      <c r="D200" s="695"/>
      <c r="E200" s="695"/>
      <c r="F200" s="695"/>
      <c r="G200" s="695"/>
      <c r="H200" s="695"/>
      <c r="I200" s="695"/>
      <c r="J200" s="695"/>
      <c r="K200" s="695"/>
      <c r="L200" s="695"/>
      <c r="M200" s="695"/>
      <c r="N200" s="695"/>
      <c r="O200" s="695"/>
      <c r="P200" s="695"/>
      <c r="Q200" s="695"/>
      <c r="R200" s="695"/>
      <c r="S200" s="695"/>
      <c r="T200" s="695"/>
      <c r="U200" s="695"/>
      <c r="V200" s="695"/>
      <c r="W200" s="695"/>
      <c r="X200" s="695"/>
      <c r="Y200" s="695"/>
      <c r="Z200" s="695"/>
    </row>
    <row r="201">
      <c r="A201" s="695"/>
      <c r="B201" s="695"/>
      <c r="C201" s="695"/>
      <c r="D201" s="695"/>
      <c r="E201" s="695"/>
      <c r="F201" s="695"/>
      <c r="G201" s="695"/>
      <c r="H201" s="695"/>
      <c r="I201" s="695"/>
      <c r="J201" s="695"/>
      <c r="K201" s="695"/>
      <c r="L201" s="695"/>
      <c r="M201" s="695"/>
      <c r="N201" s="695"/>
      <c r="O201" s="695"/>
      <c r="P201" s="695"/>
      <c r="Q201" s="695"/>
      <c r="R201" s="695"/>
      <c r="S201" s="695"/>
      <c r="T201" s="695"/>
      <c r="U201" s="695"/>
      <c r="V201" s="695"/>
      <c r="W201" s="695"/>
      <c r="X201" s="695"/>
      <c r="Y201" s="695"/>
      <c r="Z201" s="695"/>
    </row>
    <row r="202">
      <c r="A202" s="695"/>
      <c r="B202" s="695"/>
      <c r="C202" s="695"/>
      <c r="D202" s="695"/>
      <c r="E202" s="695"/>
      <c r="F202" s="695"/>
      <c r="G202" s="695"/>
      <c r="H202" s="695"/>
      <c r="I202" s="695"/>
      <c r="J202" s="695"/>
      <c r="K202" s="695"/>
      <c r="L202" s="695"/>
      <c r="M202" s="695"/>
      <c r="N202" s="695"/>
      <c r="O202" s="695"/>
      <c r="P202" s="695"/>
      <c r="Q202" s="695"/>
      <c r="R202" s="695"/>
      <c r="S202" s="695"/>
      <c r="T202" s="695"/>
      <c r="U202" s="695"/>
      <c r="V202" s="695"/>
      <c r="W202" s="695"/>
      <c r="X202" s="695"/>
      <c r="Y202" s="695"/>
      <c r="Z202" s="695"/>
    </row>
    <row r="203">
      <c r="A203" s="695"/>
      <c r="B203" s="695"/>
      <c r="C203" s="695"/>
      <c r="D203" s="695"/>
      <c r="E203" s="695"/>
      <c r="F203" s="695"/>
      <c r="G203" s="695"/>
      <c r="H203" s="695"/>
      <c r="I203" s="695"/>
      <c r="J203" s="695"/>
      <c r="K203" s="695"/>
      <c r="L203" s="695"/>
      <c r="M203" s="695"/>
      <c r="N203" s="695"/>
      <c r="O203" s="695"/>
      <c r="P203" s="695"/>
      <c r="Q203" s="695"/>
      <c r="R203" s="695"/>
      <c r="S203" s="695"/>
      <c r="T203" s="695"/>
      <c r="U203" s="695"/>
      <c r="V203" s="695"/>
      <c r="W203" s="695"/>
      <c r="X203" s="695"/>
      <c r="Y203" s="695"/>
      <c r="Z203" s="695"/>
    </row>
    <row r="204">
      <c r="A204" s="695"/>
      <c r="B204" s="695"/>
      <c r="C204" s="695"/>
      <c r="D204" s="695"/>
      <c r="E204" s="695"/>
      <c r="F204" s="695"/>
      <c r="G204" s="695"/>
      <c r="H204" s="695"/>
      <c r="I204" s="695"/>
      <c r="J204" s="695"/>
      <c r="K204" s="695"/>
      <c r="L204" s="695"/>
      <c r="M204" s="695"/>
      <c r="N204" s="695"/>
      <c r="O204" s="695"/>
      <c r="P204" s="695"/>
      <c r="Q204" s="695"/>
      <c r="R204" s="695"/>
      <c r="S204" s="695"/>
      <c r="T204" s="695"/>
      <c r="U204" s="695"/>
      <c r="V204" s="695"/>
      <c r="W204" s="695"/>
      <c r="X204" s="695"/>
      <c r="Y204" s="695"/>
      <c r="Z204" s="695"/>
    </row>
    <row r="205">
      <c r="A205" s="695"/>
      <c r="B205" s="695"/>
      <c r="C205" s="695"/>
      <c r="D205" s="695"/>
      <c r="E205" s="695"/>
      <c r="F205" s="695"/>
      <c r="G205" s="695"/>
      <c r="H205" s="695"/>
      <c r="I205" s="695"/>
      <c r="J205" s="695"/>
      <c r="K205" s="695"/>
      <c r="L205" s="695"/>
      <c r="M205" s="695"/>
      <c r="N205" s="695"/>
      <c r="O205" s="695"/>
      <c r="P205" s="695"/>
      <c r="Q205" s="695"/>
      <c r="R205" s="695"/>
      <c r="S205" s="695"/>
      <c r="T205" s="695"/>
      <c r="U205" s="695"/>
      <c r="V205" s="695"/>
      <c r="W205" s="695"/>
      <c r="X205" s="695"/>
      <c r="Y205" s="695"/>
      <c r="Z205" s="695"/>
    </row>
    <row r="206">
      <c r="A206" s="695"/>
      <c r="B206" s="695"/>
      <c r="C206" s="695"/>
      <c r="D206" s="695"/>
      <c r="E206" s="695"/>
      <c r="F206" s="695"/>
      <c r="G206" s="695"/>
      <c r="H206" s="695"/>
      <c r="I206" s="695"/>
      <c r="J206" s="695"/>
      <c r="K206" s="695"/>
      <c r="L206" s="695"/>
      <c r="M206" s="695"/>
      <c r="N206" s="695"/>
      <c r="O206" s="695"/>
      <c r="P206" s="695"/>
      <c r="Q206" s="695"/>
      <c r="R206" s="695"/>
      <c r="S206" s="695"/>
      <c r="T206" s="695"/>
      <c r="U206" s="695"/>
      <c r="V206" s="695"/>
      <c r="W206" s="695"/>
      <c r="X206" s="695"/>
      <c r="Y206" s="695"/>
      <c r="Z206" s="695"/>
    </row>
    <row r="207">
      <c r="A207" s="695"/>
      <c r="B207" s="695"/>
      <c r="C207" s="695"/>
      <c r="D207" s="695"/>
      <c r="E207" s="695"/>
      <c r="F207" s="695"/>
      <c r="G207" s="695"/>
      <c r="H207" s="695"/>
      <c r="I207" s="695"/>
      <c r="J207" s="695"/>
      <c r="K207" s="695"/>
      <c r="L207" s="695"/>
      <c r="M207" s="695"/>
      <c r="N207" s="695"/>
      <c r="O207" s="695"/>
      <c r="P207" s="695"/>
      <c r="Q207" s="695"/>
      <c r="R207" s="695"/>
      <c r="S207" s="695"/>
      <c r="T207" s="695"/>
      <c r="U207" s="695"/>
      <c r="V207" s="695"/>
      <c r="W207" s="695"/>
      <c r="X207" s="695"/>
      <c r="Y207" s="695"/>
      <c r="Z207" s="695"/>
    </row>
    <row r="208">
      <c r="A208" s="695"/>
      <c r="B208" s="695"/>
      <c r="C208" s="695"/>
      <c r="D208" s="695"/>
      <c r="E208" s="695"/>
      <c r="F208" s="695"/>
      <c r="G208" s="695"/>
      <c r="H208" s="695"/>
      <c r="I208" s="695"/>
      <c r="J208" s="695"/>
      <c r="K208" s="695"/>
      <c r="L208" s="695"/>
      <c r="M208" s="695"/>
      <c r="N208" s="695"/>
      <c r="O208" s="695"/>
      <c r="P208" s="695"/>
      <c r="Q208" s="695"/>
      <c r="R208" s="695"/>
      <c r="S208" s="695"/>
      <c r="T208" s="695"/>
      <c r="U208" s="695"/>
      <c r="V208" s="695"/>
      <c r="W208" s="695"/>
      <c r="X208" s="695"/>
      <c r="Y208" s="695"/>
      <c r="Z208" s="695"/>
    </row>
    <row r="209">
      <c r="A209" s="695"/>
      <c r="B209" s="695"/>
      <c r="C209" s="695"/>
      <c r="D209" s="695"/>
      <c r="E209" s="695"/>
      <c r="F209" s="695"/>
      <c r="G209" s="695"/>
      <c r="H209" s="695"/>
      <c r="I209" s="695"/>
      <c r="J209" s="695"/>
      <c r="K209" s="695"/>
      <c r="L209" s="695"/>
      <c r="M209" s="695"/>
      <c r="N209" s="695"/>
      <c r="O209" s="695"/>
      <c r="P209" s="695"/>
      <c r="Q209" s="695"/>
      <c r="R209" s="695"/>
      <c r="S209" s="695"/>
      <c r="T209" s="695"/>
      <c r="U209" s="695"/>
      <c r="V209" s="695"/>
      <c r="W209" s="695"/>
      <c r="X209" s="695"/>
      <c r="Y209" s="695"/>
      <c r="Z209" s="695"/>
    </row>
    <row r="210">
      <c r="A210" s="695"/>
      <c r="B210" s="695"/>
      <c r="C210" s="695"/>
      <c r="D210" s="695"/>
      <c r="E210" s="695"/>
      <c r="F210" s="695"/>
      <c r="G210" s="695"/>
      <c r="H210" s="695"/>
      <c r="I210" s="695"/>
      <c r="J210" s="695"/>
      <c r="K210" s="695"/>
      <c r="L210" s="695"/>
      <c r="M210" s="695"/>
      <c r="N210" s="695"/>
      <c r="O210" s="695"/>
      <c r="P210" s="695"/>
      <c r="Q210" s="695"/>
      <c r="R210" s="695"/>
      <c r="S210" s="695"/>
      <c r="T210" s="695"/>
      <c r="U210" s="695"/>
      <c r="V210" s="695"/>
      <c r="W210" s="695"/>
      <c r="X210" s="695"/>
      <c r="Y210" s="695"/>
      <c r="Z210" s="695"/>
    </row>
    <row r="211">
      <c r="A211" s="695"/>
      <c r="B211" s="695"/>
      <c r="C211" s="695"/>
      <c r="D211" s="695"/>
      <c r="E211" s="695"/>
      <c r="F211" s="695"/>
      <c r="G211" s="695"/>
      <c r="H211" s="695"/>
      <c r="I211" s="695"/>
      <c r="J211" s="695"/>
      <c r="K211" s="695"/>
      <c r="L211" s="695"/>
      <c r="M211" s="695"/>
      <c r="N211" s="695"/>
      <c r="O211" s="695"/>
      <c r="P211" s="695"/>
      <c r="Q211" s="695"/>
      <c r="R211" s="695"/>
      <c r="S211" s="695"/>
      <c r="T211" s="695"/>
      <c r="U211" s="695"/>
      <c r="V211" s="695"/>
      <c r="W211" s="695"/>
      <c r="X211" s="695"/>
      <c r="Y211" s="695"/>
      <c r="Z211" s="695"/>
    </row>
    <row r="212">
      <c r="A212" s="695"/>
      <c r="B212" s="695"/>
      <c r="C212" s="695"/>
      <c r="D212" s="695"/>
      <c r="E212" s="695"/>
      <c r="F212" s="695"/>
      <c r="G212" s="695"/>
      <c r="H212" s="695"/>
      <c r="I212" s="695"/>
      <c r="J212" s="695"/>
      <c r="K212" s="695"/>
      <c r="L212" s="695"/>
      <c r="M212" s="695"/>
      <c r="N212" s="695"/>
      <c r="O212" s="695"/>
      <c r="P212" s="695"/>
      <c r="Q212" s="695"/>
      <c r="R212" s="695"/>
      <c r="S212" s="695"/>
      <c r="T212" s="695"/>
      <c r="U212" s="695"/>
      <c r="V212" s="695"/>
      <c r="W212" s="695"/>
      <c r="X212" s="695"/>
      <c r="Y212" s="695"/>
      <c r="Z212" s="695"/>
    </row>
    <row r="213">
      <c r="A213" s="695"/>
      <c r="B213" s="695"/>
      <c r="C213" s="695"/>
      <c r="D213" s="695"/>
      <c r="E213" s="695"/>
      <c r="F213" s="695"/>
      <c r="G213" s="695"/>
      <c r="H213" s="695"/>
      <c r="I213" s="695"/>
      <c r="J213" s="695"/>
      <c r="K213" s="695"/>
      <c r="L213" s="695"/>
      <c r="M213" s="695"/>
      <c r="N213" s="695"/>
      <c r="O213" s="695"/>
      <c r="P213" s="695"/>
      <c r="Q213" s="695"/>
      <c r="R213" s="695"/>
      <c r="S213" s="695"/>
      <c r="T213" s="695"/>
      <c r="U213" s="695"/>
      <c r="V213" s="695"/>
      <c r="W213" s="695"/>
      <c r="X213" s="695"/>
      <c r="Y213" s="695"/>
      <c r="Z213" s="695"/>
    </row>
    <row r="214">
      <c r="A214" s="695"/>
      <c r="B214" s="695"/>
      <c r="C214" s="695"/>
      <c r="D214" s="695"/>
      <c r="E214" s="695"/>
      <c r="F214" s="695"/>
      <c r="G214" s="695"/>
      <c r="H214" s="695"/>
      <c r="I214" s="695"/>
      <c r="J214" s="695"/>
      <c r="K214" s="695"/>
      <c r="L214" s="695"/>
      <c r="M214" s="695"/>
      <c r="N214" s="695"/>
      <c r="O214" s="695"/>
      <c r="P214" s="695"/>
      <c r="Q214" s="695"/>
      <c r="R214" s="695"/>
      <c r="S214" s="695"/>
      <c r="T214" s="695"/>
      <c r="U214" s="695"/>
      <c r="V214" s="695"/>
      <c r="W214" s="695"/>
      <c r="X214" s="695"/>
      <c r="Y214" s="695"/>
      <c r="Z214" s="695"/>
    </row>
    <row r="215">
      <c r="A215" s="695"/>
      <c r="B215" s="695"/>
      <c r="C215" s="695"/>
      <c r="D215" s="695"/>
      <c r="E215" s="695"/>
      <c r="F215" s="695"/>
      <c r="G215" s="695"/>
      <c r="H215" s="695"/>
      <c r="I215" s="695"/>
      <c r="J215" s="695"/>
      <c r="K215" s="695"/>
      <c r="L215" s="695"/>
      <c r="M215" s="695"/>
      <c r="N215" s="695"/>
      <c r="O215" s="695"/>
      <c r="P215" s="695"/>
      <c r="Q215" s="695"/>
      <c r="R215" s="695"/>
      <c r="S215" s="695"/>
      <c r="T215" s="695"/>
      <c r="U215" s="695"/>
      <c r="V215" s="695"/>
      <c r="W215" s="695"/>
      <c r="X215" s="695"/>
      <c r="Y215" s="695"/>
      <c r="Z215" s="695"/>
    </row>
    <row r="216">
      <c r="A216" s="695"/>
      <c r="B216" s="695"/>
      <c r="C216" s="695"/>
      <c r="D216" s="695"/>
      <c r="E216" s="695"/>
      <c r="F216" s="695"/>
      <c r="G216" s="695"/>
      <c r="H216" s="695"/>
      <c r="I216" s="695"/>
      <c r="J216" s="695"/>
      <c r="K216" s="695"/>
      <c r="L216" s="695"/>
      <c r="M216" s="695"/>
      <c r="N216" s="695"/>
      <c r="O216" s="695"/>
      <c r="P216" s="695"/>
      <c r="Q216" s="695"/>
      <c r="R216" s="695"/>
      <c r="S216" s="695"/>
      <c r="T216" s="695"/>
      <c r="U216" s="695"/>
      <c r="V216" s="695"/>
      <c r="W216" s="695"/>
      <c r="X216" s="695"/>
      <c r="Y216" s="695"/>
      <c r="Z216" s="695"/>
    </row>
    <row r="217">
      <c r="A217" s="695"/>
      <c r="B217" s="695"/>
      <c r="C217" s="695"/>
      <c r="D217" s="695"/>
      <c r="E217" s="695"/>
      <c r="F217" s="695"/>
      <c r="G217" s="695"/>
      <c r="H217" s="695"/>
      <c r="I217" s="695"/>
      <c r="J217" s="695"/>
      <c r="K217" s="695"/>
      <c r="L217" s="695"/>
      <c r="M217" s="695"/>
      <c r="N217" s="695"/>
      <c r="O217" s="695"/>
      <c r="P217" s="695"/>
      <c r="Q217" s="695"/>
      <c r="R217" s="695"/>
      <c r="S217" s="695"/>
      <c r="T217" s="695"/>
      <c r="U217" s="695"/>
      <c r="V217" s="695"/>
      <c r="W217" s="695"/>
      <c r="X217" s="695"/>
      <c r="Y217" s="695"/>
      <c r="Z217" s="695"/>
    </row>
    <row r="218">
      <c r="A218" s="695"/>
      <c r="B218" s="695"/>
      <c r="C218" s="695"/>
      <c r="D218" s="695"/>
      <c r="E218" s="695"/>
      <c r="F218" s="695"/>
      <c r="G218" s="695"/>
      <c r="H218" s="695"/>
      <c r="I218" s="695"/>
      <c r="J218" s="695"/>
      <c r="K218" s="695"/>
      <c r="L218" s="695"/>
      <c r="M218" s="695"/>
      <c r="N218" s="695"/>
      <c r="O218" s="695"/>
      <c r="P218" s="695"/>
      <c r="Q218" s="695"/>
      <c r="R218" s="695"/>
      <c r="S218" s="695"/>
      <c r="T218" s="695"/>
      <c r="U218" s="695"/>
      <c r="V218" s="695"/>
      <c r="W218" s="695"/>
      <c r="X218" s="695"/>
      <c r="Y218" s="695"/>
      <c r="Z218" s="695"/>
    </row>
    <row r="219">
      <c r="A219" s="695"/>
      <c r="B219" s="695"/>
      <c r="C219" s="695"/>
      <c r="D219" s="695"/>
      <c r="E219" s="695"/>
      <c r="F219" s="695"/>
      <c r="G219" s="695"/>
      <c r="H219" s="695"/>
      <c r="I219" s="695"/>
      <c r="J219" s="695"/>
      <c r="K219" s="695"/>
      <c r="L219" s="695"/>
      <c r="M219" s="695"/>
      <c r="N219" s="695"/>
      <c r="O219" s="695"/>
      <c r="P219" s="695"/>
      <c r="Q219" s="695"/>
      <c r="R219" s="695"/>
      <c r="S219" s="695"/>
      <c r="T219" s="695"/>
      <c r="U219" s="695"/>
      <c r="V219" s="695"/>
      <c r="W219" s="695"/>
      <c r="X219" s="695"/>
      <c r="Y219" s="695"/>
      <c r="Z219" s="695"/>
    </row>
    <row r="220">
      <c r="A220" s="695"/>
      <c r="B220" s="695"/>
      <c r="C220" s="695"/>
      <c r="D220" s="695"/>
      <c r="E220" s="695"/>
      <c r="F220" s="695"/>
      <c r="G220" s="695"/>
      <c r="H220" s="695"/>
      <c r="I220" s="695"/>
      <c r="J220" s="695"/>
      <c r="K220" s="695"/>
      <c r="L220" s="695"/>
      <c r="M220" s="695"/>
      <c r="N220" s="695"/>
      <c r="O220" s="695"/>
      <c r="P220" s="695"/>
      <c r="Q220" s="695"/>
      <c r="R220" s="695"/>
      <c r="S220" s="695"/>
      <c r="T220" s="695"/>
      <c r="U220" s="695"/>
      <c r="V220" s="695"/>
      <c r="W220" s="695"/>
      <c r="X220" s="695"/>
      <c r="Y220" s="695"/>
      <c r="Z220" s="695"/>
    </row>
    <row r="221">
      <c r="A221" s="695"/>
      <c r="B221" s="695"/>
      <c r="C221" s="695"/>
      <c r="D221" s="695"/>
      <c r="E221" s="695"/>
      <c r="F221" s="695"/>
      <c r="G221" s="695"/>
      <c r="H221" s="695"/>
      <c r="I221" s="695"/>
      <c r="J221" s="695"/>
      <c r="K221" s="695"/>
      <c r="L221" s="695"/>
      <c r="M221" s="695"/>
      <c r="N221" s="695"/>
      <c r="O221" s="695"/>
      <c r="P221" s="695"/>
      <c r="Q221" s="695"/>
      <c r="R221" s="695"/>
      <c r="S221" s="695"/>
      <c r="T221" s="695"/>
      <c r="U221" s="695"/>
      <c r="V221" s="695"/>
      <c r="W221" s="695"/>
      <c r="X221" s="695"/>
      <c r="Y221" s="695"/>
      <c r="Z221" s="695"/>
    </row>
    <row r="222">
      <c r="A222" s="695"/>
      <c r="B222" s="695"/>
      <c r="C222" s="695"/>
      <c r="D222" s="695"/>
      <c r="E222" s="695"/>
      <c r="F222" s="695"/>
      <c r="G222" s="695"/>
      <c r="H222" s="695"/>
      <c r="I222" s="695"/>
      <c r="J222" s="695"/>
      <c r="K222" s="695"/>
      <c r="L222" s="695"/>
      <c r="M222" s="695"/>
      <c r="N222" s="695"/>
      <c r="O222" s="695"/>
      <c r="P222" s="695"/>
      <c r="Q222" s="695"/>
      <c r="R222" s="695"/>
      <c r="S222" s="695"/>
      <c r="T222" s="695"/>
      <c r="U222" s="695"/>
      <c r="V222" s="695"/>
      <c r="W222" s="695"/>
      <c r="X222" s="695"/>
      <c r="Y222" s="695"/>
      <c r="Z222" s="695"/>
    </row>
    <row r="223">
      <c r="A223" s="695"/>
      <c r="B223" s="695"/>
      <c r="C223" s="695"/>
      <c r="D223" s="695"/>
      <c r="E223" s="695"/>
      <c r="F223" s="695"/>
      <c r="G223" s="695"/>
      <c r="H223" s="695"/>
      <c r="I223" s="695"/>
      <c r="J223" s="695"/>
      <c r="K223" s="695"/>
      <c r="L223" s="695"/>
      <c r="M223" s="695"/>
      <c r="N223" s="695"/>
      <c r="O223" s="695"/>
      <c r="P223" s="695"/>
      <c r="Q223" s="695"/>
      <c r="R223" s="695"/>
      <c r="S223" s="695"/>
      <c r="T223" s="695"/>
      <c r="U223" s="695"/>
      <c r="V223" s="695"/>
      <c r="W223" s="695"/>
      <c r="X223" s="695"/>
      <c r="Y223" s="695"/>
      <c r="Z223" s="695"/>
    </row>
    <row r="224">
      <c r="A224" s="695"/>
      <c r="B224" s="695"/>
      <c r="C224" s="695"/>
      <c r="D224" s="695"/>
      <c r="E224" s="695"/>
      <c r="F224" s="695"/>
      <c r="G224" s="695"/>
      <c r="H224" s="695"/>
      <c r="I224" s="695"/>
      <c r="J224" s="695"/>
      <c r="K224" s="695"/>
      <c r="L224" s="695"/>
      <c r="M224" s="695"/>
      <c r="N224" s="695"/>
      <c r="O224" s="695"/>
      <c r="P224" s="695"/>
      <c r="Q224" s="695"/>
      <c r="R224" s="695"/>
      <c r="S224" s="695"/>
      <c r="T224" s="695"/>
      <c r="U224" s="695"/>
      <c r="V224" s="695"/>
      <c r="W224" s="695"/>
      <c r="X224" s="695"/>
      <c r="Y224" s="695"/>
      <c r="Z224" s="695"/>
    </row>
    <row r="225">
      <c r="A225" s="695"/>
      <c r="B225" s="695"/>
      <c r="C225" s="695"/>
      <c r="D225" s="695"/>
      <c r="E225" s="695"/>
      <c r="F225" s="695"/>
      <c r="G225" s="695"/>
      <c r="H225" s="695"/>
      <c r="I225" s="695"/>
      <c r="J225" s="695"/>
      <c r="K225" s="695"/>
      <c r="L225" s="695"/>
      <c r="M225" s="695"/>
      <c r="N225" s="695"/>
      <c r="O225" s="695"/>
      <c r="P225" s="695"/>
      <c r="Q225" s="695"/>
      <c r="R225" s="695"/>
      <c r="S225" s="695"/>
      <c r="T225" s="695"/>
      <c r="U225" s="695"/>
      <c r="V225" s="695"/>
      <c r="W225" s="695"/>
      <c r="X225" s="695"/>
      <c r="Y225" s="695"/>
      <c r="Z225" s="695"/>
    </row>
    <row r="226">
      <c r="A226" s="695"/>
      <c r="B226" s="695"/>
      <c r="C226" s="695"/>
      <c r="D226" s="695"/>
      <c r="E226" s="695"/>
      <c r="F226" s="695"/>
      <c r="G226" s="695"/>
      <c r="H226" s="695"/>
      <c r="I226" s="695"/>
      <c r="J226" s="695"/>
      <c r="K226" s="695"/>
      <c r="L226" s="695"/>
      <c r="M226" s="695"/>
      <c r="N226" s="695"/>
      <c r="O226" s="695"/>
      <c r="P226" s="695"/>
      <c r="Q226" s="695"/>
      <c r="R226" s="695"/>
      <c r="S226" s="695"/>
      <c r="T226" s="695"/>
      <c r="U226" s="695"/>
      <c r="V226" s="695"/>
      <c r="W226" s="695"/>
      <c r="X226" s="695"/>
      <c r="Y226" s="695"/>
      <c r="Z226" s="695"/>
    </row>
    <row r="227">
      <c r="A227" s="695"/>
      <c r="B227" s="695"/>
      <c r="C227" s="695"/>
      <c r="D227" s="695"/>
      <c r="E227" s="695"/>
      <c r="F227" s="695"/>
      <c r="G227" s="695"/>
      <c r="H227" s="695"/>
      <c r="I227" s="695"/>
      <c r="J227" s="695"/>
      <c r="K227" s="695"/>
      <c r="L227" s="695"/>
      <c r="M227" s="695"/>
      <c r="N227" s="695"/>
      <c r="O227" s="695"/>
      <c r="P227" s="695"/>
      <c r="Q227" s="695"/>
      <c r="R227" s="695"/>
      <c r="S227" s="695"/>
      <c r="T227" s="695"/>
      <c r="U227" s="695"/>
      <c r="V227" s="695"/>
      <c r="W227" s="695"/>
      <c r="X227" s="695"/>
      <c r="Y227" s="695"/>
      <c r="Z227" s="695"/>
    </row>
    <row r="228">
      <c r="A228" s="695"/>
      <c r="B228" s="695"/>
      <c r="C228" s="695"/>
      <c r="D228" s="695"/>
      <c r="E228" s="695"/>
      <c r="F228" s="695"/>
      <c r="G228" s="695"/>
      <c r="H228" s="695"/>
      <c r="I228" s="695"/>
      <c r="J228" s="695"/>
      <c r="K228" s="695"/>
      <c r="L228" s="695"/>
      <c r="M228" s="695"/>
      <c r="N228" s="695"/>
      <c r="O228" s="695"/>
      <c r="P228" s="695"/>
      <c r="Q228" s="695"/>
      <c r="R228" s="695"/>
      <c r="S228" s="695"/>
      <c r="T228" s="695"/>
      <c r="U228" s="695"/>
      <c r="V228" s="695"/>
      <c r="W228" s="695"/>
      <c r="X228" s="695"/>
      <c r="Y228" s="695"/>
      <c r="Z228" s="695"/>
    </row>
    <row r="229">
      <c r="A229" s="695"/>
      <c r="B229" s="695"/>
      <c r="C229" s="695"/>
      <c r="D229" s="695"/>
      <c r="E229" s="695"/>
      <c r="F229" s="695"/>
      <c r="G229" s="695"/>
      <c r="H229" s="695"/>
      <c r="I229" s="695"/>
      <c r="J229" s="695"/>
      <c r="K229" s="695"/>
      <c r="L229" s="695"/>
      <c r="M229" s="695"/>
      <c r="N229" s="695"/>
      <c r="O229" s="695"/>
      <c r="P229" s="695"/>
      <c r="Q229" s="695"/>
      <c r="R229" s="695"/>
      <c r="S229" s="695"/>
      <c r="T229" s="695"/>
      <c r="U229" s="695"/>
      <c r="V229" s="695"/>
      <c r="W229" s="695"/>
      <c r="X229" s="695"/>
      <c r="Y229" s="695"/>
      <c r="Z229" s="695"/>
    </row>
    <row r="230">
      <c r="A230" s="695"/>
      <c r="B230" s="695"/>
      <c r="C230" s="695"/>
      <c r="D230" s="695"/>
      <c r="E230" s="695"/>
      <c r="F230" s="695"/>
      <c r="G230" s="695"/>
      <c r="H230" s="695"/>
      <c r="I230" s="695"/>
      <c r="J230" s="695"/>
      <c r="K230" s="695"/>
      <c r="L230" s="695"/>
      <c r="M230" s="695"/>
      <c r="N230" s="695"/>
      <c r="O230" s="695"/>
      <c r="P230" s="695"/>
      <c r="Q230" s="695"/>
      <c r="R230" s="695"/>
      <c r="S230" s="695"/>
      <c r="T230" s="695"/>
      <c r="U230" s="695"/>
      <c r="V230" s="695"/>
      <c r="W230" s="695"/>
      <c r="X230" s="695"/>
      <c r="Y230" s="695"/>
      <c r="Z230" s="695"/>
    </row>
    <row r="231">
      <c r="A231" s="695"/>
      <c r="B231" s="695"/>
      <c r="C231" s="695"/>
      <c r="D231" s="695"/>
      <c r="E231" s="695"/>
      <c r="F231" s="695"/>
      <c r="G231" s="695"/>
      <c r="H231" s="695"/>
      <c r="I231" s="695"/>
      <c r="J231" s="695"/>
      <c r="K231" s="695"/>
      <c r="L231" s="695"/>
      <c r="M231" s="695"/>
      <c r="N231" s="695"/>
      <c r="O231" s="695"/>
      <c r="P231" s="695"/>
      <c r="Q231" s="695"/>
      <c r="R231" s="695"/>
      <c r="S231" s="695"/>
      <c r="T231" s="695"/>
      <c r="U231" s="695"/>
      <c r="V231" s="695"/>
      <c r="W231" s="695"/>
      <c r="X231" s="695"/>
      <c r="Y231" s="695"/>
      <c r="Z231" s="695"/>
    </row>
    <row r="232">
      <c r="A232" s="695"/>
      <c r="B232" s="695"/>
      <c r="C232" s="695"/>
      <c r="D232" s="695"/>
      <c r="E232" s="695"/>
      <c r="F232" s="695"/>
      <c r="G232" s="695"/>
      <c r="H232" s="695"/>
      <c r="I232" s="695"/>
      <c r="J232" s="695"/>
      <c r="K232" s="695"/>
      <c r="L232" s="695"/>
      <c r="M232" s="695"/>
      <c r="N232" s="695"/>
      <c r="O232" s="695"/>
      <c r="P232" s="695"/>
      <c r="Q232" s="695"/>
      <c r="R232" s="695"/>
      <c r="S232" s="695"/>
      <c r="T232" s="695"/>
      <c r="U232" s="695"/>
      <c r="V232" s="695"/>
      <c r="W232" s="695"/>
      <c r="X232" s="695"/>
      <c r="Y232" s="695"/>
      <c r="Z232" s="695"/>
    </row>
    <row r="233">
      <c r="A233" s="695"/>
      <c r="B233" s="695"/>
      <c r="C233" s="695"/>
      <c r="D233" s="695"/>
      <c r="E233" s="695"/>
      <c r="F233" s="695"/>
      <c r="G233" s="695"/>
      <c r="H233" s="695"/>
      <c r="I233" s="695"/>
      <c r="J233" s="695"/>
      <c r="K233" s="695"/>
      <c r="L233" s="695"/>
      <c r="M233" s="695"/>
      <c r="N233" s="695"/>
      <c r="O233" s="695"/>
      <c r="P233" s="695"/>
      <c r="Q233" s="695"/>
      <c r="R233" s="695"/>
      <c r="S233" s="695"/>
      <c r="T233" s="695"/>
      <c r="U233" s="695"/>
      <c r="V233" s="695"/>
      <c r="W233" s="695"/>
      <c r="X233" s="695"/>
      <c r="Y233" s="695"/>
      <c r="Z233" s="695"/>
    </row>
    <row r="234">
      <c r="A234" s="695"/>
      <c r="B234" s="695"/>
      <c r="C234" s="695"/>
      <c r="D234" s="695"/>
      <c r="E234" s="695"/>
      <c r="F234" s="695"/>
      <c r="G234" s="695"/>
      <c r="H234" s="695"/>
      <c r="I234" s="695"/>
      <c r="J234" s="695"/>
      <c r="K234" s="695"/>
      <c r="L234" s="695"/>
      <c r="M234" s="695"/>
      <c r="N234" s="695"/>
      <c r="O234" s="695"/>
      <c r="P234" s="695"/>
      <c r="Q234" s="695"/>
      <c r="R234" s="695"/>
      <c r="S234" s="695"/>
      <c r="T234" s="695"/>
      <c r="U234" s="695"/>
      <c r="V234" s="695"/>
      <c r="W234" s="695"/>
      <c r="X234" s="695"/>
      <c r="Y234" s="695"/>
      <c r="Z234" s="695"/>
    </row>
    <row r="235">
      <c r="A235" s="695"/>
      <c r="B235" s="695"/>
      <c r="C235" s="695"/>
      <c r="D235" s="695"/>
      <c r="E235" s="695"/>
      <c r="F235" s="695"/>
      <c r="G235" s="695"/>
      <c r="H235" s="695"/>
      <c r="I235" s="695"/>
      <c r="J235" s="695"/>
      <c r="K235" s="695"/>
      <c r="L235" s="695"/>
      <c r="M235" s="695"/>
      <c r="N235" s="695"/>
      <c r="O235" s="695"/>
      <c r="P235" s="695"/>
      <c r="Q235" s="695"/>
      <c r="R235" s="695"/>
      <c r="S235" s="695"/>
      <c r="T235" s="695"/>
      <c r="U235" s="695"/>
      <c r="V235" s="695"/>
      <c r="W235" s="695"/>
      <c r="X235" s="695"/>
      <c r="Y235" s="695"/>
      <c r="Z235" s="695"/>
    </row>
    <row r="236">
      <c r="A236" s="695"/>
      <c r="B236" s="695"/>
      <c r="C236" s="695"/>
      <c r="D236" s="695"/>
      <c r="E236" s="695"/>
      <c r="F236" s="695"/>
      <c r="G236" s="695"/>
      <c r="H236" s="695"/>
      <c r="I236" s="695"/>
      <c r="J236" s="695"/>
      <c r="K236" s="695"/>
      <c r="L236" s="695"/>
      <c r="M236" s="695"/>
      <c r="N236" s="695"/>
      <c r="O236" s="695"/>
      <c r="P236" s="695"/>
      <c r="Q236" s="695"/>
      <c r="R236" s="695"/>
      <c r="S236" s="695"/>
      <c r="T236" s="695"/>
      <c r="U236" s="695"/>
      <c r="V236" s="695"/>
      <c r="W236" s="695"/>
      <c r="X236" s="695"/>
      <c r="Y236" s="695"/>
      <c r="Z236" s="695"/>
    </row>
    <row r="237">
      <c r="A237" s="695"/>
      <c r="B237" s="695"/>
      <c r="C237" s="695"/>
      <c r="D237" s="695"/>
      <c r="E237" s="695"/>
      <c r="F237" s="695"/>
      <c r="G237" s="695"/>
      <c r="H237" s="695"/>
      <c r="I237" s="695"/>
      <c r="J237" s="695"/>
      <c r="K237" s="695"/>
      <c r="L237" s="695"/>
      <c r="M237" s="695"/>
      <c r="N237" s="695"/>
      <c r="O237" s="695"/>
      <c r="P237" s="695"/>
      <c r="Q237" s="695"/>
      <c r="R237" s="695"/>
      <c r="S237" s="695"/>
      <c r="T237" s="695"/>
      <c r="U237" s="695"/>
      <c r="V237" s="695"/>
      <c r="W237" s="695"/>
      <c r="X237" s="695"/>
      <c r="Y237" s="695"/>
      <c r="Z237" s="695"/>
    </row>
    <row r="238">
      <c r="A238" s="695"/>
      <c r="B238" s="695"/>
      <c r="C238" s="695"/>
      <c r="D238" s="695"/>
      <c r="E238" s="695"/>
      <c r="F238" s="695"/>
      <c r="G238" s="695"/>
      <c r="H238" s="695"/>
      <c r="I238" s="695"/>
      <c r="J238" s="695"/>
      <c r="K238" s="695"/>
      <c r="L238" s="695"/>
      <c r="M238" s="695"/>
      <c r="N238" s="695"/>
      <c r="O238" s="695"/>
      <c r="P238" s="695"/>
      <c r="Q238" s="695"/>
      <c r="R238" s="695"/>
      <c r="S238" s="695"/>
      <c r="T238" s="695"/>
      <c r="U238" s="695"/>
      <c r="V238" s="695"/>
      <c r="W238" s="695"/>
      <c r="X238" s="695"/>
      <c r="Y238" s="695"/>
      <c r="Z238" s="695"/>
    </row>
    <row r="239">
      <c r="A239" s="695"/>
      <c r="B239" s="695"/>
      <c r="C239" s="695"/>
      <c r="D239" s="695"/>
      <c r="E239" s="695"/>
      <c r="F239" s="695"/>
      <c r="G239" s="695"/>
      <c r="H239" s="695"/>
      <c r="I239" s="695"/>
      <c r="J239" s="695"/>
      <c r="K239" s="695"/>
      <c r="L239" s="695"/>
      <c r="M239" s="695"/>
      <c r="N239" s="695"/>
      <c r="O239" s="695"/>
      <c r="P239" s="695"/>
      <c r="Q239" s="695"/>
      <c r="R239" s="695"/>
      <c r="S239" s="695"/>
      <c r="T239" s="695"/>
      <c r="U239" s="695"/>
      <c r="V239" s="695"/>
      <c r="W239" s="695"/>
      <c r="X239" s="695"/>
      <c r="Y239" s="695"/>
      <c r="Z239" s="695"/>
    </row>
    <row r="240">
      <c r="A240" s="695"/>
      <c r="B240" s="695"/>
      <c r="C240" s="695"/>
      <c r="D240" s="695"/>
      <c r="E240" s="695"/>
      <c r="F240" s="695"/>
      <c r="G240" s="695"/>
      <c r="H240" s="695"/>
      <c r="I240" s="695"/>
      <c r="J240" s="695"/>
      <c r="K240" s="695"/>
      <c r="L240" s="695"/>
      <c r="M240" s="695"/>
      <c r="N240" s="695"/>
      <c r="O240" s="695"/>
      <c r="P240" s="695"/>
      <c r="Q240" s="695"/>
      <c r="R240" s="695"/>
      <c r="S240" s="695"/>
      <c r="T240" s="695"/>
      <c r="U240" s="695"/>
      <c r="V240" s="695"/>
      <c r="W240" s="695"/>
      <c r="X240" s="695"/>
      <c r="Y240" s="695"/>
      <c r="Z240" s="695"/>
    </row>
    <row r="241">
      <c r="A241" s="695"/>
      <c r="B241" s="695"/>
      <c r="C241" s="695"/>
      <c r="D241" s="695"/>
      <c r="E241" s="695"/>
      <c r="F241" s="695"/>
      <c r="G241" s="695"/>
      <c r="H241" s="695"/>
      <c r="I241" s="695"/>
      <c r="J241" s="695"/>
      <c r="K241" s="695"/>
      <c r="L241" s="695"/>
      <c r="M241" s="695"/>
      <c r="N241" s="695"/>
      <c r="O241" s="695"/>
      <c r="P241" s="695"/>
      <c r="Q241" s="695"/>
      <c r="R241" s="695"/>
      <c r="S241" s="695"/>
      <c r="T241" s="695"/>
      <c r="U241" s="695"/>
      <c r="V241" s="695"/>
      <c r="W241" s="695"/>
      <c r="X241" s="695"/>
      <c r="Y241" s="695"/>
      <c r="Z241" s="695"/>
    </row>
    <row r="242">
      <c r="A242" s="695"/>
      <c r="B242" s="695"/>
      <c r="C242" s="695"/>
      <c r="D242" s="695"/>
      <c r="E242" s="695"/>
      <c r="F242" s="695"/>
      <c r="G242" s="695"/>
      <c r="H242" s="695"/>
      <c r="I242" s="695"/>
      <c r="J242" s="695"/>
      <c r="K242" s="695"/>
      <c r="L242" s="695"/>
      <c r="M242" s="695"/>
      <c r="N242" s="695"/>
      <c r="O242" s="695"/>
      <c r="P242" s="695"/>
      <c r="Q242" s="695"/>
      <c r="R242" s="695"/>
      <c r="S242" s="695"/>
      <c r="T242" s="695"/>
      <c r="U242" s="695"/>
      <c r="V242" s="695"/>
      <c r="W242" s="695"/>
      <c r="X242" s="695"/>
      <c r="Y242" s="695"/>
      <c r="Z242" s="695"/>
    </row>
    <row r="243">
      <c r="A243" s="695"/>
      <c r="B243" s="695"/>
      <c r="C243" s="695"/>
      <c r="D243" s="695"/>
      <c r="E243" s="695"/>
      <c r="F243" s="695"/>
      <c r="G243" s="695"/>
      <c r="H243" s="695"/>
      <c r="I243" s="695"/>
      <c r="J243" s="695"/>
      <c r="K243" s="695"/>
      <c r="L243" s="695"/>
      <c r="M243" s="695"/>
      <c r="N243" s="695"/>
      <c r="O243" s="695"/>
      <c r="P243" s="695"/>
      <c r="Q243" s="695"/>
      <c r="R243" s="695"/>
      <c r="S243" s="695"/>
      <c r="T243" s="695"/>
      <c r="U243" s="695"/>
      <c r="V243" s="695"/>
      <c r="W243" s="695"/>
      <c r="X243" s="695"/>
      <c r="Y243" s="695"/>
      <c r="Z243" s="695"/>
    </row>
    <row r="244">
      <c r="A244" s="695"/>
      <c r="B244" s="695"/>
      <c r="C244" s="695"/>
      <c r="D244" s="695"/>
      <c r="E244" s="695"/>
      <c r="F244" s="695"/>
      <c r="G244" s="695"/>
      <c r="H244" s="695"/>
      <c r="I244" s="695"/>
      <c r="J244" s="695"/>
      <c r="K244" s="695"/>
      <c r="L244" s="695"/>
      <c r="M244" s="695"/>
      <c r="N244" s="695"/>
      <c r="O244" s="695"/>
      <c r="P244" s="695"/>
      <c r="Q244" s="695"/>
      <c r="R244" s="695"/>
      <c r="S244" s="695"/>
      <c r="T244" s="695"/>
      <c r="U244" s="695"/>
      <c r="V244" s="695"/>
      <c r="W244" s="695"/>
      <c r="X244" s="695"/>
      <c r="Y244" s="695"/>
      <c r="Z244" s="695"/>
    </row>
    <row r="245">
      <c r="A245" s="695"/>
      <c r="B245" s="695"/>
      <c r="C245" s="695"/>
      <c r="D245" s="695"/>
      <c r="E245" s="695"/>
      <c r="F245" s="695"/>
      <c r="G245" s="695"/>
      <c r="H245" s="695"/>
      <c r="I245" s="695"/>
      <c r="J245" s="695"/>
      <c r="K245" s="695"/>
      <c r="L245" s="695"/>
      <c r="M245" s="695"/>
      <c r="N245" s="695"/>
      <c r="O245" s="695"/>
      <c r="P245" s="695"/>
      <c r="Q245" s="695"/>
      <c r="R245" s="695"/>
      <c r="S245" s="695"/>
      <c r="T245" s="695"/>
      <c r="U245" s="695"/>
      <c r="V245" s="695"/>
      <c r="W245" s="695"/>
      <c r="X245" s="695"/>
      <c r="Y245" s="695"/>
      <c r="Z245" s="695"/>
    </row>
    <row r="246">
      <c r="A246" s="695"/>
      <c r="B246" s="695"/>
      <c r="C246" s="695"/>
      <c r="D246" s="695"/>
      <c r="E246" s="695"/>
      <c r="F246" s="695"/>
      <c r="G246" s="695"/>
      <c r="H246" s="695"/>
      <c r="I246" s="695"/>
      <c r="J246" s="695"/>
      <c r="K246" s="695"/>
      <c r="L246" s="695"/>
      <c r="M246" s="695"/>
      <c r="N246" s="695"/>
      <c r="O246" s="695"/>
      <c r="P246" s="695"/>
      <c r="Q246" s="695"/>
      <c r="R246" s="695"/>
      <c r="S246" s="695"/>
      <c r="T246" s="695"/>
      <c r="U246" s="695"/>
      <c r="V246" s="695"/>
      <c r="W246" s="695"/>
      <c r="X246" s="695"/>
      <c r="Y246" s="695"/>
      <c r="Z246" s="695"/>
    </row>
    <row r="247">
      <c r="A247" s="695"/>
      <c r="B247" s="695"/>
      <c r="C247" s="695"/>
      <c r="D247" s="695"/>
      <c r="E247" s="695"/>
      <c r="F247" s="695"/>
      <c r="G247" s="695"/>
      <c r="H247" s="695"/>
      <c r="I247" s="695"/>
      <c r="J247" s="695"/>
      <c r="K247" s="695"/>
      <c r="L247" s="695"/>
      <c r="M247" s="695"/>
      <c r="N247" s="695"/>
      <c r="O247" s="695"/>
      <c r="P247" s="695"/>
      <c r="Q247" s="695"/>
      <c r="R247" s="695"/>
      <c r="S247" s="695"/>
      <c r="T247" s="695"/>
      <c r="U247" s="695"/>
      <c r="V247" s="695"/>
      <c r="W247" s="695"/>
      <c r="X247" s="695"/>
      <c r="Y247" s="695"/>
      <c r="Z247" s="695"/>
    </row>
    <row r="248">
      <c r="A248" s="695"/>
      <c r="B248" s="695"/>
      <c r="C248" s="695"/>
      <c r="D248" s="695"/>
      <c r="E248" s="695"/>
      <c r="F248" s="695"/>
      <c r="G248" s="695"/>
      <c r="H248" s="695"/>
      <c r="I248" s="695"/>
      <c r="J248" s="695"/>
      <c r="K248" s="695"/>
      <c r="L248" s="695"/>
      <c r="M248" s="695"/>
      <c r="N248" s="695"/>
      <c r="O248" s="695"/>
      <c r="P248" s="695"/>
      <c r="Q248" s="695"/>
      <c r="R248" s="695"/>
      <c r="S248" s="695"/>
      <c r="T248" s="695"/>
      <c r="U248" s="695"/>
      <c r="V248" s="695"/>
      <c r="W248" s="695"/>
      <c r="X248" s="695"/>
      <c r="Y248" s="695"/>
      <c r="Z248" s="695"/>
    </row>
    <row r="249">
      <c r="A249" s="695"/>
      <c r="B249" s="695"/>
      <c r="C249" s="695"/>
      <c r="D249" s="695"/>
      <c r="E249" s="695"/>
      <c r="F249" s="695"/>
      <c r="G249" s="695"/>
      <c r="H249" s="695"/>
      <c r="I249" s="695"/>
      <c r="J249" s="695"/>
      <c r="K249" s="695"/>
      <c r="L249" s="695"/>
      <c r="M249" s="695"/>
      <c r="N249" s="695"/>
      <c r="O249" s="695"/>
      <c r="P249" s="695"/>
      <c r="Q249" s="695"/>
      <c r="R249" s="695"/>
      <c r="S249" s="695"/>
      <c r="T249" s="695"/>
      <c r="U249" s="695"/>
      <c r="V249" s="695"/>
      <c r="W249" s="695"/>
      <c r="X249" s="695"/>
      <c r="Y249" s="695"/>
      <c r="Z249" s="695"/>
    </row>
    <row r="250">
      <c r="A250" s="695"/>
      <c r="B250" s="695"/>
      <c r="C250" s="695"/>
      <c r="D250" s="695"/>
      <c r="E250" s="695"/>
      <c r="F250" s="695"/>
      <c r="G250" s="695"/>
      <c r="H250" s="695"/>
      <c r="I250" s="695"/>
      <c r="J250" s="695"/>
      <c r="K250" s="695"/>
      <c r="L250" s="695"/>
      <c r="M250" s="695"/>
      <c r="N250" s="695"/>
      <c r="O250" s="695"/>
      <c r="P250" s="695"/>
      <c r="Q250" s="695"/>
      <c r="R250" s="695"/>
      <c r="S250" s="695"/>
      <c r="T250" s="695"/>
      <c r="U250" s="695"/>
      <c r="V250" s="695"/>
      <c r="W250" s="695"/>
      <c r="X250" s="695"/>
      <c r="Y250" s="695"/>
      <c r="Z250" s="695"/>
    </row>
    <row r="251">
      <c r="A251" s="695"/>
      <c r="B251" s="695"/>
      <c r="C251" s="695"/>
      <c r="D251" s="695"/>
      <c r="E251" s="695"/>
      <c r="F251" s="695"/>
      <c r="G251" s="695"/>
      <c r="H251" s="695"/>
      <c r="I251" s="695"/>
      <c r="J251" s="695"/>
      <c r="K251" s="695"/>
      <c r="L251" s="695"/>
      <c r="M251" s="695"/>
      <c r="N251" s="695"/>
      <c r="O251" s="695"/>
      <c r="P251" s="695"/>
      <c r="Q251" s="695"/>
      <c r="R251" s="695"/>
      <c r="S251" s="695"/>
      <c r="T251" s="695"/>
      <c r="U251" s="695"/>
      <c r="V251" s="695"/>
      <c r="W251" s="695"/>
      <c r="X251" s="695"/>
      <c r="Y251" s="695"/>
      <c r="Z251" s="695"/>
    </row>
    <row r="252">
      <c r="A252" s="695"/>
      <c r="B252" s="695"/>
      <c r="C252" s="695"/>
      <c r="D252" s="695"/>
      <c r="E252" s="695"/>
      <c r="F252" s="695"/>
      <c r="G252" s="695"/>
      <c r="H252" s="695"/>
      <c r="I252" s="695"/>
      <c r="J252" s="695"/>
      <c r="K252" s="695"/>
      <c r="L252" s="695"/>
      <c r="M252" s="695"/>
      <c r="N252" s="695"/>
      <c r="O252" s="695"/>
      <c r="P252" s="695"/>
      <c r="Q252" s="695"/>
      <c r="R252" s="695"/>
      <c r="S252" s="695"/>
      <c r="T252" s="695"/>
      <c r="U252" s="695"/>
      <c r="V252" s="695"/>
      <c r="W252" s="695"/>
      <c r="X252" s="695"/>
      <c r="Y252" s="695"/>
      <c r="Z252" s="695"/>
    </row>
    <row r="253">
      <c r="A253" s="695"/>
      <c r="B253" s="695"/>
      <c r="C253" s="695"/>
      <c r="D253" s="695"/>
      <c r="E253" s="695"/>
      <c r="F253" s="695"/>
      <c r="G253" s="695"/>
      <c r="H253" s="695"/>
      <c r="I253" s="695"/>
      <c r="J253" s="695"/>
      <c r="K253" s="695"/>
      <c r="L253" s="695"/>
      <c r="M253" s="695"/>
      <c r="N253" s="695"/>
      <c r="O253" s="695"/>
      <c r="P253" s="695"/>
      <c r="Q253" s="695"/>
      <c r="R253" s="695"/>
      <c r="S253" s="695"/>
      <c r="T253" s="695"/>
      <c r="U253" s="695"/>
      <c r="V253" s="695"/>
      <c r="W253" s="695"/>
      <c r="X253" s="695"/>
      <c r="Y253" s="695"/>
      <c r="Z253" s="695"/>
    </row>
    <row r="254">
      <c r="A254" s="695"/>
      <c r="B254" s="695"/>
      <c r="C254" s="695"/>
      <c r="D254" s="695"/>
      <c r="E254" s="695"/>
      <c r="F254" s="695"/>
      <c r="G254" s="695"/>
      <c r="H254" s="695"/>
      <c r="I254" s="695"/>
      <c r="J254" s="695"/>
      <c r="K254" s="695"/>
      <c r="L254" s="695"/>
      <c r="M254" s="695"/>
      <c r="N254" s="695"/>
      <c r="O254" s="695"/>
      <c r="P254" s="695"/>
      <c r="Q254" s="695"/>
      <c r="R254" s="695"/>
      <c r="S254" s="695"/>
      <c r="T254" s="695"/>
      <c r="U254" s="695"/>
      <c r="V254" s="695"/>
      <c r="W254" s="695"/>
      <c r="X254" s="695"/>
      <c r="Y254" s="695"/>
      <c r="Z254" s="695"/>
    </row>
    <row r="255">
      <c r="A255" s="695"/>
      <c r="B255" s="695"/>
      <c r="C255" s="695"/>
      <c r="D255" s="695"/>
      <c r="E255" s="695"/>
      <c r="F255" s="695"/>
      <c r="G255" s="695"/>
      <c r="H255" s="695"/>
      <c r="I255" s="695"/>
      <c r="J255" s="695"/>
      <c r="K255" s="695"/>
      <c r="L255" s="695"/>
      <c r="M255" s="695"/>
      <c r="N255" s="695"/>
      <c r="O255" s="695"/>
      <c r="P255" s="695"/>
      <c r="Q255" s="695"/>
      <c r="R255" s="695"/>
      <c r="S255" s="695"/>
      <c r="T255" s="695"/>
      <c r="U255" s="695"/>
      <c r="V255" s="695"/>
      <c r="W255" s="695"/>
      <c r="X255" s="695"/>
      <c r="Y255" s="695"/>
      <c r="Z255" s="695"/>
    </row>
    <row r="256">
      <c r="A256" s="695"/>
      <c r="B256" s="695"/>
      <c r="C256" s="695"/>
      <c r="D256" s="695"/>
      <c r="E256" s="695"/>
      <c r="F256" s="695"/>
      <c r="G256" s="695"/>
      <c r="H256" s="695"/>
      <c r="I256" s="695"/>
      <c r="J256" s="695"/>
      <c r="K256" s="695"/>
      <c r="L256" s="695"/>
      <c r="M256" s="695"/>
      <c r="N256" s="695"/>
      <c r="O256" s="695"/>
      <c r="P256" s="695"/>
      <c r="Q256" s="695"/>
      <c r="R256" s="695"/>
      <c r="S256" s="695"/>
      <c r="T256" s="695"/>
      <c r="U256" s="695"/>
      <c r="V256" s="695"/>
      <c r="W256" s="695"/>
      <c r="X256" s="695"/>
      <c r="Y256" s="695"/>
      <c r="Z256" s="695"/>
    </row>
    <row r="257">
      <c r="A257" s="695"/>
      <c r="B257" s="695"/>
      <c r="C257" s="695"/>
      <c r="D257" s="695"/>
      <c r="E257" s="695"/>
      <c r="F257" s="695"/>
      <c r="G257" s="695"/>
      <c r="H257" s="695"/>
      <c r="I257" s="695"/>
      <c r="J257" s="695"/>
      <c r="K257" s="695"/>
      <c r="L257" s="695"/>
      <c r="M257" s="695"/>
      <c r="N257" s="695"/>
      <c r="O257" s="695"/>
      <c r="P257" s="695"/>
      <c r="Q257" s="695"/>
      <c r="R257" s="695"/>
      <c r="S257" s="695"/>
      <c r="T257" s="695"/>
      <c r="U257" s="695"/>
      <c r="V257" s="695"/>
      <c r="W257" s="695"/>
      <c r="X257" s="695"/>
      <c r="Y257" s="695"/>
      <c r="Z257" s="695"/>
    </row>
    <row r="258">
      <c r="A258" s="695"/>
      <c r="B258" s="695"/>
      <c r="C258" s="695"/>
      <c r="D258" s="695"/>
      <c r="E258" s="695"/>
      <c r="F258" s="695"/>
      <c r="G258" s="695"/>
      <c r="H258" s="695"/>
      <c r="I258" s="695"/>
      <c r="J258" s="695"/>
      <c r="K258" s="695"/>
      <c r="L258" s="695"/>
      <c r="M258" s="695"/>
      <c r="N258" s="695"/>
      <c r="O258" s="695"/>
      <c r="P258" s="695"/>
      <c r="Q258" s="695"/>
      <c r="R258" s="695"/>
      <c r="S258" s="695"/>
      <c r="T258" s="695"/>
      <c r="U258" s="695"/>
      <c r="V258" s="695"/>
      <c r="W258" s="695"/>
      <c r="X258" s="695"/>
      <c r="Y258" s="695"/>
      <c r="Z258" s="695"/>
    </row>
    <row r="259">
      <c r="A259" s="695"/>
      <c r="B259" s="695"/>
      <c r="C259" s="695"/>
      <c r="D259" s="695"/>
      <c r="E259" s="695"/>
      <c r="F259" s="695"/>
      <c r="G259" s="695"/>
      <c r="H259" s="695"/>
      <c r="I259" s="695"/>
      <c r="J259" s="695"/>
      <c r="K259" s="695"/>
      <c r="L259" s="695"/>
      <c r="M259" s="695"/>
      <c r="N259" s="695"/>
      <c r="O259" s="695"/>
      <c r="P259" s="695"/>
      <c r="Q259" s="695"/>
      <c r="R259" s="695"/>
      <c r="S259" s="695"/>
      <c r="T259" s="695"/>
      <c r="U259" s="695"/>
      <c r="V259" s="695"/>
      <c r="W259" s="695"/>
      <c r="X259" s="695"/>
      <c r="Y259" s="695"/>
      <c r="Z259" s="695"/>
    </row>
    <row r="260">
      <c r="A260" s="695"/>
      <c r="B260" s="695"/>
      <c r="C260" s="695"/>
      <c r="D260" s="695"/>
      <c r="E260" s="695"/>
      <c r="F260" s="695"/>
      <c r="G260" s="695"/>
      <c r="H260" s="695"/>
      <c r="I260" s="695"/>
      <c r="J260" s="695"/>
      <c r="K260" s="695"/>
      <c r="L260" s="695"/>
      <c r="M260" s="695"/>
      <c r="N260" s="695"/>
      <c r="O260" s="695"/>
      <c r="P260" s="695"/>
      <c r="Q260" s="695"/>
      <c r="R260" s="695"/>
      <c r="S260" s="695"/>
      <c r="T260" s="695"/>
      <c r="U260" s="695"/>
      <c r="V260" s="695"/>
      <c r="W260" s="695"/>
      <c r="X260" s="695"/>
      <c r="Y260" s="695"/>
      <c r="Z260" s="695"/>
    </row>
    <row r="261">
      <c r="A261" s="695"/>
      <c r="B261" s="695"/>
      <c r="C261" s="695"/>
      <c r="D261" s="695"/>
      <c r="E261" s="695"/>
      <c r="F261" s="695"/>
      <c r="G261" s="695"/>
      <c r="H261" s="695"/>
      <c r="I261" s="695"/>
      <c r="J261" s="695"/>
      <c r="K261" s="695"/>
      <c r="L261" s="695"/>
      <c r="M261" s="695"/>
      <c r="N261" s="695"/>
      <c r="O261" s="695"/>
      <c r="P261" s="695"/>
      <c r="Q261" s="695"/>
      <c r="R261" s="695"/>
      <c r="S261" s="695"/>
      <c r="T261" s="695"/>
      <c r="U261" s="695"/>
      <c r="V261" s="695"/>
      <c r="W261" s="695"/>
      <c r="X261" s="695"/>
      <c r="Y261" s="695"/>
      <c r="Z261" s="695"/>
    </row>
    <row r="262">
      <c r="A262" s="695"/>
      <c r="B262" s="695"/>
      <c r="C262" s="695"/>
      <c r="D262" s="695"/>
      <c r="E262" s="695"/>
      <c r="F262" s="695"/>
      <c r="G262" s="695"/>
      <c r="H262" s="695"/>
      <c r="I262" s="695"/>
      <c r="J262" s="695"/>
      <c r="K262" s="695"/>
      <c r="L262" s="695"/>
      <c r="M262" s="695"/>
      <c r="N262" s="695"/>
      <c r="O262" s="695"/>
      <c r="P262" s="695"/>
      <c r="Q262" s="695"/>
      <c r="R262" s="695"/>
      <c r="S262" s="695"/>
      <c r="T262" s="695"/>
      <c r="U262" s="695"/>
      <c r="V262" s="695"/>
      <c r="W262" s="695"/>
      <c r="X262" s="695"/>
      <c r="Y262" s="695"/>
      <c r="Z262" s="695"/>
    </row>
    <row r="263">
      <c r="A263" s="695"/>
      <c r="B263" s="695"/>
      <c r="C263" s="695"/>
      <c r="D263" s="695"/>
      <c r="E263" s="695"/>
      <c r="F263" s="695"/>
      <c r="G263" s="695"/>
      <c r="H263" s="695"/>
      <c r="I263" s="695"/>
      <c r="J263" s="695"/>
      <c r="K263" s="695"/>
      <c r="L263" s="695"/>
      <c r="M263" s="695"/>
      <c r="N263" s="695"/>
      <c r="O263" s="695"/>
      <c r="P263" s="695"/>
      <c r="Q263" s="695"/>
      <c r="R263" s="695"/>
      <c r="S263" s="695"/>
      <c r="T263" s="695"/>
      <c r="U263" s="695"/>
      <c r="V263" s="695"/>
      <c r="W263" s="695"/>
      <c r="X263" s="695"/>
      <c r="Y263" s="695"/>
      <c r="Z263" s="695"/>
    </row>
    <row r="264">
      <c r="A264" s="695"/>
      <c r="B264" s="695"/>
      <c r="C264" s="695"/>
      <c r="D264" s="695"/>
      <c r="E264" s="695"/>
      <c r="F264" s="695"/>
      <c r="G264" s="695"/>
      <c r="H264" s="695"/>
      <c r="I264" s="695"/>
      <c r="J264" s="695"/>
      <c r="K264" s="695"/>
      <c r="L264" s="695"/>
      <c r="M264" s="695"/>
      <c r="N264" s="695"/>
      <c r="O264" s="695"/>
      <c r="P264" s="695"/>
      <c r="Q264" s="695"/>
      <c r="R264" s="695"/>
      <c r="S264" s="695"/>
      <c r="T264" s="695"/>
      <c r="U264" s="695"/>
      <c r="V264" s="695"/>
      <c r="W264" s="695"/>
      <c r="X264" s="695"/>
      <c r="Y264" s="695"/>
      <c r="Z264" s="695"/>
    </row>
    <row r="265">
      <c r="A265" s="695"/>
      <c r="B265" s="695"/>
      <c r="C265" s="695"/>
      <c r="D265" s="695"/>
      <c r="E265" s="695"/>
      <c r="F265" s="695"/>
      <c r="G265" s="695"/>
      <c r="H265" s="695"/>
      <c r="I265" s="695"/>
      <c r="J265" s="695"/>
      <c r="K265" s="695"/>
      <c r="L265" s="695"/>
      <c r="M265" s="695"/>
      <c r="N265" s="695"/>
      <c r="O265" s="695"/>
      <c r="P265" s="695"/>
      <c r="Q265" s="695"/>
      <c r="R265" s="695"/>
      <c r="S265" s="695"/>
      <c r="T265" s="695"/>
      <c r="U265" s="695"/>
      <c r="V265" s="695"/>
      <c r="W265" s="695"/>
      <c r="X265" s="695"/>
      <c r="Y265" s="695"/>
      <c r="Z265" s="695"/>
    </row>
    <row r="266">
      <c r="A266" s="695"/>
      <c r="B266" s="695"/>
      <c r="C266" s="695"/>
      <c r="D266" s="695"/>
      <c r="E266" s="695"/>
      <c r="F266" s="695"/>
      <c r="G266" s="695"/>
      <c r="H266" s="695"/>
      <c r="I266" s="695"/>
      <c r="J266" s="695"/>
      <c r="K266" s="695"/>
      <c r="L266" s="695"/>
      <c r="M266" s="695"/>
      <c r="N266" s="695"/>
      <c r="O266" s="695"/>
      <c r="P266" s="695"/>
      <c r="Q266" s="695"/>
      <c r="R266" s="695"/>
      <c r="S266" s="695"/>
      <c r="T266" s="695"/>
      <c r="U266" s="695"/>
      <c r="V266" s="695"/>
      <c r="W266" s="695"/>
      <c r="X266" s="695"/>
      <c r="Y266" s="695"/>
      <c r="Z266" s="695"/>
    </row>
    <row r="267">
      <c r="A267" s="695"/>
      <c r="B267" s="695"/>
      <c r="C267" s="695"/>
      <c r="D267" s="695"/>
      <c r="E267" s="695"/>
      <c r="F267" s="695"/>
      <c r="G267" s="695"/>
      <c r="H267" s="695"/>
      <c r="I267" s="695"/>
      <c r="J267" s="695"/>
      <c r="K267" s="695"/>
      <c r="L267" s="695"/>
      <c r="M267" s="695"/>
      <c r="N267" s="695"/>
      <c r="O267" s="695"/>
      <c r="P267" s="695"/>
      <c r="Q267" s="695"/>
      <c r="R267" s="695"/>
      <c r="S267" s="695"/>
      <c r="T267" s="695"/>
      <c r="U267" s="695"/>
      <c r="V267" s="695"/>
      <c r="W267" s="695"/>
      <c r="X267" s="695"/>
      <c r="Y267" s="695"/>
      <c r="Z267" s="695"/>
    </row>
    <row r="268">
      <c r="A268" s="695"/>
      <c r="B268" s="695"/>
      <c r="C268" s="695"/>
      <c r="D268" s="695"/>
      <c r="E268" s="695"/>
      <c r="F268" s="695"/>
      <c r="G268" s="695"/>
      <c r="H268" s="695"/>
      <c r="I268" s="695"/>
      <c r="J268" s="695"/>
      <c r="K268" s="695"/>
      <c r="L268" s="695"/>
      <c r="M268" s="695"/>
      <c r="N268" s="695"/>
      <c r="O268" s="695"/>
      <c r="P268" s="695"/>
      <c r="Q268" s="695"/>
      <c r="R268" s="695"/>
      <c r="S268" s="695"/>
      <c r="T268" s="695"/>
      <c r="U268" s="695"/>
      <c r="V268" s="695"/>
      <c r="W268" s="695"/>
      <c r="X268" s="695"/>
      <c r="Y268" s="695"/>
      <c r="Z268" s="695"/>
    </row>
    <row r="269">
      <c r="A269" s="695"/>
      <c r="B269" s="695"/>
      <c r="C269" s="695"/>
      <c r="D269" s="695"/>
      <c r="E269" s="695"/>
      <c r="F269" s="695"/>
      <c r="G269" s="695"/>
      <c r="H269" s="695"/>
      <c r="I269" s="695"/>
      <c r="J269" s="695"/>
      <c r="K269" s="695"/>
      <c r="L269" s="695"/>
      <c r="M269" s="695"/>
      <c r="N269" s="695"/>
      <c r="O269" s="695"/>
      <c r="P269" s="695"/>
      <c r="Q269" s="695"/>
      <c r="R269" s="695"/>
      <c r="S269" s="695"/>
      <c r="T269" s="695"/>
      <c r="U269" s="695"/>
      <c r="V269" s="695"/>
      <c r="W269" s="695"/>
      <c r="X269" s="695"/>
      <c r="Y269" s="695"/>
      <c r="Z269" s="695"/>
    </row>
    <row r="270">
      <c r="A270" s="695"/>
      <c r="B270" s="695"/>
      <c r="C270" s="695"/>
      <c r="D270" s="695"/>
      <c r="E270" s="695"/>
      <c r="F270" s="695"/>
      <c r="G270" s="695"/>
      <c r="H270" s="695"/>
      <c r="I270" s="695"/>
      <c r="J270" s="695"/>
      <c r="K270" s="695"/>
      <c r="L270" s="695"/>
      <c r="M270" s="695"/>
      <c r="N270" s="695"/>
      <c r="O270" s="695"/>
      <c r="P270" s="695"/>
      <c r="Q270" s="695"/>
      <c r="R270" s="695"/>
      <c r="S270" s="695"/>
      <c r="T270" s="695"/>
      <c r="U270" s="695"/>
      <c r="V270" s="695"/>
      <c r="W270" s="695"/>
      <c r="X270" s="695"/>
      <c r="Y270" s="695"/>
      <c r="Z270" s="695"/>
    </row>
    <row r="271">
      <c r="A271" s="695"/>
      <c r="B271" s="695"/>
      <c r="C271" s="695"/>
      <c r="D271" s="695"/>
      <c r="E271" s="695"/>
      <c r="F271" s="695"/>
      <c r="G271" s="695"/>
      <c r="H271" s="695"/>
      <c r="I271" s="695"/>
      <c r="J271" s="695"/>
      <c r="K271" s="695"/>
      <c r="L271" s="695"/>
      <c r="M271" s="695"/>
      <c r="N271" s="695"/>
      <c r="O271" s="695"/>
      <c r="P271" s="695"/>
      <c r="Q271" s="695"/>
      <c r="R271" s="695"/>
      <c r="S271" s="695"/>
      <c r="T271" s="695"/>
      <c r="U271" s="695"/>
      <c r="V271" s="695"/>
      <c r="W271" s="695"/>
      <c r="X271" s="695"/>
      <c r="Y271" s="695"/>
      <c r="Z271" s="695"/>
    </row>
    <row r="272">
      <c r="A272" s="695"/>
      <c r="B272" s="695"/>
      <c r="C272" s="695"/>
      <c r="D272" s="695"/>
      <c r="E272" s="695"/>
      <c r="F272" s="695"/>
      <c r="G272" s="695"/>
      <c r="H272" s="695"/>
      <c r="I272" s="695"/>
      <c r="J272" s="695"/>
      <c r="K272" s="695"/>
      <c r="L272" s="695"/>
      <c r="M272" s="695"/>
      <c r="N272" s="695"/>
      <c r="O272" s="695"/>
      <c r="P272" s="695"/>
      <c r="Q272" s="695"/>
      <c r="R272" s="695"/>
      <c r="S272" s="695"/>
      <c r="T272" s="695"/>
      <c r="U272" s="695"/>
      <c r="V272" s="695"/>
      <c r="W272" s="695"/>
      <c r="X272" s="695"/>
      <c r="Y272" s="695"/>
      <c r="Z272" s="695"/>
    </row>
    <row r="273">
      <c r="A273" s="695"/>
      <c r="B273" s="695"/>
      <c r="C273" s="695"/>
      <c r="D273" s="695"/>
      <c r="E273" s="695"/>
      <c r="F273" s="695"/>
      <c r="G273" s="695"/>
      <c r="H273" s="695"/>
      <c r="I273" s="695"/>
      <c r="J273" s="695"/>
      <c r="K273" s="695"/>
      <c r="L273" s="695"/>
      <c r="M273" s="695"/>
      <c r="N273" s="695"/>
      <c r="O273" s="695"/>
      <c r="P273" s="695"/>
      <c r="Q273" s="695"/>
      <c r="R273" s="695"/>
      <c r="S273" s="695"/>
      <c r="T273" s="695"/>
      <c r="U273" s="695"/>
      <c r="V273" s="695"/>
      <c r="W273" s="695"/>
      <c r="X273" s="695"/>
      <c r="Y273" s="695"/>
      <c r="Z273" s="695"/>
    </row>
    <row r="274">
      <c r="A274" s="695"/>
      <c r="B274" s="695"/>
      <c r="C274" s="695"/>
      <c r="D274" s="695"/>
      <c r="E274" s="695"/>
      <c r="F274" s="695"/>
      <c r="G274" s="695"/>
      <c r="H274" s="695"/>
      <c r="I274" s="695"/>
      <c r="J274" s="695"/>
      <c r="K274" s="695"/>
      <c r="L274" s="695"/>
      <c r="M274" s="695"/>
      <c r="N274" s="695"/>
      <c r="O274" s="695"/>
      <c r="P274" s="695"/>
      <c r="Q274" s="695"/>
      <c r="R274" s="695"/>
      <c r="S274" s="695"/>
      <c r="T274" s="695"/>
      <c r="U274" s="695"/>
      <c r="V274" s="695"/>
      <c r="W274" s="695"/>
      <c r="X274" s="695"/>
      <c r="Y274" s="695"/>
      <c r="Z274" s="695"/>
    </row>
    <row r="275">
      <c r="A275" s="695"/>
      <c r="B275" s="695"/>
      <c r="C275" s="695"/>
      <c r="D275" s="695"/>
      <c r="E275" s="695"/>
      <c r="F275" s="695"/>
      <c r="G275" s="695"/>
      <c r="H275" s="695"/>
      <c r="I275" s="695"/>
      <c r="J275" s="695"/>
      <c r="K275" s="695"/>
      <c r="L275" s="695"/>
      <c r="M275" s="695"/>
      <c r="N275" s="695"/>
      <c r="O275" s="695"/>
      <c r="P275" s="695"/>
      <c r="Q275" s="695"/>
      <c r="R275" s="695"/>
      <c r="S275" s="695"/>
      <c r="T275" s="695"/>
      <c r="U275" s="695"/>
      <c r="V275" s="695"/>
      <c r="W275" s="695"/>
      <c r="X275" s="695"/>
      <c r="Y275" s="695"/>
      <c r="Z275" s="695"/>
    </row>
    <row r="276">
      <c r="A276" s="695"/>
      <c r="B276" s="695"/>
      <c r="C276" s="695"/>
      <c r="D276" s="695"/>
      <c r="E276" s="695"/>
      <c r="F276" s="695"/>
      <c r="G276" s="695"/>
      <c r="H276" s="695"/>
      <c r="I276" s="695"/>
      <c r="J276" s="695"/>
      <c r="K276" s="695"/>
      <c r="L276" s="695"/>
      <c r="M276" s="695"/>
      <c r="N276" s="695"/>
      <c r="O276" s="695"/>
      <c r="P276" s="695"/>
      <c r="Q276" s="695"/>
      <c r="R276" s="695"/>
      <c r="S276" s="695"/>
      <c r="T276" s="695"/>
      <c r="U276" s="695"/>
      <c r="V276" s="695"/>
      <c r="W276" s="695"/>
      <c r="X276" s="695"/>
      <c r="Y276" s="695"/>
      <c r="Z276" s="695"/>
    </row>
    <row r="277">
      <c r="A277" s="695"/>
      <c r="B277" s="695"/>
      <c r="C277" s="695"/>
      <c r="D277" s="695"/>
      <c r="E277" s="695"/>
      <c r="F277" s="695"/>
      <c r="G277" s="695"/>
      <c r="H277" s="695"/>
      <c r="I277" s="695"/>
      <c r="J277" s="695"/>
      <c r="K277" s="695"/>
      <c r="L277" s="695"/>
      <c r="M277" s="695"/>
      <c r="N277" s="695"/>
      <c r="O277" s="695"/>
      <c r="P277" s="695"/>
      <c r="Q277" s="695"/>
      <c r="R277" s="695"/>
      <c r="S277" s="695"/>
      <c r="T277" s="695"/>
      <c r="U277" s="695"/>
      <c r="V277" s="695"/>
      <c r="W277" s="695"/>
      <c r="X277" s="695"/>
      <c r="Y277" s="695"/>
      <c r="Z277" s="695"/>
    </row>
    <row r="278">
      <c r="A278" s="695"/>
      <c r="B278" s="695"/>
      <c r="C278" s="695"/>
      <c r="D278" s="695"/>
      <c r="E278" s="695"/>
      <c r="F278" s="695"/>
      <c r="G278" s="695"/>
      <c r="H278" s="695"/>
      <c r="I278" s="695"/>
      <c r="J278" s="695"/>
      <c r="K278" s="695"/>
      <c r="L278" s="695"/>
      <c r="M278" s="695"/>
      <c r="N278" s="695"/>
      <c r="O278" s="695"/>
      <c r="P278" s="695"/>
      <c r="Q278" s="695"/>
      <c r="R278" s="695"/>
      <c r="S278" s="695"/>
      <c r="T278" s="695"/>
      <c r="U278" s="695"/>
      <c r="V278" s="695"/>
      <c r="W278" s="695"/>
      <c r="X278" s="695"/>
      <c r="Y278" s="695"/>
      <c r="Z278" s="695"/>
    </row>
    <row r="279">
      <c r="A279" s="695"/>
      <c r="B279" s="695"/>
      <c r="C279" s="695"/>
      <c r="D279" s="695"/>
      <c r="E279" s="695"/>
      <c r="F279" s="695"/>
      <c r="G279" s="695"/>
      <c r="H279" s="695"/>
      <c r="I279" s="695"/>
      <c r="J279" s="695"/>
      <c r="K279" s="695"/>
      <c r="L279" s="695"/>
      <c r="M279" s="695"/>
      <c r="N279" s="695"/>
      <c r="O279" s="695"/>
      <c r="P279" s="695"/>
      <c r="Q279" s="695"/>
      <c r="R279" s="695"/>
      <c r="S279" s="695"/>
      <c r="T279" s="695"/>
      <c r="U279" s="695"/>
      <c r="V279" s="695"/>
      <c r="W279" s="695"/>
      <c r="X279" s="695"/>
      <c r="Y279" s="695"/>
      <c r="Z279" s="695"/>
    </row>
    <row r="280">
      <c r="A280" s="695"/>
      <c r="B280" s="695"/>
      <c r="C280" s="695"/>
      <c r="D280" s="695"/>
      <c r="E280" s="695"/>
      <c r="F280" s="695"/>
      <c r="G280" s="695"/>
      <c r="H280" s="695"/>
      <c r="I280" s="695"/>
      <c r="J280" s="695"/>
      <c r="K280" s="695"/>
      <c r="L280" s="695"/>
      <c r="M280" s="695"/>
      <c r="N280" s="695"/>
      <c r="O280" s="695"/>
      <c r="P280" s="695"/>
      <c r="Q280" s="695"/>
      <c r="R280" s="695"/>
      <c r="S280" s="695"/>
      <c r="T280" s="695"/>
      <c r="U280" s="695"/>
      <c r="V280" s="695"/>
      <c r="W280" s="695"/>
      <c r="X280" s="695"/>
      <c r="Y280" s="695"/>
      <c r="Z280" s="695"/>
    </row>
    <row r="281">
      <c r="A281" s="695"/>
      <c r="B281" s="695"/>
      <c r="C281" s="695"/>
      <c r="D281" s="695"/>
      <c r="E281" s="695"/>
      <c r="F281" s="695"/>
      <c r="G281" s="695"/>
      <c r="H281" s="695"/>
      <c r="I281" s="695"/>
      <c r="J281" s="695"/>
      <c r="K281" s="695"/>
      <c r="L281" s="695"/>
      <c r="M281" s="695"/>
      <c r="N281" s="695"/>
      <c r="O281" s="695"/>
      <c r="P281" s="695"/>
      <c r="Q281" s="695"/>
      <c r="R281" s="695"/>
      <c r="S281" s="695"/>
      <c r="T281" s="695"/>
      <c r="U281" s="695"/>
      <c r="V281" s="695"/>
      <c r="W281" s="695"/>
      <c r="X281" s="695"/>
      <c r="Y281" s="695"/>
      <c r="Z281" s="695"/>
    </row>
    <row r="282">
      <c r="A282" s="695"/>
      <c r="B282" s="695"/>
      <c r="C282" s="695"/>
      <c r="D282" s="695"/>
      <c r="E282" s="695"/>
      <c r="F282" s="695"/>
      <c r="G282" s="695"/>
      <c r="H282" s="695"/>
      <c r="I282" s="695"/>
      <c r="J282" s="695"/>
      <c r="K282" s="695"/>
      <c r="L282" s="695"/>
      <c r="M282" s="695"/>
      <c r="N282" s="695"/>
      <c r="O282" s="695"/>
      <c r="P282" s="695"/>
      <c r="Q282" s="695"/>
      <c r="R282" s="695"/>
      <c r="S282" s="695"/>
      <c r="T282" s="695"/>
      <c r="U282" s="695"/>
      <c r="V282" s="695"/>
      <c r="W282" s="695"/>
      <c r="X282" s="695"/>
      <c r="Y282" s="695"/>
      <c r="Z282" s="695"/>
    </row>
    <row r="283">
      <c r="A283" s="695"/>
      <c r="B283" s="695"/>
      <c r="C283" s="695"/>
      <c r="D283" s="695"/>
      <c r="E283" s="695"/>
      <c r="F283" s="695"/>
      <c r="G283" s="695"/>
      <c r="H283" s="695"/>
      <c r="I283" s="695"/>
      <c r="J283" s="695"/>
      <c r="K283" s="695"/>
      <c r="L283" s="695"/>
      <c r="M283" s="695"/>
      <c r="N283" s="695"/>
      <c r="O283" s="695"/>
      <c r="P283" s="695"/>
      <c r="Q283" s="695"/>
      <c r="R283" s="695"/>
      <c r="S283" s="695"/>
      <c r="T283" s="695"/>
      <c r="U283" s="695"/>
      <c r="V283" s="695"/>
      <c r="W283" s="695"/>
      <c r="X283" s="695"/>
      <c r="Y283" s="695"/>
      <c r="Z283" s="695"/>
    </row>
    <row r="284">
      <c r="A284" s="695"/>
      <c r="B284" s="695"/>
      <c r="C284" s="695"/>
      <c r="D284" s="695"/>
      <c r="E284" s="695"/>
      <c r="F284" s="695"/>
      <c r="G284" s="695"/>
      <c r="H284" s="695"/>
      <c r="I284" s="695"/>
      <c r="J284" s="695"/>
      <c r="K284" s="695"/>
      <c r="L284" s="695"/>
      <c r="M284" s="695"/>
      <c r="N284" s="695"/>
      <c r="O284" s="695"/>
      <c r="P284" s="695"/>
      <c r="Q284" s="695"/>
      <c r="R284" s="695"/>
      <c r="S284" s="695"/>
      <c r="T284" s="695"/>
      <c r="U284" s="695"/>
      <c r="V284" s="695"/>
      <c r="W284" s="695"/>
      <c r="X284" s="695"/>
      <c r="Y284" s="695"/>
      <c r="Z284" s="695"/>
    </row>
    <row r="285">
      <c r="A285" s="695"/>
      <c r="B285" s="695"/>
      <c r="C285" s="695"/>
      <c r="D285" s="695"/>
      <c r="E285" s="695"/>
      <c r="F285" s="695"/>
      <c r="G285" s="695"/>
      <c r="H285" s="695"/>
      <c r="I285" s="695"/>
      <c r="J285" s="695"/>
      <c r="K285" s="695"/>
      <c r="L285" s="695"/>
      <c r="M285" s="695"/>
      <c r="N285" s="695"/>
      <c r="O285" s="695"/>
      <c r="P285" s="695"/>
      <c r="Q285" s="695"/>
      <c r="R285" s="695"/>
      <c r="S285" s="695"/>
      <c r="T285" s="695"/>
      <c r="U285" s="695"/>
      <c r="V285" s="695"/>
      <c r="W285" s="695"/>
      <c r="X285" s="695"/>
      <c r="Y285" s="695"/>
      <c r="Z285" s="695"/>
    </row>
    <row r="286">
      <c r="A286" s="695"/>
      <c r="B286" s="695"/>
      <c r="C286" s="695"/>
      <c r="D286" s="695"/>
      <c r="E286" s="695"/>
      <c r="F286" s="695"/>
      <c r="G286" s="695"/>
      <c r="H286" s="695"/>
      <c r="I286" s="695"/>
      <c r="J286" s="695"/>
      <c r="K286" s="695"/>
      <c r="L286" s="695"/>
      <c r="M286" s="695"/>
      <c r="N286" s="695"/>
      <c r="O286" s="695"/>
      <c r="P286" s="695"/>
      <c r="Q286" s="695"/>
      <c r="R286" s="695"/>
      <c r="S286" s="695"/>
      <c r="T286" s="695"/>
      <c r="U286" s="695"/>
      <c r="V286" s="695"/>
      <c r="W286" s="695"/>
      <c r="X286" s="695"/>
      <c r="Y286" s="695"/>
      <c r="Z286" s="695"/>
    </row>
    <row r="287">
      <c r="A287" s="695"/>
      <c r="B287" s="695"/>
      <c r="C287" s="695"/>
      <c r="D287" s="695"/>
      <c r="E287" s="695"/>
      <c r="F287" s="695"/>
      <c r="G287" s="695"/>
      <c r="H287" s="695"/>
      <c r="I287" s="695"/>
      <c r="J287" s="695"/>
      <c r="K287" s="695"/>
      <c r="L287" s="695"/>
      <c r="M287" s="695"/>
      <c r="N287" s="695"/>
      <c r="O287" s="695"/>
      <c r="P287" s="695"/>
      <c r="Q287" s="695"/>
      <c r="R287" s="695"/>
      <c r="S287" s="695"/>
      <c r="T287" s="695"/>
      <c r="U287" s="695"/>
      <c r="V287" s="695"/>
      <c r="W287" s="695"/>
      <c r="X287" s="695"/>
      <c r="Y287" s="695"/>
      <c r="Z287" s="695"/>
    </row>
    <row r="288">
      <c r="A288" s="695"/>
      <c r="B288" s="695"/>
      <c r="C288" s="695"/>
      <c r="D288" s="695"/>
      <c r="E288" s="695"/>
      <c r="F288" s="695"/>
      <c r="G288" s="695"/>
      <c r="H288" s="695"/>
      <c r="I288" s="695"/>
      <c r="J288" s="695"/>
      <c r="K288" s="695"/>
      <c r="L288" s="695"/>
      <c r="M288" s="695"/>
      <c r="N288" s="695"/>
      <c r="O288" s="695"/>
      <c r="P288" s="695"/>
      <c r="Q288" s="695"/>
      <c r="R288" s="695"/>
      <c r="S288" s="695"/>
      <c r="T288" s="695"/>
      <c r="U288" s="695"/>
      <c r="V288" s="695"/>
      <c r="W288" s="695"/>
      <c r="X288" s="695"/>
      <c r="Y288" s="695"/>
      <c r="Z288" s="695"/>
    </row>
    <row r="289">
      <c r="A289" s="695"/>
      <c r="B289" s="695"/>
      <c r="C289" s="695"/>
      <c r="D289" s="695"/>
      <c r="E289" s="695"/>
      <c r="F289" s="695"/>
      <c r="G289" s="695"/>
      <c r="H289" s="695"/>
      <c r="I289" s="695"/>
      <c r="J289" s="695"/>
      <c r="K289" s="695"/>
      <c r="L289" s="695"/>
      <c r="M289" s="695"/>
      <c r="N289" s="695"/>
      <c r="O289" s="695"/>
      <c r="P289" s="695"/>
      <c r="Q289" s="695"/>
      <c r="R289" s="695"/>
      <c r="S289" s="695"/>
      <c r="T289" s="695"/>
      <c r="U289" s="695"/>
      <c r="V289" s="695"/>
      <c r="W289" s="695"/>
      <c r="X289" s="695"/>
      <c r="Y289" s="695"/>
      <c r="Z289" s="695"/>
    </row>
    <row r="290">
      <c r="A290" s="695"/>
      <c r="B290" s="695"/>
      <c r="C290" s="695"/>
      <c r="D290" s="695"/>
      <c r="E290" s="695"/>
      <c r="F290" s="695"/>
      <c r="G290" s="695"/>
      <c r="H290" s="695"/>
      <c r="I290" s="695"/>
      <c r="J290" s="695"/>
      <c r="K290" s="695"/>
      <c r="L290" s="695"/>
      <c r="M290" s="695"/>
      <c r="N290" s="695"/>
      <c r="O290" s="695"/>
      <c r="P290" s="695"/>
      <c r="Q290" s="695"/>
      <c r="R290" s="695"/>
      <c r="S290" s="695"/>
      <c r="T290" s="695"/>
      <c r="U290" s="695"/>
      <c r="V290" s="695"/>
      <c r="W290" s="695"/>
      <c r="X290" s="695"/>
      <c r="Y290" s="695"/>
      <c r="Z290" s="695"/>
    </row>
    <row r="291">
      <c r="A291" s="695"/>
      <c r="B291" s="695"/>
      <c r="C291" s="695"/>
      <c r="D291" s="695"/>
      <c r="E291" s="695"/>
      <c r="F291" s="695"/>
      <c r="G291" s="695"/>
      <c r="H291" s="695"/>
      <c r="I291" s="695"/>
      <c r="J291" s="695"/>
      <c r="K291" s="695"/>
      <c r="L291" s="695"/>
      <c r="M291" s="695"/>
      <c r="N291" s="695"/>
      <c r="O291" s="695"/>
      <c r="P291" s="695"/>
      <c r="Q291" s="695"/>
      <c r="R291" s="695"/>
      <c r="S291" s="695"/>
      <c r="T291" s="695"/>
      <c r="U291" s="695"/>
      <c r="V291" s="695"/>
      <c r="W291" s="695"/>
      <c r="X291" s="695"/>
      <c r="Y291" s="695"/>
      <c r="Z291" s="695"/>
    </row>
    <row r="292">
      <c r="A292" s="695"/>
      <c r="B292" s="695"/>
      <c r="C292" s="695"/>
      <c r="D292" s="695"/>
      <c r="E292" s="695"/>
      <c r="F292" s="695"/>
      <c r="G292" s="695"/>
      <c r="H292" s="695"/>
      <c r="I292" s="695"/>
      <c r="J292" s="695"/>
      <c r="K292" s="695"/>
      <c r="L292" s="695"/>
      <c r="M292" s="695"/>
      <c r="N292" s="695"/>
      <c r="O292" s="695"/>
      <c r="P292" s="695"/>
      <c r="Q292" s="695"/>
      <c r="R292" s="695"/>
      <c r="S292" s="695"/>
      <c r="T292" s="695"/>
      <c r="U292" s="695"/>
      <c r="V292" s="695"/>
      <c r="W292" s="695"/>
      <c r="X292" s="695"/>
      <c r="Y292" s="695"/>
      <c r="Z292" s="695"/>
    </row>
    <row r="293">
      <c r="A293" s="695"/>
      <c r="B293" s="695"/>
      <c r="C293" s="695"/>
      <c r="D293" s="695"/>
      <c r="E293" s="695"/>
      <c r="F293" s="695"/>
      <c r="G293" s="695"/>
      <c r="H293" s="695"/>
      <c r="I293" s="695"/>
      <c r="J293" s="695"/>
      <c r="K293" s="695"/>
      <c r="L293" s="695"/>
      <c r="M293" s="695"/>
      <c r="N293" s="695"/>
      <c r="O293" s="695"/>
      <c r="P293" s="695"/>
      <c r="Q293" s="695"/>
      <c r="R293" s="695"/>
      <c r="S293" s="695"/>
      <c r="T293" s="695"/>
      <c r="U293" s="695"/>
      <c r="V293" s="695"/>
      <c r="W293" s="695"/>
      <c r="X293" s="695"/>
      <c r="Y293" s="695"/>
      <c r="Z293" s="695"/>
    </row>
    <row r="294">
      <c r="A294" s="695"/>
      <c r="B294" s="695"/>
      <c r="C294" s="695"/>
      <c r="D294" s="695"/>
      <c r="E294" s="695"/>
      <c r="F294" s="695"/>
      <c r="G294" s="695"/>
      <c r="H294" s="695"/>
      <c r="I294" s="695"/>
      <c r="J294" s="695"/>
      <c r="K294" s="695"/>
      <c r="L294" s="695"/>
      <c r="M294" s="695"/>
      <c r="N294" s="695"/>
      <c r="O294" s="695"/>
      <c r="P294" s="695"/>
      <c r="Q294" s="695"/>
      <c r="R294" s="695"/>
      <c r="S294" s="695"/>
      <c r="T294" s="695"/>
      <c r="U294" s="695"/>
      <c r="V294" s="695"/>
      <c r="W294" s="695"/>
      <c r="X294" s="695"/>
      <c r="Y294" s="695"/>
      <c r="Z294" s="695"/>
    </row>
    <row r="295">
      <c r="A295" s="695"/>
      <c r="B295" s="695"/>
      <c r="C295" s="695"/>
      <c r="D295" s="695"/>
      <c r="E295" s="695"/>
      <c r="F295" s="695"/>
      <c r="G295" s="695"/>
      <c r="H295" s="695"/>
      <c r="I295" s="695"/>
      <c r="J295" s="695"/>
      <c r="K295" s="695"/>
      <c r="L295" s="695"/>
      <c r="M295" s="695"/>
      <c r="N295" s="695"/>
      <c r="O295" s="695"/>
      <c r="P295" s="695"/>
      <c r="Q295" s="695"/>
      <c r="R295" s="695"/>
      <c r="S295" s="695"/>
      <c r="T295" s="695"/>
      <c r="U295" s="695"/>
      <c r="V295" s="695"/>
      <c r="W295" s="695"/>
      <c r="X295" s="695"/>
      <c r="Y295" s="695"/>
      <c r="Z295" s="695"/>
    </row>
    <row r="296">
      <c r="A296" s="695"/>
      <c r="B296" s="695"/>
      <c r="C296" s="695"/>
      <c r="D296" s="695"/>
      <c r="E296" s="695"/>
      <c r="F296" s="695"/>
      <c r="G296" s="695"/>
      <c r="H296" s="695"/>
      <c r="I296" s="695"/>
      <c r="J296" s="695"/>
      <c r="K296" s="695"/>
      <c r="L296" s="695"/>
      <c r="M296" s="695"/>
      <c r="N296" s="695"/>
      <c r="O296" s="695"/>
      <c r="P296" s="695"/>
      <c r="Q296" s="695"/>
      <c r="R296" s="695"/>
      <c r="S296" s="695"/>
      <c r="T296" s="695"/>
      <c r="U296" s="695"/>
      <c r="V296" s="695"/>
      <c r="W296" s="695"/>
      <c r="X296" s="695"/>
      <c r="Y296" s="695"/>
      <c r="Z296" s="695"/>
    </row>
    <row r="297">
      <c r="A297" s="695"/>
      <c r="B297" s="695"/>
      <c r="C297" s="695"/>
      <c r="D297" s="695"/>
      <c r="E297" s="695"/>
      <c r="F297" s="695"/>
      <c r="G297" s="695"/>
      <c r="H297" s="695"/>
      <c r="I297" s="695"/>
      <c r="J297" s="695"/>
      <c r="K297" s="695"/>
      <c r="L297" s="695"/>
      <c r="M297" s="695"/>
      <c r="N297" s="695"/>
      <c r="O297" s="695"/>
      <c r="P297" s="695"/>
      <c r="Q297" s="695"/>
      <c r="R297" s="695"/>
      <c r="S297" s="695"/>
      <c r="T297" s="695"/>
      <c r="U297" s="695"/>
      <c r="V297" s="695"/>
      <c r="W297" s="695"/>
      <c r="X297" s="695"/>
      <c r="Y297" s="695"/>
      <c r="Z297" s="695"/>
    </row>
    <row r="298">
      <c r="A298" s="695"/>
      <c r="B298" s="695"/>
      <c r="C298" s="695"/>
      <c r="D298" s="695"/>
      <c r="E298" s="695"/>
      <c r="F298" s="695"/>
      <c r="G298" s="695"/>
      <c r="H298" s="695"/>
      <c r="I298" s="695"/>
      <c r="J298" s="695"/>
      <c r="K298" s="695"/>
      <c r="L298" s="695"/>
      <c r="M298" s="695"/>
      <c r="N298" s="695"/>
      <c r="O298" s="695"/>
      <c r="P298" s="695"/>
      <c r="Q298" s="695"/>
      <c r="R298" s="695"/>
      <c r="S298" s="695"/>
      <c r="T298" s="695"/>
      <c r="U298" s="695"/>
      <c r="V298" s="695"/>
      <c r="W298" s="695"/>
      <c r="X298" s="695"/>
      <c r="Y298" s="695"/>
      <c r="Z298" s="695"/>
    </row>
    <row r="299">
      <c r="A299" s="695"/>
      <c r="B299" s="695"/>
      <c r="C299" s="695"/>
      <c r="D299" s="695"/>
      <c r="E299" s="695"/>
      <c r="F299" s="695"/>
      <c r="G299" s="695"/>
      <c r="H299" s="695"/>
      <c r="I299" s="695"/>
      <c r="J299" s="695"/>
      <c r="K299" s="695"/>
      <c r="L299" s="695"/>
      <c r="M299" s="695"/>
      <c r="N299" s="695"/>
      <c r="O299" s="695"/>
      <c r="P299" s="695"/>
      <c r="Q299" s="695"/>
      <c r="R299" s="695"/>
      <c r="S299" s="695"/>
      <c r="T299" s="695"/>
      <c r="U299" s="695"/>
      <c r="V299" s="695"/>
      <c r="W299" s="695"/>
      <c r="X299" s="695"/>
      <c r="Y299" s="695"/>
      <c r="Z299" s="695"/>
    </row>
    <row r="300">
      <c r="A300" s="695"/>
      <c r="B300" s="695"/>
      <c r="C300" s="695"/>
      <c r="D300" s="695"/>
      <c r="E300" s="695"/>
      <c r="F300" s="695"/>
      <c r="G300" s="695"/>
      <c r="H300" s="695"/>
      <c r="I300" s="695"/>
      <c r="J300" s="695"/>
      <c r="K300" s="695"/>
      <c r="L300" s="695"/>
      <c r="M300" s="695"/>
      <c r="N300" s="695"/>
      <c r="O300" s="695"/>
      <c r="P300" s="695"/>
      <c r="Q300" s="695"/>
      <c r="R300" s="695"/>
      <c r="S300" s="695"/>
      <c r="T300" s="695"/>
      <c r="U300" s="695"/>
      <c r="V300" s="695"/>
      <c r="W300" s="695"/>
      <c r="X300" s="695"/>
      <c r="Y300" s="695"/>
      <c r="Z300" s="695"/>
    </row>
    <row r="301">
      <c r="A301" s="695"/>
      <c r="B301" s="695"/>
      <c r="C301" s="695"/>
      <c r="D301" s="695"/>
      <c r="E301" s="695"/>
      <c r="F301" s="695"/>
      <c r="G301" s="695"/>
      <c r="H301" s="695"/>
      <c r="I301" s="695"/>
      <c r="J301" s="695"/>
      <c r="K301" s="695"/>
      <c r="L301" s="695"/>
      <c r="M301" s="695"/>
      <c r="N301" s="695"/>
      <c r="O301" s="695"/>
      <c r="P301" s="695"/>
      <c r="Q301" s="695"/>
      <c r="R301" s="695"/>
      <c r="S301" s="695"/>
      <c r="T301" s="695"/>
      <c r="U301" s="695"/>
      <c r="V301" s="695"/>
      <c r="W301" s="695"/>
      <c r="X301" s="695"/>
      <c r="Y301" s="695"/>
      <c r="Z301" s="695"/>
    </row>
    <row r="302">
      <c r="A302" s="695"/>
      <c r="B302" s="695"/>
      <c r="C302" s="695"/>
      <c r="D302" s="695"/>
      <c r="E302" s="695"/>
      <c r="F302" s="695"/>
      <c r="G302" s="695"/>
      <c r="H302" s="695"/>
      <c r="I302" s="695"/>
      <c r="J302" s="695"/>
      <c r="K302" s="695"/>
      <c r="L302" s="695"/>
      <c r="M302" s="695"/>
      <c r="N302" s="695"/>
      <c r="O302" s="695"/>
      <c r="P302" s="695"/>
      <c r="Q302" s="695"/>
      <c r="R302" s="695"/>
      <c r="S302" s="695"/>
      <c r="T302" s="695"/>
      <c r="U302" s="695"/>
      <c r="V302" s="695"/>
      <c r="W302" s="695"/>
      <c r="X302" s="695"/>
      <c r="Y302" s="695"/>
      <c r="Z302" s="695"/>
    </row>
    <row r="303">
      <c r="A303" s="695"/>
      <c r="B303" s="695"/>
      <c r="C303" s="695"/>
      <c r="D303" s="695"/>
      <c r="E303" s="695"/>
      <c r="F303" s="695"/>
      <c r="G303" s="695"/>
      <c r="H303" s="695"/>
      <c r="I303" s="695"/>
      <c r="J303" s="695"/>
      <c r="K303" s="695"/>
      <c r="L303" s="695"/>
      <c r="M303" s="695"/>
      <c r="N303" s="695"/>
      <c r="O303" s="695"/>
      <c r="P303" s="695"/>
      <c r="Q303" s="695"/>
      <c r="R303" s="695"/>
      <c r="S303" s="695"/>
      <c r="T303" s="695"/>
      <c r="U303" s="695"/>
      <c r="V303" s="695"/>
      <c r="W303" s="695"/>
      <c r="X303" s="695"/>
      <c r="Y303" s="695"/>
      <c r="Z303" s="695"/>
    </row>
    <row r="304">
      <c r="A304" s="695"/>
      <c r="B304" s="695"/>
      <c r="C304" s="695"/>
      <c r="D304" s="695"/>
      <c r="E304" s="695"/>
      <c r="F304" s="695"/>
      <c r="G304" s="695"/>
      <c r="H304" s="695"/>
      <c r="I304" s="695"/>
      <c r="J304" s="695"/>
      <c r="K304" s="695"/>
      <c r="L304" s="695"/>
      <c r="M304" s="695"/>
      <c r="N304" s="695"/>
      <c r="O304" s="695"/>
      <c r="P304" s="695"/>
      <c r="Q304" s="695"/>
      <c r="R304" s="695"/>
      <c r="S304" s="695"/>
      <c r="T304" s="695"/>
      <c r="U304" s="695"/>
      <c r="V304" s="695"/>
      <c r="W304" s="695"/>
      <c r="X304" s="695"/>
      <c r="Y304" s="695"/>
      <c r="Z304" s="695"/>
    </row>
    <row r="305">
      <c r="A305" s="695"/>
      <c r="B305" s="695"/>
      <c r="C305" s="695"/>
      <c r="D305" s="695"/>
      <c r="E305" s="695"/>
      <c r="F305" s="695"/>
      <c r="G305" s="695"/>
      <c r="H305" s="695"/>
      <c r="I305" s="695"/>
      <c r="J305" s="695"/>
      <c r="K305" s="695"/>
      <c r="L305" s="695"/>
      <c r="M305" s="695"/>
      <c r="N305" s="695"/>
      <c r="O305" s="695"/>
      <c r="P305" s="695"/>
      <c r="Q305" s="695"/>
      <c r="R305" s="695"/>
      <c r="S305" s="695"/>
      <c r="T305" s="695"/>
      <c r="U305" s="695"/>
      <c r="V305" s="695"/>
      <c r="W305" s="695"/>
      <c r="X305" s="695"/>
      <c r="Y305" s="695"/>
      <c r="Z305" s="695"/>
    </row>
    <row r="306">
      <c r="A306" s="695"/>
      <c r="B306" s="695"/>
      <c r="C306" s="695"/>
      <c r="D306" s="695"/>
      <c r="E306" s="695"/>
      <c r="F306" s="695"/>
      <c r="G306" s="695"/>
      <c r="H306" s="695"/>
      <c r="I306" s="695"/>
      <c r="J306" s="695"/>
      <c r="K306" s="695"/>
      <c r="L306" s="695"/>
      <c r="M306" s="695"/>
      <c r="N306" s="695"/>
      <c r="O306" s="695"/>
      <c r="P306" s="695"/>
      <c r="Q306" s="695"/>
      <c r="R306" s="695"/>
      <c r="S306" s="695"/>
      <c r="T306" s="695"/>
      <c r="U306" s="695"/>
      <c r="V306" s="695"/>
      <c r="W306" s="695"/>
      <c r="X306" s="695"/>
      <c r="Y306" s="695"/>
      <c r="Z306" s="695"/>
    </row>
    <row r="307">
      <c r="A307" s="695"/>
      <c r="B307" s="695"/>
      <c r="C307" s="695"/>
      <c r="D307" s="695"/>
      <c r="E307" s="695"/>
      <c r="F307" s="695"/>
      <c r="G307" s="695"/>
      <c r="H307" s="695"/>
      <c r="I307" s="695"/>
      <c r="J307" s="695"/>
      <c r="K307" s="695"/>
      <c r="L307" s="695"/>
      <c r="M307" s="695"/>
      <c r="N307" s="695"/>
      <c r="O307" s="695"/>
      <c r="P307" s="695"/>
      <c r="Q307" s="695"/>
      <c r="R307" s="695"/>
      <c r="S307" s="695"/>
      <c r="T307" s="695"/>
      <c r="U307" s="695"/>
      <c r="V307" s="695"/>
      <c r="W307" s="695"/>
      <c r="X307" s="695"/>
      <c r="Y307" s="695"/>
      <c r="Z307" s="695"/>
    </row>
    <row r="308">
      <c r="A308" s="695"/>
      <c r="B308" s="695"/>
      <c r="C308" s="695"/>
      <c r="D308" s="695"/>
      <c r="E308" s="695"/>
      <c r="F308" s="695"/>
      <c r="G308" s="695"/>
      <c r="H308" s="695"/>
      <c r="I308" s="695"/>
      <c r="J308" s="695"/>
      <c r="K308" s="695"/>
      <c r="L308" s="695"/>
      <c r="M308" s="695"/>
      <c r="N308" s="695"/>
      <c r="O308" s="695"/>
      <c r="P308" s="695"/>
      <c r="Q308" s="695"/>
      <c r="R308" s="695"/>
      <c r="S308" s="695"/>
      <c r="T308" s="695"/>
      <c r="U308" s="695"/>
      <c r="V308" s="695"/>
      <c r="W308" s="695"/>
      <c r="X308" s="695"/>
      <c r="Y308" s="695"/>
      <c r="Z308" s="695"/>
    </row>
    <row r="309">
      <c r="A309" s="695"/>
      <c r="B309" s="695"/>
      <c r="C309" s="695"/>
      <c r="D309" s="695"/>
      <c r="E309" s="695"/>
      <c r="F309" s="695"/>
      <c r="G309" s="695"/>
      <c r="H309" s="695"/>
      <c r="I309" s="695"/>
      <c r="J309" s="695"/>
      <c r="K309" s="695"/>
      <c r="L309" s="695"/>
      <c r="M309" s="695"/>
      <c r="N309" s="695"/>
      <c r="O309" s="695"/>
      <c r="P309" s="695"/>
      <c r="Q309" s="695"/>
      <c r="R309" s="695"/>
      <c r="S309" s="695"/>
      <c r="T309" s="695"/>
      <c r="U309" s="695"/>
      <c r="V309" s="695"/>
      <c r="W309" s="695"/>
      <c r="X309" s="695"/>
      <c r="Y309" s="695"/>
      <c r="Z309" s="695"/>
    </row>
    <row r="310">
      <c r="A310" s="695"/>
      <c r="B310" s="695"/>
      <c r="C310" s="695"/>
      <c r="D310" s="695"/>
      <c r="E310" s="695"/>
      <c r="F310" s="695"/>
      <c r="G310" s="695"/>
      <c r="H310" s="695"/>
      <c r="I310" s="695"/>
      <c r="J310" s="695"/>
      <c r="K310" s="695"/>
      <c r="L310" s="695"/>
      <c r="M310" s="695"/>
      <c r="N310" s="695"/>
      <c r="O310" s="695"/>
      <c r="P310" s="695"/>
      <c r="Q310" s="695"/>
      <c r="R310" s="695"/>
      <c r="S310" s="695"/>
      <c r="T310" s="695"/>
      <c r="U310" s="695"/>
      <c r="V310" s="695"/>
      <c r="W310" s="695"/>
      <c r="X310" s="695"/>
      <c r="Y310" s="695"/>
      <c r="Z310" s="695"/>
    </row>
    <row r="311">
      <c r="A311" s="695"/>
      <c r="B311" s="695"/>
      <c r="C311" s="695"/>
      <c r="D311" s="695"/>
      <c r="E311" s="695"/>
      <c r="F311" s="695"/>
      <c r="G311" s="695"/>
      <c r="H311" s="695"/>
      <c r="I311" s="695"/>
      <c r="J311" s="695"/>
      <c r="K311" s="695"/>
      <c r="L311" s="695"/>
      <c r="M311" s="695"/>
      <c r="N311" s="695"/>
      <c r="O311" s="695"/>
      <c r="P311" s="695"/>
      <c r="Q311" s="695"/>
      <c r="R311" s="695"/>
      <c r="S311" s="695"/>
      <c r="T311" s="695"/>
      <c r="U311" s="695"/>
      <c r="V311" s="695"/>
      <c r="W311" s="695"/>
      <c r="X311" s="695"/>
      <c r="Y311" s="695"/>
      <c r="Z311" s="695"/>
    </row>
    <row r="312">
      <c r="A312" s="695"/>
      <c r="B312" s="695"/>
      <c r="C312" s="695"/>
      <c r="D312" s="695"/>
      <c r="E312" s="695"/>
      <c r="F312" s="695"/>
      <c r="G312" s="695"/>
      <c r="H312" s="695"/>
      <c r="I312" s="695"/>
      <c r="J312" s="695"/>
      <c r="K312" s="695"/>
      <c r="L312" s="695"/>
      <c r="M312" s="695"/>
      <c r="N312" s="695"/>
      <c r="O312" s="695"/>
      <c r="P312" s="695"/>
      <c r="Q312" s="695"/>
      <c r="R312" s="695"/>
      <c r="S312" s="695"/>
      <c r="T312" s="695"/>
      <c r="U312" s="695"/>
      <c r="V312" s="695"/>
      <c r="W312" s="695"/>
      <c r="X312" s="695"/>
      <c r="Y312" s="695"/>
      <c r="Z312" s="695"/>
    </row>
    <row r="313">
      <c r="A313" s="695"/>
      <c r="B313" s="695"/>
      <c r="C313" s="695"/>
      <c r="D313" s="695"/>
      <c r="E313" s="695"/>
      <c r="F313" s="695"/>
      <c r="G313" s="695"/>
      <c r="H313" s="695"/>
      <c r="I313" s="695"/>
      <c r="J313" s="695"/>
      <c r="K313" s="695"/>
      <c r="L313" s="695"/>
      <c r="M313" s="695"/>
      <c r="N313" s="695"/>
      <c r="O313" s="695"/>
      <c r="P313" s="695"/>
      <c r="Q313" s="695"/>
      <c r="R313" s="695"/>
      <c r="S313" s="695"/>
      <c r="T313" s="695"/>
      <c r="U313" s="695"/>
      <c r="V313" s="695"/>
      <c r="W313" s="695"/>
      <c r="X313" s="695"/>
      <c r="Y313" s="695"/>
      <c r="Z313" s="695"/>
    </row>
    <row r="314">
      <c r="A314" s="695"/>
      <c r="B314" s="695"/>
      <c r="C314" s="695"/>
      <c r="D314" s="695"/>
      <c r="E314" s="695"/>
      <c r="F314" s="695"/>
      <c r="G314" s="695"/>
      <c r="H314" s="695"/>
      <c r="I314" s="695"/>
      <c r="J314" s="695"/>
      <c r="K314" s="695"/>
      <c r="L314" s="695"/>
      <c r="M314" s="695"/>
      <c r="N314" s="695"/>
      <c r="O314" s="695"/>
      <c r="P314" s="695"/>
      <c r="Q314" s="695"/>
      <c r="R314" s="695"/>
      <c r="S314" s="695"/>
      <c r="T314" s="695"/>
      <c r="U314" s="695"/>
      <c r="V314" s="695"/>
      <c r="W314" s="695"/>
      <c r="X314" s="695"/>
      <c r="Y314" s="695"/>
      <c r="Z314" s="695"/>
    </row>
    <row r="315">
      <c r="A315" s="695"/>
      <c r="B315" s="695"/>
      <c r="C315" s="695"/>
      <c r="D315" s="695"/>
      <c r="E315" s="695"/>
      <c r="F315" s="695"/>
      <c r="G315" s="695"/>
      <c r="H315" s="695"/>
      <c r="I315" s="695"/>
      <c r="J315" s="695"/>
      <c r="K315" s="695"/>
      <c r="L315" s="695"/>
      <c r="M315" s="695"/>
      <c r="N315" s="695"/>
      <c r="O315" s="695"/>
      <c r="P315" s="695"/>
      <c r="Q315" s="695"/>
      <c r="R315" s="695"/>
      <c r="S315" s="695"/>
      <c r="T315" s="695"/>
      <c r="U315" s="695"/>
      <c r="V315" s="695"/>
      <c r="W315" s="695"/>
      <c r="X315" s="695"/>
      <c r="Y315" s="695"/>
      <c r="Z315" s="695"/>
    </row>
    <row r="316">
      <c r="A316" s="695"/>
      <c r="B316" s="695"/>
      <c r="C316" s="695"/>
      <c r="D316" s="695"/>
      <c r="E316" s="695"/>
      <c r="F316" s="695"/>
      <c r="G316" s="695"/>
      <c r="H316" s="695"/>
      <c r="I316" s="695"/>
      <c r="J316" s="695"/>
      <c r="K316" s="695"/>
      <c r="L316" s="695"/>
      <c r="M316" s="695"/>
      <c r="N316" s="695"/>
      <c r="O316" s="695"/>
      <c r="P316" s="695"/>
      <c r="Q316" s="695"/>
      <c r="R316" s="695"/>
      <c r="S316" s="695"/>
      <c r="T316" s="695"/>
      <c r="U316" s="695"/>
      <c r="V316" s="695"/>
      <c r="W316" s="695"/>
      <c r="X316" s="695"/>
      <c r="Y316" s="695"/>
      <c r="Z316" s="695"/>
    </row>
    <row r="317">
      <c r="A317" s="695"/>
      <c r="B317" s="695"/>
      <c r="C317" s="695"/>
      <c r="D317" s="695"/>
      <c r="E317" s="695"/>
      <c r="F317" s="695"/>
      <c r="G317" s="695"/>
      <c r="H317" s="695"/>
      <c r="I317" s="695"/>
      <c r="J317" s="695"/>
      <c r="K317" s="695"/>
      <c r="L317" s="695"/>
      <c r="M317" s="695"/>
      <c r="N317" s="695"/>
      <c r="O317" s="695"/>
      <c r="P317" s="695"/>
      <c r="Q317" s="695"/>
      <c r="R317" s="695"/>
      <c r="S317" s="695"/>
      <c r="T317" s="695"/>
      <c r="U317" s="695"/>
      <c r="V317" s="695"/>
      <c r="W317" s="695"/>
      <c r="X317" s="695"/>
      <c r="Y317" s="695"/>
      <c r="Z317" s="695"/>
    </row>
    <row r="318">
      <c r="A318" s="695"/>
      <c r="B318" s="695"/>
      <c r="C318" s="695"/>
      <c r="D318" s="695"/>
      <c r="E318" s="695"/>
      <c r="F318" s="695"/>
      <c r="G318" s="695"/>
      <c r="H318" s="695"/>
      <c r="I318" s="695"/>
      <c r="J318" s="695"/>
      <c r="K318" s="695"/>
      <c r="L318" s="695"/>
      <c r="M318" s="695"/>
      <c r="N318" s="695"/>
      <c r="O318" s="695"/>
      <c r="P318" s="695"/>
      <c r="Q318" s="695"/>
      <c r="R318" s="695"/>
      <c r="S318" s="695"/>
      <c r="T318" s="695"/>
      <c r="U318" s="695"/>
      <c r="V318" s="695"/>
      <c r="W318" s="695"/>
      <c r="X318" s="695"/>
      <c r="Y318" s="695"/>
      <c r="Z318" s="695"/>
    </row>
    <row r="319">
      <c r="A319" s="695"/>
      <c r="B319" s="695"/>
      <c r="C319" s="695"/>
      <c r="D319" s="695"/>
      <c r="E319" s="695"/>
      <c r="F319" s="695"/>
      <c r="G319" s="695"/>
      <c r="H319" s="695"/>
      <c r="I319" s="695"/>
      <c r="J319" s="695"/>
      <c r="K319" s="695"/>
      <c r="L319" s="695"/>
      <c r="M319" s="695"/>
      <c r="N319" s="695"/>
      <c r="O319" s="695"/>
      <c r="P319" s="695"/>
      <c r="Q319" s="695"/>
      <c r="R319" s="695"/>
      <c r="S319" s="695"/>
      <c r="T319" s="695"/>
      <c r="U319" s="695"/>
      <c r="V319" s="695"/>
      <c r="W319" s="695"/>
      <c r="X319" s="695"/>
      <c r="Y319" s="695"/>
      <c r="Z319" s="695"/>
    </row>
    <row r="320">
      <c r="A320" s="695"/>
      <c r="B320" s="695"/>
      <c r="C320" s="695"/>
      <c r="D320" s="695"/>
      <c r="E320" s="695"/>
      <c r="F320" s="695"/>
      <c r="G320" s="695"/>
      <c r="H320" s="695"/>
      <c r="I320" s="695"/>
      <c r="J320" s="695"/>
      <c r="K320" s="695"/>
      <c r="L320" s="695"/>
      <c r="M320" s="695"/>
      <c r="N320" s="695"/>
      <c r="O320" s="695"/>
      <c r="P320" s="695"/>
      <c r="Q320" s="695"/>
      <c r="R320" s="695"/>
      <c r="S320" s="695"/>
      <c r="T320" s="695"/>
      <c r="U320" s="695"/>
      <c r="V320" s="695"/>
      <c r="W320" s="695"/>
      <c r="X320" s="695"/>
      <c r="Y320" s="695"/>
      <c r="Z320" s="695"/>
    </row>
    <row r="321">
      <c r="A321" s="695"/>
      <c r="B321" s="695"/>
      <c r="C321" s="695"/>
      <c r="D321" s="695"/>
      <c r="E321" s="695"/>
      <c r="F321" s="695"/>
      <c r="G321" s="695"/>
      <c r="H321" s="695"/>
      <c r="I321" s="695"/>
      <c r="J321" s="695"/>
      <c r="K321" s="695"/>
      <c r="L321" s="695"/>
      <c r="M321" s="695"/>
      <c r="N321" s="695"/>
      <c r="O321" s="695"/>
      <c r="P321" s="695"/>
      <c r="Q321" s="695"/>
      <c r="R321" s="695"/>
      <c r="S321" s="695"/>
      <c r="T321" s="695"/>
      <c r="U321" s="695"/>
      <c r="V321" s="695"/>
      <c r="W321" s="695"/>
      <c r="X321" s="695"/>
      <c r="Y321" s="695"/>
      <c r="Z321" s="695"/>
    </row>
    <row r="322">
      <c r="A322" s="695"/>
      <c r="B322" s="695"/>
      <c r="C322" s="695"/>
      <c r="D322" s="695"/>
      <c r="E322" s="695"/>
      <c r="F322" s="695"/>
      <c r="G322" s="695"/>
      <c r="H322" s="695"/>
      <c r="I322" s="695"/>
      <c r="J322" s="695"/>
      <c r="K322" s="695"/>
      <c r="L322" s="695"/>
      <c r="M322" s="695"/>
      <c r="N322" s="695"/>
      <c r="O322" s="695"/>
      <c r="P322" s="695"/>
      <c r="Q322" s="695"/>
      <c r="R322" s="695"/>
      <c r="S322" s="695"/>
      <c r="T322" s="695"/>
      <c r="U322" s="695"/>
      <c r="V322" s="695"/>
      <c r="W322" s="695"/>
      <c r="X322" s="695"/>
      <c r="Y322" s="695"/>
      <c r="Z322" s="695"/>
    </row>
    <row r="323">
      <c r="A323" s="695"/>
      <c r="B323" s="695"/>
      <c r="C323" s="695"/>
      <c r="D323" s="695"/>
      <c r="E323" s="695"/>
      <c r="F323" s="695"/>
      <c r="G323" s="695"/>
      <c r="H323" s="695"/>
      <c r="I323" s="695"/>
      <c r="J323" s="695"/>
      <c r="K323" s="695"/>
      <c r="L323" s="695"/>
      <c r="M323" s="695"/>
      <c r="N323" s="695"/>
      <c r="O323" s="695"/>
      <c r="P323" s="695"/>
      <c r="Q323" s="695"/>
      <c r="R323" s="695"/>
      <c r="S323" s="695"/>
      <c r="T323" s="695"/>
      <c r="U323" s="695"/>
      <c r="V323" s="695"/>
      <c r="W323" s="695"/>
      <c r="X323" s="695"/>
      <c r="Y323" s="695"/>
      <c r="Z323" s="695"/>
    </row>
    <row r="324">
      <c r="A324" s="695"/>
      <c r="B324" s="695"/>
      <c r="C324" s="695"/>
      <c r="D324" s="695"/>
      <c r="E324" s="695"/>
      <c r="F324" s="695"/>
      <c r="G324" s="695"/>
      <c r="H324" s="695"/>
      <c r="I324" s="695"/>
      <c r="J324" s="695"/>
      <c r="K324" s="695"/>
      <c r="L324" s="695"/>
      <c r="M324" s="695"/>
      <c r="N324" s="695"/>
      <c r="O324" s="695"/>
      <c r="P324" s="695"/>
      <c r="Q324" s="695"/>
      <c r="R324" s="695"/>
      <c r="S324" s="695"/>
      <c r="T324" s="695"/>
      <c r="U324" s="695"/>
      <c r="V324" s="695"/>
      <c r="W324" s="695"/>
      <c r="X324" s="695"/>
      <c r="Y324" s="695"/>
      <c r="Z324" s="695"/>
    </row>
    <row r="325">
      <c r="A325" s="695"/>
      <c r="B325" s="695"/>
      <c r="C325" s="695"/>
      <c r="D325" s="695"/>
      <c r="E325" s="695"/>
      <c r="F325" s="695"/>
      <c r="G325" s="695"/>
      <c r="H325" s="695"/>
      <c r="I325" s="695"/>
      <c r="J325" s="695"/>
      <c r="K325" s="695"/>
      <c r="L325" s="695"/>
      <c r="M325" s="695"/>
      <c r="N325" s="695"/>
      <c r="O325" s="695"/>
      <c r="P325" s="695"/>
      <c r="Q325" s="695"/>
      <c r="R325" s="695"/>
      <c r="S325" s="695"/>
      <c r="T325" s="695"/>
      <c r="U325" s="695"/>
      <c r="V325" s="695"/>
      <c r="W325" s="695"/>
      <c r="X325" s="695"/>
      <c r="Y325" s="695"/>
      <c r="Z325" s="695"/>
    </row>
    <row r="326">
      <c r="A326" s="695"/>
      <c r="B326" s="695"/>
      <c r="C326" s="695"/>
      <c r="D326" s="695"/>
      <c r="E326" s="695"/>
      <c r="F326" s="695"/>
      <c r="G326" s="695"/>
      <c r="H326" s="695"/>
      <c r="I326" s="695"/>
      <c r="J326" s="695"/>
      <c r="K326" s="695"/>
      <c r="L326" s="695"/>
      <c r="M326" s="695"/>
      <c r="N326" s="695"/>
      <c r="O326" s="695"/>
      <c r="P326" s="695"/>
      <c r="Q326" s="695"/>
      <c r="R326" s="695"/>
      <c r="S326" s="695"/>
      <c r="T326" s="695"/>
      <c r="U326" s="695"/>
      <c r="V326" s="695"/>
      <c r="W326" s="695"/>
      <c r="X326" s="695"/>
      <c r="Y326" s="695"/>
      <c r="Z326" s="695"/>
    </row>
    <row r="327">
      <c r="A327" s="695"/>
      <c r="B327" s="695"/>
      <c r="C327" s="695"/>
      <c r="D327" s="695"/>
      <c r="E327" s="695"/>
      <c r="F327" s="695"/>
      <c r="G327" s="695"/>
      <c r="H327" s="695"/>
      <c r="I327" s="695"/>
      <c r="J327" s="695"/>
      <c r="K327" s="695"/>
      <c r="L327" s="695"/>
      <c r="M327" s="695"/>
      <c r="N327" s="695"/>
      <c r="O327" s="695"/>
      <c r="P327" s="695"/>
      <c r="Q327" s="695"/>
      <c r="R327" s="695"/>
      <c r="S327" s="695"/>
      <c r="T327" s="695"/>
      <c r="U327" s="695"/>
      <c r="V327" s="695"/>
      <c r="W327" s="695"/>
      <c r="X327" s="695"/>
      <c r="Y327" s="695"/>
      <c r="Z327" s="695"/>
    </row>
    <row r="328">
      <c r="A328" s="695"/>
      <c r="B328" s="695"/>
      <c r="C328" s="695"/>
      <c r="D328" s="695"/>
      <c r="E328" s="695"/>
      <c r="F328" s="695"/>
      <c r="G328" s="695"/>
      <c r="H328" s="695"/>
      <c r="I328" s="695"/>
      <c r="J328" s="695"/>
      <c r="K328" s="695"/>
      <c r="L328" s="695"/>
      <c r="M328" s="695"/>
      <c r="N328" s="695"/>
      <c r="O328" s="695"/>
      <c r="P328" s="695"/>
      <c r="Q328" s="695"/>
      <c r="R328" s="695"/>
      <c r="S328" s="695"/>
      <c r="T328" s="695"/>
      <c r="U328" s="695"/>
      <c r="V328" s="695"/>
      <c r="W328" s="695"/>
      <c r="X328" s="695"/>
      <c r="Y328" s="695"/>
      <c r="Z328" s="695"/>
    </row>
    <row r="329">
      <c r="A329" s="695"/>
      <c r="B329" s="695"/>
      <c r="C329" s="695"/>
      <c r="D329" s="695"/>
      <c r="E329" s="695"/>
      <c r="F329" s="695"/>
      <c r="G329" s="695"/>
      <c r="H329" s="695"/>
      <c r="I329" s="695"/>
      <c r="J329" s="695"/>
      <c r="K329" s="695"/>
      <c r="L329" s="695"/>
      <c r="M329" s="695"/>
      <c r="N329" s="695"/>
      <c r="O329" s="695"/>
      <c r="P329" s="695"/>
      <c r="Q329" s="695"/>
      <c r="R329" s="695"/>
      <c r="S329" s="695"/>
      <c r="T329" s="695"/>
      <c r="U329" s="695"/>
      <c r="V329" s="695"/>
      <c r="W329" s="695"/>
      <c r="X329" s="695"/>
      <c r="Y329" s="695"/>
      <c r="Z329" s="695"/>
    </row>
    <row r="330">
      <c r="A330" s="695"/>
      <c r="B330" s="695"/>
      <c r="C330" s="695"/>
      <c r="D330" s="695"/>
      <c r="E330" s="695"/>
      <c r="F330" s="695"/>
      <c r="G330" s="695"/>
      <c r="H330" s="695"/>
      <c r="I330" s="695"/>
      <c r="J330" s="695"/>
      <c r="K330" s="695"/>
      <c r="L330" s="695"/>
      <c r="M330" s="695"/>
      <c r="N330" s="695"/>
      <c r="O330" s="695"/>
      <c r="P330" s="695"/>
      <c r="Q330" s="695"/>
      <c r="R330" s="695"/>
      <c r="S330" s="695"/>
      <c r="T330" s="695"/>
      <c r="U330" s="695"/>
      <c r="V330" s="695"/>
      <c r="W330" s="695"/>
      <c r="X330" s="695"/>
      <c r="Y330" s="695"/>
      <c r="Z330" s="695"/>
    </row>
    <row r="331">
      <c r="A331" s="695"/>
      <c r="B331" s="695"/>
      <c r="C331" s="695"/>
      <c r="D331" s="695"/>
      <c r="E331" s="695"/>
      <c r="F331" s="695"/>
      <c r="G331" s="695"/>
      <c r="H331" s="695"/>
      <c r="I331" s="695"/>
      <c r="J331" s="695"/>
      <c r="K331" s="695"/>
      <c r="L331" s="695"/>
      <c r="M331" s="695"/>
      <c r="N331" s="695"/>
      <c r="O331" s="695"/>
      <c r="P331" s="695"/>
      <c r="Q331" s="695"/>
      <c r="R331" s="695"/>
      <c r="S331" s="695"/>
      <c r="T331" s="695"/>
      <c r="U331" s="695"/>
      <c r="V331" s="695"/>
      <c r="W331" s="695"/>
      <c r="X331" s="695"/>
      <c r="Y331" s="695"/>
      <c r="Z331" s="695"/>
    </row>
    <row r="332">
      <c r="A332" s="695"/>
      <c r="B332" s="695"/>
      <c r="C332" s="695"/>
      <c r="D332" s="695"/>
      <c r="E332" s="695"/>
      <c r="F332" s="695"/>
      <c r="G332" s="695"/>
      <c r="H332" s="695"/>
      <c r="I332" s="695"/>
      <c r="J332" s="695"/>
      <c r="K332" s="695"/>
      <c r="L332" s="695"/>
      <c r="M332" s="695"/>
      <c r="N332" s="695"/>
      <c r="O332" s="695"/>
      <c r="P332" s="695"/>
      <c r="Q332" s="695"/>
      <c r="R332" s="695"/>
      <c r="S332" s="695"/>
      <c r="T332" s="695"/>
      <c r="U332" s="695"/>
      <c r="V332" s="695"/>
      <c r="W332" s="695"/>
      <c r="X332" s="695"/>
      <c r="Y332" s="695"/>
      <c r="Z332" s="695"/>
    </row>
    <row r="333">
      <c r="A333" s="695"/>
      <c r="B333" s="695"/>
      <c r="C333" s="695"/>
      <c r="D333" s="695"/>
      <c r="E333" s="695"/>
      <c r="F333" s="695"/>
      <c r="G333" s="695"/>
      <c r="H333" s="695"/>
      <c r="I333" s="695"/>
      <c r="J333" s="695"/>
      <c r="K333" s="695"/>
      <c r="L333" s="695"/>
      <c r="M333" s="695"/>
      <c r="N333" s="695"/>
      <c r="O333" s="695"/>
      <c r="P333" s="695"/>
      <c r="Q333" s="695"/>
      <c r="R333" s="695"/>
      <c r="S333" s="695"/>
      <c r="T333" s="695"/>
      <c r="U333" s="695"/>
      <c r="V333" s="695"/>
      <c r="W333" s="695"/>
      <c r="X333" s="695"/>
      <c r="Y333" s="695"/>
      <c r="Z333" s="695"/>
    </row>
    <row r="334">
      <c r="A334" s="695"/>
      <c r="B334" s="695"/>
      <c r="C334" s="695"/>
      <c r="D334" s="695"/>
      <c r="E334" s="695"/>
      <c r="F334" s="695"/>
      <c r="G334" s="695"/>
      <c r="H334" s="695"/>
      <c r="I334" s="695"/>
      <c r="J334" s="695"/>
      <c r="K334" s="695"/>
      <c r="L334" s="695"/>
      <c r="M334" s="695"/>
      <c r="N334" s="695"/>
      <c r="O334" s="695"/>
      <c r="P334" s="695"/>
      <c r="Q334" s="695"/>
      <c r="R334" s="695"/>
      <c r="S334" s="695"/>
      <c r="T334" s="695"/>
      <c r="U334" s="695"/>
      <c r="V334" s="695"/>
      <c r="W334" s="695"/>
      <c r="X334" s="695"/>
      <c r="Y334" s="695"/>
      <c r="Z334" s="695"/>
    </row>
    <row r="335">
      <c r="A335" s="695"/>
      <c r="B335" s="695"/>
      <c r="C335" s="695"/>
      <c r="D335" s="695"/>
      <c r="E335" s="695"/>
      <c r="F335" s="695"/>
      <c r="G335" s="695"/>
      <c r="H335" s="695"/>
      <c r="I335" s="695"/>
      <c r="J335" s="695"/>
      <c r="K335" s="695"/>
      <c r="L335" s="695"/>
      <c r="M335" s="695"/>
      <c r="N335" s="695"/>
      <c r="O335" s="695"/>
      <c r="P335" s="695"/>
      <c r="Q335" s="695"/>
      <c r="R335" s="695"/>
      <c r="S335" s="695"/>
      <c r="T335" s="695"/>
      <c r="U335" s="695"/>
      <c r="V335" s="695"/>
      <c r="W335" s="695"/>
      <c r="X335" s="695"/>
      <c r="Y335" s="695"/>
      <c r="Z335" s="695"/>
    </row>
    <row r="336">
      <c r="A336" s="695"/>
      <c r="B336" s="695"/>
      <c r="C336" s="695"/>
      <c r="D336" s="695"/>
      <c r="E336" s="695"/>
      <c r="F336" s="695"/>
      <c r="G336" s="695"/>
      <c r="H336" s="695"/>
      <c r="I336" s="695"/>
      <c r="J336" s="695"/>
      <c r="K336" s="695"/>
      <c r="L336" s="695"/>
      <c r="M336" s="695"/>
      <c r="N336" s="695"/>
      <c r="O336" s="695"/>
      <c r="P336" s="695"/>
      <c r="Q336" s="695"/>
      <c r="R336" s="695"/>
      <c r="S336" s="695"/>
      <c r="T336" s="695"/>
      <c r="U336" s="695"/>
      <c r="V336" s="695"/>
      <c r="W336" s="695"/>
      <c r="X336" s="695"/>
      <c r="Y336" s="695"/>
      <c r="Z336" s="695"/>
    </row>
    <row r="337">
      <c r="A337" s="695"/>
      <c r="B337" s="695"/>
      <c r="C337" s="695"/>
      <c r="D337" s="695"/>
      <c r="E337" s="695"/>
      <c r="F337" s="695"/>
      <c r="G337" s="695"/>
      <c r="H337" s="695"/>
      <c r="I337" s="695"/>
      <c r="J337" s="695"/>
      <c r="K337" s="695"/>
      <c r="L337" s="695"/>
      <c r="M337" s="695"/>
      <c r="N337" s="695"/>
      <c r="O337" s="695"/>
      <c r="P337" s="695"/>
      <c r="Q337" s="695"/>
      <c r="R337" s="695"/>
      <c r="S337" s="695"/>
      <c r="T337" s="695"/>
      <c r="U337" s="695"/>
      <c r="V337" s="695"/>
      <c r="W337" s="695"/>
      <c r="X337" s="695"/>
      <c r="Y337" s="695"/>
      <c r="Z337" s="695"/>
    </row>
    <row r="338">
      <c r="A338" s="695"/>
      <c r="B338" s="695"/>
      <c r="C338" s="695"/>
      <c r="D338" s="695"/>
      <c r="E338" s="695"/>
      <c r="F338" s="695"/>
      <c r="G338" s="695"/>
      <c r="H338" s="695"/>
      <c r="I338" s="695"/>
      <c r="J338" s="695"/>
      <c r="K338" s="695"/>
      <c r="L338" s="695"/>
      <c r="M338" s="695"/>
      <c r="N338" s="695"/>
      <c r="O338" s="695"/>
      <c r="P338" s="695"/>
      <c r="Q338" s="695"/>
      <c r="R338" s="695"/>
      <c r="S338" s="695"/>
      <c r="T338" s="695"/>
      <c r="U338" s="695"/>
      <c r="V338" s="695"/>
      <c r="W338" s="695"/>
      <c r="X338" s="695"/>
      <c r="Y338" s="695"/>
      <c r="Z338" s="695"/>
    </row>
    <row r="339">
      <c r="A339" s="695"/>
      <c r="B339" s="695"/>
      <c r="C339" s="695"/>
      <c r="D339" s="695"/>
      <c r="E339" s="695"/>
      <c r="F339" s="695"/>
      <c r="G339" s="695"/>
      <c r="H339" s="695"/>
      <c r="I339" s="695"/>
      <c r="J339" s="695"/>
      <c r="K339" s="695"/>
      <c r="L339" s="695"/>
      <c r="M339" s="695"/>
      <c r="N339" s="695"/>
      <c r="O339" s="695"/>
      <c r="P339" s="695"/>
      <c r="Q339" s="695"/>
      <c r="R339" s="695"/>
      <c r="S339" s="695"/>
      <c r="T339" s="695"/>
      <c r="U339" s="695"/>
      <c r="V339" s="695"/>
      <c r="W339" s="695"/>
      <c r="X339" s="695"/>
      <c r="Y339" s="695"/>
      <c r="Z339" s="695"/>
    </row>
    <row r="340">
      <c r="A340" s="695"/>
      <c r="B340" s="695"/>
      <c r="C340" s="695"/>
      <c r="D340" s="695"/>
      <c r="E340" s="695"/>
      <c r="F340" s="695"/>
      <c r="G340" s="695"/>
      <c r="H340" s="695"/>
      <c r="I340" s="695"/>
      <c r="J340" s="695"/>
      <c r="K340" s="695"/>
      <c r="L340" s="695"/>
      <c r="M340" s="695"/>
      <c r="N340" s="695"/>
      <c r="O340" s="695"/>
      <c r="P340" s="695"/>
      <c r="Q340" s="695"/>
      <c r="R340" s="695"/>
      <c r="S340" s="695"/>
      <c r="T340" s="695"/>
      <c r="U340" s="695"/>
      <c r="V340" s="695"/>
      <c r="W340" s="695"/>
      <c r="X340" s="695"/>
      <c r="Y340" s="695"/>
      <c r="Z340" s="695"/>
    </row>
    <row r="341">
      <c r="A341" s="695"/>
      <c r="B341" s="695"/>
      <c r="C341" s="695"/>
      <c r="D341" s="695"/>
      <c r="E341" s="695"/>
      <c r="F341" s="695"/>
      <c r="G341" s="695"/>
      <c r="H341" s="695"/>
      <c r="I341" s="695"/>
      <c r="J341" s="695"/>
      <c r="K341" s="695"/>
      <c r="L341" s="695"/>
      <c r="M341" s="695"/>
      <c r="N341" s="695"/>
      <c r="O341" s="695"/>
      <c r="P341" s="695"/>
      <c r="Q341" s="695"/>
      <c r="R341" s="695"/>
      <c r="S341" s="695"/>
      <c r="T341" s="695"/>
      <c r="U341" s="695"/>
      <c r="V341" s="695"/>
      <c r="W341" s="695"/>
      <c r="X341" s="695"/>
      <c r="Y341" s="695"/>
      <c r="Z341" s="695"/>
    </row>
    <row r="342">
      <c r="A342" s="695"/>
      <c r="B342" s="695"/>
      <c r="C342" s="695"/>
      <c r="D342" s="695"/>
      <c r="E342" s="695"/>
      <c r="F342" s="695"/>
      <c r="G342" s="695"/>
      <c r="H342" s="695"/>
      <c r="I342" s="695"/>
      <c r="J342" s="695"/>
      <c r="K342" s="695"/>
      <c r="L342" s="695"/>
      <c r="M342" s="695"/>
      <c r="N342" s="695"/>
      <c r="O342" s="695"/>
      <c r="P342" s="695"/>
      <c r="Q342" s="695"/>
      <c r="R342" s="695"/>
      <c r="S342" s="695"/>
      <c r="T342" s="695"/>
      <c r="U342" s="695"/>
      <c r="V342" s="695"/>
      <c r="W342" s="695"/>
      <c r="X342" s="695"/>
      <c r="Y342" s="695"/>
      <c r="Z342" s="695"/>
    </row>
    <row r="343">
      <c r="A343" s="695"/>
      <c r="B343" s="695"/>
      <c r="C343" s="695"/>
      <c r="D343" s="695"/>
      <c r="E343" s="695"/>
      <c r="F343" s="695"/>
      <c r="G343" s="695"/>
      <c r="H343" s="695"/>
      <c r="I343" s="695"/>
      <c r="J343" s="695"/>
      <c r="K343" s="695"/>
      <c r="L343" s="695"/>
      <c r="M343" s="695"/>
      <c r="N343" s="695"/>
      <c r="O343" s="695"/>
      <c r="P343" s="695"/>
      <c r="Q343" s="695"/>
      <c r="R343" s="695"/>
      <c r="S343" s="695"/>
      <c r="T343" s="695"/>
      <c r="U343" s="695"/>
      <c r="V343" s="695"/>
      <c r="W343" s="695"/>
      <c r="X343" s="695"/>
      <c r="Y343" s="695"/>
      <c r="Z343" s="695"/>
    </row>
    <row r="344">
      <c r="A344" s="695"/>
      <c r="B344" s="695"/>
      <c r="C344" s="695"/>
      <c r="D344" s="695"/>
      <c r="E344" s="695"/>
      <c r="F344" s="695"/>
      <c r="G344" s="695"/>
      <c r="H344" s="695"/>
      <c r="I344" s="695"/>
      <c r="J344" s="695"/>
      <c r="K344" s="695"/>
      <c r="L344" s="695"/>
      <c r="M344" s="695"/>
      <c r="N344" s="695"/>
      <c r="O344" s="695"/>
      <c r="P344" s="695"/>
      <c r="Q344" s="695"/>
      <c r="R344" s="695"/>
      <c r="S344" s="695"/>
      <c r="T344" s="695"/>
      <c r="U344" s="695"/>
      <c r="V344" s="695"/>
      <c r="W344" s="695"/>
      <c r="X344" s="695"/>
      <c r="Y344" s="695"/>
      <c r="Z344" s="695"/>
    </row>
    <row r="345">
      <c r="A345" s="695"/>
      <c r="B345" s="695"/>
      <c r="C345" s="695"/>
      <c r="D345" s="695"/>
      <c r="E345" s="695"/>
      <c r="F345" s="695"/>
      <c r="G345" s="695"/>
      <c r="H345" s="695"/>
      <c r="I345" s="695"/>
      <c r="J345" s="695"/>
      <c r="K345" s="695"/>
      <c r="L345" s="695"/>
      <c r="M345" s="695"/>
      <c r="N345" s="695"/>
      <c r="O345" s="695"/>
      <c r="P345" s="695"/>
      <c r="Q345" s="695"/>
      <c r="R345" s="695"/>
      <c r="S345" s="695"/>
      <c r="T345" s="695"/>
      <c r="U345" s="695"/>
      <c r="V345" s="695"/>
      <c r="W345" s="695"/>
      <c r="X345" s="695"/>
      <c r="Y345" s="695"/>
      <c r="Z345" s="695"/>
    </row>
    <row r="346">
      <c r="A346" s="695"/>
      <c r="B346" s="695"/>
      <c r="C346" s="695"/>
      <c r="D346" s="695"/>
      <c r="E346" s="695"/>
      <c r="F346" s="695"/>
      <c r="G346" s="695"/>
      <c r="H346" s="695"/>
      <c r="I346" s="695"/>
      <c r="J346" s="695"/>
      <c r="K346" s="695"/>
      <c r="L346" s="695"/>
      <c r="M346" s="695"/>
      <c r="N346" s="695"/>
      <c r="O346" s="695"/>
      <c r="P346" s="695"/>
      <c r="Q346" s="695"/>
      <c r="R346" s="695"/>
      <c r="S346" s="695"/>
      <c r="T346" s="695"/>
      <c r="U346" s="695"/>
      <c r="V346" s="695"/>
      <c r="W346" s="695"/>
      <c r="X346" s="695"/>
      <c r="Y346" s="695"/>
      <c r="Z346" s="695"/>
    </row>
    <row r="347">
      <c r="A347" s="695"/>
      <c r="B347" s="695"/>
      <c r="C347" s="695"/>
      <c r="D347" s="695"/>
      <c r="E347" s="695"/>
      <c r="F347" s="695"/>
      <c r="G347" s="695"/>
      <c r="H347" s="695"/>
      <c r="I347" s="695"/>
      <c r="J347" s="695"/>
      <c r="K347" s="695"/>
      <c r="L347" s="695"/>
      <c r="M347" s="695"/>
      <c r="N347" s="695"/>
      <c r="O347" s="695"/>
      <c r="P347" s="695"/>
      <c r="Q347" s="695"/>
      <c r="R347" s="695"/>
      <c r="S347" s="695"/>
      <c r="T347" s="695"/>
      <c r="U347" s="695"/>
      <c r="V347" s="695"/>
      <c r="W347" s="695"/>
      <c r="X347" s="695"/>
      <c r="Y347" s="695"/>
      <c r="Z347" s="695"/>
    </row>
    <row r="348">
      <c r="A348" s="695"/>
      <c r="B348" s="695"/>
      <c r="C348" s="695"/>
      <c r="D348" s="695"/>
      <c r="E348" s="695"/>
      <c r="F348" s="695"/>
      <c r="G348" s="695"/>
      <c r="H348" s="695"/>
      <c r="I348" s="695"/>
      <c r="J348" s="695"/>
      <c r="K348" s="695"/>
      <c r="L348" s="695"/>
      <c r="M348" s="695"/>
      <c r="N348" s="695"/>
      <c r="O348" s="695"/>
      <c r="P348" s="695"/>
      <c r="Q348" s="695"/>
      <c r="R348" s="695"/>
      <c r="S348" s="695"/>
      <c r="T348" s="695"/>
      <c r="U348" s="695"/>
      <c r="V348" s="695"/>
      <c r="W348" s="695"/>
      <c r="X348" s="695"/>
      <c r="Y348" s="695"/>
      <c r="Z348" s="695"/>
    </row>
    <row r="349">
      <c r="A349" s="695"/>
      <c r="B349" s="695"/>
      <c r="C349" s="695"/>
      <c r="D349" s="695"/>
      <c r="E349" s="695"/>
      <c r="F349" s="695"/>
      <c r="G349" s="695"/>
      <c r="H349" s="695"/>
      <c r="I349" s="695"/>
      <c r="J349" s="695"/>
      <c r="K349" s="695"/>
      <c r="L349" s="695"/>
      <c r="M349" s="695"/>
      <c r="N349" s="695"/>
      <c r="O349" s="695"/>
      <c r="P349" s="695"/>
      <c r="Q349" s="695"/>
      <c r="R349" s="695"/>
      <c r="S349" s="695"/>
      <c r="T349" s="695"/>
      <c r="U349" s="695"/>
      <c r="V349" s="695"/>
      <c r="W349" s="695"/>
      <c r="X349" s="695"/>
      <c r="Y349" s="695"/>
      <c r="Z349" s="695"/>
    </row>
    <row r="350">
      <c r="A350" s="695"/>
      <c r="B350" s="695"/>
      <c r="C350" s="695"/>
      <c r="D350" s="695"/>
      <c r="E350" s="695"/>
      <c r="F350" s="695"/>
      <c r="G350" s="695"/>
      <c r="H350" s="695"/>
      <c r="I350" s="695"/>
      <c r="J350" s="695"/>
      <c r="K350" s="695"/>
      <c r="L350" s="695"/>
      <c r="M350" s="695"/>
      <c r="N350" s="695"/>
      <c r="O350" s="695"/>
      <c r="P350" s="695"/>
      <c r="Q350" s="695"/>
      <c r="R350" s="695"/>
      <c r="S350" s="695"/>
      <c r="T350" s="695"/>
      <c r="U350" s="695"/>
      <c r="V350" s="695"/>
      <c r="W350" s="695"/>
      <c r="X350" s="695"/>
      <c r="Y350" s="695"/>
      <c r="Z350" s="695"/>
    </row>
    <row r="351">
      <c r="A351" s="695"/>
      <c r="B351" s="695"/>
      <c r="C351" s="695"/>
      <c r="D351" s="695"/>
      <c r="E351" s="695"/>
      <c r="F351" s="695"/>
      <c r="G351" s="695"/>
      <c r="H351" s="695"/>
      <c r="I351" s="695"/>
      <c r="J351" s="695"/>
      <c r="K351" s="695"/>
      <c r="L351" s="695"/>
      <c r="M351" s="695"/>
      <c r="N351" s="695"/>
      <c r="O351" s="695"/>
      <c r="P351" s="695"/>
      <c r="Q351" s="695"/>
      <c r="R351" s="695"/>
      <c r="S351" s="695"/>
      <c r="T351" s="695"/>
      <c r="U351" s="695"/>
      <c r="V351" s="695"/>
      <c r="W351" s="695"/>
      <c r="X351" s="695"/>
      <c r="Y351" s="695"/>
      <c r="Z351" s="695"/>
    </row>
    <row r="352">
      <c r="A352" s="695"/>
      <c r="B352" s="695"/>
      <c r="C352" s="695"/>
      <c r="D352" s="695"/>
      <c r="E352" s="695"/>
      <c r="F352" s="695"/>
      <c r="G352" s="695"/>
      <c r="H352" s="695"/>
      <c r="I352" s="695"/>
      <c r="J352" s="695"/>
      <c r="K352" s="695"/>
      <c r="L352" s="695"/>
      <c r="M352" s="695"/>
      <c r="N352" s="695"/>
      <c r="O352" s="695"/>
      <c r="P352" s="695"/>
      <c r="Q352" s="695"/>
      <c r="R352" s="695"/>
      <c r="S352" s="695"/>
      <c r="T352" s="695"/>
      <c r="U352" s="695"/>
      <c r="V352" s="695"/>
      <c r="W352" s="695"/>
      <c r="X352" s="695"/>
      <c r="Y352" s="695"/>
      <c r="Z352" s="695"/>
    </row>
    <row r="353">
      <c r="A353" s="695"/>
      <c r="B353" s="695"/>
      <c r="C353" s="695"/>
      <c r="D353" s="695"/>
      <c r="E353" s="695"/>
      <c r="F353" s="695"/>
      <c r="G353" s="695"/>
      <c r="H353" s="695"/>
      <c r="I353" s="695"/>
      <c r="J353" s="695"/>
      <c r="K353" s="695"/>
      <c r="L353" s="695"/>
      <c r="M353" s="695"/>
      <c r="N353" s="695"/>
      <c r="O353" s="695"/>
      <c r="P353" s="695"/>
      <c r="Q353" s="695"/>
      <c r="R353" s="695"/>
      <c r="S353" s="695"/>
      <c r="T353" s="695"/>
      <c r="U353" s="695"/>
      <c r="V353" s="695"/>
      <c r="W353" s="695"/>
      <c r="X353" s="695"/>
      <c r="Y353" s="695"/>
      <c r="Z353" s="695"/>
    </row>
    <row r="354">
      <c r="A354" s="695"/>
      <c r="B354" s="695"/>
      <c r="C354" s="695"/>
      <c r="D354" s="695"/>
      <c r="E354" s="695"/>
      <c r="F354" s="695"/>
      <c r="G354" s="695"/>
      <c r="H354" s="695"/>
      <c r="I354" s="695"/>
      <c r="J354" s="695"/>
      <c r="K354" s="695"/>
      <c r="L354" s="695"/>
      <c r="M354" s="695"/>
      <c r="N354" s="695"/>
      <c r="O354" s="695"/>
      <c r="P354" s="695"/>
      <c r="Q354" s="695"/>
      <c r="R354" s="695"/>
      <c r="S354" s="695"/>
      <c r="T354" s="695"/>
      <c r="U354" s="695"/>
      <c r="V354" s="695"/>
      <c r="W354" s="695"/>
      <c r="X354" s="695"/>
      <c r="Y354" s="695"/>
      <c r="Z354" s="695"/>
    </row>
    <row r="355">
      <c r="A355" s="695"/>
      <c r="B355" s="695"/>
      <c r="C355" s="695"/>
      <c r="D355" s="695"/>
      <c r="E355" s="695"/>
      <c r="F355" s="695"/>
      <c r="G355" s="695"/>
      <c r="H355" s="695"/>
      <c r="I355" s="695"/>
      <c r="J355" s="695"/>
      <c r="K355" s="695"/>
      <c r="L355" s="695"/>
      <c r="M355" s="695"/>
      <c r="N355" s="695"/>
      <c r="O355" s="695"/>
      <c r="P355" s="695"/>
      <c r="Q355" s="695"/>
      <c r="R355" s="695"/>
      <c r="S355" s="695"/>
      <c r="T355" s="695"/>
      <c r="U355" s="695"/>
      <c r="V355" s="695"/>
      <c r="W355" s="695"/>
      <c r="X355" s="695"/>
      <c r="Y355" s="695"/>
      <c r="Z355" s="695"/>
    </row>
    <row r="356">
      <c r="A356" s="695"/>
      <c r="B356" s="695"/>
      <c r="C356" s="695"/>
      <c r="D356" s="695"/>
      <c r="E356" s="695"/>
      <c r="F356" s="695"/>
      <c r="G356" s="695"/>
      <c r="H356" s="695"/>
      <c r="I356" s="695"/>
      <c r="J356" s="695"/>
      <c r="K356" s="695"/>
      <c r="L356" s="695"/>
      <c r="M356" s="695"/>
      <c r="N356" s="695"/>
      <c r="O356" s="695"/>
      <c r="P356" s="695"/>
      <c r="Q356" s="695"/>
      <c r="R356" s="695"/>
      <c r="S356" s="695"/>
      <c r="T356" s="695"/>
      <c r="U356" s="695"/>
      <c r="V356" s="695"/>
      <c r="W356" s="695"/>
      <c r="X356" s="695"/>
      <c r="Y356" s="695"/>
      <c r="Z356" s="695"/>
    </row>
    <row r="357">
      <c r="A357" s="695"/>
      <c r="B357" s="695"/>
      <c r="C357" s="695"/>
      <c r="D357" s="695"/>
      <c r="E357" s="695"/>
      <c r="F357" s="695"/>
      <c r="G357" s="695"/>
      <c r="H357" s="695"/>
      <c r="I357" s="695"/>
      <c r="J357" s="695"/>
      <c r="K357" s="695"/>
      <c r="L357" s="695"/>
      <c r="M357" s="695"/>
      <c r="N357" s="695"/>
      <c r="O357" s="695"/>
      <c r="P357" s="695"/>
      <c r="Q357" s="695"/>
      <c r="R357" s="695"/>
      <c r="S357" s="695"/>
      <c r="T357" s="695"/>
      <c r="U357" s="695"/>
      <c r="V357" s="695"/>
      <c r="W357" s="695"/>
      <c r="X357" s="695"/>
      <c r="Y357" s="695"/>
      <c r="Z357" s="695"/>
    </row>
    <row r="358">
      <c r="A358" s="695"/>
      <c r="B358" s="695"/>
      <c r="C358" s="695"/>
      <c r="D358" s="695"/>
      <c r="E358" s="695"/>
      <c r="F358" s="695"/>
      <c r="G358" s="695"/>
      <c r="H358" s="695"/>
      <c r="I358" s="695"/>
      <c r="J358" s="695"/>
      <c r="K358" s="695"/>
      <c r="L358" s="695"/>
      <c r="M358" s="695"/>
      <c r="N358" s="695"/>
      <c r="O358" s="695"/>
      <c r="P358" s="695"/>
      <c r="Q358" s="695"/>
      <c r="R358" s="695"/>
      <c r="S358" s="695"/>
      <c r="T358" s="695"/>
      <c r="U358" s="695"/>
      <c r="V358" s="695"/>
      <c r="W358" s="695"/>
      <c r="X358" s="695"/>
      <c r="Y358" s="695"/>
      <c r="Z358" s="695"/>
    </row>
    <row r="359">
      <c r="A359" s="695"/>
      <c r="B359" s="695"/>
      <c r="C359" s="695"/>
      <c r="D359" s="695"/>
      <c r="E359" s="695"/>
      <c r="F359" s="695"/>
      <c r="G359" s="695"/>
      <c r="H359" s="695"/>
      <c r="I359" s="695"/>
      <c r="J359" s="695"/>
      <c r="K359" s="695"/>
      <c r="L359" s="695"/>
      <c r="M359" s="695"/>
      <c r="N359" s="695"/>
      <c r="O359" s="695"/>
      <c r="P359" s="695"/>
      <c r="Q359" s="695"/>
      <c r="R359" s="695"/>
      <c r="S359" s="695"/>
      <c r="T359" s="695"/>
      <c r="U359" s="695"/>
      <c r="V359" s="695"/>
      <c r="W359" s="695"/>
      <c r="X359" s="695"/>
      <c r="Y359" s="695"/>
      <c r="Z359" s="695"/>
    </row>
    <row r="360">
      <c r="A360" s="695"/>
      <c r="B360" s="695"/>
      <c r="C360" s="695"/>
      <c r="D360" s="695"/>
      <c r="E360" s="695"/>
      <c r="F360" s="695"/>
      <c r="G360" s="695"/>
      <c r="H360" s="695"/>
      <c r="I360" s="695"/>
      <c r="J360" s="695"/>
      <c r="K360" s="695"/>
      <c r="L360" s="695"/>
      <c r="M360" s="695"/>
      <c r="N360" s="695"/>
      <c r="O360" s="695"/>
      <c r="P360" s="695"/>
      <c r="Q360" s="695"/>
      <c r="R360" s="695"/>
      <c r="S360" s="695"/>
      <c r="T360" s="695"/>
      <c r="U360" s="695"/>
      <c r="V360" s="695"/>
      <c r="W360" s="695"/>
      <c r="X360" s="695"/>
      <c r="Y360" s="695"/>
      <c r="Z360" s="695"/>
    </row>
    <row r="361">
      <c r="A361" s="695"/>
      <c r="B361" s="695"/>
      <c r="C361" s="695"/>
      <c r="D361" s="695"/>
      <c r="E361" s="695"/>
      <c r="F361" s="695"/>
      <c r="G361" s="695"/>
      <c r="H361" s="695"/>
      <c r="I361" s="695"/>
      <c r="J361" s="695"/>
      <c r="K361" s="695"/>
      <c r="L361" s="695"/>
      <c r="M361" s="695"/>
      <c r="N361" s="695"/>
      <c r="O361" s="695"/>
      <c r="P361" s="695"/>
      <c r="Q361" s="695"/>
      <c r="R361" s="695"/>
      <c r="S361" s="695"/>
      <c r="T361" s="695"/>
      <c r="U361" s="695"/>
      <c r="V361" s="695"/>
      <c r="W361" s="695"/>
      <c r="X361" s="695"/>
      <c r="Y361" s="695"/>
      <c r="Z361" s="695"/>
    </row>
    <row r="362">
      <c r="A362" s="695"/>
      <c r="B362" s="695"/>
      <c r="C362" s="695"/>
      <c r="D362" s="695"/>
      <c r="E362" s="695"/>
      <c r="F362" s="695"/>
      <c r="G362" s="695"/>
      <c r="H362" s="695"/>
      <c r="I362" s="695"/>
      <c r="J362" s="695"/>
      <c r="K362" s="695"/>
      <c r="L362" s="695"/>
      <c r="M362" s="695"/>
      <c r="N362" s="695"/>
      <c r="O362" s="695"/>
      <c r="P362" s="695"/>
      <c r="Q362" s="695"/>
      <c r="R362" s="695"/>
      <c r="S362" s="695"/>
      <c r="T362" s="695"/>
      <c r="U362" s="695"/>
      <c r="V362" s="695"/>
      <c r="W362" s="695"/>
      <c r="X362" s="695"/>
      <c r="Y362" s="695"/>
      <c r="Z362" s="695"/>
    </row>
    <row r="363">
      <c r="A363" s="695"/>
      <c r="B363" s="695"/>
      <c r="C363" s="695"/>
      <c r="D363" s="695"/>
      <c r="E363" s="695"/>
      <c r="F363" s="695"/>
      <c r="G363" s="695"/>
      <c r="H363" s="695"/>
      <c r="I363" s="695"/>
      <c r="J363" s="695"/>
      <c r="K363" s="695"/>
      <c r="L363" s="695"/>
      <c r="M363" s="695"/>
      <c r="N363" s="695"/>
      <c r="O363" s="695"/>
      <c r="P363" s="695"/>
      <c r="Q363" s="695"/>
      <c r="R363" s="695"/>
      <c r="S363" s="695"/>
      <c r="T363" s="695"/>
      <c r="U363" s="695"/>
      <c r="V363" s="695"/>
      <c r="W363" s="695"/>
      <c r="X363" s="695"/>
      <c r="Y363" s="695"/>
      <c r="Z363" s="695"/>
    </row>
    <row r="364">
      <c r="A364" s="695"/>
      <c r="B364" s="695"/>
      <c r="C364" s="695"/>
      <c r="D364" s="695"/>
      <c r="E364" s="695"/>
      <c r="F364" s="695"/>
      <c r="G364" s="695"/>
      <c r="H364" s="695"/>
      <c r="I364" s="695"/>
      <c r="J364" s="695"/>
      <c r="K364" s="695"/>
      <c r="L364" s="695"/>
      <c r="M364" s="695"/>
      <c r="N364" s="695"/>
      <c r="O364" s="695"/>
      <c r="P364" s="695"/>
      <c r="Q364" s="695"/>
      <c r="R364" s="695"/>
      <c r="S364" s="695"/>
      <c r="T364" s="695"/>
      <c r="U364" s="695"/>
      <c r="V364" s="695"/>
      <c r="W364" s="695"/>
      <c r="X364" s="695"/>
      <c r="Y364" s="695"/>
      <c r="Z364" s="695"/>
    </row>
    <row r="365">
      <c r="A365" s="695"/>
      <c r="B365" s="695"/>
      <c r="C365" s="695"/>
      <c r="D365" s="695"/>
      <c r="E365" s="695"/>
      <c r="F365" s="695"/>
      <c r="G365" s="695"/>
      <c r="H365" s="695"/>
      <c r="I365" s="695"/>
      <c r="J365" s="695"/>
      <c r="K365" s="695"/>
      <c r="L365" s="695"/>
      <c r="M365" s="695"/>
      <c r="N365" s="695"/>
      <c r="O365" s="695"/>
      <c r="P365" s="695"/>
      <c r="Q365" s="695"/>
      <c r="R365" s="695"/>
      <c r="S365" s="695"/>
      <c r="T365" s="695"/>
      <c r="U365" s="695"/>
      <c r="V365" s="695"/>
      <c r="W365" s="695"/>
      <c r="X365" s="695"/>
      <c r="Y365" s="695"/>
      <c r="Z365" s="695"/>
    </row>
    <row r="366">
      <c r="A366" s="695"/>
      <c r="B366" s="695"/>
      <c r="C366" s="695"/>
      <c r="D366" s="695"/>
      <c r="E366" s="695"/>
      <c r="F366" s="695"/>
      <c r="G366" s="695"/>
      <c r="H366" s="695"/>
      <c r="I366" s="695"/>
      <c r="J366" s="695"/>
      <c r="K366" s="695"/>
      <c r="L366" s="695"/>
      <c r="M366" s="695"/>
      <c r="N366" s="695"/>
      <c r="O366" s="695"/>
      <c r="P366" s="695"/>
      <c r="Q366" s="695"/>
      <c r="R366" s="695"/>
      <c r="S366" s="695"/>
      <c r="T366" s="695"/>
      <c r="U366" s="695"/>
      <c r="V366" s="695"/>
      <c r="W366" s="695"/>
      <c r="X366" s="695"/>
      <c r="Y366" s="695"/>
      <c r="Z366" s="695"/>
    </row>
    <row r="367">
      <c r="A367" s="695"/>
      <c r="B367" s="695"/>
      <c r="C367" s="695"/>
      <c r="D367" s="695"/>
      <c r="E367" s="695"/>
      <c r="F367" s="695"/>
      <c r="G367" s="695"/>
      <c r="H367" s="695"/>
      <c r="I367" s="695"/>
      <c r="J367" s="695"/>
      <c r="K367" s="695"/>
      <c r="L367" s="695"/>
      <c r="M367" s="695"/>
      <c r="N367" s="695"/>
      <c r="O367" s="695"/>
      <c r="P367" s="695"/>
      <c r="Q367" s="695"/>
      <c r="R367" s="695"/>
      <c r="S367" s="695"/>
      <c r="T367" s="695"/>
      <c r="U367" s="695"/>
      <c r="V367" s="695"/>
      <c r="W367" s="695"/>
      <c r="X367" s="695"/>
      <c r="Y367" s="695"/>
      <c r="Z367" s="695"/>
    </row>
    <row r="368">
      <c r="A368" s="695"/>
      <c r="B368" s="695"/>
      <c r="C368" s="695"/>
      <c r="D368" s="695"/>
      <c r="E368" s="695"/>
      <c r="F368" s="695"/>
      <c r="G368" s="695"/>
      <c r="H368" s="695"/>
      <c r="I368" s="695"/>
      <c r="J368" s="695"/>
      <c r="K368" s="695"/>
      <c r="L368" s="695"/>
      <c r="M368" s="695"/>
      <c r="N368" s="695"/>
      <c r="O368" s="695"/>
      <c r="P368" s="695"/>
      <c r="Q368" s="695"/>
      <c r="R368" s="695"/>
      <c r="S368" s="695"/>
      <c r="T368" s="695"/>
      <c r="U368" s="695"/>
      <c r="V368" s="695"/>
      <c r="W368" s="695"/>
      <c r="X368" s="695"/>
      <c r="Y368" s="695"/>
      <c r="Z368" s="695"/>
    </row>
    <row r="369">
      <c r="A369" s="695"/>
      <c r="B369" s="695"/>
      <c r="C369" s="695"/>
      <c r="D369" s="695"/>
      <c r="E369" s="695"/>
      <c r="F369" s="695"/>
      <c r="G369" s="695"/>
      <c r="H369" s="695"/>
      <c r="I369" s="695"/>
      <c r="J369" s="695"/>
      <c r="K369" s="695"/>
      <c r="L369" s="695"/>
      <c r="M369" s="695"/>
      <c r="N369" s="695"/>
      <c r="O369" s="695"/>
      <c r="P369" s="695"/>
      <c r="Q369" s="695"/>
      <c r="R369" s="695"/>
      <c r="S369" s="695"/>
      <c r="T369" s="695"/>
      <c r="U369" s="695"/>
      <c r="V369" s="695"/>
      <c r="W369" s="695"/>
      <c r="X369" s="695"/>
      <c r="Y369" s="695"/>
      <c r="Z369" s="695"/>
    </row>
    <row r="370">
      <c r="A370" s="695"/>
      <c r="B370" s="695"/>
      <c r="C370" s="695"/>
      <c r="D370" s="695"/>
      <c r="E370" s="695"/>
      <c r="F370" s="695"/>
      <c r="G370" s="695"/>
      <c r="H370" s="695"/>
      <c r="I370" s="695"/>
      <c r="J370" s="695"/>
      <c r="K370" s="695"/>
      <c r="L370" s="695"/>
      <c r="M370" s="695"/>
      <c r="N370" s="695"/>
      <c r="O370" s="695"/>
      <c r="P370" s="695"/>
      <c r="Q370" s="695"/>
      <c r="R370" s="695"/>
      <c r="S370" s="695"/>
      <c r="T370" s="695"/>
      <c r="U370" s="695"/>
      <c r="V370" s="695"/>
      <c r="W370" s="695"/>
      <c r="X370" s="695"/>
      <c r="Y370" s="695"/>
      <c r="Z370" s="695"/>
    </row>
    <row r="371">
      <c r="A371" s="695"/>
      <c r="B371" s="695"/>
      <c r="C371" s="695"/>
      <c r="D371" s="695"/>
      <c r="E371" s="695"/>
      <c r="F371" s="695"/>
      <c r="G371" s="695"/>
      <c r="H371" s="695"/>
      <c r="I371" s="695"/>
      <c r="J371" s="695"/>
      <c r="K371" s="695"/>
      <c r="L371" s="695"/>
      <c r="M371" s="695"/>
      <c r="N371" s="695"/>
      <c r="O371" s="695"/>
      <c r="P371" s="695"/>
      <c r="Q371" s="695"/>
      <c r="R371" s="695"/>
      <c r="S371" s="695"/>
      <c r="T371" s="695"/>
      <c r="U371" s="695"/>
      <c r="V371" s="695"/>
      <c r="W371" s="695"/>
      <c r="X371" s="695"/>
      <c r="Y371" s="695"/>
      <c r="Z371" s="695"/>
    </row>
    <row r="372">
      <c r="A372" s="695"/>
      <c r="B372" s="695"/>
      <c r="C372" s="695"/>
      <c r="D372" s="695"/>
      <c r="E372" s="695"/>
      <c r="F372" s="695"/>
      <c r="G372" s="695"/>
      <c r="H372" s="695"/>
      <c r="I372" s="695"/>
      <c r="J372" s="695"/>
      <c r="K372" s="695"/>
      <c r="L372" s="695"/>
      <c r="M372" s="695"/>
      <c r="N372" s="695"/>
      <c r="O372" s="695"/>
      <c r="P372" s="695"/>
      <c r="Q372" s="695"/>
      <c r="R372" s="695"/>
      <c r="S372" s="695"/>
      <c r="T372" s="695"/>
      <c r="U372" s="695"/>
      <c r="V372" s="695"/>
      <c r="W372" s="695"/>
      <c r="X372" s="695"/>
      <c r="Y372" s="695"/>
      <c r="Z372" s="695"/>
    </row>
    <row r="373">
      <c r="A373" s="695"/>
      <c r="B373" s="695"/>
      <c r="C373" s="695"/>
      <c r="D373" s="695"/>
      <c r="E373" s="695"/>
      <c r="F373" s="695"/>
      <c r="G373" s="695"/>
      <c r="H373" s="695"/>
      <c r="I373" s="695"/>
      <c r="J373" s="695"/>
      <c r="K373" s="695"/>
      <c r="L373" s="695"/>
      <c r="M373" s="695"/>
      <c r="N373" s="695"/>
      <c r="O373" s="695"/>
      <c r="P373" s="695"/>
      <c r="Q373" s="695"/>
      <c r="R373" s="695"/>
      <c r="S373" s="695"/>
      <c r="T373" s="695"/>
      <c r="U373" s="695"/>
      <c r="V373" s="695"/>
      <c r="W373" s="695"/>
      <c r="X373" s="695"/>
      <c r="Y373" s="695"/>
      <c r="Z373" s="695"/>
    </row>
    <row r="374">
      <c r="A374" s="695"/>
      <c r="B374" s="695"/>
      <c r="C374" s="695"/>
      <c r="D374" s="695"/>
      <c r="E374" s="695"/>
      <c r="F374" s="695"/>
      <c r="G374" s="695"/>
      <c r="H374" s="695"/>
      <c r="I374" s="695"/>
      <c r="J374" s="695"/>
      <c r="K374" s="695"/>
      <c r="L374" s="695"/>
      <c r="M374" s="695"/>
      <c r="N374" s="695"/>
      <c r="O374" s="695"/>
      <c r="P374" s="695"/>
      <c r="Q374" s="695"/>
      <c r="R374" s="695"/>
      <c r="S374" s="695"/>
      <c r="T374" s="695"/>
      <c r="U374" s="695"/>
      <c r="V374" s="695"/>
      <c r="W374" s="695"/>
      <c r="X374" s="695"/>
      <c r="Y374" s="695"/>
      <c r="Z374" s="695"/>
    </row>
    <row r="375">
      <c r="A375" s="695"/>
      <c r="B375" s="695"/>
      <c r="C375" s="695"/>
      <c r="D375" s="695"/>
      <c r="E375" s="695"/>
      <c r="F375" s="695"/>
      <c r="G375" s="695"/>
      <c r="H375" s="695"/>
      <c r="I375" s="695"/>
      <c r="J375" s="695"/>
      <c r="K375" s="695"/>
      <c r="L375" s="695"/>
      <c r="M375" s="695"/>
      <c r="N375" s="695"/>
      <c r="O375" s="695"/>
      <c r="P375" s="695"/>
      <c r="Q375" s="695"/>
      <c r="R375" s="695"/>
      <c r="S375" s="695"/>
      <c r="T375" s="695"/>
      <c r="U375" s="695"/>
      <c r="V375" s="695"/>
      <c r="W375" s="695"/>
      <c r="X375" s="695"/>
      <c r="Y375" s="695"/>
      <c r="Z375" s="695"/>
    </row>
    <row r="376">
      <c r="A376" s="695"/>
      <c r="B376" s="695"/>
      <c r="C376" s="695"/>
      <c r="D376" s="695"/>
      <c r="E376" s="695"/>
      <c r="F376" s="695"/>
      <c r="G376" s="695"/>
      <c r="H376" s="695"/>
      <c r="I376" s="695"/>
      <c r="J376" s="695"/>
      <c r="K376" s="695"/>
      <c r="L376" s="695"/>
      <c r="M376" s="695"/>
      <c r="N376" s="695"/>
      <c r="O376" s="695"/>
      <c r="P376" s="695"/>
      <c r="Q376" s="695"/>
      <c r="R376" s="695"/>
      <c r="S376" s="695"/>
      <c r="T376" s="695"/>
      <c r="U376" s="695"/>
      <c r="V376" s="695"/>
      <c r="W376" s="695"/>
      <c r="X376" s="695"/>
      <c r="Y376" s="695"/>
      <c r="Z376" s="695"/>
    </row>
    <row r="377">
      <c r="A377" s="695"/>
      <c r="B377" s="695"/>
      <c r="C377" s="695"/>
      <c r="D377" s="695"/>
      <c r="E377" s="695"/>
      <c r="F377" s="695"/>
      <c r="G377" s="695"/>
      <c r="H377" s="695"/>
      <c r="I377" s="695"/>
      <c r="J377" s="695"/>
      <c r="K377" s="695"/>
      <c r="L377" s="695"/>
      <c r="M377" s="695"/>
      <c r="N377" s="695"/>
      <c r="O377" s="695"/>
      <c r="P377" s="695"/>
      <c r="Q377" s="695"/>
      <c r="R377" s="695"/>
      <c r="S377" s="695"/>
      <c r="T377" s="695"/>
      <c r="U377" s="695"/>
      <c r="V377" s="695"/>
      <c r="W377" s="695"/>
      <c r="X377" s="695"/>
      <c r="Y377" s="695"/>
      <c r="Z377" s="695"/>
    </row>
    <row r="378">
      <c r="A378" s="695"/>
      <c r="B378" s="695"/>
      <c r="C378" s="695"/>
      <c r="D378" s="695"/>
      <c r="E378" s="695"/>
      <c r="F378" s="695"/>
      <c r="G378" s="695"/>
      <c r="H378" s="695"/>
      <c r="I378" s="695"/>
      <c r="J378" s="695"/>
      <c r="K378" s="695"/>
      <c r="L378" s="695"/>
      <c r="M378" s="695"/>
      <c r="N378" s="695"/>
      <c r="O378" s="695"/>
      <c r="P378" s="695"/>
      <c r="Q378" s="695"/>
      <c r="R378" s="695"/>
      <c r="S378" s="695"/>
      <c r="T378" s="695"/>
      <c r="U378" s="695"/>
      <c r="V378" s="695"/>
      <c r="W378" s="695"/>
      <c r="X378" s="695"/>
      <c r="Y378" s="695"/>
      <c r="Z378" s="695"/>
    </row>
    <row r="379">
      <c r="A379" s="695"/>
      <c r="B379" s="695"/>
      <c r="C379" s="695"/>
      <c r="D379" s="695"/>
      <c r="E379" s="695"/>
      <c r="F379" s="695"/>
      <c r="G379" s="695"/>
      <c r="H379" s="695"/>
      <c r="I379" s="695"/>
      <c r="J379" s="695"/>
      <c r="K379" s="695"/>
      <c r="L379" s="695"/>
      <c r="M379" s="695"/>
      <c r="N379" s="695"/>
      <c r="O379" s="695"/>
      <c r="P379" s="695"/>
      <c r="Q379" s="695"/>
      <c r="R379" s="695"/>
      <c r="S379" s="695"/>
      <c r="T379" s="695"/>
      <c r="U379" s="695"/>
      <c r="V379" s="695"/>
      <c r="W379" s="695"/>
      <c r="X379" s="695"/>
      <c r="Y379" s="695"/>
      <c r="Z379" s="695"/>
    </row>
    <row r="380">
      <c r="A380" s="695"/>
      <c r="B380" s="695"/>
      <c r="C380" s="695"/>
      <c r="D380" s="695"/>
      <c r="E380" s="695"/>
      <c r="F380" s="695"/>
      <c r="G380" s="695"/>
      <c r="H380" s="695"/>
      <c r="I380" s="695"/>
      <c r="J380" s="695"/>
      <c r="K380" s="695"/>
      <c r="L380" s="695"/>
      <c r="M380" s="695"/>
      <c r="N380" s="695"/>
      <c r="O380" s="695"/>
      <c r="P380" s="695"/>
      <c r="Q380" s="695"/>
      <c r="R380" s="695"/>
      <c r="S380" s="695"/>
      <c r="T380" s="695"/>
      <c r="U380" s="695"/>
      <c r="V380" s="695"/>
      <c r="W380" s="695"/>
      <c r="X380" s="695"/>
      <c r="Y380" s="695"/>
      <c r="Z380" s="695"/>
    </row>
    <row r="381">
      <c r="A381" s="695"/>
      <c r="B381" s="695"/>
      <c r="C381" s="695"/>
      <c r="D381" s="695"/>
      <c r="E381" s="695"/>
      <c r="F381" s="695"/>
      <c r="G381" s="695"/>
      <c r="H381" s="695"/>
      <c r="I381" s="695"/>
      <c r="J381" s="695"/>
      <c r="K381" s="695"/>
      <c r="L381" s="695"/>
      <c r="M381" s="695"/>
      <c r="N381" s="695"/>
      <c r="O381" s="695"/>
      <c r="P381" s="695"/>
      <c r="Q381" s="695"/>
      <c r="R381" s="695"/>
      <c r="S381" s="695"/>
      <c r="T381" s="695"/>
      <c r="U381" s="695"/>
      <c r="V381" s="695"/>
      <c r="W381" s="695"/>
      <c r="X381" s="695"/>
      <c r="Y381" s="695"/>
      <c r="Z381" s="695"/>
    </row>
    <row r="382">
      <c r="A382" s="695"/>
      <c r="B382" s="695"/>
      <c r="C382" s="695"/>
      <c r="D382" s="695"/>
      <c r="E382" s="695"/>
      <c r="F382" s="695"/>
      <c r="G382" s="695"/>
      <c r="H382" s="695"/>
      <c r="I382" s="695"/>
      <c r="J382" s="695"/>
      <c r="K382" s="695"/>
      <c r="L382" s="695"/>
      <c r="M382" s="695"/>
      <c r="N382" s="695"/>
      <c r="O382" s="695"/>
      <c r="P382" s="695"/>
      <c r="Q382" s="695"/>
      <c r="R382" s="695"/>
      <c r="S382" s="695"/>
      <c r="T382" s="695"/>
      <c r="U382" s="695"/>
      <c r="V382" s="695"/>
      <c r="W382" s="695"/>
      <c r="X382" s="695"/>
      <c r="Y382" s="695"/>
      <c r="Z382" s="695"/>
    </row>
    <row r="383">
      <c r="A383" s="695"/>
      <c r="B383" s="695"/>
      <c r="C383" s="695"/>
      <c r="D383" s="695"/>
      <c r="E383" s="695"/>
      <c r="F383" s="695"/>
      <c r="G383" s="695"/>
      <c r="H383" s="695"/>
      <c r="I383" s="695"/>
      <c r="J383" s="695"/>
      <c r="K383" s="695"/>
      <c r="L383" s="695"/>
      <c r="M383" s="695"/>
      <c r="N383" s="695"/>
      <c r="O383" s="695"/>
      <c r="P383" s="695"/>
      <c r="Q383" s="695"/>
      <c r="R383" s="695"/>
      <c r="S383" s="695"/>
      <c r="T383" s="695"/>
      <c r="U383" s="695"/>
      <c r="V383" s="695"/>
      <c r="W383" s="695"/>
      <c r="X383" s="695"/>
      <c r="Y383" s="695"/>
      <c r="Z383" s="695"/>
    </row>
    <row r="384">
      <c r="A384" s="695"/>
      <c r="B384" s="695"/>
      <c r="C384" s="695"/>
      <c r="D384" s="695"/>
      <c r="E384" s="695"/>
      <c r="F384" s="695"/>
      <c r="G384" s="695"/>
      <c r="H384" s="695"/>
      <c r="I384" s="695"/>
      <c r="J384" s="695"/>
      <c r="K384" s="695"/>
      <c r="L384" s="695"/>
      <c r="M384" s="695"/>
      <c r="N384" s="695"/>
      <c r="O384" s="695"/>
      <c r="P384" s="695"/>
      <c r="Q384" s="695"/>
      <c r="R384" s="695"/>
      <c r="S384" s="695"/>
      <c r="T384" s="695"/>
      <c r="U384" s="695"/>
      <c r="V384" s="695"/>
      <c r="W384" s="695"/>
      <c r="X384" s="695"/>
      <c r="Y384" s="695"/>
      <c r="Z384" s="695"/>
    </row>
    <row r="385">
      <c r="A385" s="695"/>
      <c r="B385" s="695"/>
      <c r="C385" s="695"/>
      <c r="D385" s="695"/>
      <c r="E385" s="695"/>
      <c r="F385" s="695"/>
      <c r="G385" s="695"/>
      <c r="H385" s="695"/>
      <c r="I385" s="695"/>
      <c r="J385" s="695"/>
      <c r="K385" s="695"/>
      <c r="L385" s="695"/>
      <c r="M385" s="695"/>
      <c r="N385" s="695"/>
      <c r="O385" s="695"/>
      <c r="P385" s="695"/>
      <c r="Q385" s="695"/>
      <c r="R385" s="695"/>
      <c r="S385" s="695"/>
      <c r="T385" s="695"/>
      <c r="U385" s="695"/>
      <c r="V385" s="695"/>
      <c r="W385" s="695"/>
      <c r="X385" s="695"/>
      <c r="Y385" s="695"/>
      <c r="Z385" s="695"/>
    </row>
    <row r="386">
      <c r="A386" s="695"/>
      <c r="B386" s="695"/>
      <c r="C386" s="695"/>
      <c r="D386" s="695"/>
      <c r="E386" s="695"/>
      <c r="F386" s="695"/>
      <c r="G386" s="695"/>
      <c r="H386" s="695"/>
      <c r="I386" s="695"/>
      <c r="J386" s="695"/>
      <c r="K386" s="695"/>
      <c r="L386" s="695"/>
      <c r="M386" s="695"/>
      <c r="N386" s="695"/>
      <c r="O386" s="695"/>
      <c r="P386" s="695"/>
      <c r="Q386" s="695"/>
      <c r="R386" s="695"/>
      <c r="S386" s="695"/>
      <c r="T386" s="695"/>
      <c r="U386" s="695"/>
      <c r="V386" s="695"/>
      <c r="W386" s="695"/>
      <c r="X386" s="695"/>
      <c r="Y386" s="695"/>
      <c r="Z386" s="695"/>
    </row>
    <row r="387">
      <c r="A387" s="695"/>
      <c r="B387" s="695"/>
      <c r="C387" s="695"/>
      <c r="D387" s="695"/>
      <c r="E387" s="695"/>
      <c r="F387" s="695"/>
      <c r="G387" s="695"/>
      <c r="H387" s="695"/>
      <c r="I387" s="695"/>
      <c r="J387" s="695"/>
      <c r="K387" s="695"/>
      <c r="L387" s="695"/>
      <c r="M387" s="695"/>
      <c r="N387" s="695"/>
      <c r="O387" s="695"/>
      <c r="P387" s="695"/>
      <c r="Q387" s="695"/>
      <c r="R387" s="695"/>
      <c r="S387" s="695"/>
      <c r="T387" s="695"/>
      <c r="U387" s="695"/>
      <c r="V387" s="695"/>
      <c r="W387" s="695"/>
      <c r="X387" s="695"/>
      <c r="Y387" s="695"/>
      <c r="Z387" s="695"/>
    </row>
    <row r="388">
      <c r="A388" s="695"/>
      <c r="B388" s="695"/>
      <c r="C388" s="695"/>
      <c r="D388" s="695"/>
      <c r="E388" s="695"/>
      <c r="F388" s="695"/>
      <c r="G388" s="695"/>
      <c r="H388" s="695"/>
      <c r="I388" s="695"/>
      <c r="J388" s="695"/>
      <c r="K388" s="695"/>
      <c r="L388" s="695"/>
      <c r="M388" s="695"/>
      <c r="N388" s="695"/>
      <c r="O388" s="695"/>
      <c r="P388" s="695"/>
      <c r="Q388" s="695"/>
      <c r="R388" s="695"/>
      <c r="S388" s="695"/>
      <c r="T388" s="695"/>
      <c r="U388" s="695"/>
      <c r="V388" s="695"/>
      <c r="W388" s="695"/>
      <c r="X388" s="695"/>
      <c r="Y388" s="695"/>
      <c r="Z388" s="695"/>
    </row>
    <row r="389">
      <c r="A389" s="695"/>
      <c r="B389" s="695"/>
      <c r="C389" s="695"/>
      <c r="D389" s="695"/>
      <c r="E389" s="695"/>
      <c r="F389" s="695"/>
      <c r="G389" s="695"/>
      <c r="H389" s="695"/>
      <c r="I389" s="695"/>
      <c r="J389" s="695"/>
      <c r="K389" s="695"/>
      <c r="L389" s="695"/>
      <c r="M389" s="695"/>
      <c r="N389" s="695"/>
      <c r="O389" s="695"/>
      <c r="P389" s="695"/>
      <c r="Q389" s="695"/>
      <c r="R389" s="695"/>
      <c r="S389" s="695"/>
      <c r="T389" s="695"/>
      <c r="U389" s="695"/>
      <c r="V389" s="695"/>
      <c r="W389" s="695"/>
      <c r="X389" s="695"/>
      <c r="Y389" s="695"/>
      <c r="Z389" s="695"/>
    </row>
    <row r="390">
      <c r="A390" s="695"/>
      <c r="B390" s="695"/>
      <c r="C390" s="695"/>
      <c r="D390" s="695"/>
      <c r="E390" s="695"/>
      <c r="F390" s="695"/>
      <c r="G390" s="695"/>
      <c r="H390" s="695"/>
      <c r="I390" s="695"/>
      <c r="J390" s="695"/>
      <c r="K390" s="695"/>
      <c r="L390" s="695"/>
      <c r="M390" s="695"/>
      <c r="N390" s="695"/>
      <c r="O390" s="695"/>
      <c r="P390" s="695"/>
      <c r="Q390" s="695"/>
      <c r="R390" s="695"/>
      <c r="S390" s="695"/>
      <c r="T390" s="695"/>
      <c r="U390" s="695"/>
      <c r="V390" s="695"/>
      <c r="W390" s="695"/>
      <c r="X390" s="695"/>
      <c r="Y390" s="695"/>
      <c r="Z390" s="695"/>
    </row>
    <row r="391">
      <c r="A391" s="695"/>
      <c r="B391" s="695"/>
      <c r="C391" s="695"/>
      <c r="D391" s="695"/>
      <c r="E391" s="695"/>
      <c r="F391" s="695"/>
      <c r="G391" s="695"/>
      <c r="H391" s="695"/>
      <c r="I391" s="695"/>
      <c r="J391" s="695"/>
      <c r="K391" s="695"/>
      <c r="L391" s="695"/>
      <c r="M391" s="695"/>
      <c r="N391" s="695"/>
      <c r="O391" s="695"/>
      <c r="P391" s="695"/>
      <c r="Q391" s="695"/>
      <c r="R391" s="695"/>
      <c r="S391" s="695"/>
      <c r="T391" s="695"/>
      <c r="U391" s="695"/>
      <c r="V391" s="695"/>
      <c r="W391" s="695"/>
      <c r="X391" s="695"/>
      <c r="Y391" s="695"/>
      <c r="Z391" s="695"/>
    </row>
    <row r="392">
      <c r="A392" s="695"/>
      <c r="B392" s="695"/>
      <c r="C392" s="695"/>
      <c r="D392" s="695"/>
      <c r="E392" s="695"/>
      <c r="F392" s="695"/>
      <c r="G392" s="695"/>
      <c r="H392" s="695"/>
      <c r="I392" s="695"/>
      <c r="J392" s="695"/>
      <c r="K392" s="695"/>
      <c r="L392" s="695"/>
      <c r="M392" s="695"/>
      <c r="N392" s="695"/>
      <c r="O392" s="695"/>
      <c r="P392" s="695"/>
      <c r="Q392" s="695"/>
      <c r="R392" s="695"/>
      <c r="S392" s="695"/>
      <c r="T392" s="695"/>
      <c r="U392" s="695"/>
      <c r="V392" s="695"/>
      <c r="W392" s="695"/>
      <c r="X392" s="695"/>
      <c r="Y392" s="695"/>
      <c r="Z392" s="695"/>
    </row>
    <row r="393">
      <c r="A393" s="695"/>
      <c r="B393" s="695"/>
      <c r="C393" s="695"/>
      <c r="D393" s="695"/>
      <c r="E393" s="695"/>
      <c r="F393" s="695"/>
      <c r="G393" s="695"/>
      <c r="H393" s="695"/>
      <c r="I393" s="695"/>
      <c r="J393" s="695"/>
      <c r="K393" s="695"/>
      <c r="L393" s="695"/>
      <c r="M393" s="695"/>
      <c r="N393" s="695"/>
      <c r="O393" s="695"/>
      <c r="P393" s="695"/>
      <c r="Q393" s="695"/>
      <c r="R393" s="695"/>
      <c r="S393" s="695"/>
      <c r="T393" s="695"/>
      <c r="U393" s="695"/>
      <c r="V393" s="695"/>
      <c r="W393" s="695"/>
      <c r="X393" s="695"/>
      <c r="Y393" s="695"/>
      <c r="Z393" s="695"/>
    </row>
    <row r="394">
      <c r="A394" s="695"/>
      <c r="B394" s="695"/>
      <c r="C394" s="695"/>
      <c r="D394" s="695"/>
      <c r="E394" s="695"/>
      <c r="F394" s="695"/>
      <c r="G394" s="695"/>
      <c r="H394" s="695"/>
      <c r="I394" s="695"/>
      <c r="J394" s="695"/>
      <c r="K394" s="695"/>
      <c r="L394" s="695"/>
      <c r="M394" s="695"/>
      <c r="N394" s="695"/>
      <c r="O394" s="695"/>
      <c r="P394" s="695"/>
      <c r="Q394" s="695"/>
      <c r="R394" s="695"/>
      <c r="S394" s="695"/>
      <c r="T394" s="695"/>
      <c r="U394" s="695"/>
      <c r="V394" s="695"/>
      <c r="W394" s="695"/>
      <c r="X394" s="695"/>
      <c r="Y394" s="695"/>
      <c r="Z394" s="695"/>
    </row>
    <row r="395">
      <c r="A395" s="695"/>
      <c r="B395" s="695"/>
      <c r="C395" s="695"/>
      <c r="D395" s="695"/>
      <c r="E395" s="695"/>
      <c r="F395" s="695"/>
      <c r="G395" s="695"/>
      <c r="H395" s="695"/>
      <c r="I395" s="695"/>
      <c r="J395" s="695"/>
      <c r="K395" s="695"/>
      <c r="L395" s="695"/>
      <c r="M395" s="695"/>
      <c r="N395" s="695"/>
      <c r="O395" s="695"/>
      <c r="P395" s="695"/>
      <c r="Q395" s="695"/>
      <c r="R395" s="695"/>
      <c r="S395" s="695"/>
      <c r="T395" s="695"/>
      <c r="U395" s="695"/>
      <c r="V395" s="695"/>
      <c r="W395" s="695"/>
      <c r="X395" s="695"/>
      <c r="Y395" s="695"/>
      <c r="Z395" s="695"/>
    </row>
    <row r="396">
      <c r="A396" s="695"/>
      <c r="B396" s="695"/>
      <c r="C396" s="695"/>
      <c r="D396" s="695"/>
      <c r="E396" s="695"/>
      <c r="F396" s="695"/>
      <c r="G396" s="695"/>
      <c r="H396" s="695"/>
      <c r="I396" s="695"/>
      <c r="J396" s="695"/>
      <c r="K396" s="695"/>
      <c r="L396" s="695"/>
      <c r="M396" s="695"/>
      <c r="N396" s="695"/>
      <c r="O396" s="695"/>
      <c r="P396" s="695"/>
      <c r="Q396" s="695"/>
      <c r="R396" s="695"/>
      <c r="S396" s="695"/>
      <c r="T396" s="695"/>
      <c r="U396" s="695"/>
      <c r="V396" s="695"/>
      <c r="W396" s="695"/>
      <c r="X396" s="695"/>
      <c r="Y396" s="695"/>
      <c r="Z396" s="695"/>
    </row>
    <row r="397">
      <c r="A397" s="695"/>
      <c r="B397" s="695"/>
      <c r="C397" s="695"/>
      <c r="D397" s="695"/>
      <c r="E397" s="695"/>
      <c r="F397" s="695"/>
      <c r="G397" s="695"/>
      <c r="H397" s="695"/>
      <c r="I397" s="695"/>
      <c r="J397" s="695"/>
      <c r="K397" s="695"/>
      <c r="L397" s="695"/>
      <c r="M397" s="695"/>
      <c r="N397" s="695"/>
      <c r="O397" s="695"/>
      <c r="P397" s="695"/>
      <c r="Q397" s="695"/>
      <c r="R397" s="695"/>
      <c r="S397" s="695"/>
      <c r="T397" s="695"/>
      <c r="U397" s="695"/>
      <c r="V397" s="695"/>
      <c r="W397" s="695"/>
      <c r="X397" s="695"/>
      <c r="Y397" s="695"/>
      <c r="Z397" s="695"/>
    </row>
    <row r="398">
      <c r="A398" s="695"/>
      <c r="B398" s="695"/>
      <c r="C398" s="695"/>
      <c r="D398" s="695"/>
      <c r="E398" s="695"/>
      <c r="F398" s="695"/>
      <c r="G398" s="695"/>
      <c r="H398" s="695"/>
      <c r="I398" s="695"/>
      <c r="J398" s="695"/>
      <c r="K398" s="695"/>
      <c r="L398" s="695"/>
      <c r="M398" s="695"/>
      <c r="N398" s="695"/>
      <c r="O398" s="695"/>
      <c r="P398" s="695"/>
      <c r="Q398" s="695"/>
      <c r="R398" s="695"/>
      <c r="S398" s="695"/>
      <c r="T398" s="695"/>
      <c r="U398" s="695"/>
      <c r="V398" s="695"/>
      <c r="W398" s="695"/>
      <c r="X398" s="695"/>
      <c r="Y398" s="695"/>
      <c r="Z398" s="695"/>
    </row>
    <row r="399">
      <c r="A399" s="695"/>
      <c r="B399" s="695"/>
      <c r="C399" s="695"/>
      <c r="D399" s="695"/>
      <c r="E399" s="695"/>
      <c r="F399" s="695"/>
      <c r="G399" s="695"/>
      <c r="H399" s="695"/>
      <c r="I399" s="695"/>
      <c r="J399" s="695"/>
      <c r="K399" s="695"/>
      <c r="L399" s="695"/>
      <c r="M399" s="695"/>
      <c r="N399" s="695"/>
      <c r="O399" s="695"/>
      <c r="P399" s="695"/>
      <c r="Q399" s="695"/>
      <c r="R399" s="695"/>
      <c r="S399" s="695"/>
      <c r="T399" s="695"/>
      <c r="U399" s="695"/>
      <c r="V399" s="695"/>
      <c r="W399" s="695"/>
      <c r="X399" s="695"/>
      <c r="Y399" s="695"/>
      <c r="Z399" s="695"/>
    </row>
    <row r="400">
      <c r="A400" s="695"/>
      <c r="B400" s="695"/>
      <c r="C400" s="695"/>
      <c r="D400" s="695"/>
      <c r="E400" s="695"/>
      <c r="F400" s="695"/>
      <c r="G400" s="695"/>
      <c r="H400" s="695"/>
      <c r="I400" s="695"/>
      <c r="J400" s="695"/>
      <c r="K400" s="695"/>
      <c r="L400" s="695"/>
      <c r="M400" s="695"/>
      <c r="N400" s="695"/>
      <c r="O400" s="695"/>
      <c r="P400" s="695"/>
      <c r="Q400" s="695"/>
      <c r="R400" s="695"/>
      <c r="S400" s="695"/>
      <c r="T400" s="695"/>
      <c r="U400" s="695"/>
      <c r="V400" s="695"/>
      <c r="W400" s="695"/>
      <c r="X400" s="695"/>
      <c r="Y400" s="695"/>
      <c r="Z400" s="695"/>
    </row>
    <row r="401">
      <c r="A401" s="695"/>
      <c r="B401" s="695"/>
      <c r="C401" s="695"/>
      <c r="D401" s="695"/>
      <c r="E401" s="695"/>
      <c r="F401" s="695"/>
      <c r="G401" s="695"/>
      <c r="H401" s="695"/>
      <c r="I401" s="695"/>
      <c r="J401" s="695"/>
      <c r="K401" s="695"/>
      <c r="L401" s="695"/>
      <c r="M401" s="695"/>
      <c r="N401" s="695"/>
      <c r="O401" s="695"/>
      <c r="P401" s="695"/>
      <c r="Q401" s="695"/>
      <c r="R401" s="695"/>
      <c r="S401" s="695"/>
      <c r="T401" s="695"/>
      <c r="U401" s="695"/>
      <c r="V401" s="695"/>
      <c r="W401" s="695"/>
      <c r="X401" s="695"/>
      <c r="Y401" s="695"/>
      <c r="Z401" s="695"/>
    </row>
    <row r="402">
      <c r="A402" s="695"/>
      <c r="B402" s="695"/>
      <c r="C402" s="695"/>
      <c r="D402" s="695"/>
      <c r="E402" s="695"/>
      <c r="F402" s="695"/>
      <c r="G402" s="695"/>
      <c r="H402" s="695"/>
      <c r="I402" s="695"/>
      <c r="J402" s="695"/>
      <c r="K402" s="695"/>
      <c r="L402" s="695"/>
      <c r="M402" s="695"/>
      <c r="N402" s="695"/>
      <c r="O402" s="695"/>
      <c r="P402" s="695"/>
      <c r="Q402" s="695"/>
      <c r="R402" s="695"/>
      <c r="S402" s="695"/>
      <c r="T402" s="695"/>
      <c r="U402" s="695"/>
      <c r="V402" s="695"/>
      <c r="W402" s="695"/>
      <c r="X402" s="695"/>
      <c r="Y402" s="695"/>
      <c r="Z402" s="695"/>
    </row>
    <row r="403">
      <c r="A403" s="695"/>
      <c r="B403" s="695"/>
      <c r="C403" s="695"/>
      <c r="D403" s="695"/>
      <c r="E403" s="695"/>
      <c r="F403" s="695"/>
      <c r="G403" s="695"/>
      <c r="H403" s="695"/>
      <c r="I403" s="695"/>
      <c r="J403" s="695"/>
      <c r="K403" s="695"/>
      <c r="L403" s="695"/>
      <c r="M403" s="695"/>
      <c r="N403" s="695"/>
      <c r="O403" s="695"/>
      <c r="P403" s="695"/>
      <c r="Q403" s="695"/>
      <c r="R403" s="695"/>
      <c r="S403" s="695"/>
      <c r="T403" s="695"/>
      <c r="U403" s="695"/>
      <c r="V403" s="695"/>
      <c r="W403" s="695"/>
      <c r="X403" s="695"/>
      <c r="Y403" s="695"/>
      <c r="Z403" s="695"/>
    </row>
    <row r="404">
      <c r="A404" s="695"/>
      <c r="B404" s="695"/>
      <c r="C404" s="695"/>
      <c r="D404" s="695"/>
      <c r="E404" s="695"/>
      <c r="F404" s="695"/>
      <c r="G404" s="695"/>
      <c r="H404" s="695"/>
      <c r="I404" s="695"/>
      <c r="J404" s="695"/>
      <c r="K404" s="695"/>
      <c r="L404" s="695"/>
      <c r="M404" s="695"/>
      <c r="N404" s="695"/>
      <c r="O404" s="695"/>
      <c r="P404" s="695"/>
      <c r="Q404" s="695"/>
      <c r="R404" s="695"/>
      <c r="S404" s="695"/>
      <c r="T404" s="695"/>
      <c r="U404" s="695"/>
      <c r="V404" s="695"/>
      <c r="W404" s="695"/>
      <c r="X404" s="695"/>
      <c r="Y404" s="695"/>
      <c r="Z404" s="695"/>
    </row>
    <row r="405">
      <c r="A405" s="695"/>
      <c r="B405" s="695"/>
      <c r="C405" s="695"/>
      <c r="D405" s="695"/>
      <c r="E405" s="695"/>
      <c r="F405" s="695"/>
      <c r="G405" s="695"/>
      <c r="H405" s="695"/>
      <c r="I405" s="695"/>
      <c r="J405" s="695"/>
      <c r="K405" s="695"/>
      <c r="L405" s="695"/>
      <c r="M405" s="695"/>
      <c r="N405" s="695"/>
      <c r="O405" s="695"/>
      <c r="P405" s="695"/>
      <c r="Q405" s="695"/>
      <c r="R405" s="695"/>
      <c r="S405" s="695"/>
      <c r="T405" s="695"/>
      <c r="U405" s="695"/>
      <c r="V405" s="695"/>
      <c r="W405" s="695"/>
      <c r="X405" s="695"/>
      <c r="Y405" s="695"/>
      <c r="Z405" s="695"/>
    </row>
    <row r="406">
      <c r="A406" s="695"/>
      <c r="B406" s="695"/>
      <c r="C406" s="695"/>
      <c r="D406" s="695"/>
      <c r="E406" s="695"/>
      <c r="F406" s="695"/>
      <c r="G406" s="695"/>
      <c r="H406" s="695"/>
      <c r="I406" s="695"/>
      <c r="J406" s="695"/>
      <c r="K406" s="695"/>
      <c r="L406" s="695"/>
      <c r="M406" s="695"/>
      <c r="N406" s="695"/>
      <c r="O406" s="695"/>
      <c r="P406" s="695"/>
      <c r="Q406" s="695"/>
      <c r="R406" s="695"/>
      <c r="S406" s="695"/>
      <c r="T406" s="695"/>
      <c r="U406" s="695"/>
      <c r="V406" s="695"/>
      <c r="W406" s="695"/>
      <c r="X406" s="695"/>
      <c r="Y406" s="695"/>
      <c r="Z406" s="695"/>
    </row>
    <row r="407">
      <c r="A407" s="695"/>
      <c r="B407" s="695"/>
      <c r="C407" s="695"/>
      <c r="D407" s="695"/>
      <c r="E407" s="695"/>
      <c r="F407" s="695"/>
      <c r="G407" s="695"/>
      <c r="H407" s="695"/>
      <c r="I407" s="695"/>
      <c r="J407" s="695"/>
      <c r="K407" s="695"/>
      <c r="L407" s="695"/>
      <c r="M407" s="695"/>
      <c r="N407" s="695"/>
      <c r="O407" s="695"/>
      <c r="P407" s="695"/>
      <c r="Q407" s="695"/>
      <c r="R407" s="695"/>
      <c r="S407" s="695"/>
      <c r="T407" s="695"/>
      <c r="U407" s="695"/>
      <c r="V407" s="695"/>
      <c r="W407" s="695"/>
      <c r="X407" s="695"/>
      <c r="Y407" s="695"/>
      <c r="Z407" s="695"/>
    </row>
    <row r="408">
      <c r="A408" s="695"/>
      <c r="B408" s="695"/>
      <c r="C408" s="695"/>
      <c r="D408" s="695"/>
      <c r="E408" s="695"/>
      <c r="F408" s="695"/>
      <c r="G408" s="695"/>
      <c r="H408" s="695"/>
      <c r="I408" s="695"/>
      <c r="J408" s="695"/>
      <c r="K408" s="695"/>
      <c r="L408" s="695"/>
      <c r="M408" s="695"/>
      <c r="N408" s="695"/>
      <c r="O408" s="695"/>
      <c r="P408" s="695"/>
      <c r="Q408" s="695"/>
      <c r="R408" s="695"/>
      <c r="S408" s="695"/>
      <c r="T408" s="695"/>
      <c r="U408" s="695"/>
      <c r="V408" s="695"/>
      <c r="W408" s="695"/>
      <c r="X408" s="695"/>
      <c r="Y408" s="695"/>
      <c r="Z408" s="695"/>
    </row>
    <row r="409">
      <c r="A409" s="695"/>
      <c r="B409" s="695"/>
      <c r="C409" s="695"/>
      <c r="D409" s="695"/>
      <c r="E409" s="695"/>
      <c r="F409" s="695"/>
      <c r="G409" s="695"/>
      <c r="H409" s="695"/>
      <c r="I409" s="695"/>
      <c r="J409" s="695"/>
      <c r="K409" s="695"/>
      <c r="L409" s="695"/>
      <c r="M409" s="695"/>
      <c r="N409" s="695"/>
      <c r="O409" s="695"/>
      <c r="P409" s="695"/>
      <c r="Q409" s="695"/>
      <c r="R409" s="695"/>
      <c r="S409" s="695"/>
      <c r="T409" s="695"/>
      <c r="U409" s="695"/>
      <c r="V409" s="695"/>
      <c r="W409" s="695"/>
      <c r="X409" s="695"/>
      <c r="Y409" s="695"/>
      <c r="Z409" s="695"/>
    </row>
    <row r="410">
      <c r="A410" s="695"/>
      <c r="B410" s="695"/>
      <c r="C410" s="695"/>
      <c r="D410" s="695"/>
      <c r="E410" s="695"/>
      <c r="F410" s="695"/>
      <c r="G410" s="695"/>
      <c r="H410" s="695"/>
      <c r="I410" s="695"/>
      <c r="J410" s="695"/>
      <c r="K410" s="695"/>
      <c r="L410" s="695"/>
      <c r="M410" s="695"/>
      <c r="N410" s="695"/>
      <c r="O410" s="695"/>
      <c r="P410" s="695"/>
      <c r="Q410" s="695"/>
      <c r="R410" s="695"/>
      <c r="S410" s="695"/>
      <c r="T410" s="695"/>
      <c r="U410" s="695"/>
      <c r="V410" s="695"/>
      <c r="W410" s="695"/>
      <c r="X410" s="695"/>
      <c r="Y410" s="695"/>
      <c r="Z410" s="695"/>
    </row>
    <row r="411">
      <c r="A411" s="695"/>
      <c r="B411" s="695"/>
      <c r="C411" s="695"/>
      <c r="D411" s="695"/>
      <c r="E411" s="695"/>
      <c r="F411" s="695"/>
      <c r="G411" s="695"/>
      <c r="H411" s="695"/>
      <c r="I411" s="695"/>
      <c r="J411" s="695"/>
      <c r="K411" s="695"/>
      <c r="L411" s="695"/>
      <c r="M411" s="695"/>
      <c r="N411" s="695"/>
      <c r="O411" s="695"/>
      <c r="P411" s="695"/>
      <c r="Q411" s="695"/>
      <c r="R411" s="695"/>
      <c r="S411" s="695"/>
      <c r="T411" s="695"/>
      <c r="U411" s="695"/>
      <c r="V411" s="695"/>
      <c r="W411" s="695"/>
      <c r="X411" s="695"/>
      <c r="Y411" s="695"/>
      <c r="Z411" s="695"/>
    </row>
    <row r="412">
      <c r="A412" s="695"/>
      <c r="B412" s="695"/>
      <c r="C412" s="695"/>
      <c r="D412" s="695"/>
      <c r="E412" s="695"/>
      <c r="F412" s="695"/>
      <c r="G412" s="695"/>
      <c r="H412" s="695"/>
      <c r="I412" s="695"/>
      <c r="J412" s="695"/>
      <c r="K412" s="695"/>
      <c r="L412" s="695"/>
      <c r="M412" s="695"/>
      <c r="N412" s="695"/>
      <c r="O412" s="695"/>
      <c r="P412" s="695"/>
      <c r="Q412" s="695"/>
      <c r="R412" s="695"/>
      <c r="S412" s="695"/>
      <c r="T412" s="695"/>
      <c r="U412" s="695"/>
      <c r="V412" s="695"/>
      <c r="W412" s="695"/>
      <c r="X412" s="695"/>
      <c r="Y412" s="695"/>
      <c r="Z412" s="695"/>
    </row>
    <row r="413">
      <c r="A413" s="695"/>
      <c r="B413" s="695"/>
      <c r="C413" s="695"/>
      <c r="D413" s="695"/>
      <c r="E413" s="695"/>
      <c r="F413" s="695"/>
      <c r="G413" s="695"/>
      <c r="H413" s="695"/>
      <c r="I413" s="695"/>
      <c r="J413" s="695"/>
      <c r="K413" s="695"/>
      <c r="L413" s="695"/>
      <c r="M413" s="695"/>
      <c r="N413" s="695"/>
      <c r="O413" s="695"/>
      <c r="P413" s="695"/>
      <c r="Q413" s="695"/>
      <c r="R413" s="695"/>
      <c r="S413" s="695"/>
      <c r="T413" s="695"/>
      <c r="U413" s="695"/>
      <c r="V413" s="695"/>
      <c r="W413" s="695"/>
      <c r="X413" s="695"/>
      <c r="Y413" s="695"/>
      <c r="Z413" s="695"/>
    </row>
    <row r="414">
      <c r="A414" s="695"/>
      <c r="B414" s="695"/>
      <c r="C414" s="695"/>
      <c r="D414" s="695"/>
      <c r="E414" s="695"/>
      <c r="F414" s="695"/>
      <c r="G414" s="695"/>
      <c r="H414" s="695"/>
      <c r="I414" s="695"/>
      <c r="J414" s="695"/>
      <c r="K414" s="695"/>
      <c r="L414" s="695"/>
      <c r="M414" s="695"/>
      <c r="N414" s="695"/>
      <c r="O414" s="695"/>
      <c r="P414" s="695"/>
      <c r="Q414" s="695"/>
      <c r="R414" s="695"/>
      <c r="S414" s="695"/>
      <c r="T414" s="695"/>
      <c r="U414" s="695"/>
      <c r="V414" s="695"/>
      <c r="W414" s="695"/>
      <c r="X414" s="695"/>
      <c r="Y414" s="695"/>
      <c r="Z414" s="695"/>
    </row>
    <row r="415">
      <c r="A415" s="695"/>
      <c r="B415" s="695"/>
      <c r="C415" s="695"/>
      <c r="D415" s="695"/>
      <c r="E415" s="695"/>
      <c r="F415" s="695"/>
      <c r="G415" s="695"/>
      <c r="H415" s="695"/>
      <c r="I415" s="695"/>
      <c r="J415" s="695"/>
      <c r="K415" s="695"/>
      <c r="L415" s="695"/>
      <c r="M415" s="695"/>
      <c r="N415" s="695"/>
      <c r="O415" s="695"/>
      <c r="P415" s="695"/>
      <c r="Q415" s="695"/>
      <c r="R415" s="695"/>
      <c r="S415" s="695"/>
      <c r="T415" s="695"/>
      <c r="U415" s="695"/>
      <c r="V415" s="695"/>
      <c r="W415" s="695"/>
      <c r="X415" s="695"/>
      <c r="Y415" s="695"/>
      <c r="Z415" s="695"/>
    </row>
    <row r="416">
      <c r="A416" s="695"/>
      <c r="B416" s="695"/>
      <c r="C416" s="695"/>
      <c r="D416" s="695"/>
      <c r="E416" s="695"/>
      <c r="F416" s="695"/>
      <c r="G416" s="695"/>
      <c r="H416" s="695"/>
      <c r="I416" s="695"/>
      <c r="J416" s="695"/>
      <c r="K416" s="695"/>
      <c r="L416" s="695"/>
      <c r="M416" s="695"/>
      <c r="N416" s="695"/>
      <c r="O416" s="695"/>
      <c r="P416" s="695"/>
      <c r="Q416" s="695"/>
      <c r="R416" s="695"/>
      <c r="S416" s="695"/>
      <c r="T416" s="695"/>
      <c r="U416" s="695"/>
      <c r="V416" s="695"/>
      <c r="W416" s="695"/>
      <c r="X416" s="695"/>
      <c r="Y416" s="695"/>
      <c r="Z416" s="695"/>
    </row>
    <row r="417">
      <c r="A417" s="695"/>
      <c r="B417" s="695"/>
      <c r="C417" s="695"/>
      <c r="D417" s="695"/>
      <c r="E417" s="695"/>
      <c r="F417" s="695"/>
      <c r="G417" s="695"/>
      <c r="H417" s="695"/>
      <c r="I417" s="695"/>
      <c r="J417" s="695"/>
      <c r="K417" s="695"/>
      <c r="L417" s="695"/>
      <c r="M417" s="695"/>
      <c r="N417" s="695"/>
      <c r="O417" s="695"/>
      <c r="P417" s="695"/>
      <c r="Q417" s="695"/>
      <c r="R417" s="695"/>
      <c r="S417" s="695"/>
      <c r="T417" s="695"/>
      <c r="U417" s="695"/>
      <c r="V417" s="695"/>
      <c r="W417" s="695"/>
      <c r="X417" s="695"/>
      <c r="Y417" s="695"/>
      <c r="Z417" s="695"/>
    </row>
    <row r="418">
      <c r="A418" s="695"/>
      <c r="B418" s="695"/>
      <c r="C418" s="695"/>
      <c r="D418" s="695"/>
      <c r="E418" s="695"/>
      <c r="F418" s="695"/>
      <c r="G418" s="695"/>
      <c r="H418" s="695"/>
      <c r="I418" s="695"/>
      <c r="J418" s="695"/>
      <c r="K418" s="695"/>
      <c r="L418" s="695"/>
      <c r="M418" s="695"/>
      <c r="N418" s="695"/>
      <c r="O418" s="695"/>
      <c r="P418" s="695"/>
      <c r="Q418" s="695"/>
      <c r="R418" s="695"/>
      <c r="S418" s="695"/>
      <c r="T418" s="695"/>
      <c r="U418" s="695"/>
      <c r="V418" s="695"/>
      <c r="W418" s="695"/>
      <c r="X418" s="695"/>
      <c r="Y418" s="695"/>
      <c r="Z418" s="695"/>
    </row>
    <row r="419">
      <c r="A419" s="695"/>
      <c r="B419" s="695"/>
      <c r="C419" s="695"/>
      <c r="D419" s="695"/>
      <c r="E419" s="695"/>
      <c r="F419" s="695"/>
      <c r="G419" s="695"/>
      <c r="H419" s="695"/>
      <c r="I419" s="695"/>
      <c r="J419" s="695"/>
      <c r="K419" s="695"/>
      <c r="L419" s="695"/>
      <c r="M419" s="695"/>
      <c r="N419" s="695"/>
      <c r="O419" s="695"/>
      <c r="P419" s="695"/>
      <c r="Q419" s="695"/>
      <c r="R419" s="695"/>
      <c r="S419" s="695"/>
      <c r="T419" s="695"/>
      <c r="U419" s="695"/>
      <c r="V419" s="695"/>
      <c r="W419" s="695"/>
      <c r="X419" s="695"/>
      <c r="Y419" s="695"/>
      <c r="Z419" s="695"/>
    </row>
    <row r="420">
      <c r="A420" s="695"/>
      <c r="B420" s="695"/>
      <c r="C420" s="695"/>
      <c r="D420" s="695"/>
      <c r="E420" s="695"/>
      <c r="F420" s="695"/>
      <c r="G420" s="695"/>
      <c r="H420" s="695"/>
      <c r="I420" s="695"/>
      <c r="J420" s="695"/>
      <c r="K420" s="695"/>
      <c r="L420" s="695"/>
      <c r="M420" s="695"/>
      <c r="N420" s="695"/>
      <c r="O420" s="695"/>
      <c r="P420" s="695"/>
      <c r="Q420" s="695"/>
      <c r="R420" s="695"/>
      <c r="S420" s="695"/>
      <c r="T420" s="695"/>
      <c r="U420" s="695"/>
      <c r="V420" s="695"/>
      <c r="W420" s="695"/>
      <c r="X420" s="695"/>
      <c r="Y420" s="695"/>
      <c r="Z420" s="695"/>
    </row>
    <row r="421">
      <c r="A421" s="695"/>
      <c r="B421" s="695"/>
      <c r="C421" s="695"/>
      <c r="D421" s="695"/>
      <c r="E421" s="695"/>
      <c r="F421" s="695"/>
      <c r="G421" s="695"/>
      <c r="H421" s="695"/>
      <c r="I421" s="695"/>
      <c r="J421" s="695"/>
      <c r="K421" s="695"/>
      <c r="L421" s="695"/>
      <c r="M421" s="695"/>
      <c r="N421" s="695"/>
      <c r="O421" s="695"/>
      <c r="P421" s="695"/>
      <c r="Q421" s="695"/>
      <c r="R421" s="695"/>
      <c r="S421" s="695"/>
      <c r="T421" s="695"/>
      <c r="U421" s="695"/>
      <c r="V421" s="695"/>
      <c r="W421" s="695"/>
      <c r="X421" s="695"/>
      <c r="Y421" s="695"/>
      <c r="Z421" s="695"/>
    </row>
    <row r="422">
      <c r="A422" s="695"/>
      <c r="B422" s="695"/>
      <c r="C422" s="695"/>
      <c r="D422" s="695"/>
      <c r="E422" s="695"/>
      <c r="F422" s="695"/>
      <c r="G422" s="695"/>
      <c r="H422" s="695"/>
      <c r="I422" s="695"/>
      <c r="J422" s="695"/>
      <c r="K422" s="695"/>
      <c r="L422" s="695"/>
      <c r="M422" s="695"/>
      <c r="N422" s="695"/>
      <c r="O422" s="695"/>
      <c r="P422" s="695"/>
      <c r="Q422" s="695"/>
      <c r="R422" s="695"/>
      <c r="S422" s="695"/>
      <c r="T422" s="695"/>
      <c r="U422" s="695"/>
      <c r="V422" s="695"/>
      <c r="W422" s="695"/>
      <c r="X422" s="695"/>
      <c r="Y422" s="695"/>
      <c r="Z422" s="695"/>
    </row>
    <row r="423">
      <c r="A423" s="695"/>
      <c r="B423" s="695"/>
      <c r="C423" s="695"/>
      <c r="D423" s="695"/>
      <c r="E423" s="695"/>
      <c r="F423" s="695"/>
      <c r="G423" s="695"/>
      <c r="H423" s="695"/>
      <c r="I423" s="695"/>
      <c r="J423" s="695"/>
      <c r="K423" s="695"/>
      <c r="L423" s="695"/>
      <c r="M423" s="695"/>
      <c r="N423" s="695"/>
      <c r="O423" s="695"/>
      <c r="P423" s="695"/>
      <c r="Q423" s="695"/>
      <c r="R423" s="695"/>
      <c r="S423" s="695"/>
      <c r="T423" s="695"/>
      <c r="U423" s="695"/>
      <c r="V423" s="695"/>
      <c r="W423" s="695"/>
      <c r="X423" s="695"/>
      <c r="Y423" s="695"/>
      <c r="Z423" s="695"/>
    </row>
    <row r="424">
      <c r="A424" s="695"/>
      <c r="B424" s="695"/>
      <c r="C424" s="695"/>
      <c r="D424" s="695"/>
      <c r="E424" s="695"/>
      <c r="F424" s="695"/>
      <c r="G424" s="695"/>
      <c r="H424" s="695"/>
      <c r="I424" s="695"/>
      <c r="J424" s="695"/>
      <c r="K424" s="695"/>
      <c r="L424" s="695"/>
      <c r="M424" s="695"/>
      <c r="N424" s="695"/>
      <c r="O424" s="695"/>
      <c r="P424" s="695"/>
      <c r="Q424" s="695"/>
      <c r="R424" s="695"/>
      <c r="S424" s="695"/>
      <c r="T424" s="695"/>
      <c r="U424" s="695"/>
      <c r="V424" s="695"/>
      <c r="W424" s="695"/>
      <c r="X424" s="695"/>
      <c r="Y424" s="695"/>
      <c r="Z424" s="695"/>
    </row>
    <row r="425">
      <c r="A425" s="695"/>
      <c r="B425" s="695"/>
      <c r="C425" s="695"/>
      <c r="D425" s="695"/>
      <c r="E425" s="695"/>
      <c r="F425" s="695"/>
      <c r="G425" s="695"/>
      <c r="H425" s="695"/>
      <c r="I425" s="695"/>
      <c r="J425" s="695"/>
      <c r="K425" s="695"/>
      <c r="L425" s="695"/>
      <c r="M425" s="695"/>
      <c r="N425" s="695"/>
      <c r="O425" s="695"/>
      <c r="P425" s="695"/>
      <c r="Q425" s="695"/>
      <c r="R425" s="695"/>
      <c r="S425" s="695"/>
      <c r="T425" s="695"/>
      <c r="U425" s="695"/>
      <c r="V425" s="695"/>
      <c r="W425" s="695"/>
      <c r="X425" s="695"/>
      <c r="Y425" s="695"/>
      <c r="Z425" s="695"/>
    </row>
    <row r="426">
      <c r="A426" s="695"/>
      <c r="B426" s="695"/>
      <c r="C426" s="695"/>
      <c r="D426" s="695"/>
      <c r="E426" s="695"/>
      <c r="F426" s="695"/>
      <c r="G426" s="695"/>
      <c r="H426" s="695"/>
      <c r="I426" s="695"/>
      <c r="J426" s="695"/>
      <c r="K426" s="695"/>
      <c r="L426" s="695"/>
      <c r="M426" s="695"/>
      <c r="N426" s="695"/>
      <c r="O426" s="695"/>
      <c r="P426" s="695"/>
      <c r="Q426" s="695"/>
      <c r="R426" s="695"/>
      <c r="S426" s="695"/>
      <c r="T426" s="695"/>
      <c r="U426" s="695"/>
      <c r="V426" s="695"/>
      <c r="W426" s="695"/>
      <c r="X426" s="695"/>
      <c r="Y426" s="695"/>
      <c r="Z426" s="695"/>
    </row>
    <row r="427">
      <c r="A427" s="695"/>
      <c r="B427" s="695"/>
      <c r="C427" s="695"/>
      <c r="D427" s="695"/>
      <c r="E427" s="695"/>
      <c r="F427" s="695"/>
      <c r="G427" s="695"/>
      <c r="H427" s="695"/>
      <c r="I427" s="695"/>
      <c r="J427" s="695"/>
      <c r="K427" s="695"/>
      <c r="L427" s="695"/>
      <c r="M427" s="695"/>
      <c r="N427" s="695"/>
      <c r="O427" s="695"/>
      <c r="P427" s="695"/>
      <c r="Q427" s="695"/>
      <c r="R427" s="695"/>
      <c r="S427" s="695"/>
      <c r="T427" s="695"/>
      <c r="U427" s="695"/>
      <c r="V427" s="695"/>
      <c r="W427" s="695"/>
      <c r="X427" s="695"/>
      <c r="Y427" s="695"/>
      <c r="Z427" s="695"/>
    </row>
    <row r="428">
      <c r="A428" s="695"/>
      <c r="B428" s="695"/>
      <c r="C428" s="695"/>
      <c r="D428" s="695"/>
      <c r="E428" s="695"/>
      <c r="F428" s="695"/>
      <c r="G428" s="695"/>
      <c r="H428" s="695"/>
      <c r="I428" s="695"/>
      <c r="J428" s="695"/>
      <c r="K428" s="695"/>
      <c r="L428" s="695"/>
      <c r="M428" s="695"/>
      <c r="N428" s="695"/>
      <c r="O428" s="695"/>
      <c r="P428" s="695"/>
      <c r="Q428" s="695"/>
      <c r="R428" s="695"/>
      <c r="S428" s="695"/>
      <c r="T428" s="695"/>
      <c r="U428" s="695"/>
      <c r="V428" s="695"/>
      <c r="W428" s="695"/>
      <c r="X428" s="695"/>
      <c r="Y428" s="695"/>
      <c r="Z428" s="695"/>
    </row>
    <row r="429">
      <c r="A429" s="695"/>
      <c r="B429" s="695"/>
      <c r="C429" s="695"/>
      <c r="D429" s="695"/>
      <c r="E429" s="695"/>
      <c r="F429" s="695"/>
      <c r="G429" s="695"/>
      <c r="H429" s="695"/>
      <c r="I429" s="695"/>
      <c r="J429" s="695"/>
      <c r="K429" s="695"/>
      <c r="L429" s="695"/>
      <c r="M429" s="695"/>
      <c r="N429" s="695"/>
      <c r="O429" s="695"/>
      <c r="P429" s="695"/>
      <c r="Q429" s="695"/>
      <c r="R429" s="695"/>
      <c r="S429" s="695"/>
      <c r="T429" s="695"/>
      <c r="U429" s="695"/>
      <c r="V429" s="695"/>
      <c r="W429" s="695"/>
      <c r="X429" s="695"/>
      <c r="Y429" s="695"/>
      <c r="Z429" s="695"/>
    </row>
    <row r="430">
      <c r="A430" s="695"/>
      <c r="B430" s="695"/>
      <c r="C430" s="695"/>
      <c r="D430" s="695"/>
      <c r="E430" s="695"/>
      <c r="F430" s="695"/>
      <c r="G430" s="695"/>
      <c r="H430" s="695"/>
      <c r="I430" s="695"/>
      <c r="J430" s="695"/>
      <c r="K430" s="695"/>
      <c r="L430" s="695"/>
      <c r="M430" s="695"/>
      <c r="N430" s="695"/>
      <c r="O430" s="695"/>
      <c r="P430" s="695"/>
      <c r="Q430" s="695"/>
      <c r="R430" s="695"/>
      <c r="S430" s="695"/>
      <c r="T430" s="695"/>
      <c r="U430" s="695"/>
      <c r="V430" s="695"/>
      <c r="W430" s="695"/>
      <c r="X430" s="695"/>
      <c r="Y430" s="695"/>
      <c r="Z430" s="695"/>
    </row>
    <row r="431">
      <c r="A431" s="695"/>
      <c r="B431" s="695"/>
      <c r="C431" s="695"/>
      <c r="D431" s="695"/>
      <c r="E431" s="695"/>
      <c r="F431" s="695"/>
      <c r="G431" s="695"/>
      <c r="H431" s="695"/>
      <c r="I431" s="695"/>
      <c r="J431" s="695"/>
      <c r="K431" s="695"/>
      <c r="L431" s="695"/>
      <c r="M431" s="695"/>
      <c r="N431" s="695"/>
      <c r="O431" s="695"/>
      <c r="P431" s="695"/>
      <c r="Q431" s="695"/>
      <c r="R431" s="695"/>
      <c r="S431" s="695"/>
      <c r="T431" s="695"/>
      <c r="U431" s="695"/>
      <c r="V431" s="695"/>
      <c r="W431" s="695"/>
      <c r="X431" s="695"/>
      <c r="Y431" s="695"/>
      <c r="Z431" s="695"/>
    </row>
    <row r="432">
      <c r="A432" s="695"/>
      <c r="B432" s="695"/>
      <c r="C432" s="695"/>
      <c r="D432" s="695"/>
      <c r="E432" s="695"/>
      <c r="F432" s="695"/>
      <c r="G432" s="695"/>
      <c r="H432" s="695"/>
      <c r="I432" s="695"/>
      <c r="J432" s="695"/>
      <c r="K432" s="695"/>
      <c r="L432" s="695"/>
      <c r="M432" s="695"/>
      <c r="N432" s="695"/>
      <c r="O432" s="695"/>
      <c r="P432" s="695"/>
      <c r="Q432" s="695"/>
      <c r="R432" s="695"/>
      <c r="S432" s="695"/>
      <c r="T432" s="695"/>
      <c r="U432" s="695"/>
      <c r="V432" s="695"/>
      <c r="W432" s="695"/>
      <c r="X432" s="695"/>
      <c r="Y432" s="695"/>
      <c r="Z432" s="695"/>
    </row>
    <row r="433">
      <c r="A433" s="695"/>
      <c r="B433" s="695"/>
      <c r="C433" s="695"/>
      <c r="D433" s="695"/>
      <c r="E433" s="695"/>
      <c r="F433" s="695"/>
      <c r="G433" s="695"/>
      <c r="H433" s="695"/>
      <c r="I433" s="695"/>
      <c r="J433" s="695"/>
      <c r="K433" s="695"/>
      <c r="L433" s="695"/>
      <c r="M433" s="695"/>
      <c r="N433" s="695"/>
      <c r="O433" s="695"/>
      <c r="P433" s="695"/>
      <c r="Q433" s="695"/>
      <c r="R433" s="695"/>
      <c r="S433" s="695"/>
      <c r="T433" s="695"/>
      <c r="U433" s="695"/>
      <c r="V433" s="695"/>
      <c r="W433" s="695"/>
      <c r="X433" s="695"/>
      <c r="Y433" s="695"/>
      <c r="Z433" s="695"/>
    </row>
    <row r="434">
      <c r="A434" s="695"/>
      <c r="B434" s="695"/>
      <c r="C434" s="695"/>
      <c r="D434" s="695"/>
      <c r="E434" s="695"/>
      <c r="F434" s="695"/>
      <c r="G434" s="695"/>
      <c r="H434" s="695"/>
      <c r="I434" s="695"/>
      <c r="J434" s="695"/>
      <c r="K434" s="695"/>
      <c r="L434" s="695"/>
      <c r="M434" s="695"/>
      <c r="N434" s="695"/>
      <c r="O434" s="695"/>
      <c r="P434" s="695"/>
      <c r="Q434" s="695"/>
      <c r="R434" s="695"/>
      <c r="S434" s="695"/>
      <c r="T434" s="695"/>
      <c r="U434" s="695"/>
      <c r="V434" s="695"/>
      <c r="W434" s="695"/>
      <c r="X434" s="695"/>
      <c r="Y434" s="695"/>
      <c r="Z434" s="695"/>
    </row>
    <row r="435">
      <c r="A435" s="695"/>
      <c r="B435" s="695"/>
      <c r="C435" s="695"/>
      <c r="D435" s="695"/>
      <c r="E435" s="695"/>
      <c r="F435" s="695"/>
      <c r="G435" s="695"/>
      <c r="H435" s="695"/>
      <c r="I435" s="695"/>
      <c r="J435" s="695"/>
      <c r="K435" s="695"/>
      <c r="L435" s="695"/>
      <c r="M435" s="695"/>
      <c r="N435" s="695"/>
      <c r="O435" s="695"/>
      <c r="P435" s="695"/>
      <c r="Q435" s="695"/>
      <c r="R435" s="695"/>
      <c r="S435" s="695"/>
      <c r="T435" s="695"/>
      <c r="U435" s="695"/>
      <c r="V435" s="695"/>
      <c r="W435" s="695"/>
      <c r="X435" s="695"/>
      <c r="Y435" s="695"/>
      <c r="Z435" s="695"/>
    </row>
    <row r="436">
      <c r="A436" s="695"/>
      <c r="B436" s="695"/>
      <c r="C436" s="695"/>
      <c r="D436" s="695"/>
      <c r="E436" s="695"/>
      <c r="F436" s="695"/>
      <c r="G436" s="695"/>
      <c r="H436" s="695"/>
      <c r="I436" s="695"/>
      <c r="J436" s="695"/>
      <c r="K436" s="695"/>
      <c r="L436" s="695"/>
      <c r="M436" s="695"/>
      <c r="N436" s="695"/>
      <c r="O436" s="695"/>
      <c r="P436" s="695"/>
      <c r="Q436" s="695"/>
      <c r="R436" s="695"/>
      <c r="S436" s="695"/>
      <c r="T436" s="695"/>
      <c r="U436" s="695"/>
      <c r="V436" s="695"/>
      <c r="W436" s="695"/>
      <c r="X436" s="695"/>
      <c r="Y436" s="695"/>
      <c r="Z436" s="695"/>
    </row>
    <row r="437">
      <c r="A437" s="695"/>
      <c r="B437" s="695"/>
      <c r="C437" s="695"/>
      <c r="D437" s="695"/>
      <c r="E437" s="695"/>
      <c r="F437" s="695"/>
      <c r="G437" s="695"/>
      <c r="H437" s="695"/>
      <c r="I437" s="695"/>
      <c r="J437" s="695"/>
      <c r="K437" s="695"/>
      <c r="L437" s="695"/>
      <c r="M437" s="695"/>
      <c r="N437" s="695"/>
      <c r="O437" s="695"/>
      <c r="P437" s="695"/>
      <c r="Q437" s="695"/>
      <c r="R437" s="695"/>
      <c r="S437" s="695"/>
      <c r="T437" s="695"/>
      <c r="U437" s="695"/>
      <c r="V437" s="695"/>
      <c r="W437" s="695"/>
      <c r="X437" s="695"/>
      <c r="Y437" s="695"/>
      <c r="Z437" s="695"/>
    </row>
    <row r="438">
      <c r="A438" s="695"/>
      <c r="B438" s="695"/>
      <c r="C438" s="695"/>
      <c r="D438" s="695"/>
      <c r="E438" s="695"/>
      <c r="F438" s="695"/>
      <c r="G438" s="695"/>
      <c r="H438" s="695"/>
      <c r="I438" s="695"/>
      <c r="J438" s="695"/>
      <c r="K438" s="695"/>
      <c r="L438" s="695"/>
      <c r="M438" s="695"/>
      <c r="N438" s="695"/>
      <c r="O438" s="695"/>
      <c r="P438" s="695"/>
      <c r="Q438" s="695"/>
      <c r="R438" s="695"/>
      <c r="S438" s="695"/>
      <c r="T438" s="695"/>
      <c r="U438" s="695"/>
      <c r="V438" s="695"/>
      <c r="W438" s="695"/>
      <c r="X438" s="695"/>
      <c r="Y438" s="695"/>
      <c r="Z438" s="695"/>
    </row>
    <row r="439">
      <c r="A439" s="695"/>
      <c r="B439" s="695"/>
      <c r="C439" s="695"/>
      <c r="D439" s="695"/>
      <c r="E439" s="695"/>
      <c r="F439" s="695"/>
      <c r="G439" s="695"/>
      <c r="H439" s="695"/>
      <c r="I439" s="695"/>
      <c r="J439" s="695"/>
      <c r="K439" s="695"/>
      <c r="L439" s="695"/>
      <c r="M439" s="695"/>
      <c r="N439" s="695"/>
      <c r="O439" s="695"/>
      <c r="P439" s="695"/>
      <c r="Q439" s="695"/>
      <c r="R439" s="695"/>
      <c r="S439" s="695"/>
      <c r="T439" s="695"/>
      <c r="U439" s="695"/>
      <c r="V439" s="695"/>
      <c r="W439" s="695"/>
      <c r="X439" s="695"/>
      <c r="Y439" s="695"/>
      <c r="Z439" s="695"/>
    </row>
    <row r="440">
      <c r="A440" s="695"/>
      <c r="B440" s="695"/>
      <c r="C440" s="695"/>
      <c r="D440" s="695"/>
      <c r="E440" s="695"/>
      <c r="F440" s="695"/>
      <c r="G440" s="695"/>
      <c r="H440" s="695"/>
      <c r="I440" s="695"/>
      <c r="J440" s="695"/>
      <c r="K440" s="695"/>
      <c r="L440" s="695"/>
      <c r="M440" s="695"/>
      <c r="N440" s="695"/>
      <c r="O440" s="695"/>
      <c r="P440" s="695"/>
      <c r="Q440" s="695"/>
      <c r="R440" s="695"/>
      <c r="S440" s="695"/>
      <c r="T440" s="695"/>
      <c r="U440" s="695"/>
      <c r="V440" s="695"/>
      <c r="W440" s="695"/>
      <c r="X440" s="695"/>
      <c r="Y440" s="695"/>
      <c r="Z440" s="695"/>
    </row>
    <row r="441">
      <c r="A441" s="695"/>
      <c r="B441" s="695"/>
      <c r="C441" s="695"/>
      <c r="D441" s="695"/>
      <c r="E441" s="695"/>
      <c r="F441" s="695"/>
      <c r="G441" s="695"/>
      <c r="H441" s="695"/>
      <c r="I441" s="695"/>
      <c r="J441" s="695"/>
      <c r="K441" s="695"/>
      <c r="L441" s="695"/>
      <c r="M441" s="695"/>
      <c r="N441" s="695"/>
      <c r="O441" s="695"/>
      <c r="P441" s="695"/>
      <c r="Q441" s="695"/>
      <c r="R441" s="695"/>
      <c r="S441" s="695"/>
      <c r="T441" s="695"/>
      <c r="U441" s="695"/>
      <c r="V441" s="695"/>
      <c r="W441" s="695"/>
      <c r="X441" s="695"/>
      <c r="Y441" s="695"/>
      <c r="Z441" s="695"/>
    </row>
    <row r="442">
      <c r="A442" s="695"/>
      <c r="B442" s="695"/>
      <c r="C442" s="695"/>
      <c r="D442" s="695"/>
      <c r="E442" s="695"/>
      <c r="F442" s="695"/>
      <c r="G442" s="695"/>
      <c r="H442" s="695"/>
      <c r="I442" s="695"/>
      <c r="J442" s="695"/>
      <c r="K442" s="695"/>
      <c r="L442" s="695"/>
      <c r="M442" s="695"/>
      <c r="N442" s="695"/>
      <c r="O442" s="695"/>
      <c r="P442" s="695"/>
      <c r="Q442" s="695"/>
      <c r="R442" s="695"/>
      <c r="S442" s="695"/>
      <c r="T442" s="695"/>
      <c r="U442" s="695"/>
      <c r="V442" s="695"/>
      <c r="W442" s="695"/>
      <c r="X442" s="695"/>
      <c r="Y442" s="695"/>
      <c r="Z442" s="695"/>
    </row>
    <row r="443">
      <c r="A443" s="695"/>
      <c r="B443" s="695"/>
      <c r="C443" s="695"/>
      <c r="D443" s="695"/>
      <c r="E443" s="695"/>
      <c r="F443" s="695"/>
      <c r="G443" s="695"/>
      <c r="H443" s="695"/>
      <c r="I443" s="695"/>
      <c r="J443" s="695"/>
      <c r="K443" s="695"/>
      <c r="L443" s="695"/>
      <c r="M443" s="695"/>
      <c r="N443" s="695"/>
      <c r="O443" s="695"/>
      <c r="P443" s="695"/>
      <c r="Q443" s="695"/>
      <c r="R443" s="695"/>
      <c r="S443" s="695"/>
      <c r="T443" s="695"/>
      <c r="U443" s="695"/>
      <c r="V443" s="695"/>
      <c r="W443" s="695"/>
      <c r="X443" s="695"/>
      <c r="Y443" s="695"/>
      <c r="Z443" s="695"/>
    </row>
    <row r="444">
      <c r="A444" s="695"/>
      <c r="B444" s="695"/>
      <c r="C444" s="695"/>
      <c r="D444" s="695"/>
      <c r="E444" s="695"/>
      <c r="F444" s="695"/>
      <c r="G444" s="695"/>
      <c r="H444" s="695"/>
      <c r="I444" s="695"/>
      <c r="J444" s="695"/>
      <c r="K444" s="695"/>
      <c r="L444" s="695"/>
      <c r="M444" s="695"/>
      <c r="N444" s="695"/>
      <c r="O444" s="695"/>
      <c r="P444" s="695"/>
      <c r="Q444" s="695"/>
      <c r="R444" s="695"/>
      <c r="S444" s="695"/>
      <c r="T444" s="695"/>
      <c r="U444" s="695"/>
      <c r="V444" s="695"/>
      <c r="W444" s="695"/>
      <c r="X444" s="695"/>
      <c r="Y444" s="695"/>
      <c r="Z444" s="695"/>
    </row>
    <row r="445">
      <c r="A445" s="695"/>
      <c r="B445" s="695"/>
      <c r="C445" s="695"/>
      <c r="D445" s="695"/>
      <c r="E445" s="695"/>
      <c r="F445" s="695"/>
      <c r="G445" s="695"/>
      <c r="H445" s="695"/>
      <c r="I445" s="695"/>
      <c r="J445" s="695"/>
      <c r="K445" s="695"/>
      <c r="L445" s="695"/>
      <c r="M445" s="695"/>
      <c r="N445" s="695"/>
      <c r="O445" s="695"/>
      <c r="P445" s="695"/>
      <c r="Q445" s="695"/>
      <c r="R445" s="695"/>
      <c r="S445" s="695"/>
      <c r="T445" s="695"/>
      <c r="U445" s="695"/>
      <c r="V445" s="695"/>
      <c r="W445" s="695"/>
      <c r="X445" s="695"/>
      <c r="Y445" s="695"/>
      <c r="Z445" s="695"/>
    </row>
    <row r="446">
      <c r="A446" s="695"/>
      <c r="B446" s="695"/>
      <c r="C446" s="695"/>
      <c r="D446" s="695"/>
      <c r="E446" s="695"/>
      <c r="F446" s="695"/>
      <c r="G446" s="695"/>
      <c r="H446" s="695"/>
      <c r="I446" s="695"/>
      <c r="J446" s="695"/>
      <c r="K446" s="695"/>
      <c r="L446" s="695"/>
      <c r="M446" s="695"/>
      <c r="N446" s="695"/>
      <c r="O446" s="695"/>
      <c r="P446" s="695"/>
      <c r="Q446" s="695"/>
      <c r="R446" s="695"/>
      <c r="S446" s="695"/>
      <c r="T446" s="695"/>
      <c r="U446" s="695"/>
      <c r="V446" s="695"/>
      <c r="W446" s="695"/>
      <c r="X446" s="695"/>
      <c r="Y446" s="695"/>
      <c r="Z446" s="695"/>
    </row>
    <row r="447">
      <c r="A447" s="695"/>
      <c r="B447" s="695"/>
      <c r="C447" s="695"/>
      <c r="D447" s="695"/>
      <c r="E447" s="695"/>
      <c r="F447" s="695"/>
      <c r="G447" s="695"/>
      <c r="H447" s="695"/>
      <c r="I447" s="695"/>
      <c r="J447" s="695"/>
      <c r="K447" s="695"/>
      <c r="L447" s="695"/>
      <c r="M447" s="695"/>
      <c r="N447" s="695"/>
      <c r="O447" s="695"/>
      <c r="P447" s="695"/>
      <c r="Q447" s="695"/>
      <c r="R447" s="695"/>
      <c r="S447" s="695"/>
      <c r="T447" s="695"/>
      <c r="U447" s="695"/>
      <c r="V447" s="695"/>
      <c r="W447" s="695"/>
      <c r="X447" s="695"/>
      <c r="Y447" s="695"/>
      <c r="Z447" s="695"/>
    </row>
    <row r="448">
      <c r="A448" s="695"/>
      <c r="B448" s="695"/>
      <c r="C448" s="695"/>
      <c r="D448" s="695"/>
      <c r="E448" s="695"/>
      <c r="F448" s="695"/>
      <c r="G448" s="695"/>
      <c r="H448" s="695"/>
      <c r="I448" s="695"/>
      <c r="J448" s="695"/>
      <c r="K448" s="695"/>
      <c r="L448" s="695"/>
      <c r="M448" s="695"/>
      <c r="N448" s="695"/>
      <c r="O448" s="695"/>
      <c r="P448" s="695"/>
      <c r="Q448" s="695"/>
      <c r="R448" s="695"/>
      <c r="S448" s="695"/>
      <c r="T448" s="695"/>
      <c r="U448" s="695"/>
      <c r="V448" s="695"/>
      <c r="W448" s="695"/>
      <c r="X448" s="695"/>
      <c r="Y448" s="695"/>
      <c r="Z448" s="695"/>
    </row>
    <row r="449">
      <c r="A449" s="695"/>
      <c r="B449" s="695"/>
      <c r="C449" s="695"/>
      <c r="D449" s="695"/>
      <c r="E449" s="695"/>
      <c r="F449" s="695"/>
      <c r="G449" s="695"/>
      <c r="H449" s="695"/>
      <c r="I449" s="695"/>
      <c r="J449" s="695"/>
      <c r="K449" s="695"/>
      <c r="L449" s="695"/>
      <c r="M449" s="695"/>
      <c r="N449" s="695"/>
      <c r="O449" s="695"/>
      <c r="P449" s="695"/>
      <c r="Q449" s="695"/>
      <c r="R449" s="695"/>
      <c r="S449" s="695"/>
      <c r="T449" s="695"/>
      <c r="U449" s="695"/>
      <c r="V449" s="695"/>
      <c r="W449" s="695"/>
      <c r="X449" s="695"/>
      <c r="Y449" s="695"/>
      <c r="Z449" s="695"/>
    </row>
    <row r="450">
      <c r="A450" s="695"/>
      <c r="B450" s="695"/>
      <c r="C450" s="695"/>
      <c r="D450" s="695"/>
      <c r="E450" s="695"/>
      <c r="F450" s="695"/>
      <c r="G450" s="695"/>
      <c r="H450" s="695"/>
      <c r="I450" s="695"/>
      <c r="J450" s="695"/>
      <c r="K450" s="695"/>
      <c r="L450" s="695"/>
      <c r="M450" s="695"/>
      <c r="N450" s="695"/>
      <c r="O450" s="695"/>
      <c r="P450" s="695"/>
      <c r="Q450" s="695"/>
      <c r="R450" s="695"/>
      <c r="S450" s="695"/>
      <c r="T450" s="695"/>
      <c r="U450" s="695"/>
      <c r="V450" s="695"/>
      <c r="W450" s="695"/>
      <c r="X450" s="695"/>
      <c r="Y450" s="695"/>
      <c r="Z450" s="695"/>
    </row>
    <row r="451">
      <c r="A451" s="695"/>
      <c r="B451" s="695"/>
      <c r="C451" s="695"/>
      <c r="D451" s="695"/>
      <c r="E451" s="695"/>
      <c r="F451" s="695"/>
      <c r="G451" s="695"/>
      <c r="H451" s="695"/>
      <c r="I451" s="695"/>
      <c r="J451" s="695"/>
      <c r="K451" s="695"/>
      <c r="L451" s="695"/>
      <c r="M451" s="695"/>
      <c r="N451" s="695"/>
      <c r="O451" s="695"/>
      <c r="P451" s="695"/>
      <c r="Q451" s="695"/>
      <c r="R451" s="695"/>
      <c r="S451" s="695"/>
      <c r="T451" s="695"/>
      <c r="U451" s="695"/>
      <c r="V451" s="695"/>
      <c r="W451" s="695"/>
      <c r="X451" s="695"/>
      <c r="Y451" s="695"/>
      <c r="Z451" s="695"/>
    </row>
    <row r="452">
      <c r="A452" s="695"/>
      <c r="B452" s="695"/>
      <c r="C452" s="695"/>
      <c r="D452" s="695"/>
      <c r="E452" s="695"/>
      <c r="F452" s="695"/>
      <c r="G452" s="695"/>
      <c r="H452" s="695"/>
      <c r="I452" s="695"/>
      <c r="J452" s="695"/>
      <c r="K452" s="695"/>
      <c r="L452" s="695"/>
      <c r="M452" s="695"/>
      <c r="N452" s="695"/>
      <c r="O452" s="695"/>
      <c r="P452" s="695"/>
      <c r="Q452" s="695"/>
      <c r="R452" s="695"/>
      <c r="S452" s="695"/>
      <c r="T452" s="695"/>
      <c r="U452" s="695"/>
      <c r="V452" s="695"/>
      <c r="W452" s="695"/>
      <c r="X452" s="695"/>
      <c r="Y452" s="695"/>
      <c r="Z452" s="695"/>
    </row>
    <row r="453">
      <c r="A453" s="695"/>
      <c r="B453" s="695"/>
      <c r="C453" s="695"/>
      <c r="D453" s="695"/>
      <c r="E453" s="695"/>
      <c r="F453" s="695"/>
      <c r="G453" s="695"/>
      <c r="H453" s="695"/>
      <c r="I453" s="695"/>
      <c r="J453" s="695"/>
      <c r="K453" s="695"/>
      <c r="L453" s="695"/>
      <c r="M453" s="695"/>
      <c r="N453" s="695"/>
      <c r="O453" s="695"/>
      <c r="P453" s="695"/>
      <c r="Q453" s="695"/>
      <c r="R453" s="695"/>
      <c r="S453" s="695"/>
      <c r="T453" s="695"/>
      <c r="U453" s="695"/>
      <c r="V453" s="695"/>
      <c r="W453" s="695"/>
      <c r="X453" s="695"/>
      <c r="Y453" s="695"/>
      <c r="Z453" s="695"/>
    </row>
    <row r="454">
      <c r="A454" s="695"/>
      <c r="B454" s="695"/>
      <c r="C454" s="695"/>
      <c r="D454" s="695"/>
      <c r="E454" s="695"/>
      <c r="F454" s="695"/>
      <c r="G454" s="695"/>
      <c r="H454" s="695"/>
      <c r="I454" s="695"/>
      <c r="J454" s="695"/>
      <c r="K454" s="695"/>
      <c r="L454" s="695"/>
      <c r="M454" s="695"/>
      <c r="N454" s="695"/>
      <c r="O454" s="695"/>
      <c r="P454" s="695"/>
      <c r="Q454" s="695"/>
      <c r="R454" s="695"/>
      <c r="S454" s="695"/>
      <c r="T454" s="695"/>
      <c r="U454" s="695"/>
      <c r="V454" s="695"/>
      <c r="W454" s="695"/>
      <c r="X454" s="695"/>
      <c r="Y454" s="695"/>
      <c r="Z454" s="695"/>
    </row>
    <row r="455">
      <c r="A455" s="695"/>
      <c r="B455" s="695"/>
      <c r="C455" s="695"/>
      <c r="D455" s="695"/>
      <c r="E455" s="695"/>
      <c r="F455" s="695"/>
      <c r="G455" s="695"/>
      <c r="H455" s="695"/>
      <c r="I455" s="695"/>
      <c r="J455" s="695"/>
      <c r="K455" s="695"/>
      <c r="L455" s="695"/>
      <c r="M455" s="695"/>
      <c r="N455" s="695"/>
      <c r="O455" s="695"/>
      <c r="P455" s="695"/>
      <c r="Q455" s="695"/>
      <c r="R455" s="695"/>
      <c r="S455" s="695"/>
      <c r="T455" s="695"/>
      <c r="U455" s="695"/>
      <c r="V455" s="695"/>
      <c r="W455" s="695"/>
      <c r="X455" s="695"/>
      <c r="Y455" s="695"/>
      <c r="Z455" s="695"/>
    </row>
    <row r="456">
      <c r="A456" s="695"/>
      <c r="B456" s="695"/>
      <c r="C456" s="695"/>
      <c r="D456" s="695"/>
      <c r="E456" s="695"/>
      <c r="F456" s="695"/>
      <c r="G456" s="695"/>
      <c r="H456" s="695"/>
      <c r="I456" s="695"/>
      <c r="J456" s="695"/>
      <c r="K456" s="695"/>
      <c r="L456" s="695"/>
      <c r="M456" s="695"/>
      <c r="N456" s="695"/>
      <c r="O456" s="695"/>
      <c r="P456" s="695"/>
      <c r="Q456" s="695"/>
      <c r="R456" s="695"/>
      <c r="S456" s="695"/>
      <c r="T456" s="695"/>
      <c r="U456" s="695"/>
      <c r="V456" s="695"/>
      <c r="W456" s="695"/>
      <c r="X456" s="695"/>
      <c r="Y456" s="695"/>
      <c r="Z456" s="695"/>
    </row>
    <row r="457">
      <c r="A457" s="695"/>
      <c r="B457" s="695"/>
      <c r="C457" s="695"/>
      <c r="D457" s="695"/>
      <c r="E457" s="695"/>
      <c r="F457" s="695"/>
      <c r="G457" s="695"/>
      <c r="H457" s="695"/>
      <c r="I457" s="695"/>
      <c r="J457" s="695"/>
      <c r="K457" s="695"/>
      <c r="L457" s="695"/>
      <c r="M457" s="695"/>
      <c r="N457" s="695"/>
      <c r="O457" s="695"/>
      <c r="P457" s="695"/>
      <c r="Q457" s="695"/>
      <c r="R457" s="695"/>
      <c r="S457" s="695"/>
      <c r="T457" s="695"/>
      <c r="U457" s="695"/>
      <c r="V457" s="695"/>
      <c r="W457" s="695"/>
      <c r="X457" s="695"/>
      <c r="Y457" s="695"/>
      <c r="Z457" s="695"/>
    </row>
    <row r="458">
      <c r="A458" s="695"/>
      <c r="B458" s="695"/>
      <c r="C458" s="695"/>
      <c r="D458" s="695"/>
      <c r="E458" s="695"/>
      <c r="F458" s="695"/>
      <c r="G458" s="695"/>
      <c r="H458" s="695"/>
      <c r="I458" s="695"/>
      <c r="J458" s="695"/>
      <c r="K458" s="695"/>
      <c r="L458" s="695"/>
      <c r="M458" s="695"/>
      <c r="N458" s="695"/>
      <c r="O458" s="695"/>
      <c r="P458" s="695"/>
      <c r="Q458" s="695"/>
      <c r="R458" s="695"/>
      <c r="S458" s="695"/>
      <c r="T458" s="695"/>
      <c r="U458" s="695"/>
      <c r="V458" s="695"/>
      <c r="W458" s="695"/>
      <c r="X458" s="695"/>
      <c r="Y458" s="695"/>
      <c r="Z458" s="695"/>
    </row>
    <row r="459">
      <c r="A459" s="695"/>
      <c r="B459" s="695"/>
      <c r="C459" s="695"/>
      <c r="D459" s="695"/>
      <c r="E459" s="695"/>
      <c r="F459" s="695"/>
      <c r="G459" s="695"/>
      <c r="H459" s="695"/>
      <c r="I459" s="695"/>
      <c r="J459" s="695"/>
      <c r="K459" s="695"/>
      <c r="L459" s="695"/>
      <c r="M459" s="695"/>
      <c r="N459" s="695"/>
      <c r="O459" s="695"/>
      <c r="P459" s="695"/>
      <c r="Q459" s="695"/>
      <c r="R459" s="695"/>
      <c r="S459" s="695"/>
      <c r="T459" s="695"/>
      <c r="U459" s="695"/>
      <c r="V459" s="695"/>
      <c r="W459" s="695"/>
      <c r="X459" s="695"/>
      <c r="Y459" s="695"/>
      <c r="Z459" s="695"/>
    </row>
    <row r="460">
      <c r="A460" s="695"/>
      <c r="B460" s="695"/>
      <c r="C460" s="695"/>
      <c r="D460" s="695"/>
      <c r="E460" s="695"/>
      <c r="F460" s="695"/>
      <c r="G460" s="695"/>
      <c r="H460" s="695"/>
      <c r="I460" s="695"/>
      <c r="J460" s="695"/>
      <c r="K460" s="695"/>
      <c r="L460" s="695"/>
      <c r="M460" s="695"/>
      <c r="N460" s="695"/>
      <c r="O460" s="695"/>
      <c r="P460" s="695"/>
      <c r="Q460" s="695"/>
      <c r="R460" s="695"/>
      <c r="S460" s="695"/>
      <c r="T460" s="695"/>
      <c r="U460" s="695"/>
      <c r="V460" s="695"/>
      <c r="W460" s="695"/>
      <c r="X460" s="695"/>
      <c r="Y460" s="695"/>
      <c r="Z460" s="695"/>
    </row>
    <row r="461">
      <c r="A461" s="695"/>
      <c r="B461" s="695"/>
      <c r="C461" s="695"/>
      <c r="D461" s="695"/>
      <c r="E461" s="695"/>
      <c r="F461" s="695"/>
      <c r="G461" s="695"/>
      <c r="H461" s="695"/>
      <c r="I461" s="695"/>
      <c r="J461" s="695"/>
      <c r="K461" s="695"/>
      <c r="L461" s="695"/>
      <c r="M461" s="695"/>
      <c r="N461" s="695"/>
      <c r="O461" s="695"/>
      <c r="P461" s="695"/>
      <c r="Q461" s="695"/>
      <c r="R461" s="695"/>
      <c r="S461" s="695"/>
      <c r="T461" s="695"/>
      <c r="U461" s="695"/>
      <c r="V461" s="695"/>
      <c r="W461" s="695"/>
      <c r="X461" s="695"/>
      <c r="Y461" s="695"/>
      <c r="Z461" s="695"/>
    </row>
    <row r="462">
      <c r="A462" s="695"/>
      <c r="B462" s="695"/>
      <c r="C462" s="695"/>
      <c r="D462" s="695"/>
      <c r="E462" s="695"/>
      <c r="F462" s="695"/>
      <c r="G462" s="695"/>
      <c r="H462" s="695"/>
      <c r="I462" s="695"/>
      <c r="J462" s="695"/>
      <c r="K462" s="695"/>
      <c r="L462" s="695"/>
      <c r="M462" s="695"/>
      <c r="N462" s="695"/>
      <c r="O462" s="695"/>
      <c r="P462" s="695"/>
      <c r="Q462" s="695"/>
      <c r="R462" s="695"/>
      <c r="S462" s="695"/>
      <c r="T462" s="695"/>
      <c r="U462" s="695"/>
      <c r="V462" s="695"/>
      <c r="W462" s="695"/>
      <c r="X462" s="695"/>
      <c r="Y462" s="695"/>
      <c r="Z462" s="695"/>
    </row>
    <row r="463">
      <c r="A463" s="695"/>
      <c r="B463" s="695"/>
      <c r="C463" s="695"/>
      <c r="D463" s="695"/>
      <c r="E463" s="695"/>
      <c r="F463" s="695"/>
      <c r="G463" s="695"/>
      <c r="H463" s="695"/>
      <c r="I463" s="695"/>
      <c r="J463" s="695"/>
      <c r="K463" s="695"/>
      <c r="L463" s="695"/>
      <c r="M463" s="695"/>
      <c r="N463" s="695"/>
      <c r="O463" s="695"/>
      <c r="P463" s="695"/>
      <c r="Q463" s="695"/>
      <c r="R463" s="695"/>
      <c r="S463" s="695"/>
      <c r="T463" s="695"/>
      <c r="U463" s="695"/>
      <c r="V463" s="695"/>
      <c r="W463" s="695"/>
      <c r="X463" s="695"/>
      <c r="Y463" s="695"/>
      <c r="Z463" s="695"/>
    </row>
    <row r="464">
      <c r="A464" s="695"/>
      <c r="B464" s="695"/>
      <c r="C464" s="695"/>
      <c r="D464" s="695"/>
      <c r="E464" s="695"/>
      <c r="F464" s="695"/>
      <c r="G464" s="695"/>
      <c r="H464" s="695"/>
      <c r="I464" s="695"/>
      <c r="J464" s="695"/>
      <c r="K464" s="695"/>
      <c r="L464" s="695"/>
      <c r="M464" s="695"/>
      <c r="N464" s="695"/>
      <c r="O464" s="695"/>
      <c r="P464" s="695"/>
      <c r="Q464" s="695"/>
      <c r="R464" s="695"/>
      <c r="S464" s="695"/>
      <c r="T464" s="695"/>
      <c r="U464" s="695"/>
      <c r="V464" s="695"/>
      <c r="W464" s="695"/>
      <c r="X464" s="695"/>
      <c r="Y464" s="695"/>
      <c r="Z464" s="695"/>
    </row>
    <row r="465">
      <c r="A465" s="695"/>
      <c r="B465" s="695"/>
      <c r="C465" s="695"/>
      <c r="D465" s="695"/>
      <c r="E465" s="695"/>
      <c r="F465" s="695"/>
      <c r="G465" s="695"/>
      <c r="H465" s="695"/>
      <c r="I465" s="695"/>
      <c r="J465" s="695"/>
      <c r="K465" s="695"/>
      <c r="L465" s="695"/>
      <c r="M465" s="695"/>
      <c r="N465" s="695"/>
      <c r="O465" s="695"/>
      <c r="P465" s="695"/>
      <c r="Q465" s="695"/>
      <c r="R465" s="695"/>
      <c r="S465" s="695"/>
      <c r="T465" s="695"/>
      <c r="U465" s="695"/>
      <c r="V465" s="695"/>
      <c r="W465" s="695"/>
      <c r="X465" s="695"/>
      <c r="Y465" s="695"/>
      <c r="Z465" s="695"/>
    </row>
    <row r="466">
      <c r="A466" s="695"/>
      <c r="B466" s="695"/>
      <c r="C466" s="695"/>
      <c r="D466" s="695"/>
      <c r="E466" s="695"/>
      <c r="F466" s="695"/>
      <c r="G466" s="695"/>
      <c r="H466" s="695"/>
      <c r="I466" s="695"/>
      <c r="J466" s="695"/>
      <c r="K466" s="695"/>
      <c r="L466" s="695"/>
      <c r="M466" s="695"/>
      <c r="N466" s="695"/>
      <c r="O466" s="695"/>
      <c r="P466" s="695"/>
      <c r="Q466" s="695"/>
      <c r="R466" s="695"/>
      <c r="S466" s="695"/>
      <c r="T466" s="695"/>
      <c r="U466" s="695"/>
      <c r="V466" s="695"/>
      <c r="W466" s="695"/>
      <c r="X466" s="695"/>
      <c r="Y466" s="695"/>
      <c r="Z466" s="695"/>
    </row>
    <row r="467">
      <c r="A467" s="695"/>
      <c r="B467" s="695"/>
      <c r="C467" s="695"/>
      <c r="D467" s="695"/>
      <c r="E467" s="695"/>
      <c r="F467" s="695"/>
      <c r="G467" s="695"/>
      <c r="H467" s="695"/>
      <c r="I467" s="695"/>
      <c r="J467" s="695"/>
      <c r="K467" s="695"/>
      <c r="L467" s="695"/>
      <c r="M467" s="695"/>
      <c r="N467" s="695"/>
      <c r="O467" s="695"/>
      <c r="P467" s="695"/>
      <c r="Q467" s="695"/>
      <c r="R467" s="695"/>
      <c r="S467" s="695"/>
      <c r="T467" s="695"/>
      <c r="U467" s="695"/>
      <c r="V467" s="695"/>
      <c r="W467" s="695"/>
      <c r="X467" s="695"/>
      <c r="Y467" s="695"/>
      <c r="Z467" s="695"/>
    </row>
    <row r="468">
      <c r="A468" s="695"/>
      <c r="B468" s="695"/>
      <c r="C468" s="695"/>
      <c r="D468" s="695"/>
      <c r="E468" s="695"/>
      <c r="F468" s="695"/>
      <c r="G468" s="695"/>
      <c r="H468" s="695"/>
      <c r="I468" s="695"/>
      <c r="J468" s="695"/>
      <c r="K468" s="695"/>
      <c r="L468" s="695"/>
      <c r="M468" s="695"/>
      <c r="N468" s="695"/>
      <c r="O468" s="695"/>
      <c r="P468" s="695"/>
      <c r="Q468" s="695"/>
      <c r="R468" s="695"/>
      <c r="S468" s="695"/>
      <c r="T468" s="695"/>
      <c r="U468" s="695"/>
      <c r="V468" s="695"/>
      <c r="W468" s="695"/>
      <c r="X468" s="695"/>
      <c r="Y468" s="695"/>
      <c r="Z468" s="695"/>
    </row>
    <row r="469">
      <c r="A469" s="695"/>
      <c r="B469" s="695"/>
      <c r="C469" s="695"/>
      <c r="D469" s="695"/>
      <c r="E469" s="695"/>
      <c r="F469" s="695"/>
      <c r="G469" s="695"/>
      <c r="H469" s="695"/>
      <c r="I469" s="695"/>
      <c r="J469" s="695"/>
      <c r="K469" s="695"/>
      <c r="L469" s="695"/>
      <c r="M469" s="695"/>
      <c r="N469" s="695"/>
      <c r="O469" s="695"/>
      <c r="P469" s="695"/>
      <c r="Q469" s="695"/>
      <c r="R469" s="695"/>
      <c r="S469" s="695"/>
      <c r="T469" s="695"/>
      <c r="U469" s="695"/>
      <c r="V469" s="695"/>
      <c r="W469" s="695"/>
      <c r="X469" s="695"/>
      <c r="Y469" s="695"/>
      <c r="Z469" s="695"/>
    </row>
    <row r="470">
      <c r="A470" s="695"/>
      <c r="B470" s="695"/>
      <c r="C470" s="695"/>
      <c r="D470" s="695"/>
      <c r="E470" s="695"/>
      <c r="F470" s="695"/>
      <c r="G470" s="695"/>
      <c r="H470" s="695"/>
      <c r="I470" s="695"/>
      <c r="J470" s="695"/>
      <c r="K470" s="695"/>
      <c r="L470" s="695"/>
      <c r="M470" s="695"/>
      <c r="N470" s="695"/>
      <c r="O470" s="695"/>
      <c r="P470" s="695"/>
      <c r="Q470" s="695"/>
      <c r="R470" s="695"/>
      <c r="S470" s="695"/>
      <c r="T470" s="695"/>
      <c r="U470" s="695"/>
      <c r="V470" s="695"/>
      <c r="W470" s="695"/>
      <c r="X470" s="695"/>
      <c r="Y470" s="695"/>
      <c r="Z470" s="695"/>
    </row>
    <row r="471">
      <c r="A471" s="695"/>
      <c r="B471" s="695"/>
      <c r="C471" s="695"/>
      <c r="D471" s="695"/>
      <c r="E471" s="695"/>
      <c r="F471" s="695"/>
      <c r="G471" s="695"/>
      <c r="H471" s="695"/>
      <c r="I471" s="695"/>
      <c r="J471" s="695"/>
      <c r="K471" s="695"/>
      <c r="L471" s="695"/>
      <c r="M471" s="695"/>
      <c r="N471" s="695"/>
      <c r="O471" s="695"/>
      <c r="P471" s="695"/>
      <c r="Q471" s="695"/>
      <c r="R471" s="695"/>
      <c r="S471" s="695"/>
      <c r="T471" s="695"/>
      <c r="U471" s="695"/>
      <c r="V471" s="695"/>
      <c r="W471" s="695"/>
      <c r="X471" s="695"/>
      <c r="Y471" s="695"/>
      <c r="Z471" s="695"/>
    </row>
    <row r="472">
      <c r="A472" s="695"/>
      <c r="B472" s="695"/>
      <c r="C472" s="695"/>
      <c r="D472" s="695"/>
      <c r="E472" s="695"/>
      <c r="F472" s="695"/>
      <c r="G472" s="695"/>
      <c r="H472" s="695"/>
      <c r="I472" s="695"/>
      <c r="J472" s="695"/>
      <c r="K472" s="695"/>
      <c r="L472" s="695"/>
      <c r="M472" s="695"/>
      <c r="N472" s="695"/>
      <c r="O472" s="695"/>
      <c r="P472" s="695"/>
      <c r="Q472" s="695"/>
      <c r="R472" s="695"/>
      <c r="S472" s="695"/>
      <c r="T472" s="695"/>
      <c r="U472" s="695"/>
      <c r="V472" s="695"/>
      <c r="W472" s="695"/>
      <c r="X472" s="695"/>
      <c r="Y472" s="695"/>
      <c r="Z472" s="695"/>
    </row>
    <row r="473">
      <c r="A473" s="695"/>
      <c r="B473" s="695"/>
      <c r="C473" s="695"/>
      <c r="D473" s="695"/>
      <c r="E473" s="695"/>
      <c r="F473" s="695"/>
      <c r="G473" s="695"/>
      <c r="H473" s="695"/>
      <c r="I473" s="695"/>
      <c r="J473" s="695"/>
      <c r="K473" s="695"/>
      <c r="L473" s="695"/>
      <c r="M473" s="695"/>
      <c r="N473" s="695"/>
      <c r="O473" s="695"/>
      <c r="P473" s="695"/>
      <c r="Q473" s="695"/>
      <c r="R473" s="695"/>
      <c r="S473" s="695"/>
      <c r="T473" s="695"/>
      <c r="U473" s="695"/>
      <c r="V473" s="695"/>
      <c r="W473" s="695"/>
      <c r="X473" s="695"/>
      <c r="Y473" s="695"/>
      <c r="Z473" s="695"/>
    </row>
    <row r="474">
      <c r="A474" s="695"/>
      <c r="B474" s="695"/>
      <c r="C474" s="695"/>
      <c r="D474" s="695"/>
      <c r="E474" s="695"/>
      <c r="F474" s="695"/>
      <c r="G474" s="695"/>
      <c r="H474" s="695"/>
      <c r="I474" s="695"/>
      <c r="J474" s="695"/>
      <c r="K474" s="695"/>
      <c r="L474" s="695"/>
      <c r="M474" s="695"/>
      <c r="N474" s="695"/>
      <c r="O474" s="695"/>
      <c r="P474" s="695"/>
      <c r="Q474" s="695"/>
      <c r="R474" s="695"/>
      <c r="S474" s="695"/>
      <c r="T474" s="695"/>
      <c r="U474" s="695"/>
      <c r="V474" s="695"/>
      <c r="W474" s="695"/>
      <c r="X474" s="695"/>
      <c r="Y474" s="695"/>
      <c r="Z474" s="695"/>
    </row>
    <row r="475">
      <c r="A475" s="695"/>
      <c r="B475" s="695"/>
      <c r="C475" s="695"/>
      <c r="D475" s="695"/>
      <c r="E475" s="695"/>
      <c r="F475" s="695"/>
      <c r="G475" s="695"/>
      <c r="H475" s="695"/>
      <c r="I475" s="695"/>
      <c r="J475" s="695"/>
      <c r="K475" s="695"/>
      <c r="L475" s="695"/>
      <c r="M475" s="695"/>
      <c r="N475" s="695"/>
      <c r="O475" s="695"/>
      <c r="P475" s="695"/>
      <c r="Q475" s="695"/>
      <c r="R475" s="695"/>
      <c r="S475" s="695"/>
      <c r="T475" s="695"/>
      <c r="U475" s="695"/>
      <c r="V475" s="695"/>
      <c r="W475" s="695"/>
      <c r="X475" s="695"/>
      <c r="Y475" s="695"/>
      <c r="Z475" s="695"/>
    </row>
    <row r="476">
      <c r="A476" s="695"/>
      <c r="B476" s="695"/>
      <c r="C476" s="695"/>
      <c r="D476" s="695"/>
      <c r="E476" s="695"/>
      <c r="F476" s="695"/>
      <c r="G476" s="695"/>
      <c r="H476" s="695"/>
      <c r="I476" s="695"/>
      <c r="J476" s="695"/>
      <c r="K476" s="695"/>
      <c r="L476" s="695"/>
      <c r="M476" s="695"/>
      <c r="N476" s="695"/>
      <c r="O476" s="695"/>
      <c r="P476" s="695"/>
      <c r="Q476" s="695"/>
      <c r="R476" s="695"/>
      <c r="S476" s="695"/>
      <c r="T476" s="695"/>
      <c r="U476" s="695"/>
      <c r="V476" s="695"/>
      <c r="W476" s="695"/>
      <c r="X476" s="695"/>
      <c r="Y476" s="695"/>
      <c r="Z476" s="695"/>
    </row>
    <row r="477">
      <c r="A477" s="695"/>
      <c r="B477" s="695"/>
      <c r="C477" s="695"/>
      <c r="D477" s="695"/>
      <c r="E477" s="695"/>
      <c r="F477" s="695"/>
      <c r="G477" s="695"/>
      <c r="H477" s="695"/>
      <c r="I477" s="695"/>
      <c r="J477" s="695"/>
      <c r="K477" s="695"/>
      <c r="L477" s="695"/>
      <c r="M477" s="695"/>
      <c r="N477" s="695"/>
      <c r="O477" s="695"/>
      <c r="P477" s="695"/>
      <c r="Q477" s="695"/>
      <c r="R477" s="695"/>
      <c r="S477" s="695"/>
      <c r="T477" s="695"/>
      <c r="U477" s="695"/>
      <c r="V477" s="695"/>
      <c r="W477" s="695"/>
      <c r="X477" s="695"/>
      <c r="Y477" s="695"/>
      <c r="Z477" s="695"/>
    </row>
    <row r="478">
      <c r="A478" s="695"/>
      <c r="B478" s="695"/>
      <c r="C478" s="695"/>
      <c r="D478" s="695"/>
      <c r="E478" s="695"/>
      <c r="F478" s="695"/>
      <c r="G478" s="695"/>
      <c r="H478" s="695"/>
      <c r="I478" s="695"/>
      <c r="J478" s="695"/>
      <c r="K478" s="695"/>
      <c r="L478" s="695"/>
      <c r="M478" s="695"/>
      <c r="N478" s="695"/>
      <c r="O478" s="695"/>
      <c r="P478" s="695"/>
      <c r="Q478" s="695"/>
      <c r="R478" s="695"/>
      <c r="S478" s="695"/>
      <c r="T478" s="695"/>
      <c r="U478" s="695"/>
      <c r="V478" s="695"/>
      <c r="W478" s="695"/>
      <c r="X478" s="695"/>
      <c r="Y478" s="695"/>
      <c r="Z478" s="695"/>
    </row>
    <row r="479">
      <c r="A479" s="695"/>
      <c r="B479" s="695"/>
      <c r="C479" s="695"/>
      <c r="D479" s="695"/>
      <c r="E479" s="695"/>
      <c r="F479" s="695"/>
      <c r="G479" s="695"/>
      <c r="H479" s="695"/>
      <c r="I479" s="695"/>
      <c r="J479" s="695"/>
      <c r="K479" s="695"/>
      <c r="L479" s="695"/>
      <c r="M479" s="695"/>
      <c r="N479" s="695"/>
      <c r="O479" s="695"/>
      <c r="P479" s="695"/>
      <c r="Q479" s="695"/>
      <c r="R479" s="695"/>
      <c r="S479" s="695"/>
      <c r="T479" s="695"/>
      <c r="U479" s="695"/>
      <c r="V479" s="695"/>
      <c r="W479" s="695"/>
      <c r="X479" s="695"/>
      <c r="Y479" s="695"/>
      <c r="Z479" s="695"/>
    </row>
    <row r="480">
      <c r="A480" s="695"/>
      <c r="B480" s="695"/>
      <c r="C480" s="695"/>
      <c r="D480" s="695"/>
      <c r="E480" s="695"/>
      <c r="F480" s="695"/>
      <c r="G480" s="695"/>
      <c r="H480" s="695"/>
      <c r="I480" s="695"/>
      <c r="J480" s="695"/>
      <c r="K480" s="695"/>
      <c r="L480" s="695"/>
      <c r="M480" s="695"/>
      <c r="N480" s="695"/>
      <c r="O480" s="695"/>
      <c r="P480" s="695"/>
      <c r="Q480" s="695"/>
      <c r="R480" s="695"/>
      <c r="S480" s="695"/>
      <c r="T480" s="695"/>
      <c r="U480" s="695"/>
      <c r="V480" s="695"/>
      <c r="W480" s="695"/>
      <c r="X480" s="695"/>
      <c r="Y480" s="695"/>
      <c r="Z480" s="695"/>
    </row>
    <row r="481">
      <c r="A481" s="695"/>
      <c r="B481" s="695"/>
      <c r="C481" s="695"/>
      <c r="D481" s="695"/>
      <c r="E481" s="695"/>
      <c r="F481" s="695"/>
      <c r="G481" s="695"/>
      <c r="H481" s="695"/>
      <c r="I481" s="695"/>
      <c r="J481" s="695"/>
      <c r="K481" s="695"/>
      <c r="L481" s="695"/>
      <c r="M481" s="695"/>
      <c r="N481" s="695"/>
      <c r="O481" s="695"/>
      <c r="P481" s="695"/>
      <c r="Q481" s="695"/>
      <c r="R481" s="695"/>
      <c r="S481" s="695"/>
      <c r="T481" s="695"/>
      <c r="U481" s="695"/>
      <c r="V481" s="695"/>
      <c r="W481" s="695"/>
      <c r="X481" s="695"/>
      <c r="Y481" s="695"/>
      <c r="Z481" s="695"/>
    </row>
    <row r="482">
      <c r="A482" s="695"/>
      <c r="B482" s="695"/>
      <c r="C482" s="695"/>
      <c r="D482" s="695"/>
      <c r="E482" s="695"/>
      <c r="F482" s="695"/>
      <c r="G482" s="695"/>
      <c r="H482" s="695"/>
      <c r="I482" s="695"/>
      <c r="J482" s="695"/>
      <c r="K482" s="695"/>
      <c r="L482" s="695"/>
      <c r="M482" s="695"/>
      <c r="N482" s="695"/>
      <c r="O482" s="695"/>
      <c r="P482" s="695"/>
      <c r="Q482" s="695"/>
      <c r="R482" s="695"/>
      <c r="S482" s="695"/>
      <c r="T482" s="695"/>
      <c r="U482" s="695"/>
      <c r="V482" s="695"/>
      <c r="W482" s="695"/>
      <c r="X482" s="695"/>
      <c r="Y482" s="695"/>
      <c r="Z482" s="695"/>
    </row>
    <row r="483">
      <c r="A483" s="695"/>
      <c r="B483" s="695"/>
      <c r="C483" s="695"/>
      <c r="D483" s="695"/>
      <c r="E483" s="695"/>
      <c r="F483" s="695"/>
      <c r="G483" s="695"/>
      <c r="H483" s="695"/>
      <c r="I483" s="695"/>
      <c r="J483" s="695"/>
      <c r="K483" s="695"/>
      <c r="L483" s="695"/>
      <c r="M483" s="695"/>
      <c r="N483" s="695"/>
      <c r="O483" s="695"/>
      <c r="P483" s="695"/>
      <c r="Q483" s="695"/>
      <c r="R483" s="695"/>
      <c r="S483" s="695"/>
      <c r="T483" s="695"/>
      <c r="U483" s="695"/>
      <c r="V483" s="695"/>
      <c r="W483" s="695"/>
      <c r="X483" s="695"/>
      <c r="Y483" s="695"/>
      <c r="Z483" s="695"/>
    </row>
    <row r="484">
      <c r="A484" s="695"/>
      <c r="B484" s="695"/>
      <c r="C484" s="695"/>
      <c r="D484" s="695"/>
      <c r="E484" s="695"/>
      <c r="F484" s="695"/>
      <c r="G484" s="695"/>
      <c r="H484" s="695"/>
      <c r="I484" s="695"/>
      <c r="J484" s="695"/>
      <c r="K484" s="695"/>
      <c r="L484" s="695"/>
      <c r="M484" s="695"/>
      <c r="N484" s="695"/>
      <c r="O484" s="695"/>
      <c r="P484" s="695"/>
      <c r="Q484" s="695"/>
      <c r="R484" s="695"/>
      <c r="S484" s="695"/>
      <c r="T484" s="695"/>
      <c r="U484" s="695"/>
      <c r="V484" s="695"/>
      <c r="W484" s="695"/>
      <c r="X484" s="695"/>
      <c r="Y484" s="695"/>
      <c r="Z484" s="695"/>
    </row>
    <row r="485">
      <c r="A485" s="695"/>
      <c r="B485" s="695"/>
      <c r="C485" s="695"/>
      <c r="D485" s="695"/>
      <c r="E485" s="695"/>
      <c r="F485" s="695"/>
      <c r="G485" s="695"/>
      <c r="H485" s="695"/>
      <c r="I485" s="695"/>
      <c r="J485" s="695"/>
      <c r="K485" s="695"/>
      <c r="L485" s="695"/>
      <c r="M485" s="695"/>
      <c r="N485" s="695"/>
      <c r="O485" s="695"/>
      <c r="P485" s="695"/>
      <c r="Q485" s="695"/>
      <c r="R485" s="695"/>
      <c r="S485" s="695"/>
      <c r="T485" s="695"/>
      <c r="U485" s="695"/>
      <c r="V485" s="695"/>
      <c r="W485" s="695"/>
      <c r="X485" s="695"/>
      <c r="Y485" s="695"/>
      <c r="Z485" s="695"/>
    </row>
    <row r="486">
      <c r="A486" s="695"/>
      <c r="B486" s="695"/>
      <c r="C486" s="695"/>
      <c r="D486" s="695"/>
      <c r="E486" s="695"/>
      <c r="F486" s="695"/>
      <c r="G486" s="695"/>
      <c r="H486" s="695"/>
      <c r="I486" s="695"/>
      <c r="J486" s="695"/>
      <c r="K486" s="695"/>
      <c r="L486" s="695"/>
      <c r="M486" s="695"/>
      <c r="N486" s="695"/>
      <c r="O486" s="695"/>
      <c r="P486" s="695"/>
      <c r="Q486" s="695"/>
      <c r="R486" s="695"/>
      <c r="S486" s="695"/>
      <c r="T486" s="695"/>
      <c r="U486" s="695"/>
      <c r="V486" s="695"/>
      <c r="W486" s="695"/>
      <c r="X486" s="695"/>
      <c r="Y486" s="695"/>
      <c r="Z486" s="695"/>
    </row>
    <row r="487">
      <c r="A487" s="695"/>
      <c r="B487" s="695"/>
      <c r="C487" s="695"/>
      <c r="D487" s="695"/>
      <c r="E487" s="695"/>
      <c r="F487" s="695"/>
      <c r="G487" s="695"/>
      <c r="H487" s="695"/>
      <c r="I487" s="695"/>
      <c r="J487" s="695"/>
      <c r="K487" s="695"/>
      <c r="L487" s="695"/>
      <c r="M487" s="695"/>
      <c r="N487" s="695"/>
      <c r="O487" s="695"/>
      <c r="P487" s="695"/>
      <c r="Q487" s="695"/>
      <c r="R487" s="695"/>
      <c r="S487" s="695"/>
      <c r="T487" s="695"/>
      <c r="U487" s="695"/>
      <c r="V487" s="695"/>
      <c r="W487" s="695"/>
      <c r="X487" s="695"/>
      <c r="Y487" s="695"/>
      <c r="Z487" s="695"/>
    </row>
    <row r="488">
      <c r="A488" s="695"/>
      <c r="B488" s="695"/>
      <c r="C488" s="695"/>
      <c r="D488" s="695"/>
      <c r="E488" s="695"/>
      <c r="F488" s="695"/>
      <c r="G488" s="695"/>
      <c r="H488" s="695"/>
      <c r="I488" s="695"/>
      <c r="J488" s="695"/>
      <c r="K488" s="695"/>
      <c r="L488" s="695"/>
      <c r="M488" s="695"/>
      <c r="N488" s="695"/>
      <c r="O488" s="695"/>
      <c r="P488" s="695"/>
      <c r="Q488" s="695"/>
      <c r="R488" s="695"/>
      <c r="S488" s="695"/>
      <c r="T488" s="695"/>
      <c r="U488" s="695"/>
      <c r="V488" s="695"/>
      <c r="W488" s="695"/>
      <c r="X488" s="695"/>
      <c r="Y488" s="695"/>
      <c r="Z488" s="695"/>
    </row>
    <row r="489">
      <c r="A489" s="695"/>
      <c r="B489" s="695"/>
      <c r="C489" s="695"/>
      <c r="D489" s="695"/>
      <c r="E489" s="695"/>
      <c r="F489" s="695"/>
      <c r="G489" s="695"/>
      <c r="H489" s="695"/>
      <c r="I489" s="695"/>
      <c r="J489" s="695"/>
      <c r="K489" s="695"/>
      <c r="L489" s="695"/>
      <c r="M489" s="695"/>
      <c r="N489" s="695"/>
      <c r="O489" s="695"/>
      <c r="P489" s="695"/>
      <c r="Q489" s="695"/>
      <c r="R489" s="695"/>
      <c r="S489" s="695"/>
      <c r="T489" s="695"/>
      <c r="U489" s="695"/>
      <c r="V489" s="695"/>
      <c r="W489" s="695"/>
      <c r="X489" s="695"/>
      <c r="Y489" s="695"/>
      <c r="Z489" s="695"/>
    </row>
    <row r="490">
      <c r="A490" s="695"/>
      <c r="B490" s="695"/>
      <c r="C490" s="695"/>
      <c r="D490" s="695"/>
      <c r="E490" s="695"/>
      <c r="F490" s="695"/>
      <c r="G490" s="695"/>
      <c r="H490" s="695"/>
      <c r="I490" s="695"/>
      <c r="J490" s="695"/>
      <c r="K490" s="695"/>
      <c r="L490" s="695"/>
      <c r="M490" s="695"/>
      <c r="N490" s="695"/>
      <c r="O490" s="695"/>
      <c r="P490" s="695"/>
      <c r="Q490" s="695"/>
      <c r="R490" s="695"/>
      <c r="S490" s="695"/>
      <c r="T490" s="695"/>
      <c r="U490" s="695"/>
      <c r="V490" s="695"/>
      <c r="W490" s="695"/>
      <c r="X490" s="695"/>
      <c r="Y490" s="695"/>
      <c r="Z490" s="695"/>
    </row>
    <row r="491">
      <c r="A491" s="695"/>
      <c r="B491" s="695"/>
      <c r="C491" s="695"/>
      <c r="D491" s="695"/>
      <c r="E491" s="695"/>
      <c r="F491" s="695"/>
      <c r="G491" s="695"/>
      <c r="H491" s="695"/>
      <c r="I491" s="695"/>
      <c r="J491" s="695"/>
      <c r="K491" s="695"/>
      <c r="L491" s="695"/>
      <c r="M491" s="695"/>
      <c r="N491" s="695"/>
      <c r="O491" s="695"/>
      <c r="P491" s="695"/>
      <c r="Q491" s="695"/>
      <c r="R491" s="695"/>
      <c r="S491" s="695"/>
      <c r="T491" s="695"/>
      <c r="U491" s="695"/>
      <c r="V491" s="695"/>
      <c r="W491" s="695"/>
      <c r="X491" s="695"/>
      <c r="Y491" s="695"/>
      <c r="Z491" s="695"/>
    </row>
    <row r="492">
      <c r="A492" s="695"/>
      <c r="B492" s="695"/>
      <c r="C492" s="695"/>
      <c r="D492" s="695"/>
      <c r="E492" s="695"/>
      <c r="F492" s="695"/>
      <c r="G492" s="695"/>
      <c r="H492" s="695"/>
      <c r="I492" s="695"/>
      <c r="J492" s="695"/>
      <c r="K492" s="695"/>
      <c r="L492" s="695"/>
      <c r="M492" s="695"/>
      <c r="N492" s="695"/>
      <c r="O492" s="695"/>
      <c r="P492" s="695"/>
      <c r="Q492" s="695"/>
      <c r="R492" s="695"/>
      <c r="S492" s="695"/>
      <c r="T492" s="695"/>
      <c r="U492" s="695"/>
      <c r="V492" s="695"/>
      <c r="W492" s="695"/>
      <c r="X492" s="695"/>
      <c r="Y492" s="695"/>
      <c r="Z492" s="695"/>
    </row>
    <row r="493">
      <c r="A493" s="695"/>
      <c r="B493" s="695"/>
      <c r="C493" s="695"/>
      <c r="D493" s="695"/>
      <c r="E493" s="695"/>
      <c r="F493" s="695"/>
      <c r="G493" s="695"/>
      <c r="H493" s="695"/>
      <c r="I493" s="695"/>
      <c r="J493" s="695"/>
      <c r="K493" s="695"/>
      <c r="L493" s="695"/>
      <c r="M493" s="695"/>
      <c r="N493" s="695"/>
      <c r="O493" s="695"/>
      <c r="P493" s="695"/>
      <c r="Q493" s="695"/>
      <c r="R493" s="695"/>
      <c r="S493" s="695"/>
      <c r="T493" s="695"/>
      <c r="U493" s="695"/>
      <c r="V493" s="695"/>
      <c r="W493" s="695"/>
      <c r="X493" s="695"/>
      <c r="Y493" s="695"/>
      <c r="Z493" s="695"/>
    </row>
    <row r="494">
      <c r="A494" s="695"/>
      <c r="B494" s="695"/>
      <c r="C494" s="695"/>
      <c r="D494" s="695"/>
      <c r="E494" s="695"/>
      <c r="F494" s="695"/>
      <c r="G494" s="695"/>
      <c r="H494" s="695"/>
      <c r="I494" s="695"/>
      <c r="J494" s="695"/>
      <c r="K494" s="695"/>
      <c r="L494" s="695"/>
      <c r="M494" s="695"/>
      <c r="N494" s="695"/>
      <c r="O494" s="695"/>
      <c r="P494" s="695"/>
      <c r="Q494" s="695"/>
      <c r="R494" s="695"/>
      <c r="S494" s="695"/>
      <c r="T494" s="695"/>
      <c r="U494" s="695"/>
      <c r="V494" s="695"/>
      <c r="W494" s="695"/>
      <c r="X494" s="695"/>
      <c r="Y494" s="695"/>
      <c r="Z494" s="695"/>
    </row>
    <row r="495">
      <c r="A495" s="695"/>
      <c r="B495" s="695"/>
      <c r="C495" s="695"/>
      <c r="D495" s="695"/>
      <c r="E495" s="695"/>
      <c r="F495" s="695"/>
      <c r="G495" s="695"/>
      <c r="H495" s="695"/>
      <c r="I495" s="695"/>
      <c r="J495" s="695"/>
      <c r="K495" s="695"/>
      <c r="L495" s="695"/>
      <c r="M495" s="695"/>
      <c r="N495" s="695"/>
      <c r="O495" s="695"/>
      <c r="P495" s="695"/>
      <c r="Q495" s="695"/>
      <c r="R495" s="695"/>
      <c r="S495" s="695"/>
      <c r="T495" s="695"/>
      <c r="U495" s="695"/>
      <c r="V495" s="695"/>
      <c r="W495" s="695"/>
      <c r="X495" s="695"/>
      <c r="Y495" s="695"/>
      <c r="Z495" s="695"/>
    </row>
    <row r="496">
      <c r="A496" s="695"/>
      <c r="B496" s="695"/>
      <c r="C496" s="695"/>
      <c r="D496" s="695"/>
      <c r="E496" s="695"/>
      <c r="F496" s="695"/>
      <c r="G496" s="695"/>
      <c r="H496" s="695"/>
      <c r="I496" s="695"/>
      <c r="J496" s="695"/>
      <c r="K496" s="695"/>
      <c r="L496" s="695"/>
      <c r="M496" s="695"/>
      <c r="N496" s="695"/>
      <c r="O496" s="695"/>
      <c r="P496" s="695"/>
      <c r="Q496" s="695"/>
      <c r="R496" s="695"/>
      <c r="S496" s="695"/>
      <c r="T496" s="695"/>
      <c r="U496" s="695"/>
      <c r="V496" s="695"/>
      <c r="W496" s="695"/>
      <c r="X496" s="695"/>
      <c r="Y496" s="695"/>
      <c r="Z496" s="695"/>
    </row>
    <row r="497">
      <c r="A497" s="695"/>
      <c r="B497" s="695"/>
      <c r="C497" s="695"/>
      <c r="D497" s="695"/>
      <c r="E497" s="695"/>
      <c r="F497" s="695"/>
      <c r="G497" s="695"/>
      <c r="H497" s="695"/>
      <c r="I497" s="695"/>
      <c r="J497" s="695"/>
      <c r="K497" s="695"/>
      <c r="L497" s="695"/>
      <c r="M497" s="695"/>
      <c r="N497" s="695"/>
      <c r="O497" s="695"/>
      <c r="P497" s="695"/>
      <c r="Q497" s="695"/>
      <c r="R497" s="695"/>
      <c r="S497" s="695"/>
      <c r="T497" s="695"/>
      <c r="U497" s="695"/>
      <c r="V497" s="695"/>
      <c r="W497" s="695"/>
      <c r="X497" s="695"/>
      <c r="Y497" s="695"/>
      <c r="Z497" s="695"/>
    </row>
    <row r="498">
      <c r="A498" s="695"/>
      <c r="B498" s="695"/>
      <c r="C498" s="695"/>
      <c r="D498" s="695"/>
      <c r="E498" s="695"/>
      <c r="F498" s="695"/>
      <c r="G498" s="695"/>
      <c r="H498" s="695"/>
      <c r="I498" s="695"/>
      <c r="J498" s="695"/>
      <c r="K498" s="695"/>
      <c r="L498" s="695"/>
      <c r="M498" s="695"/>
      <c r="N498" s="695"/>
      <c r="O498" s="695"/>
      <c r="P498" s="695"/>
      <c r="Q498" s="695"/>
      <c r="R498" s="695"/>
      <c r="S498" s="695"/>
      <c r="T498" s="695"/>
      <c r="U498" s="695"/>
      <c r="V498" s="695"/>
      <c r="W498" s="695"/>
      <c r="X498" s="695"/>
      <c r="Y498" s="695"/>
      <c r="Z498" s="695"/>
    </row>
    <row r="499">
      <c r="A499" s="695"/>
      <c r="B499" s="695"/>
      <c r="C499" s="695"/>
      <c r="D499" s="695"/>
      <c r="E499" s="695"/>
      <c r="F499" s="695"/>
      <c r="G499" s="695"/>
      <c r="H499" s="695"/>
      <c r="I499" s="695"/>
      <c r="J499" s="695"/>
      <c r="K499" s="695"/>
      <c r="L499" s="695"/>
      <c r="M499" s="695"/>
      <c r="N499" s="695"/>
      <c r="O499" s="695"/>
      <c r="P499" s="695"/>
      <c r="Q499" s="695"/>
      <c r="R499" s="695"/>
      <c r="S499" s="695"/>
      <c r="T499" s="695"/>
      <c r="U499" s="695"/>
      <c r="V499" s="695"/>
      <c r="W499" s="695"/>
      <c r="X499" s="695"/>
      <c r="Y499" s="695"/>
      <c r="Z499" s="695"/>
    </row>
    <row r="500">
      <c r="A500" s="695"/>
      <c r="B500" s="695"/>
      <c r="C500" s="695"/>
      <c r="D500" s="695"/>
      <c r="E500" s="695"/>
      <c r="F500" s="695"/>
      <c r="G500" s="695"/>
      <c r="H500" s="695"/>
      <c r="I500" s="695"/>
      <c r="J500" s="695"/>
      <c r="K500" s="695"/>
      <c r="L500" s="695"/>
      <c r="M500" s="695"/>
      <c r="N500" s="695"/>
      <c r="O500" s="695"/>
      <c r="P500" s="695"/>
      <c r="Q500" s="695"/>
      <c r="R500" s="695"/>
      <c r="S500" s="695"/>
      <c r="T500" s="695"/>
      <c r="U500" s="695"/>
      <c r="V500" s="695"/>
      <c r="W500" s="695"/>
      <c r="X500" s="695"/>
      <c r="Y500" s="695"/>
      <c r="Z500" s="695"/>
    </row>
    <row r="501">
      <c r="A501" s="695"/>
      <c r="B501" s="695"/>
      <c r="C501" s="695"/>
      <c r="D501" s="695"/>
      <c r="E501" s="695"/>
      <c r="F501" s="695"/>
      <c r="G501" s="695"/>
      <c r="H501" s="695"/>
      <c r="I501" s="695"/>
      <c r="J501" s="695"/>
      <c r="K501" s="695"/>
      <c r="L501" s="695"/>
      <c r="M501" s="695"/>
      <c r="N501" s="695"/>
      <c r="O501" s="695"/>
      <c r="P501" s="695"/>
      <c r="Q501" s="695"/>
      <c r="R501" s="695"/>
      <c r="S501" s="695"/>
      <c r="T501" s="695"/>
      <c r="U501" s="695"/>
      <c r="V501" s="695"/>
      <c r="W501" s="695"/>
      <c r="X501" s="695"/>
      <c r="Y501" s="695"/>
      <c r="Z501" s="695"/>
    </row>
    <row r="502">
      <c r="A502" s="695"/>
      <c r="B502" s="695"/>
      <c r="C502" s="695"/>
      <c r="D502" s="695"/>
      <c r="E502" s="695"/>
      <c r="F502" s="695"/>
      <c r="G502" s="695"/>
      <c r="H502" s="695"/>
      <c r="I502" s="695"/>
      <c r="J502" s="695"/>
      <c r="K502" s="695"/>
      <c r="L502" s="695"/>
      <c r="M502" s="695"/>
      <c r="N502" s="695"/>
      <c r="O502" s="695"/>
      <c r="P502" s="695"/>
      <c r="Q502" s="695"/>
      <c r="R502" s="695"/>
      <c r="S502" s="695"/>
      <c r="T502" s="695"/>
      <c r="U502" s="695"/>
      <c r="V502" s="695"/>
      <c r="W502" s="695"/>
      <c r="X502" s="695"/>
      <c r="Y502" s="695"/>
      <c r="Z502" s="695"/>
    </row>
    <row r="503">
      <c r="A503" s="695"/>
      <c r="B503" s="695"/>
      <c r="C503" s="695"/>
      <c r="D503" s="695"/>
      <c r="E503" s="695"/>
      <c r="F503" s="695"/>
      <c r="G503" s="695"/>
      <c r="H503" s="695"/>
      <c r="I503" s="695"/>
      <c r="J503" s="695"/>
      <c r="K503" s="695"/>
      <c r="L503" s="695"/>
      <c r="M503" s="695"/>
      <c r="N503" s="695"/>
      <c r="O503" s="695"/>
      <c r="P503" s="695"/>
      <c r="Q503" s="695"/>
      <c r="R503" s="695"/>
      <c r="S503" s="695"/>
      <c r="T503" s="695"/>
      <c r="U503" s="695"/>
      <c r="V503" s="695"/>
      <c r="W503" s="695"/>
      <c r="X503" s="695"/>
      <c r="Y503" s="695"/>
      <c r="Z503" s="695"/>
    </row>
    <row r="504">
      <c r="A504" s="695"/>
      <c r="B504" s="695"/>
      <c r="C504" s="695"/>
      <c r="D504" s="695"/>
      <c r="E504" s="695"/>
      <c r="F504" s="695"/>
      <c r="G504" s="695"/>
      <c r="H504" s="695"/>
      <c r="I504" s="695"/>
      <c r="J504" s="695"/>
      <c r="K504" s="695"/>
      <c r="L504" s="695"/>
      <c r="M504" s="695"/>
      <c r="N504" s="695"/>
      <c r="O504" s="695"/>
      <c r="P504" s="695"/>
      <c r="Q504" s="695"/>
      <c r="R504" s="695"/>
      <c r="S504" s="695"/>
      <c r="T504" s="695"/>
      <c r="U504" s="695"/>
      <c r="V504" s="695"/>
      <c r="W504" s="695"/>
      <c r="X504" s="695"/>
      <c r="Y504" s="695"/>
      <c r="Z504" s="695"/>
    </row>
    <row r="505">
      <c r="A505" s="695"/>
      <c r="B505" s="695"/>
      <c r="C505" s="695"/>
      <c r="D505" s="695"/>
      <c r="E505" s="695"/>
      <c r="F505" s="695"/>
      <c r="G505" s="695"/>
      <c r="H505" s="695"/>
      <c r="I505" s="695"/>
      <c r="J505" s="695"/>
      <c r="K505" s="695"/>
      <c r="L505" s="695"/>
      <c r="M505" s="695"/>
      <c r="N505" s="695"/>
      <c r="O505" s="695"/>
      <c r="P505" s="695"/>
      <c r="Q505" s="695"/>
      <c r="R505" s="695"/>
      <c r="S505" s="695"/>
      <c r="T505" s="695"/>
      <c r="U505" s="695"/>
      <c r="V505" s="695"/>
      <c r="W505" s="695"/>
      <c r="X505" s="695"/>
      <c r="Y505" s="695"/>
      <c r="Z505" s="695"/>
    </row>
    <row r="506">
      <c r="A506" s="695"/>
      <c r="B506" s="695"/>
      <c r="C506" s="695"/>
      <c r="D506" s="695"/>
      <c r="E506" s="695"/>
      <c r="F506" s="695"/>
      <c r="G506" s="695"/>
      <c r="H506" s="695"/>
      <c r="I506" s="695"/>
      <c r="J506" s="695"/>
      <c r="K506" s="695"/>
      <c r="L506" s="695"/>
      <c r="M506" s="695"/>
      <c r="N506" s="695"/>
      <c r="O506" s="695"/>
      <c r="P506" s="695"/>
      <c r="Q506" s="695"/>
      <c r="R506" s="695"/>
      <c r="S506" s="695"/>
      <c r="T506" s="695"/>
      <c r="U506" s="695"/>
      <c r="V506" s="695"/>
      <c r="W506" s="695"/>
      <c r="X506" s="695"/>
      <c r="Y506" s="695"/>
      <c r="Z506" s="695"/>
    </row>
    <row r="507">
      <c r="A507" s="695"/>
      <c r="B507" s="695"/>
      <c r="C507" s="695"/>
      <c r="D507" s="695"/>
      <c r="E507" s="695"/>
      <c r="F507" s="695"/>
      <c r="G507" s="695"/>
      <c r="H507" s="695"/>
      <c r="I507" s="695"/>
      <c r="J507" s="695"/>
      <c r="K507" s="695"/>
      <c r="L507" s="695"/>
      <c r="M507" s="695"/>
      <c r="N507" s="695"/>
      <c r="O507" s="695"/>
      <c r="P507" s="695"/>
      <c r="Q507" s="695"/>
      <c r="R507" s="695"/>
      <c r="S507" s="695"/>
      <c r="T507" s="695"/>
      <c r="U507" s="695"/>
      <c r="V507" s="695"/>
      <c r="W507" s="695"/>
      <c r="X507" s="695"/>
      <c r="Y507" s="695"/>
      <c r="Z507" s="695"/>
    </row>
    <row r="508">
      <c r="A508" s="695"/>
      <c r="B508" s="695"/>
      <c r="C508" s="695"/>
      <c r="D508" s="695"/>
      <c r="E508" s="695"/>
      <c r="F508" s="695"/>
      <c r="G508" s="695"/>
      <c r="H508" s="695"/>
      <c r="I508" s="695"/>
      <c r="J508" s="695"/>
      <c r="K508" s="695"/>
      <c r="L508" s="695"/>
      <c r="M508" s="695"/>
      <c r="N508" s="695"/>
      <c r="O508" s="695"/>
      <c r="P508" s="695"/>
      <c r="Q508" s="695"/>
      <c r="R508" s="695"/>
      <c r="S508" s="695"/>
      <c r="T508" s="695"/>
      <c r="U508" s="695"/>
      <c r="V508" s="695"/>
      <c r="W508" s="695"/>
      <c r="X508" s="695"/>
      <c r="Y508" s="695"/>
      <c r="Z508" s="695"/>
    </row>
    <row r="509">
      <c r="A509" s="695"/>
      <c r="B509" s="695"/>
      <c r="C509" s="695"/>
      <c r="D509" s="695"/>
      <c r="E509" s="695"/>
      <c r="F509" s="695"/>
      <c r="G509" s="695"/>
      <c r="H509" s="695"/>
      <c r="I509" s="695"/>
      <c r="J509" s="695"/>
      <c r="K509" s="695"/>
      <c r="L509" s="695"/>
      <c r="M509" s="695"/>
      <c r="N509" s="695"/>
      <c r="O509" s="695"/>
      <c r="P509" s="695"/>
      <c r="Q509" s="695"/>
      <c r="R509" s="695"/>
      <c r="S509" s="695"/>
      <c r="T509" s="695"/>
      <c r="U509" s="695"/>
      <c r="V509" s="695"/>
      <c r="W509" s="695"/>
      <c r="X509" s="695"/>
      <c r="Y509" s="695"/>
      <c r="Z509" s="695"/>
    </row>
    <row r="510">
      <c r="A510" s="695"/>
      <c r="B510" s="695"/>
      <c r="C510" s="695"/>
      <c r="D510" s="695"/>
      <c r="E510" s="695"/>
      <c r="F510" s="695"/>
      <c r="G510" s="695"/>
      <c r="H510" s="695"/>
      <c r="I510" s="695"/>
      <c r="J510" s="695"/>
      <c r="K510" s="695"/>
      <c r="L510" s="695"/>
      <c r="M510" s="695"/>
      <c r="N510" s="695"/>
      <c r="O510" s="695"/>
      <c r="P510" s="695"/>
      <c r="Q510" s="695"/>
      <c r="R510" s="695"/>
      <c r="S510" s="695"/>
      <c r="T510" s="695"/>
      <c r="U510" s="695"/>
      <c r="V510" s="695"/>
      <c r="W510" s="695"/>
      <c r="X510" s="695"/>
      <c r="Y510" s="695"/>
      <c r="Z510" s="695"/>
    </row>
    <row r="511">
      <c r="A511" s="695"/>
      <c r="B511" s="695"/>
      <c r="C511" s="695"/>
      <c r="D511" s="695"/>
      <c r="E511" s="695"/>
      <c r="F511" s="695"/>
      <c r="G511" s="695"/>
      <c r="H511" s="695"/>
      <c r="I511" s="695"/>
      <c r="J511" s="695"/>
      <c r="K511" s="695"/>
      <c r="L511" s="695"/>
      <c r="M511" s="695"/>
      <c r="N511" s="695"/>
      <c r="O511" s="695"/>
      <c r="P511" s="695"/>
      <c r="Q511" s="695"/>
      <c r="R511" s="695"/>
      <c r="S511" s="695"/>
      <c r="T511" s="695"/>
      <c r="U511" s="695"/>
      <c r="V511" s="695"/>
      <c r="W511" s="695"/>
      <c r="X511" s="695"/>
      <c r="Y511" s="695"/>
      <c r="Z511" s="695"/>
    </row>
    <row r="512">
      <c r="A512" s="695"/>
      <c r="B512" s="695"/>
      <c r="C512" s="695"/>
      <c r="D512" s="695"/>
      <c r="E512" s="695"/>
      <c r="F512" s="695"/>
      <c r="G512" s="695"/>
      <c r="H512" s="695"/>
      <c r="I512" s="695"/>
      <c r="J512" s="695"/>
      <c r="K512" s="695"/>
      <c r="L512" s="695"/>
      <c r="M512" s="695"/>
      <c r="N512" s="695"/>
      <c r="O512" s="695"/>
      <c r="P512" s="695"/>
      <c r="Q512" s="695"/>
      <c r="R512" s="695"/>
      <c r="S512" s="695"/>
      <c r="T512" s="695"/>
      <c r="U512" s="695"/>
      <c r="V512" s="695"/>
      <c r="W512" s="695"/>
      <c r="X512" s="695"/>
      <c r="Y512" s="695"/>
      <c r="Z512" s="695"/>
    </row>
    <row r="513">
      <c r="A513" s="695"/>
      <c r="B513" s="695"/>
      <c r="C513" s="695"/>
      <c r="D513" s="695"/>
      <c r="E513" s="695"/>
      <c r="F513" s="695"/>
      <c r="G513" s="695"/>
      <c r="H513" s="695"/>
      <c r="I513" s="695"/>
      <c r="J513" s="695"/>
      <c r="K513" s="695"/>
      <c r="L513" s="695"/>
      <c r="M513" s="695"/>
      <c r="N513" s="695"/>
      <c r="O513" s="695"/>
      <c r="P513" s="695"/>
      <c r="Q513" s="695"/>
      <c r="R513" s="695"/>
      <c r="S513" s="695"/>
      <c r="T513" s="695"/>
      <c r="U513" s="695"/>
      <c r="V513" s="695"/>
      <c r="W513" s="695"/>
      <c r="X513" s="695"/>
      <c r="Y513" s="695"/>
      <c r="Z513" s="695"/>
    </row>
    <row r="514">
      <c r="A514" s="695"/>
      <c r="B514" s="695"/>
      <c r="C514" s="695"/>
      <c r="D514" s="695"/>
      <c r="E514" s="695"/>
      <c r="F514" s="695"/>
      <c r="G514" s="695"/>
      <c r="H514" s="695"/>
      <c r="I514" s="695"/>
      <c r="J514" s="695"/>
      <c r="K514" s="695"/>
      <c r="L514" s="695"/>
      <c r="M514" s="695"/>
      <c r="N514" s="695"/>
      <c r="O514" s="695"/>
      <c r="P514" s="695"/>
      <c r="Q514" s="695"/>
      <c r="R514" s="695"/>
      <c r="S514" s="695"/>
      <c r="T514" s="695"/>
      <c r="U514" s="695"/>
      <c r="V514" s="695"/>
      <c r="W514" s="695"/>
      <c r="X514" s="695"/>
      <c r="Y514" s="695"/>
      <c r="Z514" s="695"/>
    </row>
    <row r="515">
      <c r="A515" s="695"/>
      <c r="B515" s="695"/>
      <c r="C515" s="695"/>
      <c r="D515" s="695"/>
      <c r="E515" s="695"/>
      <c r="F515" s="695"/>
      <c r="G515" s="695"/>
      <c r="H515" s="695"/>
      <c r="I515" s="695"/>
      <c r="J515" s="695"/>
      <c r="K515" s="695"/>
      <c r="L515" s="695"/>
      <c r="M515" s="695"/>
      <c r="N515" s="695"/>
      <c r="O515" s="695"/>
      <c r="P515" s="695"/>
      <c r="Q515" s="695"/>
      <c r="R515" s="695"/>
      <c r="S515" s="695"/>
      <c r="T515" s="695"/>
      <c r="U515" s="695"/>
      <c r="V515" s="695"/>
      <c r="W515" s="695"/>
      <c r="X515" s="695"/>
      <c r="Y515" s="695"/>
      <c r="Z515" s="695"/>
    </row>
    <row r="516">
      <c r="A516" s="695"/>
      <c r="B516" s="695"/>
      <c r="C516" s="695"/>
      <c r="D516" s="695"/>
      <c r="E516" s="695"/>
      <c r="F516" s="695"/>
      <c r="G516" s="695"/>
      <c r="H516" s="695"/>
      <c r="I516" s="695"/>
      <c r="J516" s="695"/>
      <c r="K516" s="695"/>
      <c r="L516" s="695"/>
      <c r="M516" s="695"/>
      <c r="N516" s="695"/>
      <c r="O516" s="695"/>
      <c r="P516" s="695"/>
      <c r="Q516" s="695"/>
      <c r="R516" s="695"/>
      <c r="S516" s="695"/>
      <c r="T516" s="695"/>
      <c r="U516" s="695"/>
      <c r="V516" s="695"/>
      <c r="W516" s="695"/>
      <c r="X516" s="695"/>
      <c r="Y516" s="695"/>
      <c r="Z516" s="695"/>
    </row>
    <row r="517">
      <c r="A517" s="695"/>
      <c r="B517" s="695"/>
      <c r="C517" s="695"/>
      <c r="D517" s="695"/>
      <c r="E517" s="695"/>
      <c r="F517" s="695"/>
      <c r="G517" s="695"/>
      <c r="H517" s="695"/>
      <c r="I517" s="695"/>
      <c r="J517" s="695"/>
      <c r="K517" s="695"/>
      <c r="L517" s="695"/>
      <c r="M517" s="695"/>
      <c r="N517" s="695"/>
      <c r="O517" s="695"/>
      <c r="P517" s="695"/>
      <c r="Q517" s="695"/>
      <c r="R517" s="695"/>
      <c r="S517" s="695"/>
      <c r="T517" s="695"/>
      <c r="U517" s="695"/>
      <c r="V517" s="695"/>
      <c r="W517" s="695"/>
      <c r="X517" s="695"/>
      <c r="Y517" s="695"/>
      <c r="Z517" s="695"/>
    </row>
    <row r="518">
      <c r="A518" s="695"/>
      <c r="B518" s="695"/>
      <c r="C518" s="695"/>
      <c r="D518" s="695"/>
      <c r="E518" s="695"/>
      <c r="F518" s="695"/>
      <c r="G518" s="695"/>
      <c r="H518" s="695"/>
      <c r="I518" s="695"/>
      <c r="J518" s="695"/>
      <c r="K518" s="695"/>
      <c r="L518" s="695"/>
      <c r="M518" s="695"/>
      <c r="N518" s="695"/>
      <c r="O518" s="695"/>
      <c r="P518" s="695"/>
      <c r="Q518" s="695"/>
      <c r="R518" s="695"/>
      <c r="S518" s="695"/>
      <c r="T518" s="695"/>
      <c r="U518" s="695"/>
      <c r="V518" s="695"/>
      <c r="W518" s="695"/>
      <c r="X518" s="695"/>
      <c r="Y518" s="695"/>
      <c r="Z518" s="695"/>
    </row>
    <row r="519">
      <c r="A519" s="695"/>
      <c r="B519" s="695"/>
      <c r="C519" s="695"/>
      <c r="D519" s="695"/>
      <c r="E519" s="695"/>
      <c r="F519" s="695"/>
      <c r="G519" s="695"/>
      <c r="H519" s="695"/>
      <c r="I519" s="695"/>
      <c r="J519" s="695"/>
      <c r="K519" s="695"/>
      <c r="L519" s="695"/>
      <c r="M519" s="695"/>
      <c r="N519" s="695"/>
      <c r="O519" s="695"/>
      <c r="P519" s="695"/>
      <c r="Q519" s="695"/>
      <c r="R519" s="695"/>
      <c r="S519" s="695"/>
      <c r="T519" s="695"/>
      <c r="U519" s="695"/>
      <c r="V519" s="695"/>
      <c r="W519" s="695"/>
      <c r="X519" s="695"/>
      <c r="Y519" s="695"/>
      <c r="Z519" s="695"/>
    </row>
    <row r="520">
      <c r="A520" s="695"/>
      <c r="B520" s="695"/>
      <c r="C520" s="695"/>
      <c r="D520" s="695"/>
      <c r="E520" s="695"/>
      <c r="F520" s="695"/>
      <c r="G520" s="695"/>
      <c r="H520" s="695"/>
      <c r="I520" s="695"/>
      <c r="J520" s="695"/>
      <c r="K520" s="695"/>
      <c r="L520" s="695"/>
      <c r="M520" s="695"/>
      <c r="N520" s="695"/>
      <c r="O520" s="695"/>
      <c r="P520" s="695"/>
      <c r="Q520" s="695"/>
      <c r="R520" s="695"/>
      <c r="S520" s="695"/>
      <c r="T520" s="695"/>
      <c r="U520" s="695"/>
      <c r="V520" s="695"/>
      <c r="W520" s="695"/>
      <c r="X520" s="695"/>
      <c r="Y520" s="695"/>
      <c r="Z520" s="695"/>
    </row>
    <row r="521">
      <c r="A521" s="695"/>
      <c r="B521" s="695"/>
      <c r="C521" s="695"/>
      <c r="D521" s="695"/>
      <c r="E521" s="695"/>
      <c r="F521" s="695"/>
      <c r="G521" s="695"/>
      <c r="H521" s="695"/>
      <c r="I521" s="695"/>
      <c r="J521" s="695"/>
      <c r="K521" s="695"/>
      <c r="L521" s="695"/>
      <c r="M521" s="695"/>
      <c r="N521" s="695"/>
      <c r="O521" s="695"/>
      <c r="P521" s="695"/>
      <c r="Q521" s="695"/>
      <c r="R521" s="695"/>
      <c r="S521" s="695"/>
      <c r="T521" s="695"/>
      <c r="U521" s="695"/>
      <c r="V521" s="695"/>
      <c r="W521" s="695"/>
      <c r="X521" s="695"/>
      <c r="Y521" s="695"/>
      <c r="Z521" s="695"/>
    </row>
    <row r="522">
      <c r="A522" s="695"/>
      <c r="B522" s="695"/>
      <c r="C522" s="695"/>
      <c r="D522" s="695"/>
      <c r="E522" s="695"/>
      <c r="F522" s="695"/>
      <c r="G522" s="695"/>
      <c r="H522" s="695"/>
      <c r="I522" s="695"/>
      <c r="J522" s="695"/>
      <c r="K522" s="695"/>
      <c r="L522" s="695"/>
      <c r="M522" s="695"/>
      <c r="N522" s="695"/>
      <c r="O522" s="695"/>
      <c r="P522" s="695"/>
      <c r="Q522" s="695"/>
      <c r="R522" s="695"/>
      <c r="S522" s="695"/>
      <c r="T522" s="695"/>
      <c r="U522" s="695"/>
      <c r="V522" s="695"/>
      <c r="W522" s="695"/>
      <c r="X522" s="695"/>
      <c r="Y522" s="695"/>
      <c r="Z522" s="695"/>
    </row>
    <row r="523">
      <c r="A523" s="695"/>
      <c r="B523" s="695"/>
      <c r="C523" s="695"/>
      <c r="D523" s="695"/>
      <c r="E523" s="695"/>
      <c r="F523" s="695"/>
      <c r="G523" s="695"/>
      <c r="H523" s="695"/>
      <c r="I523" s="695"/>
      <c r="J523" s="695"/>
      <c r="K523" s="695"/>
      <c r="L523" s="695"/>
      <c r="M523" s="695"/>
      <c r="N523" s="695"/>
      <c r="O523" s="695"/>
      <c r="P523" s="695"/>
      <c r="Q523" s="695"/>
      <c r="R523" s="695"/>
      <c r="S523" s="695"/>
      <c r="T523" s="695"/>
      <c r="U523" s="695"/>
      <c r="V523" s="695"/>
      <c r="W523" s="695"/>
      <c r="X523" s="695"/>
      <c r="Y523" s="695"/>
      <c r="Z523" s="695"/>
    </row>
    <row r="524">
      <c r="A524" s="695"/>
      <c r="B524" s="695"/>
      <c r="C524" s="695"/>
      <c r="D524" s="695"/>
      <c r="E524" s="695"/>
      <c r="F524" s="695"/>
      <c r="G524" s="695"/>
      <c r="H524" s="695"/>
      <c r="I524" s="695"/>
      <c r="J524" s="695"/>
      <c r="K524" s="695"/>
      <c r="L524" s="695"/>
      <c r="M524" s="695"/>
      <c r="N524" s="695"/>
      <c r="O524" s="695"/>
      <c r="P524" s="695"/>
      <c r="Q524" s="695"/>
      <c r="R524" s="695"/>
      <c r="S524" s="695"/>
      <c r="T524" s="695"/>
      <c r="U524" s="695"/>
      <c r="V524" s="695"/>
      <c r="W524" s="695"/>
      <c r="X524" s="695"/>
      <c r="Y524" s="695"/>
      <c r="Z524" s="695"/>
    </row>
    <row r="525">
      <c r="A525" s="695"/>
      <c r="B525" s="695"/>
      <c r="C525" s="695"/>
      <c r="D525" s="695"/>
      <c r="E525" s="695"/>
      <c r="F525" s="695"/>
      <c r="G525" s="695"/>
      <c r="H525" s="695"/>
      <c r="I525" s="695"/>
      <c r="J525" s="695"/>
      <c r="K525" s="695"/>
      <c r="L525" s="695"/>
      <c r="M525" s="695"/>
      <c r="N525" s="695"/>
      <c r="O525" s="695"/>
      <c r="P525" s="695"/>
      <c r="Q525" s="695"/>
      <c r="R525" s="695"/>
      <c r="S525" s="695"/>
      <c r="T525" s="695"/>
      <c r="U525" s="695"/>
      <c r="V525" s="695"/>
      <c r="W525" s="695"/>
      <c r="X525" s="695"/>
      <c r="Y525" s="695"/>
      <c r="Z525" s="695"/>
    </row>
    <row r="526">
      <c r="A526" s="695"/>
      <c r="B526" s="695"/>
      <c r="C526" s="695"/>
      <c r="D526" s="695"/>
      <c r="E526" s="695"/>
      <c r="F526" s="695"/>
      <c r="G526" s="695"/>
      <c r="H526" s="695"/>
      <c r="I526" s="695"/>
      <c r="J526" s="695"/>
      <c r="K526" s="695"/>
      <c r="L526" s="695"/>
      <c r="M526" s="695"/>
      <c r="N526" s="695"/>
      <c r="O526" s="695"/>
      <c r="P526" s="695"/>
      <c r="Q526" s="695"/>
      <c r="R526" s="695"/>
      <c r="S526" s="695"/>
      <c r="T526" s="695"/>
      <c r="U526" s="695"/>
      <c r="V526" s="695"/>
      <c r="W526" s="695"/>
      <c r="X526" s="695"/>
      <c r="Y526" s="695"/>
      <c r="Z526" s="695"/>
    </row>
    <row r="527">
      <c r="A527" s="695"/>
      <c r="B527" s="695"/>
      <c r="C527" s="695"/>
      <c r="D527" s="695"/>
      <c r="E527" s="695"/>
      <c r="F527" s="695"/>
      <c r="G527" s="695"/>
      <c r="H527" s="695"/>
      <c r="I527" s="695"/>
      <c r="J527" s="695"/>
      <c r="K527" s="695"/>
      <c r="L527" s="695"/>
      <c r="M527" s="695"/>
      <c r="N527" s="695"/>
      <c r="O527" s="695"/>
      <c r="P527" s="695"/>
      <c r="Q527" s="695"/>
      <c r="R527" s="695"/>
      <c r="S527" s="695"/>
      <c r="T527" s="695"/>
      <c r="U527" s="695"/>
      <c r="V527" s="695"/>
      <c r="W527" s="695"/>
      <c r="X527" s="695"/>
      <c r="Y527" s="695"/>
      <c r="Z527" s="695"/>
    </row>
    <row r="528">
      <c r="A528" s="695"/>
      <c r="B528" s="695"/>
      <c r="C528" s="695"/>
      <c r="D528" s="695"/>
      <c r="E528" s="695"/>
      <c r="F528" s="695"/>
      <c r="G528" s="695"/>
      <c r="H528" s="695"/>
      <c r="I528" s="695"/>
      <c r="J528" s="695"/>
      <c r="K528" s="695"/>
      <c r="L528" s="695"/>
      <c r="M528" s="695"/>
      <c r="N528" s="695"/>
      <c r="O528" s="695"/>
      <c r="P528" s="695"/>
      <c r="Q528" s="695"/>
      <c r="R528" s="695"/>
      <c r="S528" s="695"/>
      <c r="T528" s="695"/>
      <c r="U528" s="695"/>
      <c r="V528" s="695"/>
      <c r="W528" s="695"/>
      <c r="X528" s="695"/>
      <c r="Y528" s="695"/>
      <c r="Z528" s="695"/>
    </row>
    <row r="529">
      <c r="A529" s="695"/>
      <c r="B529" s="695"/>
      <c r="C529" s="695"/>
      <c r="D529" s="695"/>
      <c r="E529" s="695"/>
      <c r="F529" s="695"/>
      <c r="G529" s="695"/>
      <c r="H529" s="695"/>
      <c r="I529" s="695"/>
      <c r="J529" s="695"/>
      <c r="K529" s="695"/>
      <c r="L529" s="695"/>
      <c r="M529" s="695"/>
      <c r="N529" s="695"/>
      <c r="O529" s="695"/>
      <c r="P529" s="695"/>
      <c r="Q529" s="695"/>
      <c r="R529" s="695"/>
      <c r="S529" s="695"/>
      <c r="T529" s="695"/>
      <c r="U529" s="695"/>
      <c r="V529" s="695"/>
      <c r="W529" s="695"/>
      <c r="X529" s="695"/>
      <c r="Y529" s="695"/>
      <c r="Z529" s="695"/>
    </row>
    <row r="530">
      <c r="A530" s="695"/>
      <c r="B530" s="695"/>
      <c r="C530" s="695"/>
      <c r="D530" s="695"/>
      <c r="E530" s="695"/>
      <c r="F530" s="695"/>
      <c r="G530" s="695"/>
      <c r="H530" s="695"/>
      <c r="I530" s="695"/>
      <c r="J530" s="695"/>
      <c r="K530" s="695"/>
      <c r="L530" s="695"/>
      <c r="M530" s="695"/>
      <c r="N530" s="695"/>
      <c r="O530" s="695"/>
      <c r="P530" s="695"/>
      <c r="Q530" s="695"/>
      <c r="R530" s="695"/>
      <c r="S530" s="695"/>
      <c r="T530" s="695"/>
      <c r="U530" s="695"/>
      <c r="V530" s="695"/>
      <c r="W530" s="695"/>
      <c r="X530" s="695"/>
      <c r="Y530" s="695"/>
      <c r="Z530" s="695"/>
    </row>
    <row r="531">
      <c r="A531" s="695"/>
      <c r="B531" s="695"/>
      <c r="C531" s="695"/>
      <c r="D531" s="695"/>
      <c r="E531" s="695"/>
      <c r="F531" s="695"/>
      <c r="G531" s="695"/>
      <c r="H531" s="695"/>
      <c r="I531" s="695"/>
      <c r="J531" s="695"/>
      <c r="K531" s="695"/>
      <c r="L531" s="695"/>
      <c r="M531" s="695"/>
      <c r="N531" s="695"/>
      <c r="O531" s="695"/>
      <c r="P531" s="695"/>
      <c r="Q531" s="695"/>
      <c r="R531" s="695"/>
      <c r="S531" s="695"/>
      <c r="T531" s="695"/>
      <c r="U531" s="695"/>
      <c r="V531" s="695"/>
      <c r="W531" s="695"/>
      <c r="X531" s="695"/>
      <c r="Y531" s="695"/>
      <c r="Z531" s="695"/>
    </row>
    <row r="532">
      <c r="A532" s="695"/>
      <c r="B532" s="695"/>
      <c r="C532" s="695"/>
      <c r="D532" s="695"/>
      <c r="E532" s="695"/>
      <c r="F532" s="695"/>
      <c r="G532" s="695"/>
      <c r="H532" s="695"/>
      <c r="I532" s="695"/>
      <c r="J532" s="695"/>
      <c r="K532" s="695"/>
      <c r="L532" s="695"/>
      <c r="M532" s="695"/>
      <c r="N532" s="695"/>
      <c r="O532" s="695"/>
      <c r="P532" s="695"/>
      <c r="Q532" s="695"/>
      <c r="R532" s="695"/>
      <c r="S532" s="695"/>
      <c r="T532" s="695"/>
      <c r="U532" s="695"/>
      <c r="V532" s="695"/>
      <c r="W532" s="695"/>
      <c r="X532" s="695"/>
      <c r="Y532" s="695"/>
      <c r="Z532" s="695"/>
    </row>
    <row r="533">
      <c r="A533" s="695"/>
      <c r="B533" s="695"/>
      <c r="C533" s="695"/>
      <c r="D533" s="695"/>
      <c r="E533" s="695"/>
      <c r="F533" s="695"/>
      <c r="G533" s="695"/>
      <c r="H533" s="695"/>
      <c r="I533" s="695"/>
      <c r="J533" s="695"/>
      <c r="K533" s="695"/>
      <c r="L533" s="695"/>
      <c r="M533" s="695"/>
      <c r="N533" s="695"/>
      <c r="O533" s="695"/>
      <c r="P533" s="695"/>
      <c r="Q533" s="695"/>
      <c r="R533" s="695"/>
      <c r="S533" s="695"/>
      <c r="T533" s="695"/>
      <c r="U533" s="695"/>
      <c r="V533" s="695"/>
      <c r="W533" s="695"/>
      <c r="X533" s="695"/>
      <c r="Y533" s="695"/>
      <c r="Z533" s="695"/>
    </row>
    <row r="534">
      <c r="A534" s="695"/>
      <c r="B534" s="695"/>
      <c r="C534" s="695"/>
      <c r="D534" s="695"/>
      <c r="E534" s="695"/>
      <c r="F534" s="695"/>
      <c r="G534" s="695"/>
      <c r="H534" s="695"/>
      <c r="I534" s="695"/>
      <c r="J534" s="695"/>
      <c r="K534" s="695"/>
      <c r="L534" s="695"/>
      <c r="M534" s="695"/>
      <c r="N534" s="695"/>
      <c r="O534" s="695"/>
      <c r="P534" s="695"/>
      <c r="Q534" s="695"/>
      <c r="R534" s="695"/>
      <c r="S534" s="695"/>
      <c r="T534" s="695"/>
      <c r="U534" s="695"/>
      <c r="V534" s="695"/>
      <c r="W534" s="695"/>
      <c r="X534" s="695"/>
      <c r="Y534" s="695"/>
      <c r="Z534" s="695"/>
    </row>
    <row r="535">
      <c r="A535" s="695"/>
      <c r="B535" s="695"/>
      <c r="C535" s="695"/>
      <c r="D535" s="695"/>
      <c r="E535" s="695"/>
      <c r="F535" s="695"/>
      <c r="G535" s="695"/>
      <c r="H535" s="695"/>
      <c r="I535" s="695"/>
      <c r="J535" s="695"/>
      <c r="K535" s="695"/>
      <c r="L535" s="695"/>
      <c r="M535" s="695"/>
      <c r="N535" s="695"/>
      <c r="O535" s="695"/>
      <c r="P535" s="695"/>
      <c r="Q535" s="695"/>
      <c r="R535" s="695"/>
      <c r="S535" s="695"/>
      <c r="T535" s="695"/>
      <c r="U535" s="695"/>
      <c r="V535" s="695"/>
      <c r="W535" s="695"/>
      <c r="X535" s="695"/>
      <c r="Y535" s="695"/>
      <c r="Z535" s="695"/>
    </row>
    <row r="536">
      <c r="A536" s="695"/>
      <c r="B536" s="695"/>
      <c r="C536" s="695"/>
      <c r="D536" s="695"/>
      <c r="E536" s="695"/>
      <c r="F536" s="695"/>
      <c r="G536" s="695"/>
      <c r="H536" s="695"/>
      <c r="I536" s="695"/>
      <c r="J536" s="695"/>
      <c r="K536" s="695"/>
      <c r="L536" s="695"/>
      <c r="M536" s="695"/>
      <c r="N536" s="695"/>
      <c r="O536" s="695"/>
      <c r="P536" s="695"/>
      <c r="Q536" s="695"/>
      <c r="R536" s="695"/>
      <c r="S536" s="695"/>
      <c r="T536" s="695"/>
      <c r="U536" s="695"/>
      <c r="V536" s="695"/>
      <c r="W536" s="695"/>
      <c r="X536" s="695"/>
      <c r="Y536" s="695"/>
      <c r="Z536" s="695"/>
    </row>
    <row r="537">
      <c r="A537" s="695"/>
      <c r="B537" s="695"/>
      <c r="C537" s="695"/>
      <c r="D537" s="695"/>
      <c r="E537" s="695"/>
      <c r="F537" s="695"/>
      <c r="G537" s="695"/>
      <c r="H537" s="695"/>
      <c r="I537" s="695"/>
      <c r="J537" s="695"/>
      <c r="K537" s="695"/>
      <c r="L537" s="695"/>
      <c r="M537" s="695"/>
      <c r="N537" s="695"/>
      <c r="O537" s="695"/>
      <c r="P537" s="695"/>
      <c r="Q537" s="695"/>
      <c r="R537" s="695"/>
      <c r="S537" s="695"/>
      <c r="T537" s="695"/>
      <c r="U537" s="695"/>
      <c r="V537" s="695"/>
      <c r="W537" s="695"/>
      <c r="X537" s="695"/>
      <c r="Y537" s="695"/>
      <c r="Z537" s="695"/>
    </row>
    <row r="538">
      <c r="A538" s="695"/>
      <c r="B538" s="695"/>
      <c r="C538" s="695"/>
      <c r="D538" s="695"/>
      <c r="E538" s="695"/>
      <c r="F538" s="695"/>
      <c r="G538" s="695"/>
      <c r="H538" s="695"/>
      <c r="I538" s="695"/>
      <c r="J538" s="695"/>
      <c r="K538" s="695"/>
      <c r="L538" s="695"/>
      <c r="M538" s="695"/>
      <c r="N538" s="695"/>
      <c r="O538" s="695"/>
      <c r="P538" s="695"/>
      <c r="Q538" s="695"/>
      <c r="R538" s="695"/>
      <c r="S538" s="695"/>
      <c r="T538" s="695"/>
      <c r="U538" s="695"/>
      <c r="V538" s="695"/>
      <c r="W538" s="695"/>
      <c r="X538" s="695"/>
      <c r="Y538" s="695"/>
      <c r="Z538" s="695"/>
    </row>
    <row r="539">
      <c r="A539" s="695"/>
      <c r="B539" s="695"/>
      <c r="C539" s="695"/>
      <c r="D539" s="695"/>
      <c r="E539" s="695"/>
      <c r="F539" s="695"/>
      <c r="G539" s="695"/>
      <c r="H539" s="695"/>
      <c r="I539" s="695"/>
      <c r="J539" s="695"/>
      <c r="K539" s="695"/>
      <c r="L539" s="695"/>
      <c r="M539" s="695"/>
      <c r="N539" s="695"/>
      <c r="O539" s="695"/>
      <c r="P539" s="695"/>
      <c r="Q539" s="695"/>
      <c r="R539" s="695"/>
      <c r="S539" s="695"/>
      <c r="T539" s="695"/>
      <c r="U539" s="695"/>
      <c r="V539" s="695"/>
      <c r="W539" s="695"/>
      <c r="X539" s="695"/>
      <c r="Y539" s="695"/>
      <c r="Z539" s="695"/>
    </row>
    <row r="540">
      <c r="A540" s="695"/>
      <c r="B540" s="695"/>
      <c r="C540" s="695"/>
      <c r="D540" s="695"/>
      <c r="E540" s="695"/>
      <c r="F540" s="695"/>
      <c r="G540" s="695"/>
      <c r="H540" s="695"/>
      <c r="I540" s="695"/>
      <c r="J540" s="695"/>
      <c r="K540" s="695"/>
      <c r="L540" s="695"/>
      <c r="M540" s="695"/>
      <c r="N540" s="695"/>
      <c r="O540" s="695"/>
      <c r="P540" s="695"/>
      <c r="Q540" s="695"/>
      <c r="R540" s="695"/>
      <c r="S540" s="695"/>
      <c r="T540" s="695"/>
      <c r="U540" s="695"/>
      <c r="V540" s="695"/>
      <c r="W540" s="695"/>
      <c r="X540" s="695"/>
      <c r="Y540" s="695"/>
      <c r="Z540" s="695"/>
    </row>
    <row r="541">
      <c r="A541" s="695"/>
      <c r="B541" s="695"/>
      <c r="C541" s="695"/>
      <c r="D541" s="695"/>
      <c r="E541" s="695"/>
      <c r="F541" s="695"/>
      <c r="G541" s="695"/>
      <c r="H541" s="695"/>
      <c r="I541" s="695"/>
      <c r="J541" s="695"/>
      <c r="K541" s="695"/>
      <c r="L541" s="695"/>
      <c r="M541" s="695"/>
      <c r="N541" s="695"/>
      <c r="O541" s="695"/>
      <c r="P541" s="695"/>
      <c r="Q541" s="695"/>
      <c r="R541" s="695"/>
      <c r="S541" s="695"/>
      <c r="T541" s="695"/>
      <c r="U541" s="695"/>
      <c r="V541" s="695"/>
      <c r="W541" s="695"/>
      <c r="X541" s="695"/>
      <c r="Y541" s="695"/>
      <c r="Z541" s="695"/>
    </row>
    <row r="542">
      <c r="A542" s="695"/>
      <c r="B542" s="695"/>
      <c r="C542" s="695"/>
      <c r="D542" s="695"/>
      <c r="E542" s="695"/>
      <c r="F542" s="695"/>
      <c r="G542" s="695"/>
      <c r="H542" s="695"/>
      <c r="I542" s="695"/>
      <c r="J542" s="695"/>
      <c r="K542" s="695"/>
      <c r="L542" s="695"/>
      <c r="M542" s="695"/>
      <c r="N542" s="695"/>
      <c r="O542" s="695"/>
      <c r="P542" s="695"/>
      <c r="Q542" s="695"/>
      <c r="R542" s="695"/>
      <c r="S542" s="695"/>
      <c r="T542" s="695"/>
      <c r="U542" s="695"/>
      <c r="V542" s="695"/>
      <c r="W542" s="695"/>
      <c r="X542" s="695"/>
      <c r="Y542" s="695"/>
      <c r="Z542" s="695"/>
    </row>
    <row r="543">
      <c r="A543" s="695"/>
      <c r="B543" s="695"/>
      <c r="C543" s="695"/>
      <c r="D543" s="695"/>
      <c r="E543" s="695"/>
      <c r="F543" s="695"/>
      <c r="G543" s="695"/>
      <c r="H543" s="695"/>
      <c r="I543" s="695"/>
      <c r="J543" s="695"/>
      <c r="K543" s="695"/>
      <c r="L543" s="695"/>
      <c r="M543" s="695"/>
      <c r="N543" s="695"/>
      <c r="O543" s="695"/>
      <c r="P543" s="695"/>
      <c r="Q543" s="695"/>
      <c r="R543" s="695"/>
      <c r="S543" s="695"/>
      <c r="T543" s="695"/>
      <c r="U543" s="695"/>
      <c r="V543" s="695"/>
      <c r="W543" s="695"/>
      <c r="X543" s="695"/>
      <c r="Y543" s="695"/>
      <c r="Z543" s="695"/>
    </row>
    <row r="544">
      <c r="A544" s="695"/>
      <c r="B544" s="695"/>
      <c r="C544" s="695"/>
      <c r="D544" s="695"/>
      <c r="E544" s="695"/>
      <c r="F544" s="695"/>
      <c r="G544" s="695"/>
      <c r="H544" s="695"/>
      <c r="I544" s="695"/>
      <c r="J544" s="695"/>
      <c r="K544" s="695"/>
      <c r="L544" s="695"/>
      <c r="M544" s="695"/>
      <c r="N544" s="695"/>
      <c r="O544" s="695"/>
      <c r="P544" s="695"/>
      <c r="Q544" s="695"/>
      <c r="R544" s="695"/>
      <c r="S544" s="695"/>
      <c r="T544" s="695"/>
      <c r="U544" s="695"/>
      <c r="V544" s="695"/>
      <c r="W544" s="695"/>
      <c r="X544" s="695"/>
      <c r="Y544" s="695"/>
      <c r="Z544" s="695"/>
    </row>
    <row r="545">
      <c r="A545" s="695"/>
      <c r="B545" s="695"/>
      <c r="C545" s="695"/>
      <c r="D545" s="695"/>
      <c r="E545" s="695"/>
      <c r="F545" s="695"/>
      <c r="G545" s="695"/>
      <c r="H545" s="695"/>
      <c r="I545" s="695"/>
      <c r="J545" s="695"/>
      <c r="K545" s="695"/>
      <c r="L545" s="695"/>
      <c r="M545" s="695"/>
      <c r="N545" s="695"/>
      <c r="O545" s="695"/>
      <c r="P545" s="695"/>
      <c r="Q545" s="695"/>
      <c r="R545" s="695"/>
      <c r="S545" s="695"/>
      <c r="T545" s="695"/>
      <c r="U545" s="695"/>
      <c r="V545" s="695"/>
      <c r="W545" s="695"/>
      <c r="X545" s="695"/>
      <c r="Y545" s="695"/>
      <c r="Z545" s="695"/>
    </row>
    <row r="546">
      <c r="A546" s="695"/>
      <c r="B546" s="695"/>
      <c r="C546" s="695"/>
      <c r="D546" s="695"/>
      <c r="E546" s="695"/>
      <c r="F546" s="695"/>
      <c r="G546" s="695"/>
      <c r="H546" s="695"/>
      <c r="I546" s="695"/>
      <c r="J546" s="695"/>
      <c r="K546" s="695"/>
      <c r="L546" s="695"/>
      <c r="M546" s="695"/>
      <c r="N546" s="695"/>
      <c r="O546" s="695"/>
      <c r="P546" s="695"/>
      <c r="Q546" s="695"/>
      <c r="R546" s="695"/>
      <c r="S546" s="695"/>
      <c r="T546" s="695"/>
      <c r="U546" s="695"/>
      <c r="V546" s="695"/>
      <c r="W546" s="695"/>
      <c r="X546" s="695"/>
      <c r="Y546" s="695"/>
      <c r="Z546" s="695"/>
    </row>
    <row r="547">
      <c r="A547" s="695"/>
      <c r="B547" s="695"/>
      <c r="C547" s="695"/>
      <c r="D547" s="695"/>
      <c r="E547" s="695"/>
      <c r="F547" s="695"/>
      <c r="G547" s="695"/>
      <c r="H547" s="695"/>
      <c r="I547" s="695"/>
      <c r="J547" s="695"/>
      <c r="K547" s="695"/>
      <c r="L547" s="695"/>
      <c r="M547" s="695"/>
      <c r="N547" s="695"/>
      <c r="O547" s="695"/>
      <c r="P547" s="695"/>
      <c r="Q547" s="695"/>
      <c r="R547" s="695"/>
      <c r="S547" s="695"/>
      <c r="T547" s="695"/>
      <c r="U547" s="695"/>
      <c r="V547" s="695"/>
      <c r="W547" s="695"/>
      <c r="X547" s="695"/>
      <c r="Y547" s="695"/>
      <c r="Z547" s="695"/>
    </row>
    <row r="548">
      <c r="A548" s="695"/>
      <c r="B548" s="695"/>
      <c r="C548" s="695"/>
      <c r="D548" s="695"/>
      <c r="E548" s="695"/>
      <c r="F548" s="695"/>
      <c r="G548" s="695"/>
      <c r="H548" s="695"/>
      <c r="I548" s="695"/>
      <c r="J548" s="695"/>
      <c r="K548" s="695"/>
      <c r="L548" s="695"/>
      <c r="M548" s="695"/>
      <c r="N548" s="695"/>
      <c r="O548" s="695"/>
      <c r="P548" s="695"/>
      <c r="Q548" s="695"/>
      <c r="R548" s="695"/>
      <c r="S548" s="695"/>
      <c r="T548" s="695"/>
      <c r="U548" s="695"/>
      <c r="V548" s="695"/>
      <c r="W548" s="695"/>
      <c r="X548" s="695"/>
      <c r="Y548" s="695"/>
      <c r="Z548" s="695"/>
    </row>
    <row r="549">
      <c r="A549" s="695"/>
      <c r="B549" s="695"/>
      <c r="C549" s="695"/>
      <c r="D549" s="695"/>
      <c r="E549" s="695"/>
      <c r="F549" s="695"/>
      <c r="G549" s="695"/>
      <c r="H549" s="695"/>
      <c r="I549" s="695"/>
      <c r="J549" s="695"/>
      <c r="K549" s="695"/>
      <c r="L549" s="695"/>
      <c r="M549" s="695"/>
      <c r="N549" s="695"/>
      <c r="O549" s="695"/>
      <c r="P549" s="695"/>
      <c r="Q549" s="695"/>
      <c r="R549" s="695"/>
      <c r="S549" s="695"/>
      <c r="T549" s="695"/>
      <c r="U549" s="695"/>
      <c r="V549" s="695"/>
      <c r="W549" s="695"/>
      <c r="X549" s="695"/>
      <c r="Y549" s="695"/>
      <c r="Z549" s="695"/>
    </row>
    <row r="550">
      <c r="A550" s="695"/>
      <c r="B550" s="695"/>
      <c r="C550" s="695"/>
      <c r="D550" s="695"/>
      <c r="E550" s="695"/>
      <c r="F550" s="695"/>
      <c r="G550" s="695"/>
      <c r="H550" s="695"/>
      <c r="I550" s="695"/>
      <c r="J550" s="695"/>
      <c r="K550" s="695"/>
      <c r="L550" s="695"/>
      <c r="M550" s="695"/>
      <c r="N550" s="695"/>
      <c r="O550" s="695"/>
      <c r="P550" s="695"/>
      <c r="Q550" s="695"/>
      <c r="R550" s="695"/>
      <c r="S550" s="695"/>
      <c r="T550" s="695"/>
      <c r="U550" s="695"/>
      <c r="V550" s="695"/>
      <c r="W550" s="695"/>
      <c r="X550" s="695"/>
      <c r="Y550" s="695"/>
      <c r="Z550" s="695"/>
    </row>
    <row r="551">
      <c r="A551" s="695"/>
      <c r="B551" s="695"/>
      <c r="C551" s="695"/>
      <c r="D551" s="695"/>
      <c r="E551" s="695"/>
      <c r="F551" s="695"/>
      <c r="G551" s="695"/>
      <c r="H551" s="695"/>
      <c r="I551" s="695"/>
      <c r="J551" s="695"/>
      <c r="K551" s="695"/>
      <c r="L551" s="695"/>
      <c r="M551" s="695"/>
      <c r="N551" s="695"/>
      <c r="O551" s="695"/>
      <c r="P551" s="695"/>
      <c r="Q551" s="695"/>
      <c r="R551" s="695"/>
      <c r="S551" s="695"/>
      <c r="T551" s="695"/>
      <c r="U551" s="695"/>
      <c r="V551" s="695"/>
      <c r="W551" s="695"/>
      <c r="X551" s="695"/>
      <c r="Y551" s="695"/>
      <c r="Z551" s="695"/>
    </row>
    <row r="552">
      <c r="A552" s="695"/>
      <c r="B552" s="695"/>
      <c r="C552" s="695"/>
      <c r="D552" s="695"/>
      <c r="E552" s="695"/>
      <c r="F552" s="695"/>
      <c r="G552" s="695"/>
      <c r="H552" s="695"/>
      <c r="I552" s="695"/>
      <c r="J552" s="695"/>
      <c r="K552" s="695"/>
      <c r="L552" s="695"/>
      <c r="M552" s="695"/>
      <c r="N552" s="695"/>
      <c r="O552" s="695"/>
      <c r="P552" s="695"/>
      <c r="Q552" s="695"/>
      <c r="R552" s="695"/>
      <c r="S552" s="695"/>
      <c r="T552" s="695"/>
      <c r="U552" s="695"/>
      <c r="V552" s="695"/>
      <c r="W552" s="695"/>
      <c r="X552" s="695"/>
      <c r="Y552" s="695"/>
      <c r="Z552" s="695"/>
    </row>
    <row r="553">
      <c r="A553" s="695"/>
      <c r="B553" s="695"/>
      <c r="C553" s="695"/>
      <c r="D553" s="695"/>
      <c r="E553" s="695"/>
      <c r="F553" s="695"/>
      <c r="G553" s="695"/>
      <c r="H553" s="695"/>
      <c r="I553" s="695"/>
      <c r="J553" s="695"/>
      <c r="K553" s="695"/>
      <c r="L553" s="695"/>
      <c r="M553" s="695"/>
      <c r="N553" s="695"/>
      <c r="O553" s="695"/>
      <c r="P553" s="695"/>
      <c r="Q553" s="695"/>
      <c r="R553" s="695"/>
      <c r="S553" s="695"/>
      <c r="T553" s="695"/>
      <c r="U553" s="695"/>
      <c r="V553" s="695"/>
      <c r="W553" s="695"/>
      <c r="X553" s="695"/>
      <c r="Y553" s="695"/>
      <c r="Z553" s="695"/>
    </row>
    <row r="554">
      <c r="A554" s="695"/>
      <c r="B554" s="695"/>
      <c r="C554" s="695"/>
      <c r="D554" s="695"/>
      <c r="E554" s="695"/>
      <c r="F554" s="695"/>
      <c r="G554" s="695"/>
      <c r="H554" s="695"/>
      <c r="I554" s="695"/>
      <c r="J554" s="695"/>
      <c r="K554" s="695"/>
      <c r="L554" s="695"/>
      <c r="M554" s="695"/>
      <c r="N554" s="695"/>
      <c r="O554" s="695"/>
      <c r="P554" s="695"/>
      <c r="Q554" s="695"/>
      <c r="R554" s="695"/>
      <c r="S554" s="695"/>
      <c r="T554" s="695"/>
      <c r="U554" s="695"/>
      <c r="V554" s="695"/>
      <c r="W554" s="695"/>
      <c r="X554" s="695"/>
      <c r="Y554" s="695"/>
      <c r="Z554" s="695"/>
    </row>
    <row r="555">
      <c r="A555" s="695"/>
      <c r="B555" s="695"/>
      <c r="C555" s="695"/>
      <c r="D555" s="695"/>
      <c r="E555" s="695"/>
      <c r="F555" s="695"/>
      <c r="G555" s="695"/>
      <c r="H555" s="695"/>
      <c r="I555" s="695"/>
      <c r="J555" s="695"/>
      <c r="K555" s="695"/>
      <c r="L555" s="695"/>
      <c r="M555" s="695"/>
      <c r="N555" s="695"/>
      <c r="O555" s="695"/>
      <c r="P555" s="695"/>
      <c r="Q555" s="695"/>
      <c r="R555" s="695"/>
      <c r="S555" s="695"/>
      <c r="T555" s="695"/>
      <c r="U555" s="695"/>
      <c r="V555" s="695"/>
      <c r="W555" s="695"/>
      <c r="X555" s="695"/>
      <c r="Y555" s="695"/>
      <c r="Z555" s="695"/>
    </row>
    <row r="556">
      <c r="A556" s="695"/>
      <c r="B556" s="695"/>
      <c r="C556" s="695"/>
      <c r="D556" s="695"/>
      <c r="E556" s="695"/>
      <c r="F556" s="695"/>
      <c r="G556" s="695"/>
      <c r="H556" s="695"/>
      <c r="I556" s="695"/>
      <c r="J556" s="695"/>
      <c r="K556" s="695"/>
      <c r="L556" s="695"/>
      <c r="M556" s="695"/>
      <c r="N556" s="695"/>
      <c r="O556" s="695"/>
      <c r="P556" s="695"/>
      <c r="Q556" s="695"/>
      <c r="R556" s="695"/>
      <c r="S556" s="695"/>
      <c r="T556" s="695"/>
      <c r="U556" s="695"/>
      <c r="V556" s="695"/>
      <c r="W556" s="695"/>
      <c r="X556" s="695"/>
      <c r="Y556" s="695"/>
      <c r="Z556" s="695"/>
    </row>
    <row r="557">
      <c r="A557" s="695"/>
      <c r="B557" s="695"/>
      <c r="C557" s="695"/>
      <c r="D557" s="695"/>
      <c r="E557" s="695"/>
      <c r="F557" s="695"/>
      <c r="G557" s="695"/>
      <c r="H557" s="695"/>
      <c r="I557" s="695"/>
      <c r="J557" s="695"/>
      <c r="K557" s="695"/>
      <c r="L557" s="695"/>
      <c r="M557" s="695"/>
      <c r="N557" s="695"/>
      <c r="O557" s="695"/>
      <c r="P557" s="695"/>
      <c r="Q557" s="695"/>
      <c r="R557" s="695"/>
      <c r="S557" s="695"/>
      <c r="T557" s="695"/>
      <c r="U557" s="695"/>
      <c r="V557" s="695"/>
      <c r="W557" s="695"/>
      <c r="X557" s="695"/>
      <c r="Y557" s="695"/>
      <c r="Z557" s="695"/>
    </row>
    <row r="558">
      <c r="A558" s="695"/>
      <c r="B558" s="695"/>
      <c r="C558" s="695"/>
      <c r="D558" s="695"/>
      <c r="E558" s="695"/>
      <c r="F558" s="695"/>
      <c r="G558" s="695"/>
      <c r="H558" s="695"/>
      <c r="I558" s="695"/>
      <c r="J558" s="695"/>
      <c r="K558" s="695"/>
      <c r="L558" s="695"/>
      <c r="M558" s="695"/>
      <c r="N558" s="695"/>
      <c r="O558" s="695"/>
      <c r="P558" s="695"/>
      <c r="Q558" s="695"/>
      <c r="R558" s="695"/>
      <c r="S558" s="695"/>
      <c r="T558" s="695"/>
      <c r="U558" s="695"/>
      <c r="V558" s="695"/>
      <c r="W558" s="695"/>
      <c r="X558" s="695"/>
      <c r="Y558" s="695"/>
      <c r="Z558" s="695"/>
    </row>
    <row r="559">
      <c r="A559" s="695"/>
      <c r="B559" s="695"/>
      <c r="C559" s="695"/>
      <c r="D559" s="695"/>
      <c r="E559" s="695"/>
      <c r="F559" s="695"/>
      <c r="G559" s="695"/>
      <c r="H559" s="695"/>
      <c r="I559" s="695"/>
      <c r="J559" s="695"/>
      <c r="K559" s="695"/>
      <c r="L559" s="695"/>
      <c r="M559" s="695"/>
      <c r="N559" s="695"/>
      <c r="O559" s="695"/>
      <c r="P559" s="695"/>
      <c r="Q559" s="695"/>
      <c r="R559" s="695"/>
      <c r="S559" s="695"/>
      <c r="T559" s="695"/>
      <c r="U559" s="695"/>
      <c r="V559" s="695"/>
      <c r="W559" s="695"/>
      <c r="X559" s="695"/>
      <c r="Y559" s="695"/>
      <c r="Z559" s="695"/>
    </row>
    <row r="560">
      <c r="A560" s="695"/>
      <c r="B560" s="695"/>
      <c r="C560" s="695"/>
      <c r="D560" s="695"/>
      <c r="E560" s="695"/>
      <c r="F560" s="695"/>
      <c r="G560" s="695"/>
      <c r="H560" s="695"/>
      <c r="I560" s="695"/>
      <c r="J560" s="695"/>
      <c r="K560" s="695"/>
      <c r="L560" s="695"/>
      <c r="M560" s="695"/>
      <c r="N560" s="695"/>
      <c r="O560" s="695"/>
      <c r="P560" s="695"/>
      <c r="Q560" s="695"/>
      <c r="R560" s="695"/>
      <c r="S560" s="695"/>
      <c r="T560" s="695"/>
      <c r="U560" s="695"/>
      <c r="V560" s="695"/>
      <c r="W560" s="695"/>
      <c r="X560" s="695"/>
      <c r="Y560" s="695"/>
      <c r="Z560" s="695"/>
    </row>
    <row r="561">
      <c r="A561" s="695"/>
      <c r="B561" s="695"/>
      <c r="C561" s="695"/>
      <c r="D561" s="695"/>
      <c r="E561" s="695"/>
      <c r="F561" s="695"/>
      <c r="G561" s="695"/>
      <c r="H561" s="695"/>
      <c r="I561" s="695"/>
      <c r="J561" s="695"/>
      <c r="K561" s="695"/>
      <c r="L561" s="695"/>
      <c r="M561" s="695"/>
      <c r="N561" s="695"/>
      <c r="O561" s="695"/>
      <c r="P561" s="695"/>
      <c r="Q561" s="695"/>
      <c r="R561" s="695"/>
      <c r="S561" s="695"/>
      <c r="T561" s="695"/>
      <c r="U561" s="695"/>
      <c r="V561" s="695"/>
      <c r="W561" s="695"/>
      <c r="X561" s="695"/>
      <c r="Y561" s="695"/>
      <c r="Z561" s="695"/>
    </row>
    <row r="562">
      <c r="A562" s="695"/>
      <c r="B562" s="695"/>
      <c r="C562" s="695"/>
      <c r="D562" s="695"/>
      <c r="E562" s="695"/>
      <c r="F562" s="695"/>
      <c r="G562" s="695"/>
      <c r="H562" s="695"/>
      <c r="I562" s="695"/>
      <c r="J562" s="695"/>
      <c r="K562" s="695"/>
      <c r="L562" s="695"/>
      <c r="M562" s="695"/>
      <c r="N562" s="695"/>
      <c r="O562" s="695"/>
      <c r="P562" s="695"/>
      <c r="Q562" s="695"/>
      <c r="R562" s="695"/>
      <c r="S562" s="695"/>
      <c r="T562" s="695"/>
      <c r="U562" s="695"/>
      <c r="V562" s="695"/>
      <c r="W562" s="695"/>
      <c r="X562" s="695"/>
      <c r="Y562" s="695"/>
      <c r="Z562" s="695"/>
    </row>
    <row r="563">
      <c r="A563" s="695"/>
      <c r="B563" s="695"/>
      <c r="C563" s="695"/>
      <c r="D563" s="695"/>
      <c r="E563" s="695"/>
      <c r="F563" s="695"/>
      <c r="G563" s="695"/>
      <c r="H563" s="695"/>
      <c r="I563" s="695"/>
      <c r="J563" s="695"/>
      <c r="K563" s="695"/>
      <c r="L563" s="695"/>
      <c r="M563" s="695"/>
      <c r="N563" s="695"/>
      <c r="O563" s="695"/>
      <c r="P563" s="695"/>
      <c r="Q563" s="695"/>
      <c r="R563" s="695"/>
      <c r="S563" s="695"/>
      <c r="T563" s="695"/>
      <c r="U563" s="695"/>
      <c r="V563" s="695"/>
      <c r="W563" s="695"/>
      <c r="X563" s="695"/>
      <c r="Y563" s="695"/>
      <c r="Z563" s="695"/>
    </row>
    <row r="564">
      <c r="A564" s="695"/>
      <c r="B564" s="695"/>
      <c r="C564" s="695"/>
      <c r="D564" s="695"/>
      <c r="E564" s="695"/>
      <c r="F564" s="695"/>
      <c r="G564" s="695"/>
      <c r="H564" s="695"/>
      <c r="I564" s="695"/>
      <c r="J564" s="695"/>
      <c r="K564" s="695"/>
      <c r="L564" s="695"/>
      <c r="M564" s="695"/>
      <c r="N564" s="695"/>
      <c r="O564" s="695"/>
      <c r="P564" s="695"/>
      <c r="Q564" s="695"/>
      <c r="R564" s="695"/>
      <c r="S564" s="695"/>
      <c r="T564" s="695"/>
      <c r="U564" s="695"/>
      <c r="V564" s="695"/>
      <c r="W564" s="695"/>
      <c r="X564" s="695"/>
      <c r="Y564" s="695"/>
      <c r="Z564" s="695"/>
    </row>
    <row r="565">
      <c r="A565" s="695"/>
      <c r="B565" s="695"/>
      <c r="C565" s="695"/>
      <c r="D565" s="695"/>
      <c r="E565" s="695"/>
      <c r="F565" s="695"/>
      <c r="G565" s="695"/>
      <c r="H565" s="695"/>
      <c r="I565" s="695"/>
      <c r="J565" s="695"/>
      <c r="K565" s="695"/>
      <c r="L565" s="695"/>
      <c r="M565" s="695"/>
      <c r="N565" s="695"/>
      <c r="O565" s="695"/>
      <c r="P565" s="695"/>
      <c r="Q565" s="695"/>
      <c r="R565" s="695"/>
      <c r="S565" s="695"/>
      <c r="T565" s="695"/>
      <c r="U565" s="695"/>
      <c r="V565" s="695"/>
      <c r="W565" s="695"/>
      <c r="X565" s="695"/>
      <c r="Y565" s="695"/>
      <c r="Z565" s="695"/>
    </row>
    <row r="566">
      <c r="A566" s="695"/>
      <c r="B566" s="695"/>
      <c r="C566" s="695"/>
      <c r="D566" s="695"/>
      <c r="E566" s="695"/>
      <c r="F566" s="695"/>
      <c r="G566" s="695"/>
      <c r="H566" s="695"/>
      <c r="I566" s="695"/>
      <c r="J566" s="695"/>
      <c r="K566" s="695"/>
      <c r="L566" s="695"/>
      <c r="M566" s="695"/>
      <c r="N566" s="695"/>
      <c r="O566" s="695"/>
      <c r="P566" s="695"/>
      <c r="Q566" s="695"/>
      <c r="R566" s="695"/>
      <c r="S566" s="695"/>
      <c r="T566" s="695"/>
      <c r="U566" s="695"/>
      <c r="V566" s="695"/>
      <c r="W566" s="695"/>
      <c r="X566" s="695"/>
      <c r="Y566" s="695"/>
      <c r="Z566" s="695"/>
    </row>
    <row r="567">
      <c r="A567" s="695"/>
      <c r="B567" s="695"/>
      <c r="C567" s="695"/>
      <c r="D567" s="695"/>
      <c r="E567" s="695"/>
      <c r="F567" s="695"/>
      <c r="G567" s="695"/>
      <c r="H567" s="695"/>
      <c r="I567" s="695"/>
      <c r="J567" s="695"/>
      <c r="K567" s="695"/>
      <c r="L567" s="695"/>
      <c r="M567" s="695"/>
      <c r="N567" s="695"/>
      <c r="O567" s="695"/>
      <c r="P567" s="695"/>
      <c r="Q567" s="695"/>
      <c r="R567" s="695"/>
      <c r="S567" s="695"/>
      <c r="T567" s="695"/>
      <c r="U567" s="695"/>
      <c r="V567" s="695"/>
      <c r="W567" s="695"/>
      <c r="X567" s="695"/>
      <c r="Y567" s="695"/>
      <c r="Z567" s="695"/>
    </row>
    <row r="568">
      <c r="A568" s="695"/>
      <c r="B568" s="695"/>
      <c r="C568" s="695"/>
      <c r="D568" s="695"/>
      <c r="E568" s="695"/>
      <c r="F568" s="695"/>
      <c r="G568" s="695"/>
      <c r="H568" s="695"/>
      <c r="I568" s="695"/>
      <c r="J568" s="695"/>
      <c r="K568" s="695"/>
      <c r="L568" s="695"/>
      <c r="M568" s="695"/>
      <c r="N568" s="695"/>
      <c r="O568" s="695"/>
      <c r="P568" s="695"/>
      <c r="Q568" s="695"/>
      <c r="R568" s="695"/>
      <c r="S568" s="695"/>
      <c r="T568" s="695"/>
      <c r="U568" s="695"/>
      <c r="V568" s="695"/>
      <c r="W568" s="695"/>
      <c r="X568" s="695"/>
      <c r="Y568" s="695"/>
      <c r="Z568" s="695"/>
    </row>
    <row r="569">
      <c r="A569" s="695"/>
      <c r="B569" s="695"/>
      <c r="C569" s="695"/>
      <c r="D569" s="695"/>
      <c r="E569" s="695"/>
      <c r="F569" s="695"/>
      <c r="G569" s="695"/>
      <c r="H569" s="695"/>
      <c r="I569" s="695"/>
      <c r="J569" s="695"/>
      <c r="K569" s="695"/>
      <c r="L569" s="695"/>
      <c r="M569" s="695"/>
      <c r="N569" s="695"/>
      <c r="O569" s="695"/>
      <c r="P569" s="695"/>
      <c r="Q569" s="695"/>
      <c r="R569" s="695"/>
      <c r="S569" s="695"/>
      <c r="T569" s="695"/>
      <c r="U569" s="695"/>
      <c r="V569" s="695"/>
      <c r="W569" s="695"/>
      <c r="X569" s="695"/>
      <c r="Y569" s="695"/>
      <c r="Z569" s="695"/>
    </row>
    <row r="570">
      <c r="A570" s="695"/>
      <c r="B570" s="695"/>
      <c r="C570" s="695"/>
      <c r="D570" s="695"/>
      <c r="E570" s="695"/>
      <c r="F570" s="695"/>
      <c r="G570" s="695"/>
      <c r="H570" s="695"/>
      <c r="I570" s="695"/>
      <c r="J570" s="695"/>
      <c r="K570" s="695"/>
      <c r="L570" s="695"/>
      <c r="M570" s="695"/>
      <c r="N570" s="695"/>
      <c r="O570" s="695"/>
      <c r="P570" s="695"/>
      <c r="Q570" s="695"/>
      <c r="R570" s="695"/>
      <c r="S570" s="695"/>
      <c r="T570" s="695"/>
      <c r="U570" s="695"/>
      <c r="V570" s="695"/>
      <c r="W570" s="695"/>
      <c r="X570" s="695"/>
      <c r="Y570" s="695"/>
      <c r="Z570" s="695"/>
    </row>
    <row r="571">
      <c r="A571" s="695"/>
      <c r="B571" s="695"/>
      <c r="C571" s="695"/>
      <c r="D571" s="695"/>
      <c r="E571" s="695"/>
      <c r="F571" s="695"/>
      <c r="G571" s="695"/>
      <c r="H571" s="695"/>
      <c r="I571" s="695"/>
      <c r="J571" s="695"/>
      <c r="K571" s="695"/>
      <c r="L571" s="695"/>
      <c r="M571" s="695"/>
      <c r="N571" s="695"/>
      <c r="O571" s="695"/>
      <c r="P571" s="695"/>
      <c r="Q571" s="695"/>
      <c r="R571" s="695"/>
      <c r="S571" s="695"/>
      <c r="T571" s="695"/>
      <c r="U571" s="695"/>
      <c r="V571" s="695"/>
      <c r="W571" s="695"/>
      <c r="X571" s="695"/>
      <c r="Y571" s="695"/>
      <c r="Z571" s="695"/>
    </row>
    <row r="572">
      <c r="A572" s="695"/>
      <c r="B572" s="695"/>
      <c r="C572" s="695"/>
      <c r="D572" s="695"/>
      <c r="E572" s="695"/>
      <c r="F572" s="695"/>
      <c r="G572" s="695"/>
      <c r="H572" s="695"/>
      <c r="I572" s="695"/>
      <c r="J572" s="695"/>
      <c r="K572" s="695"/>
      <c r="L572" s="695"/>
      <c r="M572" s="695"/>
      <c r="N572" s="695"/>
      <c r="O572" s="695"/>
      <c r="P572" s="695"/>
      <c r="Q572" s="695"/>
      <c r="R572" s="695"/>
      <c r="S572" s="695"/>
      <c r="T572" s="695"/>
      <c r="U572" s="695"/>
      <c r="V572" s="695"/>
      <c r="W572" s="695"/>
      <c r="X572" s="695"/>
      <c r="Y572" s="695"/>
      <c r="Z572" s="695"/>
    </row>
    <row r="573">
      <c r="A573" s="695"/>
      <c r="B573" s="695"/>
      <c r="C573" s="695"/>
      <c r="D573" s="695"/>
      <c r="E573" s="695"/>
      <c r="F573" s="695"/>
      <c r="G573" s="695"/>
      <c r="H573" s="695"/>
      <c r="I573" s="695"/>
      <c r="J573" s="695"/>
      <c r="K573" s="695"/>
      <c r="L573" s="695"/>
      <c r="M573" s="695"/>
      <c r="N573" s="695"/>
      <c r="O573" s="695"/>
      <c r="P573" s="695"/>
      <c r="Q573" s="695"/>
      <c r="R573" s="695"/>
      <c r="S573" s="695"/>
      <c r="T573" s="695"/>
      <c r="U573" s="695"/>
      <c r="V573" s="695"/>
      <c r="W573" s="695"/>
      <c r="X573" s="695"/>
      <c r="Y573" s="695"/>
      <c r="Z573" s="695"/>
    </row>
    <row r="574">
      <c r="A574" s="695"/>
      <c r="B574" s="695"/>
      <c r="C574" s="695"/>
      <c r="D574" s="695"/>
      <c r="E574" s="695"/>
      <c r="F574" s="695"/>
      <c r="G574" s="695"/>
      <c r="H574" s="695"/>
      <c r="I574" s="695"/>
      <c r="J574" s="695"/>
      <c r="K574" s="695"/>
      <c r="L574" s="695"/>
      <c r="M574" s="695"/>
      <c r="N574" s="695"/>
      <c r="O574" s="695"/>
      <c r="P574" s="695"/>
      <c r="Q574" s="695"/>
      <c r="R574" s="695"/>
      <c r="S574" s="695"/>
      <c r="T574" s="695"/>
      <c r="U574" s="695"/>
      <c r="V574" s="695"/>
      <c r="W574" s="695"/>
      <c r="X574" s="695"/>
      <c r="Y574" s="695"/>
      <c r="Z574" s="695"/>
    </row>
    <row r="575">
      <c r="A575" s="695"/>
      <c r="B575" s="695"/>
      <c r="C575" s="695"/>
      <c r="D575" s="695"/>
      <c r="E575" s="695"/>
      <c r="F575" s="695"/>
      <c r="G575" s="695"/>
      <c r="H575" s="695"/>
      <c r="I575" s="695"/>
      <c r="J575" s="695"/>
      <c r="K575" s="695"/>
      <c r="L575" s="695"/>
      <c r="M575" s="695"/>
      <c r="N575" s="695"/>
      <c r="O575" s="695"/>
      <c r="P575" s="695"/>
      <c r="Q575" s="695"/>
      <c r="R575" s="695"/>
      <c r="S575" s="695"/>
      <c r="T575" s="695"/>
      <c r="U575" s="695"/>
      <c r="V575" s="695"/>
      <c r="W575" s="695"/>
      <c r="X575" s="695"/>
      <c r="Y575" s="695"/>
      <c r="Z575" s="695"/>
    </row>
    <row r="576">
      <c r="A576" s="695"/>
      <c r="B576" s="695"/>
      <c r="C576" s="695"/>
      <c r="D576" s="695"/>
      <c r="E576" s="695"/>
      <c r="F576" s="695"/>
      <c r="G576" s="695"/>
      <c r="H576" s="695"/>
      <c r="I576" s="695"/>
      <c r="J576" s="695"/>
      <c r="K576" s="695"/>
      <c r="L576" s="695"/>
      <c r="M576" s="695"/>
      <c r="N576" s="695"/>
      <c r="O576" s="695"/>
      <c r="P576" s="695"/>
      <c r="Q576" s="695"/>
      <c r="R576" s="695"/>
      <c r="S576" s="695"/>
      <c r="T576" s="695"/>
      <c r="U576" s="695"/>
      <c r="V576" s="695"/>
      <c r="W576" s="695"/>
      <c r="X576" s="695"/>
      <c r="Y576" s="695"/>
      <c r="Z576" s="695"/>
    </row>
    <row r="577">
      <c r="A577" s="695"/>
      <c r="B577" s="695"/>
      <c r="C577" s="695"/>
      <c r="D577" s="695"/>
      <c r="E577" s="695"/>
      <c r="F577" s="695"/>
      <c r="G577" s="695"/>
      <c r="H577" s="695"/>
      <c r="I577" s="695"/>
      <c r="J577" s="695"/>
      <c r="K577" s="695"/>
      <c r="L577" s="695"/>
      <c r="M577" s="695"/>
      <c r="N577" s="695"/>
      <c r="O577" s="695"/>
      <c r="P577" s="695"/>
      <c r="Q577" s="695"/>
      <c r="R577" s="695"/>
      <c r="S577" s="695"/>
      <c r="T577" s="695"/>
      <c r="U577" s="695"/>
      <c r="V577" s="695"/>
      <c r="W577" s="695"/>
      <c r="X577" s="695"/>
      <c r="Y577" s="695"/>
      <c r="Z577" s="695"/>
    </row>
    <row r="578">
      <c r="A578" s="695"/>
      <c r="B578" s="695"/>
      <c r="C578" s="695"/>
      <c r="D578" s="695"/>
      <c r="E578" s="695"/>
      <c r="F578" s="695"/>
      <c r="G578" s="695"/>
      <c r="H578" s="695"/>
      <c r="I578" s="695"/>
      <c r="J578" s="695"/>
      <c r="K578" s="695"/>
      <c r="L578" s="695"/>
      <c r="M578" s="695"/>
      <c r="N578" s="695"/>
      <c r="O578" s="695"/>
      <c r="P578" s="695"/>
      <c r="Q578" s="695"/>
      <c r="R578" s="695"/>
      <c r="S578" s="695"/>
      <c r="T578" s="695"/>
      <c r="U578" s="695"/>
      <c r="V578" s="695"/>
      <c r="W578" s="695"/>
      <c r="X578" s="695"/>
      <c r="Y578" s="695"/>
      <c r="Z578" s="695"/>
    </row>
    <row r="579">
      <c r="A579" s="695"/>
      <c r="B579" s="695"/>
      <c r="C579" s="695"/>
      <c r="D579" s="695"/>
      <c r="E579" s="695"/>
      <c r="F579" s="695"/>
      <c r="G579" s="695"/>
      <c r="H579" s="695"/>
      <c r="I579" s="695"/>
      <c r="J579" s="695"/>
      <c r="K579" s="695"/>
      <c r="L579" s="695"/>
      <c r="M579" s="695"/>
      <c r="N579" s="695"/>
      <c r="O579" s="695"/>
      <c r="P579" s="695"/>
      <c r="Q579" s="695"/>
      <c r="R579" s="695"/>
      <c r="S579" s="695"/>
      <c r="T579" s="695"/>
      <c r="U579" s="695"/>
      <c r="V579" s="695"/>
      <c r="W579" s="695"/>
      <c r="X579" s="695"/>
      <c r="Y579" s="695"/>
      <c r="Z579" s="695"/>
    </row>
    <row r="580">
      <c r="A580" s="695"/>
      <c r="B580" s="695"/>
      <c r="C580" s="695"/>
      <c r="D580" s="695"/>
      <c r="E580" s="695"/>
      <c r="F580" s="695"/>
      <c r="G580" s="695"/>
      <c r="H580" s="695"/>
      <c r="I580" s="695"/>
      <c r="J580" s="695"/>
      <c r="K580" s="695"/>
      <c r="L580" s="695"/>
      <c r="M580" s="695"/>
      <c r="N580" s="695"/>
      <c r="O580" s="695"/>
      <c r="P580" s="695"/>
      <c r="Q580" s="695"/>
      <c r="R580" s="695"/>
      <c r="S580" s="695"/>
      <c r="T580" s="695"/>
      <c r="U580" s="695"/>
      <c r="V580" s="695"/>
      <c r="W580" s="695"/>
      <c r="X580" s="695"/>
      <c r="Y580" s="695"/>
      <c r="Z580" s="695"/>
    </row>
    <row r="581">
      <c r="A581" s="695"/>
      <c r="B581" s="695"/>
      <c r="C581" s="695"/>
      <c r="D581" s="695"/>
      <c r="E581" s="695"/>
      <c r="F581" s="695"/>
      <c r="G581" s="695"/>
      <c r="H581" s="695"/>
      <c r="I581" s="695"/>
      <c r="J581" s="695"/>
      <c r="K581" s="695"/>
      <c r="L581" s="695"/>
      <c r="M581" s="695"/>
      <c r="N581" s="695"/>
      <c r="O581" s="695"/>
      <c r="P581" s="695"/>
      <c r="Q581" s="695"/>
      <c r="R581" s="695"/>
      <c r="S581" s="695"/>
      <c r="T581" s="695"/>
      <c r="U581" s="695"/>
      <c r="V581" s="695"/>
      <c r="W581" s="695"/>
      <c r="X581" s="695"/>
      <c r="Y581" s="695"/>
      <c r="Z581" s="695"/>
    </row>
    <row r="582">
      <c r="A582" s="695"/>
      <c r="B582" s="695"/>
      <c r="C582" s="695"/>
      <c r="D582" s="695"/>
      <c r="E582" s="695"/>
      <c r="F582" s="695"/>
      <c r="G582" s="695"/>
      <c r="H582" s="695"/>
      <c r="I582" s="695"/>
      <c r="J582" s="695"/>
      <c r="K582" s="695"/>
      <c r="L582" s="695"/>
      <c r="M582" s="695"/>
      <c r="N582" s="695"/>
      <c r="O582" s="695"/>
      <c r="P582" s="695"/>
      <c r="Q582" s="695"/>
      <c r="R582" s="695"/>
      <c r="S582" s="695"/>
      <c r="T582" s="695"/>
      <c r="U582" s="695"/>
      <c r="V582" s="695"/>
      <c r="W582" s="695"/>
      <c r="X582" s="695"/>
      <c r="Y582" s="695"/>
      <c r="Z582" s="695"/>
    </row>
    <row r="583">
      <c r="A583" s="695"/>
      <c r="B583" s="695"/>
      <c r="C583" s="695"/>
      <c r="D583" s="695"/>
      <c r="E583" s="695"/>
      <c r="F583" s="695"/>
      <c r="G583" s="695"/>
      <c r="H583" s="695"/>
      <c r="I583" s="695"/>
      <c r="J583" s="695"/>
      <c r="K583" s="695"/>
      <c r="L583" s="695"/>
      <c r="M583" s="695"/>
      <c r="N583" s="695"/>
      <c r="O583" s="695"/>
      <c r="P583" s="695"/>
      <c r="Q583" s="695"/>
      <c r="R583" s="695"/>
      <c r="S583" s="695"/>
      <c r="T583" s="695"/>
      <c r="U583" s="695"/>
      <c r="V583" s="695"/>
      <c r="W583" s="695"/>
      <c r="X583" s="695"/>
      <c r="Y583" s="695"/>
      <c r="Z583" s="695"/>
    </row>
    <row r="584">
      <c r="A584" s="695"/>
      <c r="B584" s="695"/>
      <c r="C584" s="695"/>
      <c r="D584" s="695"/>
      <c r="E584" s="695"/>
      <c r="F584" s="695"/>
      <c r="G584" s="695"/>
      <c r="H584" s="695"/>
      <c r="I584" s="695"/>
      <c r="J584" s="695"/>
      <c r="K584" s="695"/>
      <c r="L584" s="695"/>
      <c r="M584" s="695"/>
      <c r="N584" s="695"/>
      <c r="O584" s="695"/>
      <c r="P584" s="695"/>
      <c r="Q584" s="695"/>
      <c r="R584" s="695"/>
      <c r="S584" s="695"/>
      <c r="T584" s="695"/>
      <c r="U584" s="695"/>
      <c r="V584" s="695"/>
      <c r="W584" s="695"/>
      <c r="X584" s="695"/>
      <c r="Y584" s="695"/>
      <c r="Z584" s="695"/>
    </row>
    <row r="585">
      <c r="A585" s="695"/>
      <c r="B585" s="695"/>
      <c r="C585" s="695"/>
      <c r="D585" s="695"/>
      <c r="E585" s="695"/>
      <c r="F585" s="695"/>
      <c r="G585" s="695"/>
      <c r="H585" s="695"/>
      <c r="I585" s="695"/>
      <c r="J585" s="695"/>
      <c r="K585" s="695"/>
      <c r="L585" s="695"/>
      <c r="M585" s="695"/>
      <c r="N585" s="695"/>
      <c r="O585" s="695"/>
      <c r="P585" s="695"/>
      <c r="Q585" s="695"/>
      <c r="R585" s="695"/>
      <c r="S585" s="695"/>
      <c r="T585" s="695"/>
      <c r="U585" s="695"/>
      <c r="V585" s="695"/>
      <c r="W585" s="695"/>
      <c r="X585" s="695"/>
      <c r="Y585" s="695"/>
      <c r="Z585" s="695"/>
    </row>
    <row r="586">
      <c r="A586" s="695"/>
      <c r="B586" s="695"/>
      <c r="C586" s="695"/>
      <c r="D586" s="695"/>
      <c r="E586" s="695"/>
      <c r="F586" s="695"/>
      <c r="G586" s="695"/>
      <c r="H586" s="695"/>
      <c r="I586" s="695"/>
      <c r="J586" s="695"/>
      <c r="K586" s="695"/>
      <c r="L586" s="695"/>
      <c r="M586" s="695"/>
      <c r="N586" s="695"/>
      <c r="O586" s="695"/>
      <c r="P586" s="695"/>
      <c r="Q586" s="695"/>
      <c r="R586" s="695"/>
      <c r="S586" s="695"/>
      <c r="T586" s="695"/>
      <c r="U586" s="695"/>
      <c r="V586" s="695"/>
      <c r="W586" s="695"/>
      <c r="X586" s="695"/>
      <c r="Y586" s="695"/>
      <c r="Z586" s="695"/>
    </row>
    <row r="587">
      <c r="A587" s="695"/>
      <c r="B587" s="695"/>
      <c r="C587" s="695"/>
      <c r="D587" s="695"/>
      <c r="E587" s="695"/>
      <c r="F587" s="695"/>
      <c r="G587" s="695"/>
      <c r="H587" s="695"/>
      <c r="I587" s="695"/>
      <c r="J587" s="695"/>
      <c r="K587" s="695"/>
      <c r="L587" s="695"/>
      <c r="M587" s="695"/>
      <c r="N587" s="695"/>
      <c r="O587" s="695"/>
      <c r="P587" s="695"/>
      <c r="Q587" s="695"/>
      <c r="R587" s="695"/>
      <c r="S587" s="695"/>
      <c r="T587" s="695"/>
      <c r="U587" s="695"/>
      <c r="V587" s="695"/>
      <c r="W587" s="695"/>
      <c r="X587" s="695"/>
      <c r="Y587" s="695"/>
      <c r="Z587" s="695"/>
    </row>
    <row r="588">
      <c r="A588" s="695"/>
      <c r="B588" s="695"/>
      <c r="C588" s="695"/>
      <c r="D588" s="695"/>
      <c r="E588" s="695"/>
      <c r="F588" s="695"/>
      <c r="G588" s="695"/>
      <c r="H588" s="695"/>
      <c r="I588" s="695"/>
      <c r="J588" s="695"/>
      <c r="K588" s="695"/>
      <c r="L588" s="695"/>
      <c r="M588" s="695"/>
      <c r="N588" s="695"/>
      <c r="O588" s="695"/>
      <c r="P588" s="695"/>
      <c r="Q588" s="695"/>
      <c r="R588" s="695"/>
      <c r="S588" s="695"/>
      <c r="T588" s="695"/>
      <c r="U588" s="695"/>
      <c r="V588" s="695"/>
      <c r="W588" s="695"/>
      <c r="X588" s="695"/>
      <c r="Y588" s="695"/>
      <c r="Z588" s="695"/>
    </row>
    <row r="589">
      <c r="A589" s="695"/>
      <c r="B589" s="695"/>
      <c r="C589" s="695"/>
      <c r="D589" s="695"/>
      <c r="E589" s="695"/>
      <c r="F589" s="695"/>
      <c r="G589" s="695"/>
      <c r="H589" s="695"/>
      <c r="I589" s="695"/>
      <c r="J589" s="695"/>
      <c r="K589" s="695"/>
      <c r="L589" s="695"/>
      <c r="M589" s="695"/>
      <c r="N589" s="695"/>
      <c r="O589" s="695"/>
      <c r="P589" s="695"/>
      <c r="Q589" s="695"/>
      <c r="R589" s="695"/>
      <c r="S589" s="695"/>
      <c r="T589" s="695"/>
      <c r="U589" s="695"/>
      <c r="V589" s="695"/>
      <c r="W589" s="695"/>
      <c r="X589" s="695"/>
      <c r="Y589" s="695"/>
      <c r="Z589" s="695"/>
    </row>
    <row r="590">
      <c r="A590" s="695"/>
      <c r="B590" s="695"/>
      <c r="C590" s="695"/>
      <c r="D590" s="695"/>
      <c r="E590" s="695"/>
      <c r="F590" s="695"/>
      <c r="G590" s="695"/>
      <c r="H590" s="695"/>
      <c r="I590" s="695"/>
      <c r="J590" s="695"/>
      <c r="K590" s="695"/>
      <c r="L590" s="695"/>
      <c r="M590" s="695"/>
      <c r="N590" s="695"/>
      <c r="O590" s="695"/>
      <c r="P590" s="695"/>
      <c r="Q590" s="695"/>
      <c r="R590" s="695"/>
      <c r="S590" s="695"/>
      <c r="T590" s="695"/>
      <c r="U590" s="695"/>
      <c r="V590" s="695"/>
      <c r="W590" s="695"/>
      <c r="X590" s="695"/>
      <c r="Y590" s="695"/>
      <c r="Z590" s="695"/>
    </row>
    <row r="591">
      <c r="A591" s="695"/>
      <c r="B591" s="695"/>
      <c r="C591" s="695"/>
      <c r="D591" s="695"/>
      <c r="E591" s="695"/>
      <c r="F591" s="695"/>
      <c r="G591" s="695"/>
      <c r="H591" s="695"/>
      <c r="I591" s="695"/>
      <c r="J591" s="695"/>
      <c r="K591" s="695"/>
      <c r="L591" s="695"/>
      <c r="M591" s="695"/>
      <c r="N591" s="695"/>
      <c r="O591" s="695"/>
      <c r="P591" s="695"/>
      <c r="Q591" s="695"/>
      <c r="R591" s="695"/>
      <c r="S591" s="695"/>
      <c r="T591" s="695"/>
      <c r="U591" s="695"/>
      <c r="V591" s="695"/>
      <c r="W591" s="695"/>
      <c r="X591" s="695"/>
      <c r="Y591" s="695"/>
      <c r="Z591" s="695"/>
    </row>
    <row r="592">
      <c r="A592" s="695"/>
      <c r="B592" s="695"/>
      <c r="C592" s="695"/>
      <c r="D592" s="695"/>
      <c r="E592" s="695"/>
      <c r="F592" s="695"/>
      <c r="G592" s="695"/>
      <c r="H592" s="695"/>
      <c r="I592" s="695"/>
      <c r="J592" s="695"/>
      <c r="K592" s="695"/>
      <c r="L592" s="695"/>
      <c r="M592" s="695"/>
      <c r="N592" s="695"/>
      <c r="O592" s="695"/>
      <c r="P592" s="695"/>
      <c r="Q592" s="695"/>
      <c r="R592" s="695"/>
      <c r="S592" s="695"/>
      <c r="T592" s="695"/>
      <c r="U592" s="695"/>
      <c r="V592" s="695"/>
      <c r="W592" s="695"/>
      <c r="X592" s="695"/>
      <c r="Y592" s="695"/>
      <c r="Z592" s="695"/>
    </row>
    <row r="593">
      <c r="A593" s="695"/>
      <c r="B593" s="695"/>
      <c r="C593" s="695"/>
      <c r="D593" s="695"/>
      <c r="E593" s="695"/>
      <c r="F593" s="695"/>
      <c r="G593" s="695"/>
      <c r="H593" s="695"/>
      <c r="I593" s="695"/>
      <c r="J593" s="695"/>
      <c r="K593" s="695"/>
      <c r="L593" s="695"/>
      <c r="M593" s="695"/>
      <c r="N593" s="695"/>
      <c r="O593" s="695"/>
      <c r="P593" s="695"/>
      <c r="Q593" s="695"/>
      <c r="R593" s="695"/>
      <c r="S593" s="695"/>
      <c r="T593" s="695"/>
      <c r="U593" s="695"/>
      <c r="V593" s="695"/>
      <c r="W593" s="695"/>
      <c r="X593" s="695"/>
      <c r="Y593" s="695"/>
      <c r="Z593" s="695"/>
    </row>
    <row r="594">
      <c r="A594" s="695"/>
      <c r="B594" s="695"/>
      <c r="C594" s="695"/>
      <c r="D594" s="695"/>
      <c r="E594" s="695"/>
      <c r="F594" s="695"/>
      <c r="G594" s="695"/>
      <c r="H594" s="695"/>
      <c r="I594" s="695"/>
      <c r="J594" s="695"/>
      <c r="K594" s="695"/>
      <c r="L594" s="695"/>
      <c r="M594" s="695"/>
      <c r="N594" s="695"/>
      <c r="O594" s="695"/>
      <c r="P594" s="695"/>
      <c r="Q594" s="695"/>
      <c r="R594" s="695"/>
      <c r="S594" s="695"/>
      <c r="T594" s="695"/>
      <c r="U594" s="695"/>
      <c r="V594" s="695"/>
      <c r="W594" s="695"/>
      <c r="X594" s="695"/>
      <c r="Y594" s="695"/>
      <c r="Z594" s="695"/>
    </row>
    <row r="595">
      <c r="A595" s="695"/>
      <c r="B595" s="695"/>
      <c r="C595" s="695"/>
      <c r="D595" s="695"/>
      <c r="E595" s="695"/>
      <c r="F595" s="695"/>
      <c r="G595" s="695"/>
      <c r="H595" s="695"/>
      <c r="I595" s="695"/>
      <c r="J595" s="695"/>
      <c r="K595" s="695"/>
      <c r="L595" s="695"/>
      <c r="M595" s="695"/>
      <c r="N595" s="695"/>
      <c r="O595" s="695"/>
      <c r="P595" s="695"/>
      <c r="Q595" s="695"/>
      <c r="R595" s="695"/>
      <c r="S595" s="695"/>
      <c r="T595" s="695"/>
      <c r="U595" s="695"/>
      <c r="V595" s="695"/>
      <c r="W595" s="695"/>
      <c r="X595" s="695"/>
      <c r="Y595" s="695"/>
      <c r="Z595" s="695"/>
    </row>
    <row r="596">
      <c r="A596" s="695"/>
      <c r="B596" s="695"/>
      <c r="C596" s="695"/>
      <c r="D596" s="695"/>
      <c r="E596" s="695"/>
      <c r="F596" s="695"/>
      <c r="G596" s="695"/>
      <c r="H596" s="695"/>
      <c r="I596" s="695"/>
      <c r="J596" s="695"/>
      <c r="K596" s="695"/>
      <c r="L596" s="695"/>
      <c r="M596" s="695"/>
      <c r="N596" s="695"/>
      <c r="O596" s="695"/>
      <c r="P596" s="695"/>
      <c r="Q596" s="695"/>
      <c r="R596" s="695"/>
      <c r="S596" s="695"/>
      <c r="T596" s="695"/>
      <c r="U596" s="695"/>
      <c r="V596" s="695"/>
      <c r="W596" s="695"/>
      <c r="X596" s="695"/>
      <c r="Y596" s="695"/>
      <c r="Z596" s="695"/>
    </row>
    <row r="597">
      <c r="A597" s="695"/>
      <c r="B597" s="695"/>
      <c r="C597" s="695"/>
      <c r="D597" s="695"/>
      <c r="E597" s="695"/>
      <c r="F597" s="695"/>
      <c r="G597" s="695"/>
      <c r="H597" s="695"/>
      <c r="I597" s="695"/>
      <c r="J597" s="695"/>
      <c r="K597" s="695"/>
      <c r="L597" s="695"/>
      <c r="M597" s="695"/>
      <c r="N597" s="695"/>
      <c r="O597" s="695"/>
      <c r="P597" s="695"/>
      <c r="Q597" s="695"/>
      <c r="R597" s="695"/>
      <c r="S597" s="695"/>
      <c r="T597" s="695"/>
      <c r="U597" s="695"/>
      <c r="V597" s="695"/>
      <c r="W597" s="695"/>
      <c r="X597" s="695"/>
      <c r="Y597" s="695"/>
      <c r="Z597" s="695"/>
    </row>
    <row r="598">
      <c r="A598" s="695"/>
      <c r="B598" s="695"/>
      <c r="C598" s="695"/>
      <c r="D598" s="695"/>
      <c r="E598" s="695"/>
      <c r="F598" s="695"/>
      <c r="G598" s="695"/>
      <c r="H598" s="695"/>
      <c r="I598" s="695"/>
      <c r="J598" s="695"/>
      <c r="K598" s="695"/>
      <c r="L598" s="695"/>
      <c r="M598" s="695"/>
      <c r="N598" s="695"/>
      <c r="O598" s="695"/>
      <c r="P598" s="695"/>
      <c r="Q598" s="695"/>
      <c r="R598" s="695"/>
      <c r="S598" s="695"/>
      <c r="T598" s="695"/>
      <c r="U598" s="695"/>
      <c r="V598" s="695"/>
      <c r="W598" s="695"/>
      <c r="X598" s="695"/>
      <c r="Y598" s="695"/>
      <c r="Z598" s="695"/>
    </row>
    <row r="599">
      <c r="A599" s="695"/>
      <c r="B599" s="695"/>
      <c r="C599" s="695"/>
      <c r="D599" s="695"/>
      <c r="E599" s="695"/>
      <c r="F599" s="695"/>
      <c r="G599" s="695"/>
      <c r="H599" s="695"/>
      <c r="I599" s="695"/>
      <c r="J599" s="695"/>
      <c r="K599" s="695"/>
      <c r="L599" s="695"/>
      <c r="M599" s="695"/>
      <c r="N599" s="695"/>
      <c r="O599" s="695"/>
      <c r="P599" s="695"/>
      <c r="Q599" s="695"/>
      <c r="R599" s="695"/>
      <c r="S599" s="695"/>
      <c r="T599" s="695"/>
      <c r="U599" s="695"/>
      <c r="V599" s="695"/>
      <c r="W599" s="695"/>
      <c r="X599" s="695"/>
      <c r="Y599" s="695"/>
      <c r="Z599" s="695"/>
    </row>
    <row r="600">
      <c r="A600" s="695"/>
      <c r="B600" s="695"/>
      <c r="C600" s="695"/>
      <c r="D600" s="695"/>
      <c r="E600" s="695"/>
      <c r="F600" s="695"/>
      <c r="G600" s="695"/>
      <c r="H600" s="695"/>
      <c r="I600" s="695"/>
      <c r="J600" s="695"/>
      <c r="K600" s="695"/>
      <c r="L600" s="695"/>
      <c r="M600" s="695"/>
      <c r="N600" s="695"/>
      <c r="O600" s="695"/>
      <c r="P600" s="695"/>
      <c r="Q600" s="695"/>
      <c r="R600" s="695"/>
      <c r="S600" s="695"/>
      <c r="T600" s="695"/>
      <c r="U600" s="695"/>
      <c r="V600" s="695"/>
      <c r="W600" s="695"/>
      <c r="X600" s="695"/>
      <c r="Y600" s="695"/>
      <c r="Z600" s="695"/>
    </row>
    <row r="601">
      <c r="A601" s="695"/>
      <c r="B601" s="695"/>
      <c r="C601" s="695"/>
      <c r="D601" s="695"/>
      <c r="E601" s="695"/>
      <c r="F601" s="695"/>
      <c r="G601" s="695"/>
      <c r="H601" s="695"/>
      <c r="I601" s="695"/>
      <c r="J601" s="695"/>
      <c r="K601" s="695"/>
      <c r="L601" s="695"/>
      <c r="M601" s="695"/>
      <c r="N601" s="695"/>
      <c r="O601" s="695"/>
      <c r="P601" s="695"/>
      <c r="Q601" s="695"/>
      <c r="R601" s="695"/>
      <c r="S601" s="695"/>
      <c r="T601" s="695"/>
      <c r="U601" s="695"/>
      <c r="V601" s="695"/>
      <c r="W601" s="695"/>
      <c r="X601" s="695"/>
      <c r="Y601" s="695"/>
      <c r="Z601" s="695"/>
    </row>
    <row r="602">
      <c r="A602" s="695"/>
      <c r="B602" s="695"/>
      <c r="C602" s="695"/>
      <c r="D602" s="695"/>
      <c r="E602" s="695"/>
      <c r="F602" s="695"/>
      <c r="G602" s="695"/>
      <c r="H602" s="695"/>
      <c r="I602" s="695"/>
      <c r="J602" s="695"/>
      <c r="K602" s="695"/>
      <c r="L602" s="695"/>
      <c r="M602" s="695"/>
      <c r="N602" s="695"/>
      <c r="O602" s="695"/>
      <c r="P602" s="695"/>
      <c r="Q602" s="695"/>
      <c r="R602" s="695"/>
      <c r="S602" s="695"/>
      <c r="T602" s="695"/>
      <c r="U602" s="695"/>
      <c r="V602" s="695"/>
      <c r="W602" s="695"/>
      <c r="X602" s="695"/>
      <c r="Y602" s="695"/>
      <c r="Z602" s="695"/>
    </row>
    <row r="603">
      <c r="A603" s="695"/>
      <c r="B603" s="695"/>
      <c r="C603" s="695"/>
      <c r="D603" s="695"/>
      <c r="E603" s="695"/>
      <c r="F603" s="695"/>
      <c r="G603" s="695"/>
      <c r="H603" s="695"/>
      <c r="I603" s="695"/>
      <c r="J603" s="695"/>
      <c r="K603" s="695"/>
      <c r="L603" s="695"/>
      <c r="M603" s="695"/>
      <c r="N603" s="695"/>
      <c r="O603" s="695"/>
      <c r="P603" s="695"/>
      <c r="Q603" s="695"/>
      <c r="R603" s="695"/>
      <c r="S603" s="695"/>
      <c r="T603" s="695"/>
      <c r="U603" s="695"/>
      <c r="V603" s="695"/>
      <c r="W603" s="695"/>
      <c r="X603" s="695"/>
      <c r="Y603" s="695"/>
      <c r="Z603" s="695"/>
    </row>
    <row r="604">
      <c r="A604" s="695"/>
      <c r="B604" s="695"/>
      <c r="C604" s="695"/>
      <c r="D604" s="695"/>
      <c r="E604" s="695"/>
      <c r="F604" s="695"/>
      <c r="G604" s="695"/>
      <c r="H604" s="695"/>
      <c r="I604" s="695"/>
      <c r="J604" s="695"/>
      <c r="K604" s="695"/>
      <c r="L604" s="695"/>
      <c r="M604" s="695"/>
      <c r="N604" s="695"/>
      <c r="O604" s="695"/>
      <c r="P604" s="695"/>
      <c r="Q604" s="695"/>
      <c r="R604" s="695"/>
      <c r="S604" s="695"/>
      <c r="T604" s="695"/>
      <c r="U604" s="695"/>
      <c r="V604" s="695"/>
      <c r="W604" s="695"/>
      <c r="X604" s="695"/>
      <c r="Y604" s="695"/>
      <c r="Z604" s="695"/>
    </row>
    <row r="605">
      <c r="A605" s="695"/>
      <c r="B605" s="695"/>
      <c r="C605" s="695"/>
      <c r="D605" s="695"/>
      <c r="E605" s="695"/>
      <c r="F605" s="695"/>
      <c r="G605" s="695"/>
      <c r="H605" s="695"/>
      <c r="I605" s="695"/>
      <c r="J605" s="695"/>
      <c r="K605" s="695"/>
      <c r="L605" s="695"/>
      <c r="M605" s="695"/>
      <c r="N605" s="695"/>
      <c r="O605" s="695"/>
      <c r="P605" s="695"/>
      <c r="Q605" s="695"/>
      <c r="R605" s="695"/>
      <c r="S605" s="695"/>
      <c r="T605" s="695"/>
      <c r="U605" s="695"/>
      <c r="V605" s="695"/>
      <c r="W605" s="695"/>
      <c r="X605" s="695"/>
      <c r="Y605" s="695"/>
      <c r="Z605" s="695"/>
    </row>
    <row r="606">
      <c r="A606" s="695"/>
      <c r="B606" s="695"/>
      <c r="C606" s="695"/>
      <c r="D606" s="695"/>
      <c r="E606" s="695"/>
      <c r="F606" s="695"/>
      <c r="G606" s="695"/>
      <c r="H606" s="695"/>
      <c r="I606" s="695"/>
      <c r="J606" s="695"/>
      <c r="K606" s="695"/>
      <c r="L606" s="695"/>
      <c r="M606" s="695"/>
      <c r="N606" s="695"/>
      <c r="O606" s="695"/>
      <c r="P606" s="695"/>
      <c r="Q606" s="695"/>
      <c r="R606" s="695"/>
      <c r="S606" s="695"/>
      <c r="T606" s="695"/>
      <c r="U606" s="695"/>
      <c r="V606" s="695"/>
      <c r="W606" s="695"/>
      <c r="X606" s="695"/>
      <c r="Y606" s="695"/>
      <c r="Z606" s="695"/>
    </row>
    <row r="607">
      <c r="A607" s="695"/>
      <c r="B607" s="695"/>
      <c r="C607" s="695"/>
      <c r="D607" s="695"/>
      <c r="E607" s="695"/>
      <c r="F607" s="695"/>
      <c r="G607" s="695"/>
      <c r="H607" s="695"/>
      <c r="I607" s="695"/>
      <c r="J607" s="695"/>
      <c r="K607" s="695"/>
      <c r="L607" s="695"/>
      <c r="M607" s="695"/>
      <c r="N607" s="695"/>
      <c r="O607" s="695"/>
      <c r="P607" s="695"/>
      <c r="Q607" s="695"/>
      <c r="R607" s="695"/>
      <c r="S607" s="695"/>
      <c r="T607" s="695"/>
      <c r="U607" s="695"/>
      <c r="V607" s="695"/>
      <c r="W607" s="695"/>
      <c r="X607" s="695"/>
      <c r="Y607" s="695"/>
      <c r="Z607" s="695"/>
    </row>
    <row r="608">
      <c r="A608" s="695"/>
      <c r="B608" s="695"/>
      <c r="C608" s="695"/>
      <c r="D608" s="695"/>
      <c r="E608" s="695"/>
      <c r="F608" s="695"/>
      <c r="G608" s="695"/>
      <c r="H608" s="695"/>
      <c r="I608" s="695"/>
      <c r="J608" s="695"/>
      <c r="K608" s="695"/>
      <c r="L608" s="695"/>
      <c r="M608" s="695"/>
      <c r="N608" s="695"/>
      <c r="O608" s="695"/>
      <c r="P608" s="695"/>
      <c r="Q608" s="695"/>
      <c r="R608" s="695"/>
      <c r="S608" s="695"/>
      <c r="T608" s="695"/>
      <c r="U608" s="695"/>
      <c r="V608" s="695"/>
      <c r="W608" s="695"/>
      <c r="X608" s="695"/>
      <c r="Y608" s="695"/>
      <c r="Z608" s="695"/>
    </row>
    <row r="609">
      <c r="A609" s="695"/>
      <c r="B609" s="695"/>
      <c r="C609" s="695"/>
      <c r="D609" s="695"/>
      <c r="E609" s="695"/>
      <c r="F609" s="695"/>
      <c r="G609" s="695"/>
      <c r="H609" s="695"/>
      <c r="I609" s="695"/>
      <c r="J609" s="695"/>
      <c r="K609" s="695"/>
      <c r="L609" s="695"/>
      <c r="M609" s="695"/>
      <c r="N609" s="695"/>
      <c r="O609" s="695"/>
      <c r="P609" s="695"/>
      <c r="Q609" s="695"/>
      <c r="R609" s="695"/>
      <c r="S609" s="695"/>
      <c r="T609" s="695"/>
      <c r="U609" s="695"/>
      <c r="V609" s="695"/>
      <c r="W609" s="695"/>
      <c r="X609" s="695"/>
      <c r="Y609" s="695"/>
      <c r="Z609" s="695"/>
    </row>
    <row r="610">
      <c r="A610" s="695"/>
      <c r="B610" s="695"/>
      <c r="C610" s="695"/>
      <c r="D610" s="695"/>
      <c r="E610" s="695"/>
      <c r="F610" s="695"/>
      <c r="G610" s="695"/>
      <c r="H610" s="695"/>
      <c r="I610" s="695"/>
      <c r="J610" s="695"/>
      <c r="K610" s="695"/>
      <c r="L610" s="695"/>
      <c r="M610" s="695"/>
      <c r="N610" s="695"/>
      <c r="O610" s="695"/>
      <c r="P610" s="695"/>
      <c r="Q610" s="695"/>
      <c r="R610" s="695"/>
      <c r="S610" s="695"/>
      <c r="T610" s="695"/>
      <c r="U610" s="695"/>
      <c r="V610" s="695"/>
      <c r="W610" s="695"/>
      <c r="X610" s="695"/>
      <c r="Y610" s="695"/>
      <c r="Z610" s="695"/>
    </row>
    <row r="611">
      <c r="A611" s="695"/>
      <c r="B611" s="695"/>
      <c r="C611" s="695"/>
      <c r="D611" s="695"/>
      <c r="E611" s="695"/>
      <c r="F611" s="695"/>
      <c r="G611" s="695"/>
      <c r="H611" s="695"/>
      <c r="I611" s="695"/>
      <c r="J611" s="695"/>
      <c r="K611" s="695"/>
      <c r="L611" s="695"/>
      <c r="M611" s="695"/>
      <c r="N611" s="695"/>
      <c r="O611" s="695"/>
      <c r="P611" s="695"/>
      <c r="Q611" s="695"/>
      <c r="R611" s="695"/>
      <c r="S611" s="695"/>
      <c r="T611" s="695"/>
      <c r="U611" s="695"/>
      <c r="V611" s="695"/>
      <c r="W611" s="695"/>
      <c r="X611" s="695"/>
      <c r="Y611" s="695"/>
      <c r="Z611" s="695"/>
    </row>
    <row r="612">
      <c r="A612" s="695"/>
      <c r="B612" s="695"/>
      <c r="C612" s="695"/>
      <c r="D612" s="695"/>
      <c r="E612" s="695"/>
      <c r="F612" s="695"/>
      <c r="G612" s="695"/>
      <c r="H612" s="695"/>
      <c r="I612" s="695"/>
      <c r="J612" s="695"/>
      <c r="K612" s="695"/>
      <c r="L612" s="695"/>
      <c r="M612" s="695"/>
      <c r="N612" s="695"/>
      <c r="O612" s="695"/>
      <c r="P612" s="695"/>
      <c r="Q612" s="695"/>
      <c r="R612" s="695"/>
      <c r="S612" s="695"/>
      <c r="T612" s="695"/>
      <c r="U612" s="695"/>
      <c r="V612" s="695"/>
      <c r="W612" s="695"/>
      <c r="X612" s="695"/>
      <c r="Y612" s="695"/>
      <c r="Z612" s="695"/>
    </row>
    <row r="613">
      <c r="A613" s="695"/>
      <c r="B613" s="695"/>
      <c r="C613" s="695"/>
      <c r="D613" s="695"/>
      <c r="E613" s="695"/>
      <c r="F613" s="695"/>
      <c r="G613" s="695"/>
      <c r="H613" s="695"/>
      <c r="I613" s="695"/>
      <c r="J613" s="695"/>
      <c r="K613" s="695"/>
      <c r="L613" s="695"/>
      <c r="M613" s="695"/>
      <c r="N613" s="695"/>
      <c r="O613" s="695"/>
      <c r="P613" s="695"/>
      <c r="Q613" s="695"/>
      <c r="R613" s="695"/>
      <c r="S613" s="695"/>
      <c r="T613" s="695"/>
      <c r="U613" s="695"/>
      <c r="V613" s="695"/>
      <c r="W613" s="695"/>
      <c r="X613" s="695"/>
      <c r="Y613" s="695"/>
      <c r="Z613" s="695"/>
    </row>
    <row r="614">
      <c r="A614" s="695"/>
      <c r="B614" s="695"/>
      <c r="C614" s="695"/>
      <c r="D614" s="695"/>
      <c r="E614" s="695"/>
      <c r="F614" s="695"/>
      <c r="G614" s="695"/>
      <c r="H614" s="695"/>
      <c r="I614" s="695"/>
      <c r="J614" s="695"/>
      <c r="K614" s="695"/>
      <c r="L614" s="695"/>
      <c r="M614" s="695"/>
      <c r="N614" s="695"/>
      <c r="O614" s="695"/>
      <c r="P614" s="695"/>
      <c r="Q614" s="695"/>
      <c r="R614" s="695"/>
      <c r="S614" s="695"/>
      <c r="T614" s="695"/>
      <c r="U614" s="695"/>
      <c r="V614" s="695"/>
      <c r="W614" s="695"/>
      <c r="X614" s="695"/>
      <c r="Y614" s="695"/>
      <c r="Z614" s="695"/>
    </row>
    <row r="615">
      <c r="A615" s="695"/>
      <c r="B615" s="695"/>
      <c r="C615" s="695"/>
      <c r="D615" s="695"/>
      <c r="E615" s="695"/>
      <c r="F615" s="695"/>
      <c r="G615" s="695"/>
      <c r="H615" s="695"/>
      <c r="I615" s="695"/>
      <c r="J615" s="695"/>
      <c r="K615" s="695"/>
      <c r="L615" s="695"/>
      <c r="M615" s="695"/>
      <c r="N615" s="695"/>
      <c r="O615" s="695"/>
      <c r="P615" s="695"/>
      <c r="Q615" s="695"/>
      <c r="R615" s="695"/>
      <c r="S615" s="695"/>
      <c r="T615" s="695"/>
      <c r="U615" s="695"/>
      <c r="V615" s="695"/>
      <c r="W615" s="695"/>
      <c r="X615" s="695"/>
      <c r="Y615" s="695"/>
      <c r="Z615" s="695"/>
    </row>
    <row r="616">
      <c r="A616" s="695"/>
      <c r="B616" s="695"/>
      <c r="C616" s="695"/>
      <c r="D616" s="695"/>
      <c r="E616" s="695"/>
      <c r="F616" s="695"/>
      <c r="G616" s="695"/>
      <c r="H616" s="695"/>
      <c r="I616" s="695"/>
      <c r="J616" s="695"/>
      <c r="K616" s="695"/>
      <c r="L616" s="695"/>
      <c r="M616" s="695"/>
      <c r="N616" s="695"/>
      <c r="O616" s="695"/>
      <c r="P616" s="695"/>
      <c r="Q616" s="695"/>
      <c r="R616" s="695"/>
      <c r="S616" s="695"/>
      <c r="T616" s="695"/>
      <c r="U616" s="695"/>
      <c r="V616" s="695"/>
      <c r="W616" s="695"/>
      <c r="X616" s="695"/>
      <c r="Y616" s="695"/>
      <c r="Z616" s="695"/>
    </row>
    <row r="617">
      <c r="A617" s="695"/>
      <c r="B617" s="695"/>
      <c r="C617" s="695"/>
      <c r="D617" s="695"/>
      <c r="E617" s="695"/>
      <c r="F617" s="695"/>
      <c r="G617" s="695"/>
      <c r="H617" s="695"/>
      <c r="I617" s="695"/>
      <c r="J617" s="695"/>
      <c r="K617" s="695"/>
      <c r="L617" s="695"/>
      <c r="M617" s="695"/>
      <c r="N617" s="695"/>
      <c r="O617" s="695"/>
      <c r="P617" s="695"/>
      <c r="Q617" s="695"/>
      <c r="R617" s="695"/>
      <c r="S617" s="695"/>
      <c r="T617" s="695"/>
      <c r="U617" s="695"/>
      <c r="V617" s="695"/>
      <c r="W617" s="695"/>
      <c r="X617" s="695"/>
      <c r="Y617" s="695"/>
      <c r="Z617" s="695"/>
    </row>
    <row r="618">
      <c r="A618" s="695"/>
      <c r="B618" s="695"/>
      <c r="C618" s="695"/>
      <c r="D618" s="695"/>
      <c r="E618" s="695"/>
      <c r="F618" s="695"/>
      <c r="G618" s="695"/>
      <c r="H618" s="695"/>
      <c r="I618" s="695"/>
      <c r="J618" s="695"/>
      <c r="K618" s="695"/>
      <c r="L618" s="695"/>
      <c r="M618" s="695"/>
      <c r="N618" s="695"/>
      <c r="O618" s="695"/>
      <c r="P618" s="695"/>
      <c r="Q618" s="695"/>
      <c r="R618" s="695"/>
      <c r="S618" s="695"/>
      <c r="T618" s="695"/>
      <c r="U618" s="695"/>
      <c r="V618" s="695"/>
      <c r="W618" s="695"/>
      <c r="X618" s="695"/>
      <c r="Y618" s="695"/>
      <c r="Z618" s="695"/>
    </row>
    <row r="619">
      <c r="A619" s="695"/>
      <c r="B619" s="695"/>
      <c r="C619" s="695"/>
      <c r="D619" s="695"/>
      <c r="E619" s="695"/>
      <c r="F619" s="695"/>
      <c r="G619" s="695"/>
      <c r="H619" s="695"/>
      <c r="I619" s="695"/>
      <c r="J619" s="695"/>
      <c r="K619" s="695"/>
      <c r="L619" s="695"/>
      <c r="M619" s="695"/>
      <c r="N619" s="695"/>
      <c r="O619" s="695"/>
      <c r="P619" s="695"/>
      <c r="Q619" s="695"/>
      <c r="R619" s="695"/>
      <c r="S619" s="695"/>
      <c r="T619" s="695"/>
      <c r="U619" s="695"/>
      <c r="V619" s="695"/>
      <c r="W619" s="695"/>
      <c r="X619" s="695"/>
      <c r="Y619" s="695"/>
      <c r="Z619" s="695"/>
    </row>
    <row r="620">
      <c r="A620" s="695"/>
      <c r="B620" s="695"/>
      <c r="C620" s="695"/>
      <c r="D620" s="695"/>
      <c r="E620" s="695"/>
      <c r="F620" s="695"/>
      <c r="G620" s="695"/>
      <c r="H620" s="695"/>
      <c r="I620" s="695"/>
      <c r="J620" s="695"/>
      <c r="K620" s="695"/>
      <c r="L620" s="695"/>
      <c r="M620" s="695"/>
      <c r="N620" s="695"/>
      <c r="O620" s="695"/>
      <c r="P620" s="695"/>
      <c r="Q620" s="695"/>
      <c r="R620" s="695"/>
      <c r="S620" s="695"/>
      <c r="T620" s="695"/>
      <c r="U620" s="695"/>
      <c r="V620" s="695"/>
      <c r="W620" s="695"/>
      <c r="X620" s="695"/>
      <c r="Y620" s="695"/>
      <c r="Z620" s="695"/>
    </row>
    <row r="621">
      <c r="A621" s="695"/>
      <c r="B621" s="695"/>
      <c r="C621" s="695"/>
      <c r="D621" s="695"/>
      <c r="E621" s="695"/>
      <c r="F621" s="695"/>
      <c r="G621" s="695"/>
      <c r="H621" s="695"/>
      <c r="I621" s="695"/>
      <c r="J621" s="695"/>
      <c r="K621" s="695"/>
      <c r="L621" s="695"/>
      <c r="M621" s="695"/>
      <c r="N621" s="695"/>
      <c r="O621" s="695"/>
      <c r="P621" s="695"/>
      <c r="Q621" s="695"/>
      <c r="R621" s="695"/>
      <c r="S621" s="695"/>
      <c r="T621" s="695"/>
      <c r="U621" s="695"/>
      <c r="V621" s="695"/>
      <c r="W621" s="695"/>
      <c r="X621" s="695"/>
      <c r="Y621" s="695"/>
      <c r="Z621" s="695"/>
    </row>
    <row r="622">
      <c r="A622" s="695"/>
      <c r="B622" s="695"/>
      <c r="C622" s="695"/>
      <c r="D622" s="695"/>
      <c r="E622" s="695"/>
      <c r="F622" s="695"/>
      <c r="G622" s="695"/>
      <c r="H622" s="695"/>
      <c r="I622" s="695"/>
      <c r="J622" s="695"/>
      <c r="K622" s="695"/>
      <c r="L622" s="695"/>
      <c r="M622" s="695"/>
      <c r="N622" s="695"/>
      <c r="O622" s="695"/>
      <c r="P622" s="695"/>
      <c r="Q622" s="695"/>
      <c r="R622" s="695"/>
      <c r="S622" s="695"/>
      <c r="T622" s="695"/>
      <c r="U622" s="695"/>
      <c r="V622" s="695"/>
      <c r="W622" s="695"/>
      <c r="X622" s="695"/>
      <c r="Y622" s="695"/>
      <c r="Z622" s="695"/>
    </row>
    <row r="623">
      <c r="A623" s="695"/>
      <c r="B623" s="695"/>
      <c r="C623" s="695"/>
      <c r="D623" s="695"/>
      <c r="E623" s="695"/>
      <c r="F623" s="695"/>
      <c r="G623" s="695"/>
      <c r="H623" s="695"/>
      <c r="I623" s="695"/>
      <c r="J623" s="695"/>
      <c r="K623" s="695"/>
      <c r="L623" s="695"/>
      <c r="M623" s="695"/>
      <c r="N623" s="695"/>
      <c r="O623" s="695"/>
      <c r="P623" s="695"/>
      <c r="Q623" s="695"/>
      <c r="R623" s="695"/>
      <c r="S623" s="695"/>
      <c r="T623" s="695"/>
      <c r="U623" s="695"/>
      <c r="V623" s="695"/>
      <c r="W623" s="695"/>
      <c r="X623" s="695"/>
      <c r="Y623" s="695"/>
      <c r="Z623" s="695"/>
    </row>
    <row r="624">
      <c r="A624" s="695"/>
      <c r="B624" s="695"/>
      <c r="C624" s="695"/>
      <c r="D624" s="695"/>
      <c r="E624" s="695"/>
      <c r="F624" s="695"/>
      <c r="G624" s="695"/>
      <c r="H624" s="695"/>
      <c r="I624" s="695"/>
      <c r="J624" s="695"/>
      <c r="K624" s="695"/>
      <c r="L624" s="695"/>
      <c r="M624" s="695"/>
      <c r="N624" s="695"/>
      <c r="O624" s="695"/>
      <c r="P624" s="695"/>
      <c r="Q624" s="695"/>
      <c r="R624" s="695"/>
      <c r="S624" s="695"/>
      <c r="T624" s="695"/>
      <c r="U624" s="695"/>
      <c r="V624" s="695"/>
      <c r="W624" s="695"/>
      <c r="X624" s="695"/>
      <c r="Y624" s="695"/>
      <c r="Z624" s="695"/>
    </row>
    <row r="625">
      <c r="A625" s="695"/>
      <c r="B625" s="695"/>
      <c r="C625" s="695"/>
      <c r="D625" s="695"/>
      <c r="E625" s="695"/>
      <c r="F625" s="695"/>
      <c r="G625" s="695"/>
      <c r="H625" s="695"/>
      <c r="I625" s="695"/>
      <c r="J625" s="695"/>
      <c r="K625" s="695"/>
      <c r="L625" s="695"/>
      <c r="M625" s="695"/>
      <c r="N625" s="695"/>
      <c r="O625" s="695"/>
      <c r="P625" s="695"/>
      <c r="Q625" s="695"/>
      <c r="R625" s="695"/>
      <c r="S625" s="695"/>
      <c r="T625" s="695"/>
      <c r="U625" s="695"/>
      <c r="V625" s="695"/>
      <c r="W625" s="695"/>
      <c r="X625" s="695"/>
      <c r="Y625" s="695"/>
      <c r="Z625" s="695"/>
    </row>
    <row r="626">
      <c r="A626" s="695"/>
      <c r="B626" s="695"/>
      <c r="C626" s="695"/>
      <c r="D626" s="695"/>
      <c r="E626" s="695"/>
      <c r="F626" s="695"/>
      <c r="G626" s="695"/>
      <c r="H626" s="695"/>
      <c r="I626" s="695"/>
      <c r="J626" s="695"/>
      <c r="K626" s="695"/>
      <c r="L626" s="695"/>
      <c r="M626" s="695"/>
      <c r="N626" s="695"/>
      <c r="O626" s="695"/>
      <c r="P626" s="695"/>
      <c r="Q626" s="695"/>
      <c r="R626" s="695"/>
      <c r="S626" s="695"/>
      <c r="T626" s="695"/>
      <c r="U626" s="695"/>
      <c r="V626" s="695"/>
      <c r="W626" s="695"/>
      <c r="X626" s="695"/>
      <c r="Y626" s="695"/>
      <c r="Z626" s="695"/>
    </row>
    <row r="627">
      <c r="A627" s="695"/>
      <c r="B627" s="695"/>
      <c r="C627" s="695"/>
      <c r="D627" s="695"/>
      <c r="E627" s="695"/>
      <c r="F627" s="695"/>
      <c r="G627" s="695"/>
      <c r="H627" s="695"/>
      <c r="I627" s="695"/>
      <c r="J627" s="695"/>
      <c r="K627" s="695"/>
      <c r="L627" s="695"/>
      <c r="M627" s="695"/>
      <c r="N627" s="695"/>
      <c r="O627" s="695"/>
      <c r="P627" s="695"/>
      <c r="Q627" s="695"/>
      <c r="R627" s="695"/>
      <c r="S627" s="695"/>
      <c r="T627" s="695"/>
      <c r="U627" s="695"/>
      <c r="V627" s="695"/>
      <c r="W627" s="695"/>
      <c r="X627" s="695"/>
      <c r="Y627" s="695"/>
      <c r="Z627" s="695"/>
    </row>
    <row r="628">
      <c r="A628" s="695"/>
      <c r="B628" s="695"/>
      <c r="C628" s="695"/>
      <c r="D628" s="695"/>
      <c r="E628" s="695"/>
      <c r="F628" s="695"/>
      <c r="G628" s="695"/>
      <c r="H628" s="695"/>
      <c r="I628" s="695"/>
      <c r="J628" s="695"/>
      <c r="K628" s="695"/>
      <c r="L628" s="695"/>
      <c r="M628" s="695"/>
      <c r="N628" s="695"/>
      <c r="O628" s="695"/>
      <c r="P628" s="695"/>
      <c r="Q628" s="695"/>
      <c r="R628" s="695"/>
      <c r="S628" s="695"/>
      <c r="T628" s="695"/>
      <c r="U628" s="695"/>
      <c r="V628" s="695"/>
      <c r="W628" s="695"/>
      <c r="X628" s="695"/>
      <c r="Y628" s="695"/>
      <c r="Z628" s="695"/>
    </row>
    <row r="629">
      <c r="A629" s="695"/>
      <c r="B629" s="695"/>
      <c r="C629" s="695"/>
      <c r="D629" s="695"/>
      <c r="E629" s="695"/>
      <c r="F629" s="695"/>
      <c r="G629" s="695"/>
      <c r="H629" s="695"/>
      <c r="I629" s="695"/>
      <c r="J629" s="695"/>
      <c r="K629" s="695"/>
      <c r="L629" s="695"/>
      <c r="M629" s="695"/>
      <c r="N629" s="695"/>
      <c r="O629" s="695"/>
      <c r="P629" s="695"/>
      <c r="Q629" s="695"/>
      <c r="R629" s="695"/>
      <c r="S629" s="695"/>
      <c r="T629" s="695"/>
      <c r="U629" s="695"/>
      <c r="V629" s="695"/>
      <c r="W629" s="695"/>
      <c r="X629" s="695"/>
      <c r="Y629" s="695"/>
      <c r="Z629" s="695"/>
    </row>
    <row r="630">
      <c r="A630" s="695"/>
      <c r="B630" s="695"/>
      <c r="C630" s="695"/>
      <c r="D630" s="695"/>
      <c r="E630" s="695"/>
      <c r="F630" s="695"/>
      <c r="G630" s="695"/>
      <c r="H630" s="695"/>
      <c r="I630" s="695"/>
      <c r="J630" s="695"/>
      <c r="K630" s="695"/>
      <c r="L630" s="695"/>
      <c r="M630" s="695"/>
      <c r="N630" s="695"/>
      <c r="O630" s="695"/>
      <c r="P630" s="695"/>
      <c r="Q630" s="695"/>
      <c r="R630" s="695"/>
      <c r="S630" s="695"/>
      <c r="T630" s="695"/>
      <c r="U630" s="695"/>
      <c r="V630" s="695"/>
      <c r="W630" s="695"/>
      <c r="X630" s="695"/>
      <c r="Y630" s="695"/>
      <c r="Z630" s="695"/>
    </row>
    <row r="631">
      <c r="A631" s="695"/>
      <c r="B631" s="695"/>
      <c r="C631" s="695"/>
      <c r="D631" s="695"/>
      <c r="E631" s="695"/>
      <c r="F631" s="695"/>
      <c r="G631" s="695"/>
      <c r="H631" s="695"/>
      <c r="I631" s="695"/>
      <c r="J631" s="695"/>
      <c r="K631" s="695"/>
      <c r="L631" s="695"/>
      <c r="M631" s="695"/>
      <c r="N631" s="695"/>
      <c r="O631" s="695"/>
      <c r="P631" s="695"/>
      <c r="Q631" s="695"/>
      <c r="R631" s="695"/>
      <c r="S631" s="695"/>
      <c r="T631" s="695"/>
      <c r="U631" s="695"/>
      <c r="V631" s="695"/>
      <c r="W631" s="695"/>
      <c r="X631" s="695"/>
      <c r="Y631" s="695"/>
      <c r="Z631" s="695"/>
    </row>
    <row r="632">
      <c r="A632" s="695"/>
      <c r="B632" s="695"/>
      <c r="C632" s="695"/>
      <c r="D632" s="695"/>
      <c r="E632" s="695"/>
      <c r="F632" s="695"/>
      <c r="G632" s="695"/>
      <c r="H632" s="695"/>
      <c r="I632" s="695"/>
      <c r="J632" s="695"/>
      <c r="K632" s="695"/>
      <c r="L632" s="695"/>
      <c r="M632" s="695"/>
      <c r="N632" s="695"/>
      <c r="O632" s="695"/>
      <c r="P632" s="695"/>
      <c r="Q632" s="695"/>
      <c r="R632" s="695"/>
      <c r="S632" s="695"/>
      <c r="T632" s="695"/>
      <c r="U632" s="695"/>
      <c r="V632" s="695"/>
      <c r="W632" s="695"/>
      <c r="X632" s="695"/>
      <c r="Y632" s="695"/>
      <c r="Z632" s="695"/>
    </row>
    <row r="633">
      <c r="A633" s="695"/>
      <c r="B633" s="695"/>
      <c r="C633" s="695"/>
      <c r="D633" s="695"/>
      <c r="E633" s="695"/>
      <c r="F633" s="695"/>
      <c r="G633" s="695"/>
      <c r="H633" s="695"/>
      <c r="I633" s="695"/>
      <c r="J633" s="695"/>
      <c r="K633" s="695"/>
      <c r="L633" s="695"/>
      <c r="M633" s="695"/>
      <c r="N633" s="695"/>
      <c r="O633" s="695"/>
      <c r="P633" s="695"/>
      <c r="Q633" s="695"/>
      <c r="R633" s="695"/>
      <c r="S633" s="695"/>
      <c r="T633" s="695"/>
      <c r="U633" s="695"/>
      <c r="V633" s="695"/>
      <c r="W633" s="695"/>
      <c r="X633" s="695"/>
      <c r="Y633" s="695"/>
      <c r="Z633" s="695"/>
    </row>
    <row r="634">
      <c r="A634" s="695"/>
      <c r="B634" s="695"/>
      <c r="C634" s="695"/>
      <c r="D634" s="695"/>
      <c r="E634" s="695"/>
      <c r="F634" s="695"/>
      <c r="G634" s="695"/>
      <c r="H634" s="695"/>
      <c r="I634" s="695"/>
      <c r="J634" s="695"/>
      <c r="K634" s="695"/>
      <c r="L634" s="695"/>
      <c r="M634" s="695"/>
      <c r="N634" s="695"/>
      <c r="O634" s="695"/>
      <c r="P634" s="695"/>
      <c r="Q634" s="695"/>
      <c r="R634" s="695"/>
      <c r="S634" s="695"/>
      <c r="T634" s="695"/>
      <c r="U634" s="695"/>
      <c r="V634" s="695"/>
      <c r="W634" s="695"/>
      <c r="X634" s="695"/>
      <c r="Y634" s="695"/>
      <c r="Z634" s="695"/>
    </row>
    <row r="635">
      <c r="A635" s="695"/>
      <c r="B635" s="695"/>
      <c r="C635" s="695"/>
      <c r="D635" s="695"/>
      <c r="E635" s="695"/>
      <c r="F635" s="695"/>
      <c r="G635" s="695"/>
      <c r="H635" s="695"/>
      <c r="I635" s="695"/>
      <c r="J635" s="695"/>
      <c r="K635" s="695"/>
      <c r="L635" s="695"/>
      <c r="M635" s="695"/>
      <c r="N635" s="695"/>
      <c r="O635" s="695"/>
      <c r="P635" s="695"/>
      <c r="Q635" s="695"/>
      <c r="R635" s="695"/>
      <c r="S635" s="695"/>
      <c r="T635" s="695"/>
      <c r="U635" s="695"/>
      <c r="V635" s="695"/>
      <c r="W635" s="695"/>
      <c r="X635" s="695"/>
      <c r="Y635" s="695"/>
      <c r="Z635" s="695"/>
    </row>
    <row r="636">
      <c r="A636" s="695"/>
      <c r="B636" s="695"/>
      <c r="C636" s="695"/>
      <c r="D636" s="695"/>
      <c r="E636" s="695"/>
      <c r="F636" s="695"/>
      <c r="G636" s="695"/>
      <c r="H636" s="695"/>
      <c r="I636" s="695"/>
      <c r="J636" s="695"/>
      <c r="K636" s="695"/>
      <c r="L636" s="695"/>
      <c r="M636" s="695"/>
      <c r="N636" s="695"/>
      <c r="O636" s="695"/>
      <c r="P636" s="695"/>
      <c r="Q636" s="695"/>
      <c r="R636" s="695"/>
      <c r="S636" s="695"/>
      <c r="T636" s="695"/>
      <c r="U636" s="695"/>
      <c r="V636" s="695"/>
      <c r="W636" s="695"/>
      <c r="X636" s="695"/>
      <c r="Y636" s="695"/>
      <c r="Z636" s="695"/>
    </row>
    <row r="637">
      <c r="A637" s="695"/>
      <c r="B637" s="695"/>
      <c r="C637" s="695"/>
      <c r="D637" s="695"/>
      <c r="E637" s="695"/>
      <c r="F637" s="695"/>
      <c r="G637" s="695"/>
      <c r="H637" s="695"/>
      <c r="I637" s="695"/>
      <c r="J637" s="695"/>
      <c r="K637" s="695"/>
      <c r="L637" s="695"/>
      <c r="M637" s="695"/>
      <c r="N637" s="695"/>
      <c r="O637" s="695"/>
      <c r="P637" s="695"/>
      <c r="Q637" s="695"/>
      <c r="R637" s="695"/>
      <c r="S637" s="695"/>
      <c r="T637" s="695"/>
      <c r="U637" s="695"/>
      <c r="V637" s="695"/>
      <c r="W637" s="695"/>
      <c r="X637" s="695"/>
      <c r="Y637" s="695"/>
      <c r="Z637" s="695"/>
    </row>
    <row r="638">
      <c r="A638" s="695"/>
      <c r="B638" s="695"/>
      <c r="C638" s="695"/>
      <c r="D638" s="695"/>
      <c r="E638" s="695"/>
      <c r="F638" s="695"/>
      <c r="G638" s="695"/>
      <c r="H638" s="695"/>
      <c r="I638" s="695"/>
      <c r="J638" s="695"/>
      <c r="K638" s="695"/>
      <c r="L638" s="695"/>
      <c r="M638" s="695"/>
      <c r="N638" s="695"/>
      <c r="O638" s="695"/>
      <c r="P638" s="695"/>
      <c r="Q638" s="695"/>
      <c r="R638" s="695"/>
      <c r="S638" s="695"/>
      <c r="T638" s="695"/>
      <c r="U638" s="695"/>
      <c r="V638" s="695"/>
      <c r="W638" s="695"/>
      <c r="X638" s="695"/>
      <c r="Y638" s="695"/>
      <c r="Z638" s="695"/>
    </row>
    <row r="639">
      <c r="A639" s="695"/>
      <c r="B639" s="695"/>
      <c r="C639" s="695"/>
      <c r="D639" s="695"/>
      <c r="E639" s="695"/>
      <c r="F639" s="695"/>
      <c r="G639" s="695"/>
      <c r="H639" s="695"/>
      <c r="I639" s="695"/>
      <c r="J639" s="695"/>
      <c r="K639" s="695"/>
      <c r="L639" s="695"/>
      <c r="M639" s="695"/>
      <c r="N639" s="695"/>
      <c r="O639" s="695"/>
      <c r="P639" s="695"/>
      <c r="Q639" s="695"/>
      <c r="R639" s="695"/>
      <c r="S639" s="695"/>
      <c r="T639" s="695"/>
      <c r="U639" s="695"/>
      <c r="V639" s="695"/>
      <c r="W639" s="695"/>
      <c r="X639" s="695"/>
      <c r="Y639" s="695"/>
      <c r="Z639" s="695"/>
    </row>
    <row r="640">
      <c r="A640" s="695"/>
      <c r="B640" s="695"/>
      <c r="C640" s="695"/>
      <c r="D640" s="695"/>
      <c r="E640" s="695"/>
      <c r="F640" s="695"/>
      <c r="G640" s="695"/>
      <c r="H640" s="695"/>
      <c r="I640" s="695"/>
      <c r="J640" s="695"/>
      <c r="K640" s="695"/>
      <c r="L640" s="695"/>
      <c r="M640" s="695"/>
      <c r="N640" s="695"/>
      <c r="O640" s="695"/>
      <c r="P640" s="695"/>
      <c r="Q640" s="695"/>
      <c r="R640" s="695"/>
      <c r="S640" s="695"/>
      <c r="T640" s="695"/>
      <c r="U640" s="695"/>
      <c r="V640" s="695"/>
      <c r="W640" s="695"/>
      <c r="X640" s="695"/>
      <c r="Y640" s="695"/>
      <c r="Z640" s="695"/>
    </row>
    <row r="641">
      <c r="A641" s="695"/>
      <c r="B641" s="695"/>
      <c r="C641" s="695"/>
      <c r="D641" s="695"/>
      <c r="E641" s="695"/>
      <c r="F641" s="695"/>
      <c r="G641" s="695"/>
      <c r="H641" s="695"/>
      <c r="I641" s="695"/>
      <c r="J641" s="695"/>
      <c r="K641" s="695"/>
      <c r="L641" s="695"/>
      <c r="M641" s="695"/>
      <c r="N641" s="695"/>
      <c r="O641" s="695"/>
      <c r="P641" s="695"/>
      <c r="Q641" s="695"/>
      <c r="R641" s="695"/>
      <c r="S641" s="695"/>
      <c r="T641" s="695"/>
      <c r="U641" s="695"/>
      <c r="V641" s="695"/>
      <c r="W641" s="695"/>
      <c r="X641" s="695"/>
      <c r="Y641" s="695"/>
      <c r="Z641" s="695"/>
    </row>
    <row r="642">
      <c r="A642" s="695"/>
      <c r="B642" s="695"/>
      <c r="C642" s="695"/>
      <c r="D642" s="695"/>
      <c r="E642" s="695"/>
      <c r="F642" s="695"/>
      <c r="G642" s="695"/>
      <c r="H642" s="695"/>
      <c r="I642" s="695"/>
      <c r="J642" s="695"/>
      <c r="K642" s="695"/>
      <c r="L642" s="695"/>
      <c r="M642" s="695"/>
      <c r="N642" s="695"/>
      <c r="O642" s="695"/>
      <c r="P642" s="695"/>
      <c r="Q642" s="695"/>
      <c r="R642" s="695"/>
      <c r="S642" s="695"/>
      <c r="T642" s="695"/>
      <c r="U642" s="695"/>
      <c r="V642" s="695"/>
      <c r="W642" s="695"/>
      <c r="X642" s="695"/>
      <c r="Y642" s="695"/>
      <c r="Z642" s="695"/>
    </row>
    <row r="643">
      <c r="A643" s="695"/>
      <c r="B643" s="695"/>
      <c r="C643" s="695"/>
      <c r="D643" s="695"/>
      <c r="E643" s="695"/>
      <c r="F643" s="695"/>
      <c r="G643" s="695"/>
      <c r="H643" s="695"/>
      <c r="I643" s="695"/>
      <c r="J643" s="695"/>
      <c r="K643" s="695"/>
      <c r="L643" s="695"/>
      <c r="M643" s="695"/>
      <c r="N643" s="695"/>
      <c r="O643" s="695"/>
      <c r="P643" s="695"/>
      <c r="Q643" s="695"/>
      <c r="R643" s="695"/>
      <c r="S643" s="695"/>
      <c r="T643" s="695"/>
      <c r="U643" s="695"/>
      <c r="V643" s="695"/>
      <c r="W643" s="695"/>
      <c r="X643" s="695"/>
      <c r="Y643" s="695"/>
      <c r="Z643" s="695"/>
    </row>
    <row r="644">
      <c r="A644" s="695"/>
      <c r="B644" s="695"/>
      <c r="C644" s="695"/>
      <c r="D644" s="695"/>
      <c r="E644" s="695"/>
      <c r="F644" s="695"/>
      <c r="G644" s="695"/>
      <c r="H644" s="695"/>
      <c r="I644" s="695"/>
      <c r="J644" s="695"/>
      <c r="K644" s="695"/>
      <c r="L644" s="695"/>
      <c r="M644" s="695"/>
      <c r="N644" s="695"/>
      <c r="O644" s="695"/>
      <c r="P644" s="695"/>
      <c r="Q644" s="695"/>
      <c r="R644" s="695"/>
      <c r="S644" s="695"/>
      <c r="T644" s="695"/>
      <c r="U644" s="695"/>
      <c r="V644" s="695"/>
      <c r="W644" s="695"/>
      <c r="X644" s="695"/>
      <c r="Y644" s="695"/>
      <c r="Z644" s="695"/>
    </row>
    <row r="645">
      <c r="A645" s="695"/>
      <c r="B645" s="695"/>
      <c r="C645" s="695"/>
      <c r="D645" s="695"/>
      <c r="E645" s="695"/>
      <c r="F645" s="695"/>
      <c r="G645" s="695"/>
      <c r="H645" s="695"/>
      <c r="I645" s="695"/>
      <c r="J645" s="695"/>
      <c r="K645" s="695"/>
      <c r="L645" s="695"/>
      <c r="M645" s="695"/>
      <c r="N645" s="695"/>
      <c r="O645" s="695"/>
      <c r="P645" s="695"/>
      <c r="Q645" s="695"/>
      <c r="R645" s="695"/>
      <c r="S645" s="695"/>
      <c r="T645" s="695"/>
      <c r="U645" s="695"/>
      <c r="V645" s="695"/>
      <c r="W645" s="695"/>
      <c r="X645" s="695"/>
      <c r="Y645" s="695"/>
      <c r="Z645" s="695"/>
    </row>
    <row r="646">
      <c r="A646" s="695"/>
      <c r="B646" s="695"/>
      <c r="C646" s="695"/>
      <c r="D646" s="695"/>
      <c r="E646" s="695"/>
      <c r="F646" s="695"/>
      <c r="G646" s="695"/>
      <c r="H646" s="695"/>
      <c r="I646" s="695"/>
      <c r="J646" s="695"/>
      <c r="K646" s="695"/>
      <c r="L646" s="695"/>
      <c r="M646" s="695"/>
      <c r="N646" s="695"/>
      <c r="O646" s="695"/>
      <c r="P646" s="695"/>
      <c r="Q646" s="695"/>
      <c r="R646" s="695"/>
      <c r="S646" s="695"/>
      <c r="T646" s="695"/>
      <c r="U646" s="695"/>
      <c r="V646" s="695"/>
      <c r="W646" s="695"/>
      <c r="X646" s="695"/>
      <c r="Y646" s="695"/>
      <c r="Z646" s="695"/>
    </row>
    <row r="647">
      <c r="A647" s="695"/>
      <c r="B647" s="695"/>
      <c r="C647" s="695"/>
      <c r="D647" s="695"/>
      <c r="E647" s="695"/>
      <c r="F647" s="695"/>
      <c r="G647" s="695"/>
      <c r="H647" s="695"/>
      <c r="I647" s="695"/>
      <c r="J647" s="695"/>
      <c r="K647" s="695"/>
      <c r="L647" s="695"/>
      <c r="M647" s="695"/>
      <c r="N647" s="695"/>
      <c r="O647" s="695"/>
      <c r="P647" s="695"/>
      <c r="Q647" s="695"/>
      <c r="R647" s="695"/>
      <c r="S647" s="695"/>
      <c r="T647" s="695"/>
      <c r="U647" s="695"/>
      <c r="V647" s="695"/>
      <c r="W647" s="695"/>
      <c r="X647" s="695"/>
      <c r="Y647" s="695"/>
      <c r="Z647" s="695"/>
    </row>
    <row r="648">
      <c r="A648" s="695"/>
      <c r="B648" s="695"/>
      <c r="C648" s="695"/>
      <c r="D648" s="695"/>
      <c r="E648" s="695"/>
      <c r="F648" s="695"/>
      <c r="G648" s="695"/>
      <c r="H648" s="695"/>
      <c r="I648" s="695"/>
      <c r="J648" s="695"/>
      <c r="K648" s="695"/>
      <c r="L648" s="695"/>
      <c r="M648" s="695"/>
      <c r="N648" s="695"/>
      <c r="O648" s="695"/>
      <c r="P648" s="695"/>
      <c r="Q648" s="695"/>
      <c r="R648" s="695"/>
      <c r="S648" s="695"/>
      <c r="T648" s="695"/>
      <c r="U648" s="695"/>
      <c r="V648" s="695"/>
      <c r="W648" s="695"/>
      <c r="X648" s="695"/>
      <c r="Y648" s="695"/>
      <c r="Z648" s="695"/>
    </row>
    <row r="649">
      <c r="A649" s="695"/>
      <c r="B649" s="695"/>
      <c r="C649" s="695"/>
      <c r="D649" s="695"/>
      <c r="E649" s="695"/>
      <c r="F649" s="695"/>
      <c r="G649" s="695"/>
      <c r="H649" s="695"/>
      <c r="I649" s="695"/>
      <c r="J649" s="695"/>
      <c r="K649" s="695"/>
      <c r="L649" s="695"/>
      <c r="M649" s="695"/>
      <c r="N649" s="695"/>
      <c r="O649" s="695"/>
      <c r="P649" s="695"/>
      <c r="Q649" s="695"/>
      <c r="R649" s="695"/>
      <c r="S649" s="695"/>
      <c r="T649" s="695"/>
      <c r="U649" s="695"/>
      <c r="V649" s="695"/>
      <c r="W649" s="695"/>
      <c r="X649" s="695"/>
      <c r="Y649" s="695"/>
      <c r="Z649" s="695"/>
    </row>
    <row r="650">
      <c r="A650" s="695"/>
      <c r="B650" s="695"/>
      <c r="C650" s="695"/>
      <c r="D650" s="695"/>
      <c r="E650" s="695"/>
      <c r="F650" s="695"/>
      <c r="G650" s="695"/>
      <c r="H650" s="695"/>
      <c r="I650" s="695"/>
      <c r="J650" s="695"/>
      <c r="K650" s="695"/>
      <c r="L650" s="695"/>
      <c r="M650" s="695"/>
      <c r="N650" s="695"/>
      <c r="O650" s="695"/>
      <c r="P650" s="695"/>
      <c r="Q650" s="695"/>
      <c r="R650" s="695"/>
      <c r="S650" s="695"/>
      <c r="T650" s="695"/>
      <c r="U650" s="695"/>
      <c r="V650" s="695"/>
      <c r="W650" s="695"/>
      <c r="X650" s="695"/>
      <c r="Y650" s="695"/>
      <c r="Z650" s="695"/>
    </row>
    <row r="651">
      <c r="A651" s="695"/>
      <c r="B651" s="695"/>
      <c r="C651" s="695"/>
      <c r="D651" s="695"/>
      <c r="E651" s="695"/>
      <c r="F651" s="695"/>
      <c r="G651" s="695"/>
      <c r="H651" s="695"/>
      <c r="I651" s="695"/>
      <c r="J651" s="695"/>
      <c r="K651" s="695"/>
      <c r="L651" s="695"/>
      <c r="M651" s="695"/>
      <c r="N651" s="695"/>
      <c r="O651" s="695"/>
      <c r="P651" s="695"/>
      <c r="Q651" s="695"/>
      <c r="R651" s="695"/>
      <c r="S651" s="695"/>
      <c r="T651" s="695"/>
      <c r="U651" s="695"/>
      <c r="V651" s="695"/>
      <c r="W651" s="695"/>
      <c r="X651" s="695"/>
      <c r="Y651" s="695"/>
      <c r="Z651" s="695"/>
    </row>
    <row r="652">
      <c r="A652" s="695"/>
      <c r="B652" s="695"/>
      <c r="C652" s="695"/>
      <c r="D652" s="695"/>
      <c r="E652" s="695"/>
      <c r="F652" s="695"/>
      <c r="G652" s="695"/>
      <c r="H652" s="695"/>
      <c r="I652" s="695"/>
      <c r="J652" s="695"/>
      <c r="K652" s="695"/>
      <c r="L652" s="695"/>
      <c r="M652" s="695"/>
      <c r="N652" s="695"/>
      <c r="O652" s="695"/>
      <c r="P652" s="695"/>
      <c r="Q652" s="695"/>
      <c r="R652" s="695"/>
      <c r="S652" s="695"/>
      <c r="T652" s="695"/>
      <c r="U652" s="695"/>
      <c r="V652" s="695"/>
      <c r="W652" s="695"/>
      <c r="X652" s="695"/>
      <c r="Y652" s="695"/>
      <c r="Z652" s="695"/>
    </row>
    <row r="653">
      <c r="A653" s="695"/>
      <c r="B653" s="695"/>
      <c r="C653" s="695"/>
      <c r="D653" s="695"/>
      <c r="E653" s="695"/>
      <c r="F653" s="695"/>
      <c r="G653" s="695"/>
      <c r="H653" s="695"/>
      <c r="I653" s="695"/>
      <c r="J653" s="695"/>
      <c r="K653" s="695"/>
      <c r="L653" s="695"/>
      <c r="M653" s="695"/>
      <c r="N653" s="695"/>
      <c r="O653" s="695"/>
      <c r="P653" s="695"/>
      <c r="Q653" s="695"/>
      <c r="R653" s="695"/>
      <c r="S653" s="695"/>
      <c r="T653" s="695"/>
      <c r="U653" s="695"/>
      <c r="V653" s="695"/>
      <c r="W653" s="695"/>
      <c r="X653" s="695"/>
      <c r="Y653" s="695"/>
      <c r="Z653" s="695"/>
    </row>
    <row r="654">
      <c r="A654" s="695"/>
      <c r="B654" s="695"/>
      <c r="C654" s="695"/>
      <c r="D654" s="695"/>
      <c r="E654" s="695"/>
      <c r="F654" s="695"/>
      <c r="G654" s="695"/>
      <c r="H654" s="695"/>
      <c r="I654" s="695"/>
      <c r="J654" s="695"/>
      <c r="K654" s="695"/>
      <c r="L654" s="695"/>
      <c r="M654" s="695"/>
      <c r="N654" s="695"/>
      <c r="O654" s="695"/>
      <c r="P654" s="695"/>
      <c r="Q654" s="695"/>
      <c r="R654" s="695"/>
      <c r="S654" s="695"/>
      <c r="T654" s="695"/>
      <c r="U654" s="695"/>
      <c r="V654" s="695"/>
      <c r="W654" s="695"/>
      <c r="X654" s="695"/>
      <c r="Y654" s="695"/>
      <c r="Z654" s="695"/>
    </row>
    <row r="655">
      <c r="A655" s="695"/>
      <c r="B655" s="695"/>
      <c r="C655" s="695"/>
      <c r="D655" s="695"/>
      <c r="E655" s="695"/>
      <c r="F655" s="695"/>
      <c r="G655" s="695"/>
      <c r="H655" s="695"/>
      <c r="I655" s="695"/>
      <c r="J655" s="695"/>
      <c r="K655" s="695"/>
      <c r="L655" s="695"/>
      <c r="M655" s="695"/>
      <c r="N655" s="695"/>
      <c r="O655" s="695"/>
      <c r="P655" s="695"/>
      <c r="Q655" s="695"/>
      <c r="R655" s="695"/>
      <c r="S655" s="695"/>
      <c r="T655" s="695"/>
      <c r="U655" s="695"/>
      <c r="V655" s="695"/>
      <c r="W655" s="695"/>
      <c r="X655" s="695"/>
      <c r="Y655" s="695"/>
      <c r="Z655" s="695"/>
    </row>
    <row r="656">
      <c r="A656" s="695"/>
      <c r="B656" s="695"/>
      <c r="C656" s="695"/>
      <c r="D656" s="695"/>
      <c r="E656" s="695"/>
      <c r="F656" s="695"/>
      <c r="G656" s="695"/>
      <c r="H656" s="695"/>
      <c r="I656" s="695"/>
      <c r="J656" s="695"/>
      <c r="K656" s="695"/>
      <c r="L656" s="695"/>
      <c r="M656" s="695"/>
      <c r="N656" s="695"/>
      <c r="O656" s="695"/>
      <c r="P656" s="695"/>
      <c r="Q656" s="695"/>
      <c r="R656" s="695"/>
      <c r="S656" s="695"/>
      <c r="T656" s="695"/>
      <c r="U656" s="695"/>
      <c r="V656" s="695"/>
      <c r="W656" s="695"/>
      <c r="X656" s="695"/>
      <c r="Y656" s="695"/>
      <c r="Z656" s="695"/>
    </row>
    <row r="657">
      <c r="A657" s="695"/>
      <c r="B657" s="695"/>
      <c r="C657" s="695"/>
      <c r="D657" s="695"/>
      <c r="E657" s="695"/>
      <c r="F657" s="695"/>
      <c r="G657" s="695"/>
      <c r="H657" s="695"/>
      <c r="I657" s="695"/>
      <c r="J657" s="695"/>
      <c r="K657" s="695"/>
      <c r="L657" s="695"/>
      <c r="M657" s="695"/>
      <c r="N657" s="695"/>
      <c r="O657" s="695"/>
      <c r="P657" s="695"/>
      <c r="Q657" s="695"/>
      <c r="R657" s="695"/>
      <c r="S657" s="695"/>
      <c r="T657" s="695"/>
      <c r="U657" s="695"/>
      <c r="V657" s="695"/>
      <c r="W657" s="695"/>
      <c r="X657" s="695"/>
      <c r="Y657" s="695"/>
      <c r="Z657" s="695"/>
    </row>
    <row r="658">
      <c r="A658" s="695"/>
      <c r="B658" s="695"/>
      <c r="C658" s="695"/>
      <c r="D658" s="695"/>
      <c r="E658" s="695"/>
      <c r="F658" s="695"/>
      <c r="G658" s="695"/>
      <c r="H658" s="695"/>
      <c r="I658" s="695"/>
      <c r="J658" s="695"/>
      <c r="K658" s="695"/>
      <c r="L658" s="695"/>
      <c r="M658" s="695"/>
      <c r="N658" s="695"/>
      <c r="O658" s="695"/>
      <c r="P658" s="695"/>
      <c r="Q658" s="695"/>
      <c r="R658" s="695"/>
      <c r="S658" s="695"/>
      <c r="T658" s="695"/>
      <c r="U658" s="695"/>
      <c r="V658" s="695"/>
      <c r="W658" s="695"/>
      <c r="X658" s="695"/>
      <c r="Y658" s="695"/>
      <c r="Z658" s="695"/>
    </row>
    <row r="659">
      <c r="A659" s="695"/>
      <c r="B659" s="695"/>
      <c r="C659" s="695"/>
      <c r="D659" s="695"/>
      <c r="E659" s="695"/>
      <c r="F659" s="695"/>
      <c r="G659" s="695"/>
      <c r="H659" s="695"/>
      <c r="I659" s="695"/>
      <c r="J659" s="695"/>
      <c r="K659" s="695"/>
      <c r="L659" s="695"/>
      <c r="M659" s="695"/>
      <c r="N659" s="695"/>
      <c r="O659" s="695"/>
      <c r="P659" s="695"/>
      <c r="Q659" s="695"/>
      <c r="R659" s="695"/>
      <c r="S659" s="695"/>
      <c r="T659" s="695"/>
      <c r="U659" s="695"/>
      <c r="V659" s="695"/>
      <c r="W659" s="695"/>
      <c r="X659" s="695"/>
      <c r="Y659" s="695"/>
      <c r="Z659" s="695"/>
    </row>
    <row r="660">
      <c r="A660" s="695"/>
      <c r="B660" s="695"/>
      <c r="C660" s="695"/>
      <c r="D660" s="695"/>
      <c r="E660" s="695"/>
      <c r="F660" s="695"/>
      <c r="G660" s="695"/>
      <c r="H660" s="695"/>
      <c r="I660" s="695"/>
      <c r="J660" s="695"/>
      <c r="K660" s="695"/>
      <c r="L660" s="695"/>
      <c r="M660" s="695"/>
      <c r="N660" s="695"/>
      <c r="O660" s="695"/>
      <c r="P660" s="695"/>
      <c r="Q660" s="695"/>
      <c r="R660" s="695"/>
      <c r="S660" s="695"/>
      <c r="T660" s="695"/>
      <c r="U660" s="695"/>
      <c r="V660" s="695"/>
      <c r="W660" s="695"/>
      <c r="X660" s="695"/>
      <c r="Y660" s="695"/>
      <c r="Z660" s="695"/>
    </row>
    <row r="661">
      <c r="A661" s="695"/>
      <c r="B661" s="695"/>
      <c r="C661" s="695"/>
      <c r="D661" s="695"/>
      <c r="E661" s="695"/>
      <c r="F661" s="695"/>
      <c r="G661" s="695"/>
      <c r="H661" s="695"/>
      <c r="I661" s="695"/>
      <c r="J661" s="695"/>
      <c r="K661" s="695"/>
      <c r="L661" s="695"/>
      <c r="M661" s="695"/>
      <c r="N661" s="695"/>
      <c r="O661" s="695"/>
      <c r="P661" s="695"/>
      <c r="Q661" s="695"/>
      <c r="R661" s="695"/>
      <c r="S661" s="695"/>
      <c r="T661" s="695"/>
      <c r="U661" s="695"/>
      <c r="V661" s="695"/>
      <c r="W661" s="695"/>
      <c r="X661" s="695"/>
      <c r="Y661" s="695"/>
      <c r="Z661" s="695"/>
    </row>
    <row r="662">
      <c r="A662" s="695"/>
      <c r="B662" s="695"/>
      <c r="C662" s="695"/>
      <c r="D662" s="695"/>
      <c r="E662" s="695"/>
      <c r="F662" s="695"/>
      <c r="G662" s="695"/>
      <c r="H662" s="695"/>
      <c r="I662" s="695"/>
      <c r="J662" s="695"/>
      <c r="K662" s="695"/>
      <c r="L662" s="695"/>
      <c r="M662" s="695"/>
      <c r="N662" s="695"/>
      <c r="O662" s="695"/>
      <c r="P662" s="695"/>
      <c r="Q662" s="695"/>
      <c r="R662" s="695"/>
      <c r="S662" s="695"/>
      <c r="T662" s="695"/>
      <c r="U662" s="695"/>
      <c r="V662" s="695"/>
      <c r="W662" s="695"/>
      <c r="X662" s="695"/>
      <c r="Y662" s="695"/>
      <c r="Z662" s="695"/>
    </row>
    <row r="663">
      <c r="A663" s="695"/>
      <c r="B663" s="695"/>
      <c r="C663" s="695"/>
      <c r="D663" s="695"/>
      <c r="E663" s="695"/>
      <c r="F663" s="695"/>
      <c r="G663" s="695"/>
      <c r="H663" s="695"/>
      <c r="I663" s="695"/>
      <c r="J663" s="695"/>
      <c r="K663" s="695"/>
      <c r="L663" s="695"/>
      <c r="M663" s="695"/>
      <c r="N663" s="695"/>
      <c r="O663" s="695"/>
      <c r="P663" s="695"/>
      <c r="Q663" s="695"/>
      <c r="R663" s="695"/>
      <c r="S663" s="695"/>
      <c r="T663" s="695"/>
      <c r="U663" s="695"/>
      <c r="V663" s="695"/>
      <c r="W663" s="695"/>
      <c r="X663" s="695"/>
      <c r="Y663" s="695"/>
      <c r="Z663" s="695"/>
    </row>
    <row r="664">
      <c r="A664" s="695"/>
      <c r="B664" s="695"/>
      <c r="C664" s="695"/>
      <c r="D664" s="695"/>
      <c r="E664" s="695"/>
      <c r="F664" s="695"/>
      <c r="G664" s="695"/>
      <c r="H664" s="695"/>
      <c r="I664" s="695"/>
      <c r="J664" s="695"/>
      <c r="K664" s="695"/>
      <c r="L664" s="695"/>
      <c r="M664" s="695"/>
      <c r="N664" s="695"/>
      <c r="O664" s="695"/>
      <c r="P664" s="695"/>
      <c r="Q664" s="695"/>
      <c r="R664" s="695"/>
      <c r="S664" s="695"/>
      <c r="T664" s="695"/>
      <c r="U664" s="695"/>
      <c r="V664" s="695"/>
      <c r="W664" s="695"/>
      <c r="X664" s="695"/>
      <c r="Y664" s="695"/>
      <c r="Z664" s="695"/>
    </row>
    <row r="665">
      <c r="A665" s="695"/>
      <c r="B665" s="695"/>
      <c r="C665" s="695"/>
      <c r="D665" s="695"/>
      <c r="E665" s="695"/>
      <c r="F665" s="695"/>
      <c r="G665" s="695"/>
      <c r="H665" s="695"/>
      <c r="I665" s="695"/>
      <c r="J665" s="695"/>
      <c r="K665" s="695"/>
      <c r="L665" s="695"/>
      <c r="M665" s="695"/>
      <c r="N665" s="695"/>
      <c r="O665" s="695"/>
      <c r="P665" s="695"/>
      <c r="Q665" s="695"/>
      <c r="R665" s="695"/>
      <c r="S665" s="695"/>
      <c r="T665" s="695"/>
      <c r="U665" s="695"/>
      <c r="V665" s="695"/>
      <c r="W665" s="695"/>
      <c r="X665" s="695"/>
      <c r="Y665" s="695"/>
      <c r="Z665" s="695"/>
    </row>
    <row r="666">
      <c r="A666" s="695"/>
      <c r="B666" s="695"/>
      <c r="C666" s="695"/>
      <c r="D666" s="695"/>
      <c r="E666" s="695"/>
      <c r="F666" s="695"/>
      <c r="G666" s="695"/>
      <c r="H666" s="695"/>
      <c r="I666" s="695"/>
      <c r="J666" s="695"/>
      <c r="K666" s="695"/>
      <c r="L666" s="695"/>
      <c r="M666" s="695"/>
      <c r="N666" s="695"/>
      <c r="O666" s="695"/>
      <c r="P666" s="695"/>
      <c r="Q666" s="695"/>
      <c r="R666" s="695"/>
      <c r="S666" s="695"/>
      <c r="T666" s="695"/>
      <c r="U666" s="695"/>
      <c r="V666" s="695"/>
      <c r="W666" s="695"/>
      <c r="X666" s="695"/>
      <c r="Y666" s="695"/>
      <c r="Z666" s="695"/>
    </row>
    <row r="667">
      <c r="A667" s="695"/>
      <c r="B667" s="695"/>
      <c r="C667" s="695"/>
      <c r="D667" s="695"/>
      <c r="E667" s="695"/>
      <c r="F667" s="695"/>
      <c r="G667" s="695"/>
      <c r="H667" s="695"/>
      <c r="I667" s="695"/>
      <c r="J667" s="695"/>
      <c r="K667" s="695"/>
      <c r="L667" s="695"/>
      <c r="M667" s="695"/>
      <c r="N667" s="695"/>
      <c r="O667" s="695"/>
      <c r="P667" s="695"/>
      <c r="Q667" s="695"/>
      <c r="R667" s="695"/>
      <c r="S667" s="695"/>
      <c r="T667" s="695"/>
      <c r="U667" s="695"/>
      <c r="V667" s="695"/>
      <c r="W667" s="695"/>
      <c r="X667" s="695"/>
      <c r="Y667" s="695"/>
      <c r="Z667" s="695"/>
    </row>
    <row r="668">
      <c r="A668" s="695"/>
      <c r="B668" s="695"/>
      <c r="C668" s="695"/>
      <c r="D668" s="695"/>
      <c r="E668" s="695"/>
      <c r="F668" s="695"/>
      <c r="G668" s="695"/>
      <c r="H668" s="695"/>
      <c r="I668" s="695"/>
      <c r="J668" s="695"/>
      <c r="K668" s="695"/>
      <c r="L668" s="695"/>
      <c r="M668" s="695"/>
      <c r="N668" s="695"/>
      <c r="O668" s="695"/>
      <c r="P668" s="695"/>
      <c r="Q668" s="695"/>
      <c r="R668" s="695"/>
      <c r="S668" s="695"/>
      <c r="T668" s="695"/>
      <c r="U668" s="695"/>
      <c r="V668" s="695"/>
      <c r="W668" s="695"/>
      <c r="X668" s="695"/>
      <c r="Y668" s="695"/>
      <c r="Z668" s="695"/>
    </row>
    <row r="669">
      <c r="A669" s="695"/>
      <c r="B669" s="695"/>
      <c r="C669" s="695"/>
      <c r="D669" s="695"/>
      <c r="E669" s="695"/>
      <c r="F669" s="695"/>
      <c r="G669" s="695"/>
      <c r="H669" s="695"/>
      <c r="I669" s="695"/>
      <c r="J669" s="695"/>
      <c r="K669" s="695"/>
      <c r="L669" s="695"/>
      <c r="M669" s="695"/>
      <c r="N669" s="695"/>
      <c r="O669" s="695"/>
      <c r="P669" s="695"/>
      <c r="Q669" s="695"/>
      <c r="R669" s="695"/>
      <c r="S669" s="695"/>
      <c r="T669" s="695"/>
      <c r="U669" s="695"/>
      <c r="V669" s="695"/>
      <c r="W669" s="695"/>
      <c r="X669" s="695"/>
      <c r="Y669" s="695"/>
      <c r="Z669" s="695"/>
    </row>
    <row r="670">
      <c r="A670" s="695"/>
      <c r="B670" s="695"/>
      <c r="C670" s="695"/>
      <c r="D670" s="695"/>
      <c r="E670" s="695"/>
      <c r="F670" s="695"/>
      <c r="G670" s="695"/>
      <c r="H670" s="695"/>
      <c r="I670" s="695"/>
      <c r="J670" s="695"/>
      <c r="K670" s="695"/>
      <c r="L670" s="695"/>
      <c r="M670" s="695"/>
      <c r="N670" s="695"/>
      <c r="O670" s="695"/>
      <c r="P670" s="695"/>
      <c r="Q670" s="695"/>
      <c r="R670" s="695"/>
      <c r="S670" s="695"/>
      <c r="T670" s="695"/>
      <c r="U670" s="695"/>
      <c r="V670" s="695"/>
      <c r="W670" s="695"/>
      <c r="X670" s="695"/>
      <c r="Y670" s="695"/>
      <c r="Z670" s="695"/>
    </row>
    <row r="671">
      <c r="A671" s="695"/>
      <c r="B671" s="695"/>
      <c r="C671" s="695"/>
      <c r="D671" s="695"/>
      <c r="E671" s="695"/>
      <c r="F671" s="695"/>
      <c r="G671" s="695"/>
      <c r="H671" s="695"/>
      <c r="I671" s="695"/>
      <c r="J671" s="695"/>
      <c r="K671" s="695"/>
      <c r="L671" s="695"/>
      <c r="M671" s="695"/>
      <c r="N671" s="695"/>
      <c r="O671" s="695"/>
      <c r="P671" s="695"/>
      <c r="Q671" s="695"/>
      <c r="R671" s="695"/>
      <c r="S671" s="695"/>
      <c r="T671" s="695"/>
      <c r="U671" s="695"/>
      <c r="V671" s="695"/>
      <c r="W671" s="695"/>
      <c r="X671" s="695"/>
      <c r="Y671" s="695"/>
      <c r="Z671" s="695"/>
    </row>
    <row r="672">
      <c r="A672" s="695"/>
      <c r="B672" s="695"/>
      <c r="C672" s="695"/>
      <c r="D672" s="695"/>
      <c r="E672" s="695"/>
      <c r="F672" s="695"/>
      <c r="G672" s="695"/>
      <c r="H672" s="695"/>
      <c r="I672" s="695"/>
      <c r="J672" s="695"/>
      <c r="K672" s="695"/>
      <c r="L672" s="695"/>
      <c r="M672" s="695"/>
      <c r="N672" s="695"/>
      <c r="O672" s="695"/>
      <c r="P672" s="695"/>
      <c r="Q672" s="695"/>
      <c r="R672" s="695"/>
      <c r="S672" s="695"/>
      <c r="T672" s="695"/>
      <c r="U672" s="695"/>
      <c r="V672" s="695"/>
      <c r="W672" s="695"/>
      <c r="X672" s="695"/>
      <c r="Y672" s="695"/>
      <c r="Z672" s="695"/>
    </row>
    <row r="673">
      <c r="A673" s="695"/>
      <c r="B673" s="695"/>
      <c r="C673" s="695"/>
      <c r="D673" s="695"/>
      <c r="E673" s="695"/>
      <c r="F673" s="695"/>
      <c r="G673" s="695"/>
      <c r="H673" s="695"/>
      <c r="I673" s="695"/>
      <c r="J673" s="695"/>
      <c r="K673" s="695"/>
      <c r="L673" s="695"/>
      <c r="M673" s="695"/>
      <c r="N673" s="695"/>
      <c r="O673" s="695"/>
      <c r="P673" s="695"/>
      <c r="Q673" s="695"/>
      <c r="R673" s="695"/>
      <c r="S673" s="695"/>
      <c r="T673" s="695"/>
      <c r="U673" s="695"/>
      <c r="V673" s="695"/>
      <c r="W673" s="695"/>
      <c r="X673" s="695"/>
      <c r="Y673" s="695"/>
      <c r="Z673" s="695"/>
    </row>
    <row r="674">
      <c r="A674" s="695"/>
      <c r="B674" s="695"/>
      <c r="C674" s="695"/>
      <c r="D674" s="695"/>
      <c r="E674" s="695"/>
      <c r="F674" s="695"/>
      <c r="G674" s="695"/>
      <c r="H674" s="695"/>
      <c r="I674" s="695"/>
      <c r="J674" s="695"/>
      <c r="K674" s="695"/>
      <c r="L674" s="695"/>
      <c r="M674" s="695"/>
      <c r="N674" s="695"/>
      <c r="O674" s="695"/>
      <c r="P674" s="695"/>
      <c r="Q674" s="695"/>
      <c r="R674" s="695"/>
      <c r="S674" s="695"/>
      <c r="T674" s="695"/>
      <c r="U674" s="695"/>
      <c r="V674" s="695"/>
      <c r="W674" s="695"/>
      <c r="X674" s="695"/>
      <c r="Y674" s="695"/>
      <c r="Z674" s="695"/>
    </row>
    <row r="675">
      <c r="A675" s="695"/>
      <c r="B675" s="695"/>
      <c r="C675" s="695"/>
      <c r="D675" s="695"/>
      <c r="E675" s="695"/>
      <c r="F675" s="695"/>
      <c r="G675" s="695"/>
      <c r="H675" s="695"/>
      <c r="I675" s="695"/>
      <c r="J675" s="695"/>
      <c r="K675" s="695"/>
      <c r="L675" s="695"/>
      <c r="M675" s="695"/>
      <c r="N675" s="695"/>
      <c r="O675" s="695"/>
      <c r="P675" s="695"/>
      <c r="Q675" s="695"/>
      <c r="R675" s="695"/>
      <c r="S675" s="695"/>
      <c r="T675" s="695"/>
      <c r="U675" s="695"/>
      <c r="V675" s="695"/>
      <c r="W675" s="695"/>
      <c r="X675" s="695"/>
      <c r="Y675" s="695"/>
      <c r="Z675" s="695"/>
    </row>
    <row r="676">
      <c r="A676" s="695"/>
      <c r="B676" s="695"/>
      <c r="C676" s="695"/>
      <c r="D676" s="695"/>
      <c r="E676" s="695"/>
      <c r="F676" s="695"/>
      <c r="G676" s="695"/>
      <c r="H676" s="695"/>
      <c r="I676" s="695"/>
      <c r="J676" s="695"/>
      <c r="K676" s="695"/>
      <c r="L676" s="695"/>
      <c r="M676" s="695"/>
      <c r="N676" s="695"/>
      <c r="O676" s="695"/>
      <c r="P676" s="695"/>
      <c r="Q676" s="695"/>
      <c r="R676" s="695"/>
      <c r="S676" s="695"/>
      <c r="T676" s="695"/>
      <c r="U676" s="695"/>
      <c r="V676" s="695"/>
      <c r="W676" s="695"/>
      <c r="X676" s="695"/>
      <c r="Y676" s="695"/>
      <c r="Z676" s="695"/>
    </row>
    <row r="677">
      <c r="A677" s="695"/>
      <c r="B677" s="695"/>
      <c r="C677" s="695"/>
      <c r="D677" s="695"/>
      <c r="E677" s="695"/>
      <c r="F677" s="695"/>
      <c r="G677" s="695"/>
      <c r="H677" s="695"/>
      <c r="I677" s="695"/>
      <c r="J677" s="695"/>
      <c r="K677" s="695"/>
      <c r="L677" s="695"/>
      <c r="M677" s="695"/>
      <c r="N677" s="695"/>
      <c r="O677" s="695"/>
      <c r="P677" s="695"/>
      <c r="Q677" s="695"/>
      <c r="R677" s="695"/>
      <c r="S677" s="695"/>
      <c r="T677" s="695"/>
      <c r="U677" s="695"/>
      <c r="V677" s="695"/>
      <c r="W677" s="695"/>
      <c r="X677" s="695"/>
      <c r="Y677" s="695"/>
      <c r="Z677" s="695"/>
    </row>
    <row r="678">
      <c r="A678" s="695"/>
      <c r="B678" s="695"/>
      <c r="C678" s="695"/>
      <c r="D678" s="695"/>
      <c r="E678" s="695"/>
      <c r="F678" s="695"/>
      <c r="G678" s="695"/>
      <c r="H678" s="695"/>
      <c r="I678" s="695"/>
      <c r="J678" s="695"/>
      <c r="K678" s="695"/>
      <c r="L678" s="695"/>
      <c r="M678" s="695"/>
      <c r="N678" s="695"/>
      <c r="O678" s="695"/>
      <c r="P678" s="695"/>
      <c r="Q678" s="695"/>
      <c r="R678" s="695"/>
      <c r="S678" s="695"/>
      <c r="T678" s="695"/>
      <c r="U678" s="695"/>
      <c r="V678" s="695"/>
      <c r="W678" s="695"/>
      <c r="X678" s="695"/>
      <c r="Y678" s="695"/>
      <c r="Z678" s="695"/>
    </row>
    <row r="679">
      <c r="A679" s="695"/>
      <c r="B679" s="695"/>
      <c r="C679" s="695"/>
      <c r="D679" s="695"/>
      <c r="E679" s="695"/>
      <c r="F679" s="695"/>
      <c r="G679" s="695"/>
      <c r="H679" s="695"/>
      <c r="I679" s="695"/>
      <c r="J679" s="695"/>
      <c r="K679" s="695"/>
      <c r="L679" s="695"/>
      <c r="M679" s="695"/>
      <c r="N679" s="695"/>
      <c r="O679" s="695"/>
      <c r="P679" s="695"/>
      <c r="Q679" s="695"/>
      <c r="R679" s="695"/>
      <c r="S679" s="695"/>
      <c r="T679" s="695"/>
      <c r="U679" s="695"/>
      <c r="V679" s="695"/>
      <c r="W679" s="695"/>
      <c r="X679" s="695"/>
      <c r="Y679" s="695"/>
      <c r="Z679" s="695"/>
    </row>
    <row r="680">
      <c r="A680" s="695"/>
      <c r="B680" s="695"/>
      <c r="C680" s="695"/>
      <c r="D680" s="695"/>
      <c r="E680" s="695"/>
      <c r="F680" s="695"/>
      <c r="G680" s="695"/>
      <c r="H680" s="695"/>
      <c r="I680" s="695"/>
      <c r="J680" s="695"/>
      <c r="K680" s="695"/>
      <c r="L680" s="695"/>
      <c r="M680" s="695"/>
      <c r="N680" s="695"/>
      <c r="O680" s="695"/>
      <c r="P680" s="695"/>
      <c r="Q680" s="695"/>
      <c r="R680" s="695"/>
      <c r="S680" s="695"/>
      <c r="T680" s="695"/>
      <c r="U680" s="695"/>
      <c r="V680" s="695"/>
      <c r="W680" s="695"/>
      <c r="X680" s="695"/>
      <c r="Y680" s="695"/>
      <c r="Z680" s="695"/>
    </row>
    <row r="681">
      <c r="A681" s="695"/>
      <c r="B681" s="695"/>
      <c r="C681" s="695"/>
      <c r="D681" s="695"/>
      <c r="E681" s="695"/>
      <c r="F681" s="695"/>
      <c r="G681" s="695"/>
      <c r="H681" s="695"/>
      <c r="I681" s="695"/>
      <c r="J681" s="695"/>
      <c r="K681" s="695"/>
      <c r="L681" s="695"/>
      <c r="M681" s="695"/>
      <c r="N681" s="695"/>
      <c r="O681" s="695"/>
      <c r="P681" s="695"/>
      <c r="Q681" s="695"/>
      <c r="R681" s="695"/>
      <c r="S681" s="695"/>
      <c r="T681" s="695"/>
      <c r="U681" s="695"/>
      <c r="V681" s="695"/>
      <c r="W681" s="695"/>
      <c r="X681" s="695"/>
      <c r="Y681" s="695"/>
      <c r="Z681" s="695"/>
    </row>
    <row r="682">
      <c r="A682" s="695"/>
      <c r="B682" s="695"/>
      <c r="C682" s="695"/>
      <c r="D682" s="695"/>
      <c r="E682" s="695"/>
      <c r="F682" s="695"/>
      <c r="G682" s="695"/>
      <c r="H682" s="695"/>
      <c r="I682" s="695"/>
      <c r="J682" s="695"/>
      <c r="K682" s="695"/>
      <c r="L682" s="695"/>
      <c r="M682" s="695"/>
      <c r="N682" s="695"/>
      <c r="O682" s="695"/>
      <c r="P682" s="695"/>
      <c r="Q682" s="695"/>
      <c r="R682" s="695"/>
      <c r="S682" s="695"/>
      <c r="T682" s="695"/>
      <c r="U682" s="695"/>
      <c r="V682" s="695"/>
      <c r="W682" s="695"/>
      <c r="X682" s="695"/>
      <c r="Y682" s="695"/>
      <c r="Z682" s="695"/>
    </row>
    <row r="683">
      <c r="A683" s="695"/>
      <c r="B683" s="695"/>
      <c r="C683" s="695"/>
      <c r="D683" s="695"/>
      <c r="E683" s="695"/>
      <c r="F683" s="695"/>
      <c r="G683" s="695"/>
      <c r="H683" s="695"/>
      <c r="I683" s="695"/>
      <c r="J683" s="695"/>
      <c r="K683" s="695"/>
      <c r="L683" s="695"/>
      <c r="M683" s="695"/>
      <c r="N683" s="695"/>
      <c r="O683" s="695"/>
      <c r="P683" s="695"/>
      <c r="Q683" s="695"/>
      <c r="R683" s="695"/>
      <c r="S683" s="695"/>
      <c r="T683" s="695"/>
      <c r="U683" s="695"/>
      <c r="V683" s="695"/>
      <c r="W683" s="695"/>
      <c r="X683" s="695"/>
      <c r="Y683" s="695"/>
      <c r="Z683" s="695"/>
    </row>
    <row r="684">
      <c r="A684" s="695"/>
      <c r="B684" s="695"/>
      <c r="C684" s="695"/>
      <c r="D684" s="695"/>
      <c r="E684" s="695"/>
      <c r="F684" s="695"/>
      <c r="G684" s="695"/>
      <c r="H684" s="695"/>
      <c r="I684" s="695"/>
      <c r="J684" s="695"/>
      <c r="K684" s="695"/>
      <c r="L684" s="695"/>
      <c r="M684" s="695"/>
      <c r="N684" s="695"/>
      <c r="O684" s="695"/>
      <c r="P684" s="695"/>
      <c r="Q684" s="695"/>
      <c r="R684" s="695"/>
      <c r="S684" s="695"/>
      <c r="T684" s="695"/>
      <c r="U684" s="695"/>
      <c r="V684" s="695"/>
      <c r="W684" s="695"/>
      <c r="X684" s="695"/>
      <c r="Y684" s="695"/>
      <c r="Z684" s="695"/>
    </row>
    <row r="685">
      <c r="A685" s="695"/>
      <c r="B685" s="695"/>
      <c r="C685" s="695"/>
      <c r="D685" s="695"/>
      <c r="E685" s="695"/>
      <c r="F685" s="695"/>
      <c r="G685" s="695"/>
      <c r="H685" s="695"/>
      <c r="I685" s="695"/>
      <c r="J685" s="695"/>
      <c r="K685" s="695"/>
      <c r="L685" s="695"/>
      <c r="M685" s="695"/>
      <c r="N685" s="695"/>
      <c r="O685" s="695"/>
      <c r="P685" s="695"/>
      <c r="Q685" s="695"/>
      <c r="R685" s="695"/>
      <c r="S685" s="695"/>
      <c r="T685" s="695"/>
      <c r="U685" s="695"/>
      <c r="V685" s="695"/>
      <c r="W685" s="695"/>
      <c r="X685" s="695"/>
      <c r="Y685" s="695"/>
      <c r="Z685" s="695"/>
    </row>
    <row r="686">
      <c r="A686" s="695"/>
      <c r="B686" s="695"/>
      <c r="C686" s="695"/>
      <c r="D686" s="695"/>
      <c r="E686" s="695"/>
      <c r="F686" s="695"/>
      <c r="G686" s="695"/>
      <c r="H686" s="695"/>
      <c r="I686" s="695"/>
      <c r="J686" s="695"/>
      <c r="K686" s="695"/>
      <c r="L686" s="695"/>
      <c r="M686" s="695"/>
      <c r="N686" s="695"/>
      <c r="O686" s="695"/>
      <c r="P686" s="695"/>
      <c r="Q686" s="695"/>
      <c r="R686" s="695"/>
      <c r="S686" s="695"/>
      <c r="T686" s="695"/>
      <c r="U686" s="695"/>
      <c r="V686" s="695"/>
      <c r="W686" s="695"/>
      <c r="X686" s="695"/>
      <c r="Y686" s="695"/>
      <c r="Z686" s="695"/>
    </row>
    <row r="687">
      <c r="A687" s="695"/>
      <c r="B687" s="695"/>
      <c r="C687" s="695"/>
      <c r="D687" s="695"/>
      <c r="E687" s="695"/>
      <c r="F687" s="695"/>
      <c r="G687" s="695"/>
      <c r="H687" s="695"/>
      <c r="I687" s="695"/>
      <c r="J687" s="695"/>
      <c r="K687" s="695"/>
      <c r="L687" s="695"/>
      <c r="M687" s="695"/>
      <c r="N687" s="695"/>
      <c r="O687" s="695"/>
      <c r="P687" s="695"/>
      <c r="Q687" s="695"/>
      <c r="R687" s="695"/>
      <c r="S687" s="695"/>
      <c r="T687" s="695"/>
      <c r="U687" s="695"/>
      <c r="V687" s="695"/>
      <c r="W687" s="695"/>
      <c r="X687" s="695"/>
      <c r="Y687" s="695"/>
      <c r="Z687" s="695"/>
    </row>
    <row r="688">
      <c r="A688" s="695"/>
      <c r="B688" s="695"/>
      <c r="C688" s="695"/>
      <c r="D688" s="695"/>
      <c r="E688" s="695"/>
      <c r="F688" s="695"/>
      <c r="G688" s="695"/>
      <c r="H688" s="695"/>
      <c r="I688" s="695"/>
      <c r="J688" s="695"/>
      <c r="K688" s="695"/>
      <c r="L688" s="695"/>
      <c r="M688" s="695"/>
      <c r="N688" s="695"/>
      <c r="O688" s="695"/>
      <c r="P688" s="695"/>
      <c r="Q688" s="695"/>
      <c r="R688" s="695"/>
      <c r="S688" s="695"/>
      <c r="T688" s="695"/>
      <c r="U688" s="695"/>
      <c r="V688" s="695"/>
      <c r="W688" s="695"/>
      <c r="X688" s="695"/>
      <c r="Y688" s="695"/>
      <c r="Z688" s="695"/>
    </row>
    <row r="689">
      <c r="A689" s="695"/>
      <c r="B689" s="695"/>
      <c r="C689" s="695"/>
      <c r="D689" s="695"/>
      <c r="E689" s="695"/>
      <c r="F689" s="695"/>
      <c r="G689" s="695"/>
      <c r="H689" s="695"/>
      <c r="I689" s="695"/>
      <c r="J689" s="695"/>
      <c r="K689" s="695"/>
      <c r="L689" s="695"/>
      <c r="M689" s="695"/>
      <c r="N689" s="695"/>
      <c r="O689" s="695"/>
      <c r="P689" s="695"/>
      <c r="Q689" s="695"/>
      <c r="R689" s="695"/>
      <c r="S689" s="695"/>
      <c r="T689" s="695"/>
      <c r="U689" s="695"/>
      <c r="V689" s="695"/>
      <c r="W689" s="695"/>
      <c r="X689" s="695"/>
      <c r="Y689" s="695"/>
      <c r="Z689" s="695"/>
    </row>
    <row r="690">
      <c r="A690" s="695"/>
      <c r="B690" s="695"/>
      <c r="C690" s="695"/>
      <c r="D690" s="695"/>
      <c r="E690" s="695"/>
      <c r="F690" s="695"/>
      <c r="G690" s="695"/>
      <c r="H690" s="695"/>
      <c r="I690" s="695"/>
      <c r="J690" s="695"/>
      <c r="K690" s="695"/>
      <c r="L690" s="695"/>
      <c r="M690" s="695"/>
      <c r="N690" s="695"/>
      <c r="O690" s="695"/>
      <c r="P690" s="695"/>
      <c r="Q690" s="695"/>
      <c r="R690" s="695"/>
      <c r="S690" s="695"/>
      <c r="T690" s="695"/>
      <c r="U690" s="695"/>
      <c r="V690" s="695"/>
      <c r="W690" s="695"/>
      <c r="X690" s="695"/>
      <c r="Y690" s="695"/>
      <c r="Z690" s="695"/>
    </row>
    <row r="691">
      <c r="A691" s="695"/>
      <c r="B691" s="695"/>
      <c r="C691" s="695"/>
      <c r="D691" s="695"/>
      <c r="E691" s="695"/>
      <c r="F691" s="695"/>
      <c r="G691" s="695"/>
      <c r="H691" s="695"/>
      <c r="I691" s="695"/>
      <c r="J691" s="695"/>
      <c r="K691" s="695"/>
      <c r="L691" s="695"/>
      <c r="M691" s="695"/>
      <c r="N691" s="695"/>
      <c r="O691" s="695"/>
      <c r="P691" s="695"/>
      <c r="Q691" s="695"/>
      <c r="R691" s="695"/>
      <c r="S691" s="695"/>
      <c r="T691" s="695"/>
      <c r="U691" s="695"/>
      <c r="V691" s="695"/>
      <c r="W691" s="695"/>
      <c r="X691" s="695"/>
      <c r="Y691" s="695"/>
      <c r="Z691" s="695"/>
    </row>
    <row r="692">
      <c r="A692" s="695"/>
      <c r="B692" s="695"/>
      <c r="C692" s="695"/>
      <c r="D692" s="695"/>
      <c r="E692" s="695"/>
      <c r="F692" s="695"/>
      <c r="G692" s="695"/>
      <c r="H692" s="695"/>
      <c r="I692" s="695"/>
      <c r="J692" s="695"/>
      <c r="K692" s="695"/>
      <c r="L692" s="695"/>
      <c r="M692" s="695"/>
      <c r="N692" s="695"/>
      <c r="O692" s="695"/>
      <c r="P692" s="695"/>
      <c r="Q692" s="695"/>
      <c r="R692" s="695"/>
      <c r="S692" s="695"/>
      <c r="T692" s="695"/>
      <c r="U692" s="695"/>
      <c r="V692" s="695"/>
      <c r="W692" s="695"/>
      <c r="X692" s="695"/>
      <c r="Y692" s="695"/>
      <c r="Z692" s="695"/>
    </row>
    <row r="693">
      <c r="A693" s="695"/>
      <c r="B693" s="695"/>
      <c r="C693" s="695"/>
      <c r="D693" s="695"/>
      <c r="E693" s="695"/>
      <c r="F693" s="695"/>
      <c r="G693" s="695"/>
      <c r="H693" s="695"/>
      <c r="I693" s="695"/>
      <c r="J693" s="695"/>
      <c r="K693" s="695"/>
      <c r="L693" s="695"/>
      <c r="M693" s="695"/>
      <c r="N693" s="695"/>
      <c r="O693" s="695"/>
      <c r="P693" s="695"/>
      <c r="Q693" s="695"/>
      <c r="R693" s="695"/>
      <c r="S693" s="695"/>
      <c r="T693" s="695"/>
      <c r="U693" s="695"/>
      <c r="V693" s="695"/>
      <c r="W693" s="695"/>
      <c r="X693" s="695"/>
      <c r="Y693" s="695"/>
      <c r="Z693" s="695"/>
    </row>
    <row r="694">
      <c r="A694" s="695"/>
      <c r="B694" s="695"/>
      <c r="C694" s="695"/>
      <c r="D694" s="695"/>
      <c r="E694" s="695"/>
      <c r="F694" s="695"/>
      <c r="G694" s="695"/>
      <c r="H694" s="695"/>
      <c r="I694" s="695"/>
      <c r="J694" s="695"/>
      <c r="K694" s="695"/>
      <c r="L694" s="695"/>
      <c r="M694" s="695"/>
      <c r="N694" s="695"/>
      <c r="O694" s="695"/>
      <c r="P694" s="695"/>
      <c r="Q694" s="695"/>
      <c r="R694" s="695"/>
      <c r="S694" s="695"/>
      <c r="T694" s="695"/>
      <c r="U694" s="695"/>
      <c r="V694" s="695"/>
      <c r="W694" s="695"/>
      <c r="X694" s="695"/>
      <c r="Y694" s="695"/>
      <c r="Z694" s="695"/>
    </row>
    <row r="695">
      <c r="A695" s="695"/>
      <c r="B695" s="695"/>
      <c r="C695" s="695"/>
      <c r="D695" s="695"/>
      <c r="E695" s="695"/>
      <c r="F695" s="695"/>
      <c r="G695" s="695"/>
      <c r="H695" s="695"/>
      <c r="I695" s="695"/>
      <c r="J695" s="695"/>
      <c r="K695" s="695"/>
      <c r="L695" s="695"/>
      <c r="M695" s="695"/>
      <c r="N695" s="695"/>
      <c r="O695" s="695"/>
      <c r="P695" s="695"/>
      <c r="Q695" s="695"/>
      <c r="R695" s="695"/>
      <c r="S695" s="695"/>
      <c r="T695" s="695"/>
      <c r="U695" s="695"/>
      <c r="V695" s="695"/>
      <c r="W695" s="695"/>
      <c r="X695" s="695"/>
      <c r="Y695" s="695"/>
      <c r="Z695" s="695"/>
    </row>
    <row r="696">
      <c r="A696" s="695"/>
      <c r="B696" s="695"/>
      <c r="C696" s="695"/>
      <c r="D696" s="695"/>
      <c r="E696" s="695"/>
      <c r="F696" s="695"/>
      <c r="G696" s="695"/>
      <c r="H696" s="695"/>
      <c r="I696" s="695"/>
      <c r="J696" s="695"/>
      <c r="K696" s="695"/>
      <c r="L696" s="695"/>
      <c r="M696" s="695"/>
      <c r="N696" s="695"/>
      <c r="O696" s="695"/>
      <c r="P696" s="695"/>
      <c r="Q696" s="695"/>
      <c r="R696" s="695"/>
      <c r="S696" s="695"/>
      <c r="T696" s="695"/>
      <c r="U696" s="695"/>
      <c r="V696" s="695"/>
      <c r="W696" s="695"/>
      <c r="X696" s="695"/>
      <c r="Y696" s="695"/>
      <c r="Z696" s="695"/>
    </row>
    <row r="697">
      <c r="A697" s="695"/>
      <c r="B697" s="695"/>
      <c r="C697" s="695"/>
      <c r="D697" s="695"/>
      <c r="E697" s="695"/>
      <c r="F697" s="695"/>
      <c r="G697" s="695"/>
      <c r="H697" s="695"/>
      <c r="I697" s="695"/>
      <c r="J697" s="695"/>
      <c r="K697" s="695"/>
      <c r="L697" s="695"/>
      <c r="M697" s="695"/>
      <c r="N697" s="695"/>
      <c r="O697" s="695"/>
      <c r="P697" s="695"/>
      <c r="Q697" s="695"/>
      <c r="R697" s="695"/>
      <c r="S697" s="695"/>
      <c r="T697" s="695"/>
      <c r="U697" s="695"/>
      <c r="V697" s="695"/>
      <c r="W697" s="695"/>
      <c r="X697" s="695"/>
      <c r="Y697" s="695"/>
      <c r="Z697" s="695"/>
    </row>
    <row r="698">
      <c r="A698" s="695"/>
      <c r="B698" s="695"/>
      <c r="C698" s="695"/>
      <c r="D698" s="695"/>
      <c r="E698" s="695"/>
      <c r="F698" s="695"/>
      <c r="G698" s="695"/>
      <c r="H698" s="695"/>
      <c r="I698" s="695"/>
      <c r="J698" s="695"/>
      <c r="K698" s="695"/>
      <c r="L698" s="695"/>
      <c r="M698" s="695"/>
      <c r="N698" s="695"/>
      <c r="O698" s="695"/>
      <c r="P698" s="695"/>
      <c r="Q698" s="695"/>
      <c r="R698" s="695"/>
      <c r="S698" s="695"/>
      <c r="T698" s="695"/>
      <c r="U698" s="695"/>
      <c r="V698" s="695"/>
      <c r="W698" s="695"/>
      <c r="X698" s="695"/>
      <c r="Y698" s="695"/>
      <c r="Z698" s="695"/>
    </row>
    <row r="699">
      <c r="A699" s="695"/>
      <c r="B699" s="695"/>
      <c r="C699" s="695"/>
      <c r="D699" s="695"/>
      <c r="E699" s="695"/>
      <c r="F699" s="695"/>
      <c r="G699" s="695"/>
      <c r="H699" s="695"/>
      <c r="I699" s="695"/>
      <c r="J699" s="695"/>
      <c r="K699" s="695"/>
      <c r="L699" s="695"/>
      <c r="M699" s="695"/>
      <c r="N699" s="695"/>
      <c r="O699" s="695"/>
      <c r="P699" s="695"/>
      <c r="Q699" s="695"/>
      <c r="R699" s="695"/>
      <c r="S699" s="695"/>
      <c r="T699" s="695"/>
      <c r="U699" s="695"/>
      <c r="V699" s="695"/>
      <c r="W699" s="695"/>
      <c r="X699" s="695"/>
      <c r="Y699" s="695"/>
      <c r="Z699" s="695"/>
    </row>
    <row r="700">
      <c r="A700" s="695"/>
      <c r="B700" s="695"/>
      <c r="C700" s="695"/>
      <c r="D700" s="695"/>
      <c r="E700" s="695"/>
      <c r="F700" s="695"/>
      <c r="G700" s="695"/>
      <c r="H700" s="695"/>
      <c r="I700" s="695"/>
      <c r="J700" s="695"/>
      <c r="K700" s="695"/>
      <c r="L700" s="695"/>
      <c r="M700" s="695"/>
      <c r="N700" s="695"/>
      <c r="O700" s="695"/>
      <c r="P700" s="695"/>
      <c r="Q700" s="695"/>
      <c r="R700" s="695"/>
      <c r="S700" s="695"/>
      <c r="T700" s="695"/>
      <c r="U700" s="695"/>
      <c r="V700" s="695"/>
      <c r="W700" s="695"/>
      <c r="X700" s="695"/>
      <c r="Y700" s="695"/>
      <c r="Z700" s="695"/>
    </row>
    <row r="701">
      <c r="A701" s="695"/>
      <c r="B701" s="695"/>
      <c r="C701" s="695"/>
      <c r="D701" s="695"/>
      <c r="E701" s="695"/>
      <c r="F701" s="695"/>
      <c r="G701" s="695"/>
      <c r="H701" s="695"/>
      <c r="I701" s="695"/>
      <c r="J701" s="695"/>
      <c r="K701" s="695"/>
      <c r="L701" s="695"/>
      <c r="M701" s="695"/>
      <c r="N701" s="695"/>
      <c r="O701" s="695"/>
      <c r="P701" s="695"/>
      <c r="Q701" s="695"/>
      <c r="R701" s="695"/>
      <c r="S701" s="695"/>
      <c r="T701" s="695"/>
      <c r="U701" s="695"/>
      <c r="V701" s="695"/>
      <c r="W701" s="695"/>
      <c r="X701" s="695"/>
      <c r="Y701" s="695"/>
      <c r="Z701" s="695"/>
    </row>
    <row r="702">
      <c r="A702" s="695"/>
      <c r="B702" s="695"/>
      <c r="C702" s="695"/>
      <c r="D702" s="695"/>
      <c r="E702" s="695"/>
      <c r="F702" s="695"/>
      <c r="G702" s="695"/>
      <c r="H702" s="695"/>
      <c r="I702" s="695"/>
      <c r="J702" s="695"/>
      <c r="K702" s="695"/>
      <c r="L702" s="695"/>
      <c r="M702" s="695"/>
      <c r="N702" s="695"/>
      <c r="O702" s="695"/>
      <c r="P702" s="695"/>
      <c r="Q702" s="695"/>
      <c r="R702" s="695"/>
      <c r="S702" s="695"/>
      <c r="T702" s="695"/>
      <c r="U702" s="695"/>
      <c r="V702" s="695"/>
      <c r="W702" s="695"/>
      <c r="X702" s="695"/>
      <c r="Y702" s="695"/>
      <c r="Z702" s="695"/>
    </row>
    <row r="703">
      <c r="A703" s="695"/>
      <c r="B703" s="695"/>
      <c r="C703" s="695"/>
      <c r="D703" s="695"/>
      <c r="E703" s="695"/>
      <c r="F703" s="695"/>
      <c r="G703" s="695"/>
      <c r="H703" s="695"/>
      <c r="I703" s="695"/>
      <c r="J703" s="695"/>
      <c r="K703" s="695"/>
      <c r="L703" s="695"/>
      <c r="M703" s="695"/>
      <c r="N703" s="695"/>
      <c r="O703" s="695"/>
      <c r="P703" s="695"/>
      <c r="Q703" s="695"/>
      <c r="R703" s="695"/>
      <c r="S703" s="695"/>
      <c r="T703" s="695"/>
      <c r="U703" s="695"/>
      <c r="V703" s="695"/>
      <c r="W703" s="695"/>
      <c r="X703" s="695"/>
      <c r="Y703" s="695"/>
      <c r="Z703" s="695"/>
    </row>
    <row r="704">
      <c r="A704" s="695"/>
      <c r="B704" s="695"/>
      <c r="C704" s="695"/>
      <c r="D704" s="695"/>
      <c r="E704" s="695"/>
      <c r="F704" s="695"/>
      <c r="G704" s="695"/>
      <c r="H704" s="695"/>
      <c r="I704" s="695"/>
      <c r="J704" s="695"/>
      <c r="K704" s="695"/>
      <c r="L704" s="695"/>
      <c r="M704" s="695"/>
      <c r="N704" s="695"/>
      <c r="O704" s="695"/>
      <c r="P704" s="695"/>
      <c r="Q704" s="695"/>
      <c r="R704" s="695"/>
      <c r="S704" s="695"/>
      <c r="T704" s="695"/>
      <c r="U704" s="695"/>
      <c r="V704" s="695"/>
      <c r="W704" s="695"/>
      <c r="X704" s="695"/>
      <c r="Y704" s="695"/>
      <c r="Z704" s="695"/>
    </row>
    <row r="705">
      <c r="A705" s="695"/>
      <c r="B705" s="695"/>
      <c r="C705" s="695"/>
      <c r="D705" s="695"/>
      <c r="E705" s="695"/>
      <c r="F705" s="695"/>
      <c r="G705" s="695"/>
      <c r="H705" s="695"/>
      <c r="I705" s="695"/>
      <c r="J705" s="695"/>
      <c r="K705" s="695"/>
      <c r="L705" s="695"/>
      <c r="M705" s="695"/>
      <c r="N705" s="695"/>
      <c r="O705" s="695"/>
      <c r="P705" s="695"/>
      <c r="Q705" s="695"/>
      <c r="R705" s="695"/>
      <c r="S705" s="695"/>
      <c r="T705" s="695"/>
      <c r="U705" s="695"/>
      <c r="V705" s="695"/>
      <c r="W705" s="695"/>
      <c r="X705" s="695"/>
      <c r="Y705" s="695"/>
      <c r="Z705" s="695"/>
    </row>
    <row r="706">
      <c r="A706" s="695"/>
      <c r="B706" s="695"/>
      <c r="C706" s="695"/>
      <c r="D706" s="695"/>
      <c r="E706" s="695"/>
      <c r="F706" s="695"/>
      <c r="G706" s="695"/>
      <c r="H706" s="695"/>
      <c r="I706" s="695"/>
      <c r="J706" s="695"/>
      <c r="K706" s="695"/>
      <c r="L706" s="695"/>
      <c r="M706" s="695"/>
      <c r="N706" s="695"/>
      <c r="O706" s="695"/>
      <c r="P706" s="695"/>
      <c r="Q706" s="695"/>
      <c r="R706" s="695"/>
      <c r="S706" s="695"/>
      <c r="T706" s="695"/>
      <c r="U706" s="695"/>
      <c r="V706" s="695"/>
      <c r="W706" s="695"/>
      <c r="X706" s="695"/>
      <c r="Y706" s="695"/>
      <c r="Z706" s="695"/>
    </row>
    <row r="707">
      <c r="A707" s="695"/>
      <c r="B707" s="695"/>
      <c r="C707" s="695"/>
      <c r="D707" s="695"/>
      <c r="E707" s="695"/>
      <c r="F707" s="695"/>
      <c r="G707" s="695"/>
      <c r="H707" s="695"/>
      <c r="I707" s="695"/>
      <c r="J707" s="695"/>
      <c r="K707" s="695"/>
      <c r="L707" s="695"/>
      <c r="M707" s="695"/>
      <c r="N707" s="695"/>
      <c r="O707" s="695"/>
      <c r="P707" s="695"/>
      <c r="Q707" s="695"/>
      <c r="R707" s="695"/>
      <c r="S707" s="695"/>
      <c r="T707" s="695"/>
      <c r="U707" s="695"/>
      <c r="V707" s="695"/>
      <c r="W707" s="695"/>
      <c r="X707" s="695"/>
      <c r="Y707" s="695"/>
      <c r="Z707" s="695"/>
    </row>
    <row r="708">
      <c r="A708" s="695"/>
      <c r="B708" s="695"/>
      <c r="C708" s="695"/>
      <c r="D708" s="695"/>
      <c r="E708" s="695"/>
      <c r="F708" s="695"/>
      <c r="G708" s="695"/>
      <c r="H708" s="695"/>
      <c r="I708" s="695"/>
      <c r="J708" s="695"/>
      <c r="K708" s="695"/>
      <c r="L708" s="695"/>
      <c r="M708" s="695"/>
      <c r="N708" s="695"/>
      <c r="O708" s="695"/>
      <c r="P708" s="695"/>
      <c r="Q708" s="695"/>
      <c r="R708" s="695"/>
      <c r="S708" s="695"/>
      <c r="T708" s="695"/>
      <c r="U708" s="695"/>
      <c r="V708" s="695"/>
      <c r="W708" s="695"/>
      <c r="X708" s="695"/>
      <c r="Y708" s="695"/>
      <c r="Z708" s="695"/>
    </row>
    <row r="709">
      <c r="A709" s="695"/>
      <c r="B709" s="695"/>
      <c r="C709" s="695"/>
      <c r="D709" s="695"/>
      <c r="E709" s="695"/>
      <c r="F709" s="695"/>
      <c r="G709" s="695"/>
      <c r="H709" s="695"/>
      <c r="I709" s="695"/>
      <c r="J709" s="695"/>
      <c r="K709" s="695"/>
      <c r="L709" s="695"/>
      <c r="M709" s="695"/>
      <c r="N709" s="695"/>
      <c r="O709" s="695"/>
      <c r="P709" s="695"/>
      <c r="Q709" s="695"/>
      <c r="R709" s="695"/>
      <c r="S709" s="695"/>
      <c r="T709" s="695"/>
      <c r="U709" s="695"/>
      <c r="V709" s="695"/>
      <c r="W709" s="695"/>
      <c r="X709" s="695"/>
      <c r="Y709" s="695"/>
      <c r="Z709" s="695"/>
    </row>
    <row r="710">
      <c r="A710" s="695"/>
      <c r="B710" s="695"/>
      <c r="C710" s="695"/>
      <c r="D710" s="695"/>
      <c r="E710" s="695"/>
      <c r="F710" s="695"/>
      <c r="G710" s="695"/>
      <c r="H710" s="695"/>
      <c r="I710" s="695"/>
      <c r="J710" s="695"/>
      <c r="K710" s="695"/>
      <c r="L710" s="695"/>
      <c r="M710" s="695"/>
      <c r="N710" s="695"/>
      <c r="O710" s="695"/>
      <c r="P710" s="695"/>
      <c r="Q710" s="695"/>
      <c r="R710" s="695"/>
      <c r="S710" s="695"/>
      <c r="T710" s="695"/>
      <c r="U710" s="695"/>
      <c r="V710" s="695"/>
      <c r="W710" s="695"/>
      <c r="X710" s="695"/>
      <c r="Y710" s="695"/>
      <c r="Z710" s="695"/>
    </row>
    <row r="711">
      <c r="A711" s="695"/>
      <c r="B711" s="695"/>
      <c r="C711" s="695"/>
      <c r="D711" s="695"/>
      <c r="E711" s="695"/>
      <c r="F711" s="695"/>
      <c r="G711" s="695"/>
      <c r="H711" s="695"/>
      <c r="I711" s="695"/>
      <c r="J711" s="695"/>
      <c r="K711" s="695"/>
      <c r="L711" s="695"/>
      <c r="M711" s="695"/>
      <c r="N711" s="695"/>
      <c r="O711" s="695"/>
      <c r="P711" s="695"/>
      <c r="Q711" s="695"/>
      <c r="R711" s="695"/>
      <c r="S711" s="695"/>
      <c r="T711" s="695"/>
      <c r="U711" s="695"/>
      <c r="V711" s="695"/>
      <c r="W711" s="695"/>
      <c r="X711" s="695"/>
      <c r="Y711" s="695"/>
      <c r="Z711" s="695"/>
    </row>
    <row r="712">
      <c r="A712" s="695"/>
      <c r="B712" s="695"/>
      <c r="C712" s="695"/>
      <c r="D712" s="695"/>
      <c r="E712" s="695"/>
      <c r="F712" s="695"/>
      <c r="G712" s="695"/>
      <c r="H712" s="695"/>
      <c r="I712" s="695"/>
      <c r="J712" s="695"/>
      <c r="K712" s="695"/>
      <c r="L712" s="695"/>
      <c r="M712" s="695"/>
      <c r="N712" s="695"/>
      <c r="O712" s="695"/>
      <c r="P712" s="695"/>
      <c r="Q712" s="695"/>
      <c r="R712" s="695"/>
      <c r="S712" s="695"/>
      <c r="T712" s="695"/>
      <c r="U712" s="695"/>
      <c r="V712" s="695"/>
      <c r="W712" s="695"/>
      <c r="X712" s="695"/>
      <c r="Y712" s="695"/>
      <c r="Z712" s="695"/>
    </row>
    <row r="713">
      <c r="A713" s="695"/>
      <c r="B713" s="695"/>
      <c r="C713" s="695"/>
      <c r="D713" s="695"/>
      <c r="E713" s="695"/>
      <c r="F713" s="695"/>
      <c r="G713" s="695"/>
      <c r="H713" s="695"/>
      <c r="I713" s="695"/>
      <c r="J713" s="695"/>
      <c r="K713" s="695"/>
      <c r="L713" s="695"/>
      <c r="M713" s="695"/>
      <c r="N713" s="695"/>
      <c r="O713" s="695"/>
      <c r="P713" s="695"/>
      <c r="Q713" s="695"/>
      <c r="R713" s="695"/>
      <c r="S713" s="695"/>
      <c r="T713" s="695"/>
      <c r="U713" s="695"/>
      <c r="V713" s="695"/>
      <c r="W713" s="695"/>
      <c r="X713" s="695"/>
      <c r="Y713" s="695"/>
      <c r="Z713" s="695"/>
    </row>
    <row r="714">
      <c r="A714" s="695"/>
      <c r="B714" s="695"/>
      <c r="C714" s="695"/>
      <c r="D714" s="695"/>
      <c r="E714" s="695"/>
      <c r="F714" s="695"/>
      <c r="G714" s="695"/>
      <c r="H714" s="695"/>
      <c r="I714" s="695"/>
      <c r="J714" s="695"/>
      <c r="K714" s="695"/>
      <c r="L714" s="695"/>
      <c r="M714" s="695"/>
      <c r="N714" s="695"/>
      <c r="O714" s="695"/>
      <c r="P714" s="695"/>
      <c r="Q714" s="695"/>
      <c r="R714" s="695"/>
      <c r="S714" s="695"/>
      <c r="T714" s="695"/>
      <c r="U714" s="695"/>
      <c r="V714" s="695"/>
      <c r="W714" s="695"/>
      <c r="X714" s="695"/>
      <c r="Y714" s="695"/>
      <c r="Z714" s="695"/>
    </row>
    <row r="715">
      <c r="A715" s="695"/>
      <c r="B715" s="695"/>
      <c r="C715" s="695"/>
      <c r="D715" s="695"/>
      <c r="E715" s="695"/>
      <c r="F715" s="695"/>
      <c r="G715" s="695"/>
      <c r="H715" s="695"/>
      <c r="I715" s="695"/>
      <c r="J715" s="695"/>
      <c r="K715" s="695"/>
      <c r="L715" s="695"/>
      <c r="M715" s="695"/>
      <c r="N715" s="695"/>
      <c r="O715" s="695"/>
      <c r="P715" s="695"/>
      <c r="Q715" s="695"/>
      <c r="R715" s="695"/>
      <c r="S715" s="695"/>
      <c r="T715" s="695"/>
      <c r="U715" s="695"/>
      <c r="V715" s="695"/>
      <c r="W715" s="695"/>
      <c r="X715" s="695"/>
      <c r="Y715" s="695"/>
      <c r="Z715" s="695"/>
    </row>
    <row r="716">
      <c r="A716" s="695"/>
      <c r="B716" s="695"/>
      <c r="C716" s="695"/>
      <c r="D716" s="695"/>
      <c r="E716" s="695"/>
      <c r="F716" s="695"/>
      <c r="G716" s="695"/>
      <c r="H716" s="695"/>
      <c r="I716" s="695"/>
      <c r="J716" s="695"/>
      <c r="K716" s="695"/>
      <c r="L716" s="695"/>
      <c r="M716" s="695"/>
      <c r="N716" s="695"/>
      <c r="O716" s="695"/>
      <c r="P716" s="695"/>
      <c r="Q716" s="695"/>
      <c r="R716" s="695"/>
      <c r="S716" s="695"/>
      <c r="T716" s="695"/>
      <c r="U716" s="695"/>
      <c r="V716" s="695"/>
      <c r="W716" s="695"/>
      <c r="X716" s="695"/>
      <c r="Y716" s="695"/>
      <c r="Z716" s="695"/>
    </row>
    <row r="717">
      <c r="A717" s="695"/>
      <c r="B717" s="695"/>
      <c r="C717" s="695"/>
      <c r="D717" s="695"/>
      <c r="E717" s="695"/>
      <c r="F717" s="695"/>
      <c r="G717" s="695"/>
      <c r="H717" s="695"/>
      <c r="I717" s="695"/>
      <c r="J717" s="695"/>
      <c r="K717" s="695"/>
      <c r="L717" s="695"/>
      <c r="M717" s="695"/>
      <c r="N717" s="695"/>
      <c r="O717" s="695"/>
      <c r="P717" s="695"/>
      <c r="Q717" s="695"/>
      <c r="R717" s="695"/>
      <c r="S717" s="695"/>
      <c r="T717" s="695"/>
      <c r="U717" s="695"/>
      <c r="V717" s="695"/>
      <c r="W717" s="695"/>
      <c r="X717" s="695"/>
      <c r="Y717" s="695"/>
      <c r="Z717" s="695"/>
    </row>
    <row r="718">
      <c r="A718" s="695"/>
      <c r="B718" s="695"/>
      <c r="C718" s="695"/>
      <c r="D718" s="695"/>
      <c r="E718" s="695"/>
      <c r="F718" s="695"/>
      <c r="G718" s="695"/>
      <c r="H718" s="695"/>
      <c r="I718" s="695"/>
      <c r="J718" s="695"/>
      <c r="K718" s="695"/>
      <c r="L718" s="695"/>
      <c r="M718" s="695"/>
      <c r="N718" s="695"/>
      <c r="O718" s="695"/>
      <c r="P718" s="695"/>
      <c r="Q718" s="695"/>
      <c r="R718" s="695"/>
      <c r="S718" s="695"/>
      <c r="T718" s="695"/>
      <c r="U718" s="695"/>
      <c r="V718" s="695"/>
      <c r="W718" s="695"/>
      <c r="X718" s="695"/>
      <c r="Y718" s="695"/>
      <c r="Z718" s="695"/>
    </row>
    <row r="719">
      <c r="A719" s="695"/>
      <c r="B719" s="695"/>
      <c r="C719" s="695"/>
      <c r="D719" s="695"/>
      <c r="E719" s="695"/>
      <c r="F719" s="695"/>
      <c r="G719" s="695"/>
      <c r="H719" s="695"/>
      <c r="I719" s="695"/>
      <c r="J719" s="695"/>
      <c r="K719" s="695"/>
      <c r="L719" s="695"/>
      <c r="M719" s="695"/>
      <c r="N719" s="695"/>
      <c r="O719" s="695"/>
      <c r="P719" s="695"/>
      <c r="Q719" s="695"/>
      <c r="R719" s="695"/>
      <c r="S719" s="695"/>
      <c r="T719" s="695"/>
      <c r="U719" s="695"/>
      <c r="V719" s="695"/>
      <c r="W719" s="695"/>
      <c r="X719" s="695"/>
      <c r="Y719" s="695"/>
      <c r="Z719" s="695"/>
    </row>
    <row r="720">
      <c r="A720" s="695"/>
      <c r="B720" s="695"/>
      <c r="C720" s="695"/>
      <c r="D720" s="695"/>
      <c r="E720" s="695"/>
      <c r="F720" s="695"/>
      <c r="G720" s="695"/>
      <c r="H720" s="695"/>
      <c r="I720" s="695"/>
      <c r="J720" s="695"/>
      <c r="K720" s="695"/>
      <c r="L720" s="695"/>
      <c r="M720" s="695"/>
      <c r="N720" s="695"/>
      <c r="O720" s="695"/>
      <c r="P720" s="695"/>
      <c r="Q720" s="695"/>
      <c r="R720" s="695"/>
      <c r="S720" s="695"/>
      <c r="T720" s="695"/>
      <c r="U720" s="695"/>
      <c r="V720" s="695"/>
      <c r="W720" s="695"/>
      <c r="X720" s="695"/>
      <c r="Y720" s="695"/>
      <c r="Z720" s="695"/>
    </row>
    <row r="721">
      <c r="A721" s="695"/>
      <c r="B721" s="695"/>
      <c r="C721" s="695"/>
      <c r="D721" s="695"/>
      <c r="E721" s="695"/>
      <c r="F721" s="695"/>
      <c r="G721" s="695"/>
      <c r="H721" s="695"/>
      <c r="I721" s="695"/>
      <c r="J721" s="695"/>
      <c r="K721" s="695"/>
      <c r="L721" s="695"/>
      <c r="M721" s="695"/>
      <c r="N721" s="695"/>
      <c r="O721" s="695"/>
      <c r="P721" s="695"/>
      <c r="Q721" s="695"/>
      <c r="R721" s="695"/>
      <c r="S721" s="695"/>
      <c r="T721" s="695"/>
      <c r="U721" s="695"/>
      <c r="V721" s="695"/>
      <c r="W721" s="695"/>
      <c r="X721" s="695"/>
      <c r="Y721" s="695"/>
      <c r="Z721" s="695"/>
    </row>
    <row r="722">
      <c r="A722" s="695"/>
      <c r="B722" s="695"/>
      <c r="C722" s="695"/>
      <c r="D722" s="695"/>
      <c r="E722" s="695"/>
      <c r="F722" s="695"/>
      <c r="G722" s="695"/>
      <c r="H722" s="695"/>
      <c r="I722" s="695"/>
      <c r="J722" s="695"/>
      <c r="K722" s="695"/>
      <c r="L722" s="695"/>
      <c r="M722" s="695"/>
      <c r="N722" s="695"/>
      <c r="O722" s="695"/>
      <c r="P722" s="695"/>
      <c r="Q722" s="695"/>
      <c r="R722" s="695"/>
      <c r="S722" s="695"/>
      <c r="T722" s="695"/>
      <c r="U722" s="695"/>
      <c r="V722" s="695"/>
      <c r="W722" s="695"/>
      <c r="X722" s="695"/>
      <c r="Y722" s="695"/>
      <c r="Z722" s="695"/>
    </row>
    <row r="723">
      <c r="A723" s="695"/>
      <c r="B723" s="695"/>
      <c r="C723" s="695"/>
      <c r="D723" s="695"/>
      <c r="E723" s="695"/>
      <c r="F723" s="695"/>
      <c r="G723" s="695"/>
      <c r="H723" s="695"/>
      <c r="I723" s="695"/>
      <c r="J723" s="695"/>
      <c r="K723" s="695"/>
      <c r="L723" s="695"/>
      <c r="M723" s="695"/>
      <c r="N723" s="695"/>
      <c r="O723" s="695"/>
      <c r="P723" s="695"/>
      <c r="Q723" s="695"/>
      <c r="R723" s="695"/>
      <c r="S723" s="695"/>
      <c r="T723" s="695"/>
      <c r="U723" s="695"/>
      <c r="V723" s="695"/>
      <c r="W723" s="695"/>
      <c r="X723" s="695"/>
      <c r="Y723" s="695"/>
      <c r="Z723" s="695"/>
    </row>
    <row r="724">
      <c r="A724" s="695"/>
      <c r="B724" s="695"/>
      <c r="C724" s="695"/>
      <c r="D724" s="695"/>
      <c r="E724" s="695"/>
      <c r="F724" s="695"/>
      <c r="G724" s="695"/>
      <c r="H724" s="695"/>
      <c r="I724" s="695"/>
      <c r="J724" s="695"/>
      <c r="K724" s="695"/>
      <c r="L724" s="695"/>
      <c r="M724" s="695"/>
      <c r="N724" s="695"/>
      <c r="O724" s="695"/>
      <c r="P724" s="695"/>
      <c r="Q724" s="695"/>
      <c r="R724" s="695"/>
      <c r="S724" s="695"/>
      <c r="T724" s="695"/>
      <c r="U724" s="695"/>
      <c r="V724" s="695"/>
      <c r="W724" s="695"/>
      <c r="X724" s="695"/>
      <c r="Y724" s="695"/>
      <c r="Z724" s="695"/>
    </row>
    <row r="725">
      <c r="A725" s="695"/>
      <c r="B725" s="695"/>
      <c r="C725" s="695"/>
      <c r="D725" s="695"/>
      <c r="E725" s="695"/>
      <c r="F725" s="695"/>
      <c r="G725" s="695"/>
      <c r="H725" s="695"/>
      <c r="I725" s="695"/>
      <c r="J725" s="695"/>
      <c r="K725" s="695"/>
      <c r="L725" s="695"/>
      <c r="M725" s="695"/>
      <c r="N725" s="695"/>
      <c r="O725" s="695"/>
      <c r="P725" s="695"/>
      <c r="Q725" s="695"/>
      <c r="R725" s="695"/>
      <c r="S725" s="695"/>
      <c r="T725" s="695"/>
      <c r="U725" s="695"/>
      <c r="V725" s="695"/>
      <c r="W725" s="695"/>
      <c r="X725" s="695"/>
      <c r="Y725" s="695"/>
      <c r="Z725" s="695"/>
    </row>
    <row r="726">
      <c r="A726" s="695"/>
      <c r="B726" s="695"/>
      <c r="C726" s="695"/>
      <c r="D726" s="695"/>
      <c r="E726" s="695"/>
      <c r="F726" s="695"/>
      <c r="G726" s="695"/>
      <c r="H726" s="695"/>
      <c r="I726" s="695"/>
      <c r="J726" s="695"/>
      <c r="K726" s="695"/>
      <c r="L726" s="695"/>
      <c r="M726" s="695"/>
      <c r="N726" s="695"/>
      <c r="O726" s="695"/>
      <c r="P726" s="695"/>
      <c r="Q726" s="695"/>
      <c r="R726" s="695"/>
      <c r="S726" s="695"/>
      <c r="T726" s="695"/>
      <c r="U726" s="695"/>
      <c r="V726" s="695"/>
      <c r="W726" s="695"/>
      <c r="X726" s="695"/>
      <c r="Y726" s="695"/>
      <c r="Z726" s="695"/>
    </row>
    <row r="727">
      <c r="A727" s="695"/>
      <c r="B727" s="695"/>
      <c r="C727" s="695"/>
      <c r="D727" s="695"/>
      <c r="E727" s="695"/>
      <c r="F727" s="695"/>
      <c r="G727" s="695"/>
      <c r="H727" s="695"/>
      <c r="I727" s="695"/>
      <c r="J727" s="695"/>
      <c r="K727" s="695"/>
      <c r="L727" s="695"/>
      <c r="M727" s="695"/>
      <c r="N727" s="695"/>
      <c r="O727" s="695"/>
      <c r="P727" s="695"/>
      <c r="Q727" s="695"/>
      <c r="R727" s="695"/>
      <c r="S727" s="695"/>
      <c r="T727" s="695"/>
      <c r="U727" s="695"/>
      <c r="V727" s="695"/>
      <c r="W727" s="695"/>
      <c r="X727" s="695"/>
      <c r="Y727" s="695"/>
      <c r="Z727" s="695"/>
    </row>
    <row r="728">
      <c r="A728" s="695"/>
      <c r="B728" s="695"/>
      <c r="C728" s="695"/>
      <c r="D728" s="695"/>
      <c r="E728" s="695"/>
      <c r="F728" s="695"/>
      <c r="G728" s="695"/>
      <c r="H728" s="695"/>
      <c r="I728" s="695"/>
      <c r="J728" s="695"/>
      <c r="K728" s="695"/>
      <c r="L728" s="695"/>
      <c r="M728" s="695"/>
      <c r="N728" s="695"/>
      <c r="O728" s="695"/>
      <c r="P728" s="695"/>
      <c r="Q728" s="695"/>
      <c r="R728" s="695"/>
      <c r="S728" s="695"/>
      <c r="T728" s="695"/>
      <c r="U728" s="695"/>
      <c r="V728" s="695"/>
      <c r="W728" s="695"/>
      <c r="X728" s="695"/>
      <c r="Y728" s="695"/>
      <c r="Z728" s="695"/>
    </row>
    <row r="729">
      <c r="A729" s="695"/>
      <c r="B729" s="695"/>
      <c r="C729" s="695"/>
      <c r="D729" s="695"/>
      <c r="E729" s="695"/>
      <c r="F729" s="695"/>
      <c r="G729" s="695"/>
      <c r="H729" s="695"/>
      <c r="I729" s="695"/>
      <c r="J729" s="695"/>
      <c r="K729" s="695"/>
      <c r="L729" s="695"/>
      <c r="M729" s="695"/>
      <c r="N729" s="695"/>
      <c r="O729" s="695"/>
      <c r="P729" s="695"/>
      <c r="Q729" s="695"/>
      <c r="R729" s="695"/>
      <c r="S729" s="695"/>
      <c r="T729" s="695"/>
      <c r="U729" s="695"/>
      <c r="V729" s="695"/>
      <c r="W729" s="695"/>
      <c r="X729" s="695"/>
      <c r="Y729" s="695"/>
      <c r="Z729" s="695"/>
    </row>
    <row r="730">
      <c r="A730" s="695"/>
      <c r="B730" s="695"/>
      <c r="C730" s="695"/>
      <c r="D730" s="695"/>
      <c r="E730" s="695"/>
      <c r="F730" s="695"/>
      <c r="G730" s="695"/>
      <c r="H730" s="695"/>
      <c r="I730" s="695"/>
      <c r="J730" s="695"/>
      <c r="K730" s="695"/>
      <c r="L730" s="695"/>
      <c r="M730" s="695"/>
      <c r="N730" s="695"/>
      <c r="O730" s="695"/>
      <c r="P730" s="695"/>
      <c r="Q730" s="695"/>
      <c r="R730" s="695"/>
      <c r="S730" s="695"/>
      <c r="T730" s="695"/>
      <c r="U730" s="695"/>
      <c r="V730" s="695"/>
      <c r="W730" s="695"/>
      <c r="X730" s="695"/>
      <c r="Y730" s="695"/>
      <c r="Z730" s="695"/>
    </row>
    <row r="731">
      <c r="A731" s="695"/>
      <c r="B731" s="695"/>
      <c r="C731" s="695"/>
      <c r="D731" s="695"/>
      <c r="E731" s="695"/>
      <c r="F731" s="695"/>
      <c r="G731" s="695"/>
      <c r="H731" s="695"/>
      <c r="I731" s="695"/>
      <c r="J731" s="695"/>
      <c r="K731" s="695"/>
      <c r="L731" s="695"/>
      <c r="M731" s="695"/>
      <c r="N731" s="695"/>
      <c r="O731" s="695"/>
      <c r="P731" s="695"/>
      <c r="Q731" s="695"/>
      <c r="R731" s="695"/>
      <c r="S731" s="695"/>
      <c r="T731" s="695"/>
      <c r="U731" s="695"/>
      <c r="V731" s="695"/>
      <c r="W731" s="695"/>
      <c r="X731" s="695"/>
      <c r="Y731" s="695"/>
      <c r="Z731" s="695"/>
    </row>
    <row r="732">
      <c r="A732" s="695"/>
      <c r="B732" s="695"/>
      <c r="C732" s="695"/>
      <c r="D732" s="695"/>
      <c r="E732" s="695"/>
      <c r="F732" s="695"/>
      <c r="G732" s="695"/>
      <c r="H732" s="695"/>
      <c r="I732" s="695"/>
      <c r="J732" s="695"/>
      <c r="K732" s="695"/>
      <c r="L732" s="695"/>
      <c r="M732" s="695"/>
      <c r="N732" s="695"/>
      <c r="O732" s="695"/>
      <c r="P732" s="695"/>
      <c r="Q732" s="695"/>
      <c r="R732" s="695"/>
      <c r="S732" s="695"/>
      <c r="T732" s="695"/>
      <c r="U732" s="695"/>
      <c r="V732" s="695"/>
      <c r="W732" s="695"/>
      <c r="X732" s="695"/>
      <c r="Y732" s="695"/>
      <c r="Z732" s="695"/>
    </row>
    <row r="733">
      <c r="A733" s="695"/>
      <c r="B733" s="695"/>
      <c r="C733" s="695"/>
      <c r="D733" s="695"/>
      <c r="E733" s="695"/>
      <c r="F733" s="695"/>
      <c r="G733" s="695"/>
      <c r="H733" s="695"/>
      <c r="I733" s="695"/>
      <c r="J733" s="695"/>
      <c r="K733" s="695"/>
      <c r="L733" s="695"/>
      <c r="M733" s="695"/>
      <c r="N733" s="695"/>
      <c r="O733" s="695"/>
      <c r="P733" s="695"/>
      <c r="Q733" s="695"/>
      <c r="R733" s="695"/>
      <c r="S733" s="695"/>
      <c r="T733" s="695"/>
      <c r="U733" s="695"/>
      <c r="V733" s="695"/>
      <c r="W733" s="695"/>
      <c r="X733" s="695"/>
      <c r="Y733" s="695"/>
      <c r="Z733" s="695"/>
    </row>
    <row r="734">
      <c r="A734" s="695"/>
      <c r="B734" s="695"/>
      <c r="C734" s="695"/>
      <c r="D734" s="695"/>
      <c r="E734" s="695"/>
      <c r="F734" s="695"/>
      <c r="G734" s="695"/>
      <c r="H734" s="695"/>
      <c r="I734" s="695"/>
      <c r="J734" s="695"/>
      <c r="K734" s="695"/>
      <c r="L734" s="695"/>
      <c r="M734" s="695"/>
      <c r="N734" s="695"/>
      <c r="O734" s="695"/>
      <c r="P734" s="695"/>
      <c r="Q734" s="695"/>
      <c r="R734" s="695"/>
      <c r="S734" s="695"/>
      <c r="T734" s="695"/>
      <c r="U734" s="695"/>
      <c r="V734" s="695"/>
      <c r="W734" s="695"/>
      <c r="X734" s="695"/>
      <c r="Y734" s="695"/>
      <c r="Z734" s="695"/>
    </row>
    <row r="735">
      <c r="A735" s="695"/>
      <c r="B735" s="695"/>
      <c r="C735" s="695"/>
      <c r="D735" s="695"/>
      <c r="E735" s="695"/>
      <c r="F735" s="695"/>
      <c r="G735" s="695"/>
      <c r="H735" s="695"/>
      <c r="I735" s="695"/>
      <c r="J735" s="695"/>
      <c r="K735" s="695"/>
      <c r="L735" s="695"/>
      <c r="M735" s="695"/>
      <c r="N735" s="695"/>
      <c r="O735" s="695"/>
      <c r="P735" s="695"/>
      <c r="Q735" s="695"/>
      <c r="R735" s="695"/>
      <c r="S735" s="695"/>
      <c r="T735" s="695"/>
      <c r="U735" s="695"/>
      <c r="V735" s="695"/>
      <c r="W735" s="695"/>
      <c r="X735" s="695"/>
      <c r="Y735" s="695"/>
      <c r="Z735" s="695"/>
    </row>
    <row r="736">
      <c r="A736" s="695"/>
      <c r="B736" s="695"/>
      <c r="C736" s="695"/>
      <c r="D736" s="695"/>
      <c r="E736" s="695"/>
      <c r="F736" s="695"/>
      <c r="G736" s="695"/>
      <c r="H736" s="695"/>
      <c r="I736" s="695"/>
      <c r="J736" s="695"/>
      <c r="K736" s="695"/>
      <c r="L736" s="695"/>
      <c r="M736" s="695"/>
      <c r="N736" s="695"/>
      <c r="O736" s="695"/>
      <c r="P736" s="695"/>
      <c r="Q736" s="695"/>
      <c r="R736" s="695"/>
      <c r="S736" s="695"/>
      <c r="T736" s="695"/>
      <c r="U736" s="695"/>
      <c r="V736" s="695"/>
      <c r="W736" s="695"/>
      <c r="X736" s="695"/>
      <c r="Y736" s="695"/>
      <c r="Z736" s="695"/>
    </row>
    <row r="737">
      <c r="A737" s="695"/>
      <c r="B737" s="695"/>
      <c r="C737" s="695"/>
      <c r="D737" s="695"/>
      <c r="E737" s="695"/>
      <c r="F737" s="695"/>
      <c r="G737" s="695"/>
      <c r="H737" s="695"/>
      <c r="I737" s="695"/>
      <c r="J737" s="695"/>
      <c r="K737" s="695"/>
      <c r="L737" s="695"/>
      <c r="M737" s="695"/>
      <c r="N737" s="695"/>
      <c r="O737" s="695"/>
      <c r="P737" s="695"/>
      <c r="Q737" s="695"/>
      <c r="R737" s="695"/>
      <c r="S737" s="695"/>
      <c r="T737" s="695"/>
      <c r="U737" s="695"/>
      <c r="V737" s="695"/>
      <c r="W737" s="695"/>
      <c r="X737" s="695"/>
      <c r="Y737" s="695"/>
      <c r="Z737" s="695"/>
    </row>
    <row r="738">
      <c r="A738" s="695"/>
      <c r="B738" s="695"/>
      <c r="C738" s="695"/>
      <c r="D738" s="695"/>
      <c r="E738" s="695"/>
      <c r="F738" s="695"/>
      <c r="G738" s="695"/>
      <c r="H738" s="695"/>
      <c r="I738" s="695"/>
      <c r="J738" s="695"/>
      <c r="K738" s="695"/>
      <c r="L738" s="695"/>
      <c r="M738" s="695"/>
      <c r="N738" s="695"/>
      <c r="O738" s="695"/>
      <c r="P738" s="695"/>
      <c r="Q738" s="695"/>
      <c r="R738" s="695"/>
      <c r="S738" s="695"/>
      <c r="T738" s="695"/>
      <c r="U738" s="695"/>
      <c r="V738" s="695"/>
      <c r="W738" s="695"/>
      <c r="X738" s="695"/>
      <c r="Y738" s="695"/>
      <c r="Z738" s="695"/>
    </row>
    <row r="739">
      <c r="A739" s="695"/>
      <c r="B739" s="695"/>
      <c r="C739" s="695"/>
      <c r="D739" s="695"/>
      <c r="E739" s="695"/>
      <c r="F739" s="695"/>
      <c r="G739" s="695"/>
      <c r="H739" s="695"/>
      <c r="I739" s="695"/>
      <c r="J739" s="695"/>
      <c r="K739" s="695"/>
      <c r="L739" s="695"/>
      <c r="M739" s="695"/>
      <c r="N739" s="695"/>
      <c r="O739" s="695"/>
      <c r="P739" s="695"/>
      <c r="Q739" s="695"/>
      <c r="R739" s="695"/>
      <c r="S739" s="695"/>
      <c r="T739" s="695"/>
      <c r="U739" s="695"/>
      <c r="V739" s="695"/>
      <c r="W739" s="695"/>
      <c r="X739" s="695"/>
      <c r="Y739" s="695"/>
      <c r="Z739" s="695"/>
    </row>
    <row r="740">
      <c r="A740" s="695"/>
      <c r="B740" s="695"/>
      <c r="C740" s="695"/>
      <c r="D740" s="695"/>
      <c r="E740" s="695"/>
      <c r="F740" s="695"/>
      <c r="G740" s="695"/>
      <c r="H740" s="695"/>
      <c r="I740" s="695"/>
      <c r="J740" s="695"/>
      <c r="K740" s="695"/>
      <c r="L740" s="695"/>
      <c r="M740" s="695"/>
      <c r="N740" s="695"/>
      <c r="O740" s="695"/>
      <c r="P740" s="695"/>
      <c r="Q740" s="695"/>
      <c r="R740" s="695"/>
      <c r="S740" s="695"/>
      <c r="T740" s="695"/>
      <c r="U740" s="695"/>
      <c r="V740" s="695"/>
      <c r="W740" s="695"/>
      <c r="X740" s="695"/>
      <c r="Y740" s="695"/>
      <c r="Z740" s="695"/>
    </row>
    <row r="741">
      <c r="A741" s="695"/>
      <c r="B741" s="695"/>
      <c r="C741" s="695"/>
      <c r="D741" s="695"/>
      <c r="E741" s="695"/>
      <c r="F741" s="695"/>
      <c r="G741" s="695"/>
      <c r="H741" s="695"/>
      <c r="I741" s="695"/>
      <c r="J741" s="695"/>
      <c r="K741" s="695"/>
      <c r="L741" s="695"/>
      <c r="M741" s="695"/>
      <c r="N741" s="695"/>
      <c r="O741" s="695"/>
      <c r="P741" s="695"/>
      <c r="Q741" s="695"/>
      <c r="R741" s="695"/>
      <c r="S741" s="695"/>
      <c r="T741" s="695"/>
      <c r="U741" s="695"/>
      <c r="V741" s="695"/>
      <c r="W741" s="695"/>
      <c r="X741" s="695"/>
      <c r="Y741" s="695"/>
      <c r="Z741" s="695"/>
    </row>
    <row r="742">
      <c r="A742" s="695"/>
      <c r="B742" s="695"/>
      <c r="C742" s="695"/>
      <c r="D742" s="695"/>
      <c r="E742" s="695"/>
      <c r="F742" s="695"/>
      <c r="G742" s="695"/>
      <c r="H742" s="695"/>
      <c r="I742" s="695"/>
      <c r="J742" s="695"/>
      <c r="K742" s="695"/>
      <c r="L742" s="695"/>
      <c r="M742" s="695"/>
      <c r="N742" s="695"/>
      <c r="O742" s="695"/>
      <c r="P742" s="695"/>
      <c r="Q742" s="695"/>
      <c r="R742" s="695"/>
      <c r="S742" s="695"/>
      <c r="T742" s="695"/>
      <c r="U742" s="695"/>
      <c r="V742" s="695"/>
      <c r="W742" s="695"/>
      <c r="X742" s="695"/>
      <c r="Y742" s="695"/>
      <c r="Z742" s="695"/>
    </row>
    <row r="743">
      <c r="A743" s="695"/>
      <c r="B743" s="695"/>
      <c r="C743" s="695"/>
      <c r="D743" s="695"/>
      <c r="E743" s="695"/>
      <c r="F743" s="695"/>
      <c r="G743" s="695"/>
      <c r="H743" s="695"/>
      <c r="I743" s="695"/>
      <c r="J743" s="695"/>
      <c r="K743" s="695"/>
      <c r="L743" s="695"/>
      <c r="M743" s="695"/>
      <c r="N743" s="695"/>
      <c r="O743" s="695"/>
      <c r="P743" s="695"/>
      <c r="Q743" s="695"/>
      <c r="R743" s="695"/>
      <c r="S743" s="695"/>
      <c r="T743" s="695"/>
      <c r="U743" s="695"/>
      <c r="V743" s="695"/>
      <c r="W743" s="695"/>
      <c r="X743" s="695"/>
      <c r="Y743" s="695"/>
      <c r="Z743" s="695"/>
    </row>
    <row r="744">
      <c r="A744" s="695"/>
      <c r="B744" s="695"/>
      <c r="C744" s="695"/>
      <c r="D744" s="695"/>
      <c r="E744" s="695"/>
      <c r="F744" s="695"/>
      <c r="G744" s="695"/>
      <c r="H744" s="695"/>
      <c r="I744" s="695"/>
      <c r="J744" s="695"/>
      <c r="K744" s="695"/>
      <c r="L744" s="695"/>
      <c r="M744" s="695"/>
      <c r="N744" s="695"/>
      <c r="O744" s="695"/>
      <c r="P744" s="695"/>
      <c r="Q744" s="695"/>
      <c r="R744" s="695"/>
      <c r="S744" s="695"/>
      <c r="T744" s="695"/>
      <c r="U744" s="695"/>
      <c r="V744" s="695"/>
      <c r="W744" s="695"/>
      <c r="X744" s="695"/>
      <c r="Y744" s="695"/>
      <c r="Z744" s="695"/>
    </row>
    <row r="745">
      <c r="A745" s="695"/>
      <c r="B745" s="695"/>
      <c r="C745" s="695"/>
      <c r="D745" s="695"/>
      <c r="E745" s="695"/>
      <c r="F745" s="695"/>
      <c r="G745" s="695"/>
      <c r="H745" s="695"/>
      <c r="I745" s="695"/>
      <c r="J745" s="695"/>
      <c r="K745" s="695"/>
      <c r="L745" s="695"/>
      <c r="M745" s="695"/>
      <c r="N745" s="695"/>
      <c r="O745" s="695"/>
      <c r="P745" s="695"/>
      <c r="Q745" s="695"/>
      <c r="R745" s="695"/>
      <c r="S745" s="695"/>
      <c r="T745" s="695"/>
      <c r="U745" s="695"/>
      <c r="V745" s="695"/>
      <c r="W745" s="695"/>
      <c r="X745" s="695"/>
      <c r="Y745" s="695"/>
      <c r="Z745" s="695"/>
    </row>
    <row r="746">
      <c r="A746" s="695"/>
      <c r="B746" s="695"/>
      <c r="C746" s="695"/>
      <c r="D746" s="695"/>
      <c r="E746" s="695"/>
      <c r="F746" s="695"/>
      <c r="G746" s="695"/>
      <c r="H746" s="695"/>
      <c r="I746" s="695"/>
      <c r="J746" s="695"/>
      <c r="K746" s="695"/>
      <c r="L746" s="695"/>
      <c r="M746" s="695"/>
      <c r="N746" s="695"/>
      <c r="O746" s="695"/>
      <c r="P746" s="695"/>
      <c r="Q746" s="695"/>
      <c r="R746" s="695"/>
      <c r="S746" s="695"/>
      <c r="T746" s="695"/>
      <c r="U746" s="695"/>
      <c r="V746" s="695"/>
      <c r="W746" s="695"/>
      <c r="X746" s="695"/>
      <c r="Y746" s="695"/>
      <c r="Z746" s="695"/>
    </row>
    <row r="747">
      <c r="A747" s="695"/>
      <c r="B747" s="695"/>
      <c r="C747" s="695"/>
      <c r="D747" s="695"/>
      <c r="E747" s="695"/>
      <c r="F747" s="695"/>
      <c r="G747" s="695"/>
      <c r="H747" s="695"/>
      <c r="I747" s="695"/>
      <c r="J747" s="695"/>
      <c r="K747" s="695"/>
      <c r="L747" s="695"/>
      <c r="M747" s="695"/>
      <c r="N747" s="695"/>
      <c r="O747" s="695"/>
      <c r="P747" s="695"/>
      <c r="Q747" s="695"/>
      <c r="R747" s="695"/>
      <c r="S747" s="695"/>
      <c r="T747" s="695"/>
      <c r="U747" s="695"/>
      <c r="V747" s="695"/>
      <c r="W747" s="695"/>
      <c r="X747" s="695"/>
      <c r="Y747" s="695"/>
      <c r="Z747" s="695"/>
    </row>
    <row r="748">
      <c r="A748" s="695"/>
      <c r="B748" s="695"/>
      <c r="C748" s="695"/>
      <c r="D748" s="695"/>
      <c r="E748" s="695"/>
      <c r="F748" s="695"/>
      <c r="G748" s="695"/>
      <c r="H748" s="695"/>
      <c r="I748" s="695"/>
      <c r="J748" s="695"/>
      <c r="K748" s="695"/>
      <c r="L748" s="695"/>
      <c r="M748" s="695"/>
      <c r="N748" s="695"/>
      <c r="O748" s="695"/>
      <c r="P748" s="695"/>
      <c r="Q748" s="695"/>
      <c r="R748" s="695"/>
      <c r="S748" s="695"/>
      <c r="T748" s="695"/>
      <c r="U748" s="695"/>
      <c r="V748" s="695"/>
      <c r="W748" s="695"/>
      <c r="X748" s="695"/>
      <c r="Y748" s="695"/>
      <c r="Z748" s="695"/>
    </row>
    <row r="749">
      <c r="A749" s="695"/>
      <c r="B749" s="695"/>
      <c r="C749" s="695"/>
      <c r="D749" s="695"/>
      <c r="E749" s="695"/>
      <c r="F749" s="695"/>
      <c r="G749" s="695"/>
      <c r="H749" s="695"/>
      <c r="I749" s="695"/>
      <c r="J749" s="695"/>
      <c r="K749" s="695"/>
      <c r="L749" s="695"/>
      <c r="M749" s="695"/>
      <c r="N749" s="695"/>
      <c r="O749" s="695"/>
      <c r="P749" s="695"/>
      <c r="Q749" s="695"/>
      <c r="R749" s="695"/>
      <c r="S749" s="695"/>
      <c r="T749" s="695"/>
      <c r="U749" s="695"/>
      <c r="V749" s="695"/>
      <c r="W749" s="695"/>
      <c r="X749" s="695"/>
      <c r="Y749" s="695"/>
      <c r="Z749" s="695"/>
    </row>
    <row r="750">
      <c r="A750" s="695"/>
      <c r="B750" s="695"/>
      <c r="C750" s="695"/>
      <c r="D750" s="695"/>
      <c r="E750" s="695"/>
      <c r="F750" s="695"/>
      <c r="G750" s="695"/>
      <c r="H750" s="695"/>
      <c r="I750" s="695"/>
      <c r="J750" s="695"/>
      <c r="K750" s="695"/>
      <c r="L750" s="695"/>
      <c r="M750" s="695"/>
      <c r="N750" s="695"/>
      <c r="O750" s="695"/>
      <c r="P750" s="695"/>
      <c r="Q750" s="695"/>
      <c r="R750" s="695"/>
      <c r="S750" s="695"/>
      <c r="T750" s="695"/>
      <c r="U750" s="695"/>
      <c r="V750" s="695"/>
      <c r="W750" s="695"/>
      <c r="X750" s="695"/>
      <c r="Y750" s="695"/>
      <c r="Z750" s="695"/>
    </row>
    <row r="751">
      <c r="A751" s="695"/>
      <c r="B751" s="695"/>
      <c r="C751" s="695"/>
      <c r="D751" s="695"/>
      <c r="E751" s="695"/>
      <c r="F751" s="695"/>
      <c r="G751" s="695"/>
      <c r="H751" s="695"/>
      <c r="I751" s="695"/>
      <c r="J751" s="695"/>
      <c r="K751" s="695"/>
      <c r="L751" s="695"/>
      <c r="M751" s="695"/>
      <c r="N751" s="695"/>
      <c r="O751" s="695"/>
      <c r="P751" s="695"/>
      <c r="Q751" s="695"/>
      <c r="R751" s="695"/>
      <c r="S751" s="695"/>
      <c r="T751" s="695"/>
      <c r="U751" s="695"/>
      <c r="V751" s="695"/>
      <c r="W751" s="695"/>
      <c r="X751" s="695"/>
      <c r="Y751" s="695"/>
      <c r="Z751" s="695"/>
    </row>
    <row r="752">
      <c r="A752" s="695"/>
      <c r="B752" s="695"/>
      <c r="C752" s="695"/>
      <c r="D752" s="695"/>
      <c r="E752" s="695"/>
      <c r="F752" s="695"/>
      <c r="G752" s="695"/>
      <c r="H752" s="695"/>
      <c r="I752" s="695"/>
      <c r="J752" s="695"/>
      <c r="K752" s="695"/>
      <c r="L752" s="695"/>
      <c r="M752" s="695"/>
      <c r="N752" s="695"/>
      <c r="O752" s="695"/>
      <c r="P752" s="695"/>
      <c r="Q752" s="695"/>
      <c r="R752" s="695"/>
      <c r="S752" s="695"/>
      <c r="T752" s="695"/>
      <c r="U752" s="695"/>
      <c r="V752" s="695"/>
      <c r="W752" s="695"/>
      <c r="X752" s="695"/>
      <c r="Y752" s="695"/>
      <c r="Z752" s="695"/>
    </row>
    <row r="753">
      <c r="A753" s="695"/>
      <c r="B753" s="695"/>
      <c r="C753" s="695"/>
      <c r="D753" s="695"/>
      <c r="E753" s="695"/>
      <c r="F753" s="695"/>
      <c r="G753" s="695"/>
      <c r="H753" s="695"/>
      <c r="I753" s="695"/>
      <c r="J753" s="695"/>
      <c r="K753" s="695"/>
      <c r="L753" s="695"/>
      <c r="M753" s="695"/>
      <c r="N753" s="695"/>
      <c r="O753" s="695"/>
      <c r="P753" s="695"/>
      <c r="Q753" s="695"/>
      <c r="R753" s="695"/>
      <c r="S753" s="695"/>
      <c r="T753" s="695"/>
      <c r="U753" s="695"/>
      <c r="V753" s="695"/>
      <c r="W753" s="695"/>
      <c r="X753" s="695"/>
      <c r="Y753" s="695"/>
      <c r="Z753" s="695"/>
    </row>
    <row r="754">
      <c r="A754" s="695"/>
      <c r="B754" s="695"/>
      <c r="C754" s="695"/>
      <c r="D754" s="695"/>
      <c r="E754" s="695"/>
      <c r="F754" s="695"/>
      <c r="G754" s="695"/>
      <c r="H754" s="695"/>
      <c r="I754" s="695"/>
      <c r="J754" s="695"/>
      <c r="K754" s="695"/>
      <c r="L754" s="695"/>
      <c r="M754" s="695"/>
      <c r="N754" s="695"/>
      <c r="O754" s="695"/>
      <c r="P754" s="695"/>
      <c r="Q754" s="695"/>
      <c r="R754" s="695"/>
      <c r="S754" s="695"/>
      <c r="T754" s="695"/>
      <c r="U754" s="695"/>
      <c r="V754" s="695"/>
      <c r="W754" s="695"/>
      <c r="X754" s="695"/>
      <c r="Y754" s="695"/>
      <c r="Z754" s="695"/>
    </row>
    <row r="755">
      <c r="A755" s="695"/>
      <c r="B755" s="695"/>
      <c r="C755" s="695"/>
      <c r="D755" s="695"/>
      <c r="E755" s="695"/>
      <c r="F755" s="695"/>
      <c r="G755" s="695"/>
      <c r="H755" s="695"/>
      <c r="I755" s="695"/>
      <c r="J755" s="695"/>
      <c r="K755" s="695"/>
      <c r="L755" s="695"/>
      <c r="M755" s="695"/>
      <c r="N755" s="695"/>
      <c r="O755" s="695"/>
      <c r="P755" s="695"/>
      <c r="Q755" s="695"/>
      <c r="R755" s="695"/>
      <c r="S755" s="695"/>
      <c r="T755" s="695"/>
      <c r="U755" s="695"/>
      <c r="V755" s="695"/>
      <c r="W755" s="695"/>
      <c r="X755" s="695"/>
      <c r="Y755" s="695"/>
      <c r="Z755" s="695"/>
    </row>
    <row r="756">
      <c r="A756" s="695"/>
      <c r="B756" s="695"/>
      <c r="C756" s="695"/>
      <c r="D756" s="695"/>
      <c r="E756" s="695"/>
      <c r="F756" s="695"/>
      <c r="G756" s="695"/>
      <c r="H756" s="695"/>
      <c r="I756" s="695"/>
      <c r="J756" s="695"/>
      <c r="K756" s="695"/>
      <c r="L756" s="695"/>
      <c r="M756" s="695"/>
      <c r="N756" s="695"/>
      <c r="O756" s="695"/>
      <c r="P756" s="695"/>
      <c r="Q756" s="695"/>
      <c r="R756" s="695"/>
      <c r="S756" s="695"/>
      <c r="T756" s="695"/>
      <c r="U756" s="695"/>
      <c r="V756" s="695"/>
      <c r="W756" s="695"/>
      <c r="X756" s="695"/>
      <c r="Y756" s="695"/>
      <c r="Z756" s="695"/>
    </row>
    <row r="757">
      <c r="A757" s="695"/>
      <c r="B757" s="695"/>
      <c r="C757" s="695"/>
      <c r="D757" s="695"/>
      <c r="E757" s="695"/>
      <c r="F757" s="695"/>
      <c r="G757" s="695"/>
      <c r="H757" s="695"/>
      <c r="I757" s="695"/>
      <c r="J757" s="695"/>
      <c r="K757" s="695"/>
      <c r="L757" s="695"/>
      <c r="M757" s="695"/>
      <c r="N757" s="695"/>
      <c r="O757" s="695"/>
      <c r="P757" s="695"/>
      <c r="Q757" s="695"/>
      <c r="R757" s="695"/>
      <c r="S757" s="695"/>
      <c r="T757" s="695"/>
      <c r="U757" s="695"/>
      <c r="V757" s="695"/>
      <c r="W757" s="695"/>
      <c r="X757" s="695"/>
      <c r="Y757" s="695"/>
      <c r="Z757" s="695"/>
    </row>
    <row r="758">
      <c r="A758" s="695"/>
      <c r="B758" s="695"/>
      <c r="C758" s="695"/>
      <c r="D758" s="695"/>
      <c r="E758" s="695"/>
      <c r="F758" s="695"/>
      <c r="G758" s="695"/>
      <c r="H758" s="695"/>
      <c r="I758" s="695"/>
      <c r="J758" s="695"/>
      <c r="K758" s="695"/>
      <c r="L758" s="695"/>
      <c r="M758" s="695"/>
      <c r="N758" s="695"/>
      <c r="O758" s="695"/>
      <c r="P758" s="695"/>
      <c r="Q758" s="695"/>
      <c r="R758" s="695"/>
      <c r="S758" s="695"/>
      <c r="T758" s="695"/>
      <c r="U758" s="695"/>
      <c r="V758" s="695"/>
      <c r="W758" s="695"/>
      <c r="X758" s="695"/>
      <c r="Y758" s="695"/>
      <c r="Z758" s="695"/>
    </row>
    <row r="759">
      <c r="A759" s="695"/>
      <c r="B759" s="695"/>
      <c r="C759" s="695"/>
      <c r="D759" s="695"/>
      <c r="E759" s="695"/>
      <c r="F759" s="695"/>
      <c r="G759" s="695"/>
      <c r="H759" s="695"/>
      <c r="I759" s="695"/>
      <c r="J759" s="695"/>
      <c r="K759" s="695"/>
      <c r="L759" s="695"/>
      <c r="M759" s="695"/>
      <c r="N759" s="695"/>
      <c r="O759" s="695"/>
      <c r="P759" s="695"/>
      <c r="Q759" s="695"/>
      <c r="R759" s="695"/>
      <c r="S759" s="695"/>
      <c r="T759" s="695"/>
      <c r="U759" s="695"/>
      <c r="V759" s="695"/>
      <c r="W759" s="695"/>
      <c r="X759" s="695"/>
      <c r="Y759" s="695"/>
      <c r="Z759" s="695"/>
    </row>
    <row r="760">
      <c r="A760" s="695"/>
      <c r="B760" s="695"/>
      <c r="C760" s="695"/>
      <c r="D760" s="695"/>
      <c r="E760" s="695"/>
      <c r="F760" s="695"/>
      <c r="G760" s="695"/>
      <c r="H760" s="695"/>
      <c r="I760" s="695"/>
      <c r="J760" s="695"/>
      <c r="K760" s="695"/>
      <c r="L760" s="695"/>
      <c r="M760" s="695"/>
      <c r="N760" s="695"/>
      <c r="O760" s="695"/>
      <c r="P760" s="695"/>
      <c r="Q760" s="695"/>
      <c r="R760" s="695"/>
      <c r="S760" s="695"/>
      <c r="T760" s="695"/>
      <c r="U760" s="695"/>
      <c r="V760" s="695"/>
      <c r="W760" s="695"/>
      <c r="X760" s="695"/>
      <c r="Y760" s="695"/>
      <c r="Z760" s="695"/>
    </row>
    <row r="761">
      <c r="A761" s="695"/>
      <c r="B761" s="695"/>
      <c r="C761" s="695"/>
      <c r="D761" s="695"/>
      <c r="E761" s="695"/>
      <c r="F761" s="695"/>
      <c r="G761" s="695"/>
      <c r="H761" s="695"/>
      <c r="I761" s="695"/>
      <c r="J761" s="695"/>
      <c r="K761" s="695"/>
      <c r="L761" s="695"/>
      <c r="M761" s="695"/>
      <c r="N761" s="695"/>
      <c r="O761" s="695"/>
      <c r="P761" s="695"/>
      <c r="Q761" s="695"/>
      <c r="R761" s="695"/>
      <c r="S761" s="695"/>
      <c r="T761" s="695"/>
      <c r="U761" s="695"/>
      <c r="V761" s="695"/>
      <c r="W761" s="695"/>
      <c r="X761" s="695"/>
      <c r="Y761" s="695"/>
      <c r="Z761" s="695"/>
    </row>
    <row r="762">
      <c r="A762" s="695"/>
      <c r="B762" s="695"/>
      <c r="C762" s="695"/>
      <c r="D762" s="695"/>
      <c r="E762" s="695"/>
      <c r="F762" s="695"/>
      <c r="G762" s="695"/>
      <c r="H762" s="695"/>
      <c r="I762" s="695"/>
      <c r="J762" s="695"/>
      <c r="K762" s="695"/>
      <c r="L762" s="695"/>
      <c r="M762" s="695"/>
      <c r="N762" s="695"/>
      <c r="O762" s="695"/>
      <c r="P762" s="695"/>
      <c r="Q762" s="695"/>
      <c r="R762" s="695"/>
      <c r="S762" s="695"/>
      <c r="T762" s="695"/>
      <c r="U762" s="695"/>
      <c r="V762" s="695"/>
      <c r="W762" s="695"/>
      <c r="X762" s="695"/>
      <c r="Y762" s="695"/>
      <c r="Z762" s="695"/>
    </row>
    <row r="763">
      <c r="A763" s="695"/>
      <c r="B763" s="695"/>
      <c r="C763" s="695"/>
      <c r="D763" s="695"/>
      <c r="E763" s="695"/>
      <c r="F763" s="695"/>
      <c r="G763" s="695"/>
      <c r="H763" s="695"/>
      <c r="I763" s="695"/>
      <c r="J763" s="695"/>
      <c r="K763" s="695"/>
      <c r="L763" s="695"/>
      <c r="M763" s="695"/>
      <c r="N763" s="695"/>
      <c r="O763" s="695"/>
      <c r="P763" s="695"/>
      <c r="Q763" s="695"/>
      <c r="R763" s="695"/>
      <c r="S763" s="695"/>
      <c r="T763" s="695"/>
      <c r="U763" s="695"/>
      <c r="V763" s="695"/>
      <c r="W763" s="695"/>
      <c r="X763" s="695"/>
      <c r="Y763" s="695"/>
      <c r="Z763" s="695"/>
    </row>
    <row r="764">
      <c r="A764" s="695"/>
      <c r="B764" s="695"/>
      <c r="C764" s="695"/>
      <c r="D764" s="695"/>
      <c r="E764" s="695"/>
      <c r="F764" s="695"/>
      <c r="G764" s="695"/>
      <c r="H764" s="695"/>
      <c r="I764" s="695"/>
      <c r="J764" s="695"/>
      <c r="K764" s="695"/>
      <c r="L764" s="695"/>
      <c r="M764" s="695"/>
      <c r="N764" s="695"/>
      <c r="O764" s="695"/>
      <c r="P764" s="695"/>
      <c r="Q764" s="695"/>
      <c r="R764" s="695"/>
      <c r="S764" s="695"/>
      <c r="T764" s="695"/>
      <c r="U764" s="695"/>
      <c r="V764" s="695"/>
      <c r="W764" s="695"/>
      <c r="X764" s="695"/>
      <c r="Y764" s="695"/>
      <c r="Z764" s="695"/>
    </row>
    <row r="765">
      <c r="A765" s="695"/>
      <c r="B765" s="695"/>
      <c r="C765" s="695"/>
      <c r="D765" s="695"/>
      <c r="E765" s="695"/>
      <c r="F765" s="695"/>
      <c r="G765" s="695"/>
      <c r="H765" s="695"/>
      <c r="I765" s="695"/>
      <c r="J765" s="695"/>
      <c r="K765" s="695"/>
      <c r="L765" s="695"/>
      <c r="M765" s="695"/>
      <c r="N765" s="695"/>
      <c r="O765" s="695"/>
      <c r="P765" s="695"/>
      <c r="Q765" s="695"/>
      <c r="R765" s="695"/>
      <c r="S765" s="695"/>
      <c r="T765" s="695"/>
      <c r="U765" s="695"/>
      <c r="V765" s="695"/>
      <c r="W765" s="695"/>
      <c r="X765" s="695"/>
      <c r="Y765" s="695"/>
      <c r="Z765" s="695"/>
    </row>
    <row r="766">
      <c r="A766" s="695"/>
      <c r="B766" s="695"/>
      <c r="C766" s="695"/>
      <c r="D766" s="695"/>
      <c r="E766" s="695"/>
      <c r="F766" s="695"/>
      <c r="G766" s="695"/>
      <c r="H766" s="695"/>
      <c r="I766" s="695"/>
      <c r="J766" s="695"/>
      <c r="K766" s="695"/>
      <c r="L766" s="695"/>
      <c r="M766" s="695"/>
      <c r="N766" s="695"/>
      <c r="O766" s="695"/>
      <c r="P766" s="695"/>
      <c r="Q766" s="695"/>
      <c r="R766" s="695"/>
      <c r="S766" s="695"/>
      <c r="T766" s="695"/>
      <c r="U766" s="695"/>
      <c r="V766" s="695"/>
      <c r="W766" s="695"/>
      <c r="X766" s="695"/>
      <c r="Y766" s="695"/>
      <c r="Z766" s="695"/>
    </row>
    <row r="767">
      <c r="A767" s="695"/>
      <c r="B767" s="695"/>
      <c r="C767" s="695"/>
      <c r="D767" s="695"/>
      <c r="E767" s="695"/>
      <c r="F767" s="695"/>
      <c r="G767" s="695"/>
      <c r="H767" s="695"/>
      <c r="I767" s="695"/>
      <c r="J767" s="695"/>
      <c r="K767" s="695"/>
      <c r="L767" s="695"/>
      <c r="M767" s="695"/>
      <c r="N767" s="695"/>
      <c r="O767" s="695"/>
      <c r="P767" s="695"/>
      <c r="Q767" s="695"/>
      <c r="R767" s="695"/>
      <c r="S767" s="695"/>
      <c r="T767" s="695"/>
      <c r="U767" s="695"/>
      <c r="V767" s="695"/>
      <c r="W767" s="695"/>
      <c r="X767" s="695"/>
      <c r="Y767" s="695"/>
      <c r="Z767" s="695"/>
    </row>
    <row r="768">
      <c r="A768" s="695"/>
      <c r="B768" s="695"/>
      <c r="C768" s="695"/>
      <c r="D768" s="695"/>
      <c r="E768" s="695"/>
      <c r="F768" s="695"/>
      <c r="G768" s="695"/>
      <c r="H768" s="695"/>
      <c r="I768" s="695"/>
      <c r="J768" s="695"/>
      <c r="K768" s="695"/>
      <c r="L768" s="695"/>
      <c r="M768" s="695"/>
      <c r="N768" s="695"/>
      <c r="O768" s="695"/>
      <c r="P768" s="695"/>
      <c r="Q768" s="695"/>
      <c r="R768" s="695"/>
      <c r="S768" s="695"/>
      <c r="T768" s="695"/>
      <c r="U768" s="695"/>
      <c r="V768" s="695"/>
      <c r="W768" s="695"/>
      <c r="X768" s="695"/>
      <c r="Y768" s="695"/>
      <c r="Z768" s="695"/>
    </row>
    <row r="769">
      <c r="A769" s="695"/>
      <c r="B769" s="695"/>
      <c r="C769" s="695"/>
      <c r="D769" s="695"/>
      <c r="E769" s="695"/>
      <c r="F769" s="695"/>
      <c r="G769" s="695"/>
      <c r="H769" s="695"/>
      <c r="I769" s="695"/>
      <c r="J769" s="695"/>
      <c r="K769" s="695"/>
      <c r="L769" s="695"/>
      <c r="M769" s="695"/>
      <c r="N769" s="695"/>
      <c r="O769" s="695"/>
      <c r="P769" s="695"/>
      <c r="Q769" s="695"/>
      <c r="R769" s="695"/>
      <c r="S769" s="695"/>
      <c r="T769" s="695"/>
      <c r="U769" s="695"/>
      <c r="V769" s="695"/>
      <c r="W769" s="695"/>
      <c r="X769" s="695"/>
      <c r="Y769" s="695"/>
      <c r="Z769" s="695"/>
    </row>
    <row r="770">
      <c r="A770" s="695"/>
      <c r="B770" s="695"/>
      <c r="C770" s="695"/>
      <c r="D770" s="695"/>
      <c r="E770" s="695"/>
      <c r="F770" s="695"/>
      <c r="G770" s="695"/>
      <c r="H770" s="695"/>
      <c r="I770" s="695"/>
      <c r="J770" s="695"/>
      <c r="K770" s="695"/>
      <c r="L770" s="695"/>
      <c r="M770" s="695"/>
      <c r="N770" s="695"/>
      <c r="O770" s="695"/>
      <c r="P770" s="695"/>
      <c r="Q770" s="695"/>
      <c r="R770" s="695"/>
      <c r="S770" s="695"/>
      <c r="T770" s="695"/>
      <c r="U770" s="695"/>
      <c r="V770" s="695"/>
      <c r="W770" s="695"/>
      <c r="X770" s="695"/>
      <c r="Y770" s="695"/>
      <c r="Z770" s="695"/>
    </row>
    <row r="771">
      <c r="A771" s="695"/>
      <c r="B771" s="695"/>
      <c r="C771" s="695"/>
      <c r="D771" s="695"/>
      <c r="E771" s="695"/>
      <c r="F771" s="695"/>
      <c r="G771" s="695"/>
      <c r="H771" s="695"/>
      <c r="I771" s="695"/>
      <c r="J771" s="695"/>
      <c r="K771" s="695"/>
      <c r="L771" s="695"/>
      <c r="M771" s="695"/>
      <c r="N771" s="695"/>
      <c r="O771" s="695"/>
      <c r="P771" s="695"/>
      <c r="Q771" s="695"/>
      <c r="R771" s="695"/>
      <c r="S771" s="695"/>
      <c r="T771" s="695"/>
      <c r="U771" s="695"/>
      <c r="V771" s="695"/>
      <c r="W771" s="695"/>
      <c r="X771" s="695"/>
      <c r="Y771" s="695"/>
      <c r="Z771" s="695"/>
    </row>
    <row r="772">
      <c r="A772" s="695"/>
      <c r="B772" s="695"/>
      <c r="C772" s="695"/>
      <c r="D772" s="695"/>
      <c r="E772" s="695"/>
      <c r="F772" s="695"/>
      <c r="G772" s="695"/>
      <c r="H772" s="695"/>
      <c r="I772" s="695"/>
      <c r="J772" s="695"/>
      <c r="K772" s="695"/>
      <c r="L772" s="695"/>
      <c r="M772" s="695"/>
      <c r="N772" s="695"/>
      <c r="O772" s="695"/>
      <c r="P772" s="695"/>
      <c r="Q772" s="695"/>
      <c r="R772" s="695"/>
      <c r="S772" s="695"/>
      <c r="T772" s="695"/>
      <c r="U772" s="695"/>
      <c r="V772" s="695"/>
      <c r="W772" s="695"/>
      <c r="X772" s="695"/>
      <c r="Y772" s="695"/>
      <c r="Z772" s="695"/>
    </row>
    <row r="773">
      <c r="A773" s="695"/>
      <c r="B773" s="695"/>
      <c r="C773" s="695"/>
      <c r="D773" s="695"/>
      <c r="E773" s="695"/>
      <c r="F773" s="695"/>
      <c r="G773" s="695"/>
      <c r="H773" s="695"/>
      <c r="I773" s="695"/>
      <c r="J773" s="695"/>
      <c r="K773" s="695"/>
      <c r="L773" s="695"/>
      <c r="M773" s="695"/>
      <c r="N773" s="695"/>
      <c r="O773" s="695"/>
      <c r="P773" s="695"/>
      <c r="Q773" s="695"/>
      <c r="R773" s="695"/>
      <c r="S773" s="695"/>
      <c r="T773" s="695"/>
      <c r="U773" s="695"/>
      <c r="V773" s="695"/>
      <c r="W773" s="695"/>
      <c r="X773" s="695"/>
      <c r="Y773" s="695"/>
      <c r="Z773" s="695"/>
    </row>
    <row r="774">
      <c r="A774" s="695"/>
      <c r="B774" s="695"/>
      <c r="C774" s="695"/>
      <c r="D774" s="695"/>
      <c r="E774" s="695"/>
      <c r="F774" s="695"/>
      <c r="G774" s="695"/>
      <c r="H774" s="695"/>
      <c r="I774" s="695"/>
      <c r="J774" s="695"/>
      <c r="K774" s="695"/>
      <c r="L774" s="695"/>
      <c r="M774" s="695"/>
      <c r="N774" s="695"/>
      <c r="O774" s="695"/>
      <c r="P774" s="695"/>
      <c r="Q774" s="695"/>
      <c r="R774" s="695"/>
      <c r="S774" s="695"/>
      <c r="T774" s="695"/>
      <c r="U774" s="695"/>
      <c r="V774" s="695"/>
      <c r="W774" s="695"/>
      <c r="X774" s="695"/>
      <c r="Y774" s="695"/>
      <c r="Z774" s="695"/>
    </row>
    <row r="775">
      <c r="A775" s="695"/>
      <c r="B775" s="695"/>
      <c r="C775" s="695"/>
      <c r="D775" s="695"/>
      <c r="E775" s="695"/>
      <c r="F775" s="695"/>
      <c r="G775" s="695"/>
      <c r="H775" s="695"/>
      <c r="I775" s="695"/>
      <c r="J775" s="695"/>
      <c r="K775" s="695"/>
      <c r="L775" s="695"/>
      <c r="M775" s="695"/>
      <c r="N775" s="695"/>
      <c r="O775" s="695"/>
      <c r="P775" s="695"/>
      <c r="Q775" s="695"/>
      <c r="R775" s="695"/>
      <c r="S775" s="695"/>
      <c r="T775" s="695"/>
      <c r="U775" s="695"/>
      <c r="V775" s="695"/>
      <c r="W775" s="695"/>
      <c r="X775" s="695"/>
      <c r="Y775" s="695"/>
      <c r="Z775" s="695"/>
    </row>
    <row r="776">
      <c r="A776" s="695"/>
      <c r="B776" s="695"/>
      <c r="C776" s="695"/>
      <c r="D776" s="695"/>
      <c r="E776" s="695"/>
      <c r="F776" s="695"/>
      <c r="G776" s="695"/>
      <c r="H776" s="695"/>
      <c r="I776" s="695"/>
      <c r="J776" s="695"/>
      <c r="K776" s="695"/>
      <c r="L776" s="695"/>
      <c r="M776" s="695"/>
      <c r="N776" s="695"/>
      <c r="O776" s="695"/>
      <c r="P776" s="695"/>
      <c r="Q776" s="695"/>
      <c r="R776" s="695"/>
      <c r="S776" s="695"/>
      <c r="T776" s="695"/>
      <c r="U776" s="695"/>
      <c r="V776" s="695"/>
      <c r="W776" s="695"/>
      <c r="X776" s="695"/>
      <c r="Y776" s="695"/>
      <c r="Z776" s="695"/>
    </row>
    <row r="777">
      <c r="A777" s="695"/>
      <c r="B777" s="695"/>
      <c r="C777" s="695"/>
      <c r="D777" s="695"/>
      <c r="E777" s="695"/>
      <c r="F777" s="695"/>
      <c r="G777" s="695"/>
      <c r="H777" s="695"/>
      <c r="I777" s="695"/>
      <c r="J777" s="695"/>
      <c r="K777" s="695"/>
      <c r="L777" s="695"/>
      <c r="M777" s="695"/>
      <c r="N777" s="695"/>
      <c r="O777" s="695"/>
      <c r="P777" s="695"/>
      <c r="Q777" s="695"/>
      <c r="R777" s="695"/>
      <c r="S777" s="695"/>
      <c r="T777" s="695"/>
      <c r="U777" s="695"/>
      <c r="V777" s="695"/>
      <c r="W777" s="695"/>
      <c r="X777" s="695"/>
      <c r="Y777" s="695"/>
      <c r="Z777" s="695"/>
    </row>
    <row r="778">
      <c r="A778" s="695"/>
      <c r="B778" s="695"/>
      <c r="C778" s="695"/>
      <c r="D778" s="695"/>
      <c r="E778" s="695"/>
      <c r="F778" s="695"/>
      <c r="G778" s="695"/>
      <c r="H778" s="695"/>
      <c r="I778" s="695"/>
      <c r="J778" s="695"/>
      <c r="K778" s="695"/>
      <c r="L778" s="695"/>
      <c r="M778" s="695"/>
      <c r="N778" s="695"/>
      <c r="O778" s="695"/>
      <c r="P778" s="695"/>
      <c r="Q778" s="695"/>
      <c r="R778" s="695"/>
      <c r="S778" s="695"/>
      <c r="T778" s="695"/>
      <c r="U778" s="695"/>
      <c r="V778" s="695"/>
      <c r="W778" s="695"/>
      <c r="X778" s="695"/>
      <c r="Y778" s="695"/>
      <c r="Z778" s="695"/>
    </row>
    <row r="779">
      <c r="A779" s="695"/>
      <c r="B779" s="695"/>
      <c r="C779" s="695"/>
      <c r="D779" s="695"/>
      <c r="E779" s="695"/>
      <c r="F779" s="695"/>
      <c r="G779" s="695"/>
      <c r="H779" s="695"/>
      <c r="I779" s="695"/>
      <c r="J779" s="695"/>
      <c r="K779" s="695"/>
      <c r="L779" s="695"/>
      <c r="M779" s="695"/>
      <c r="N779" s="695"/>
      <c r="O779" s="695"/>
      <c r="P779" s="695"/>
      <c r="Q779" s="695"/>
      <c r="R779" s="695"/>
      <c r="S779" s="695"/>
      <c r="T779" s="695"/>
      <c r="U779" s="695"/>
      <c r="V779" s="695"/>
      <c r="W779" s="695"/>
      <c r="X779" s="695"/>
      <c r="Y779" s="695"/>
      <c r="Z779" s="695"/>
    </row>
    <row r="780">
      <c r="A780" s="695"/>
      <c r="B780" s="695"/>
      <c r="C780" s="695"/>
      <c r="D780" s="695"/>
      <c r="E780" s="695"/>
      <c r="F780" s="695"/>
      <c r="G780" s="695"/>
      <c r="H780" s="695"/>
      <c r="I780" s="695"/>
      <c r="J780" s="695"/>
      <c r="K780" s="695"/>
      <c r="L780" s="695"/>
      <c r="M780" s="695"/>
      <c r="N780" s="695"/>
      <c r="O780" s="695"/>
      <c r="P780" s="695"/>
      <c r="Q780" s="695"/>
      <c r="R780" s="695"/>
      <c r="S780" s="695"/>
      <c r="T780" s="695"/>
      <c r="U780" s="695"/>
      <c r="V780" s="695"/>
      <c r="W780" s="695"/>
      <c r="X780" s="695"/>
      <c r="Y780" s="695"/>
      <c r="Z780" s="695"/>
    </row>
    <row r="781">
      <c r="A781" s="695"/>
      <c r="B781" s="695"/>
      <c r="C781" s="695"/>
      <c r="D781" s="695"/>
      <c r="E781" s="695"/>
      <c r="F781" s="695"/>
      <c r="G781" s="695"/>
      <c r="H781" s="695"/>
      <c r="I781" s="695"/>
      <c r="J781" s="695"/>
      <c r="K781" s="695"/>
      <c r="L781" s="695"/>
      <c r="M781" s="695"/>
      <c r="N781" s="695"/>
      <c r="O781" s="695"/>
      <c r="P781" s="695"/>
      <c r="Q781" s="695"/>
      <c r="R781" s="695"/>
      <c r="S781" s="695"/>
      <c r="T781" s="695"/>
      <c r="U781" s="695"/>
      <c r="V781" s="695"/>
      <c r="W781" s="695"/>
      <c r="X781" s="695"/>
      <c r="Y781" s="695"/>
      <c r="Z781" s="695"/>
    </row>
    <row r="782">
      <c r="A782" s="695"/>
      <c r="B782" s="695"/>
      <c r="C782" s="695"/>
      <c r="D782" s="695"/>
      <c r="E782" s="695"/>
      <c r="F782" s="695"/>
      <c r="G782" s="695"/>
      <c r="H782" s="695"/>
      <c r="I782" s="695"/>
      <c r="J782" s="695"/>
      <c r="K782" s="695"/>
      <c r="L782" s="695"/>
      <c r="M782" s="695"/>
      <c r="N782" s="695"/>
      <c r="O782" s="695"/>
      <c r="P782" s="695"/>
      <c r="Q782" s="695"/>
      <c r="R782" s="695"/>
      <c r="S782" s="695"/>
      <c r="T782" s="695"/>
      <c r="U782" s="695"/>
      <c r="V782" s="695"/>
      <c r="W782" s="695"/>
      <c r="X782" s="695"/>
      <c r="Y782" s="695"/>
      <c r="Z782" s="695"/>
    </row>
    <row r="783">
      <c r="A783" s="695"/>
      <c r="B783" s="695"/>
      <c r="C783" s="695"/>
      <c r="D783" s="695"/>
      <c r="E783" s="695"/>
      <c r="F783" s="695"/>
      <c r="G783" s="695"/>
      <c r="H783" s="695"/>
      <c r="I783" s="695"/>
      <c r="J783" s="695"/>
      <c r="K783" s="695"/>
      <c r="L783" s="695"/>
      <c r="M783" s="695"/>
      <c r="N783" s="695"/>
      <c r="O783" s="695"/>
      <c r="P783" s="695"/>
      <c r="Q783" s="695"/>
      <c r="R783" s="695"/>
      <c r="S783" s="695"/>
      <c r="T783" s="695"/>
      <c r="U783" s="695"/>
      <c r="V783" s="695"/>
      <c r="W783" s="695"/>
      <c r="X783" s="695"/>
      <c r="Y783" s="695"/>
      <c r="Z783" s="695"/>
    </row>
    <row r="784">
      <c r="A784" s="695"/>
      <c r="B784" s="695"/>
      <c r="C784" s="695"/>
      <c r="D784" s="695"/>
      <c r="E784" s="695"/>
      <c r="F784" s="695"/>
      <c r="G784" s="695"/>
      <c r="H784" s="695"/>
      <c r="I784" s="695"/>
      <c r="J784" s="695"/>
      <c r="K784" s="695"/>
      <c r="L784" s="695"/>
      <c r="M784" s="695"/>
      <c r="N784" s="695"/>
      <c r="O784" s="695"/>
      <c r="P784" s="695"/>
      <c r="Q784" s="695"/>
      <c r="R784" s="695"/>
      <c r="S784" s="695"/>
      <c r="T784" s="695"/>
      <c r="U784" s="695"/>
      <c r="V784" s="695"/>
      <c r="W784" s="695"/>
      <c r="X784" s="695"/>
      <c r="Y784" s="695"/>
      <c r="Z784" s="695"/>
    </row>
    <row r="785">
      <c r="A785" s="695"/>
      <c r="B785" s="695"/>
      <c r="C785" s="695"/>
      <c r="D785" s="695"/>
      <c r="E785" s="695"/>
      <c r="F785" s="695"/>
      <c r="G785" s="695"/>
      <c r="H785" s="695"/>
      <c r="I785" s="695"/>
      <c r="J785" s="695"/>
      <c r="K785" s="695"/>
      <c r="L785" s="695"/>
      <c r="M785" s="695"/>
      <c r="N785" s="695"/>
      <c r="O785" s="695"/>
      <c r="P785" s="695"/>
      <c r="Q785" s="695"/>
      <c r="R785" s="695"/>
      <c r="S785" s="695"/>
      <c r="T785" s="695"/>
      <c r="U785" s="695"/>
      <c r="V785" s="695"/>
      <c r="W785" s="695"/>
      <c r="X785" s="695"/>
      <c r="Y785" s="695"/>
      <c r="Z785" s="695"/>
    </row>
    <row r="786">
      <c r="A786" s="695"/>
      <c r="B786" s="695"/>
      <c r="C786" s="695"/>
      <c r="D786" s="695"/>
      <c r="E786" s="695"/>
      <c r="F786" s="695"/>
      <c r="G786" s="695"/>
      <c r="H786" s="695"/>
      <c r="I786" s="695"/>
      <c r="J786" s="695"/>
      <c r="K786" s="695"/>
      <c r="L786" s="695"/>
      <c r="M786" s="695"/>
      <c r="N786" s="695"/>
      <c r="O786" s="695"/>
      <c r="P786" s="695"/>
      <c r="Q786" s="695"/>
      <c r="R786" s="695"/>
      <c r="S786" s="695"/>
      <c r="T786" s="695"/>
      <c r="U786" s="695"/>
      <c r="V786" s="695"/>
      <c r="W786" s="695"/>
      <c r="X786" s="695"/>
      <c r="Y786" s="695"/>
      <c r="Z786" s="695"/>
    </row>
    <row r="787">
      <c r="A787" s="695"/>
      <c r="B787" s="695"/>
      <c r="C787" s="695"/>
      <c r="D787" s="695"/>
      <c r="E787" s="695"/>
      <c r="F787" s="695"/>
      <c r="G787" s="695"/>
      <c r="H787" s="695"/>
      <c r="I787" s="695"/>
      <c r="J787" s="695"/>
      <c r="K787" s="695"/>
      <c r="L787" s="695"/>
      <c r="M787" s="695"/>
      <c r="N787" s="695"/>
      <c r="O787" s="695"/>
      <c r="P787" s="695"/>
      <c r="Q787" s="695"/>
      <c r="R787" s="695"/>
      <c r="S787" s="695"/>
      <c r="T787" s="695"/>
      <c r="U787" s="695"/>
      <c r="V787" s="695"/>
      <c r="W787" s="695"/>
      <c r="X787" s="695"/>
      <c r="Y787" s="695"/>
      <c r="Z787" s="695"/>
    </row>
    <row r="788">
      <c r="A788" s="695"/>
      <c r="B788" s="695"/>
      <c r="C788" s="695"/>
      <c r="D788" s="695"/>
      <c r="E788" s="695"/>
      <c r="F788" s="695"/>
      <c r="G788" s="695"/>
      <c r="H788" s="695"/>
      <c r="I788" s="695"/>
      <c r="J788" s="695"/>
      <c r="K788" s="695"/>
      <c r="L788" s="695"/>
      <c r="M788" s="695"/>
      <c r="N788" s="695"/>
      <c r="O788" s="695"/>
      <c r="P788" s="695"/>
      <c r="Q788" s="695"/>
      <c r="R788" s="695"/>
      <c r="S788" s="695"/>
      <c r="T788" s="695"/>
      <c r="U788" s="695"/>
      <c r="V788" s="695"/>
      <c r="W788" s="695"/>
      <c r="X788" s="695"/>
      <c r="Y788" s="695"/>
      <c r="Z788" s="695"/>
    </row>
    <row r="789">
      <c r="A789" s="695"/>
      <c r="B789" s="695"/>
      <c r="C789" s="695"/>
      <c r="D789" s="695"/>
      <c r="E789" s="695"/>
      <c r="F789" s="695"/>
      <c r="G789" s="695"/>
      <c r="H789" s="695"/>
      <c r="I789" s="695"/>
      <c r="J789" s="695"/>
      <c r="K789" s="695"/>
      <c r="L789" s="695"/>
      <c r="M789" s="695"/>
      <c r="N789" s="695"/>
      <c r="O789" s="695"/>
      <c r="P789" s="695"/>
      <c r="Q789" s="695"/>
      <c r="R789" s="695"/>
      <c r="S789" s="695"/>
      <c r="T789" s="695"/>
      <c r="U789" s="695"/>
      <c r="V789" s="695"/>
      <c r="W789" s="695"/>
      <c r="X789" s="695"/>
      <c r="Y789" s="695"/>
      <c r="Z789" s="695"/>
    </row>
    <row r="790">
      <c r="A790" s="695"/>
      <c r="B790" s="695"/>
      <c r="C790" s="695"/>
      <c r="D790" s="695"/>
      <c r="E790" s="695"/>
      <c r="F790" s="695"/>
      <c r="G790" s="695"/>
      <c r="H790" s="695"/>
      <c r="I790" s="695"/>
      <c r="J790" s="695"/>
      <c r="K790" s="695"/>
      <c r="L790" s="695"/>
      <c r="M790" s="695"/>
      <c r="N790" s="695"/>
      <c r="O790" s="695"/>
      <c r="P790" s="695"/>
      <c r="Q790" s="695"/>
      <c r="R790" s="695"/>
      <c r="S790" s="695"/>
      <c r="T790" s="695"/>
      <c r="U790" s="695"/>
      <c r="V790" s="695"/>
      <c r="W790" s="695"/>
      <c r="X790" s="695"/>
      <c r="Y790" s="695"/>
      <c r="Z790" s="695"/>
    </row>
    <row r="791">
      <c r="A791" s="695"/>
      <c r="B791" s="695"/>
      <c r="C791" s="695"/>
      <c r="D791" s="695"/>
      <c r="E791" s="695"/>
      <c r="F791" s="695"/>
      <c r="G791" s="695"/>
      <c r="H791" s="695"/>
      <c r="I791" s="695"/>
      <c r="J791" s="695"/>
      <c r="K791" s="695"/>
      <c r="L791" s="695"/>
      <c r="M791" s="695"/>
      <c r="N791" s="695"/>
      <c r="O791" s="695"/>
      <c r="P791" s="695"/>
      <c r="Q791" s="695"/>
      <c r="R791" s="695"/>
      <c r="S791" s="695"/>
      <c r="T791" s="695"/>
      <c r="U791" s="695"/>
      <c r="V791" s="695"/>
      <c r="W791" s="695"/>
      <c r="X791" s="695"/>
      <c r="Y791" s="695"/>
      <c r="Z791" s="695"/>
    </row>
    <row r="792">
      <c r="A792" s="695"/>
      <c r="B792" s="695"/>
      <c r="C792" s="695"/>
      <c r="D792" s="695"/>
      <c r="E792" s="695"/>
      <c r="F792" s="695"/>
      <c r="G792" s="695"/>
      <c r="H792" s="695"/>
      <c r="I792" s="695"/>
      <c r="J792" s="695"/>
      <c r="K792" s="695"/>
      <c r="L792" s="695"/>
      <c r="M792" s="695"/>
      <c r="N792" s="695"/>
      <c r="O792" s="695"/>
      <c r="P792" s="695"/>
      <c r="Q792" s="695"/>
      <c r="R792" s="695"/>
      <c r="S792" s="695"/>
      <c r="T792" s="695"/>
      <c r="U792" s="695"/>
      <c r="V792" s="695"/>
      <c r="W792" s="695"/>
      <c r="X792" s="695"/>
      <c r="Y792" s="695"/>
      <c r="Z792" s="695"/>
    </row>
    <row r="793">
      <c r="A793" s="695"/>
      <c r="B793" s="695"/>
      <c r="C793" s="695"/>
      <c r="D793" s="695"/>
      <c r="E793" s="695"/>
      <c r="F793" s="695"/>
      <c r="G793" s="695"/>
      <c r="H793" s="695"/>
      <c r="I793" s="695"/>
      <c r="J793" s="695"/>
      <c r="K793" s="695"/>
      <c r="L793" s="695"/>
      <c r="M793" s="695"/>
      <c r="N793" s="695"/>
      <c r="O793" s="695"/>
      <c r="P793" s="695"/>
      <c r="Q793" s="695"/>
      <c r="R793" s="695"/>
      <c r="S793" s="695"/>
      <c r="T793" s="695"/>
      <c r="U793" s="695"/>
      <c r="V793" s="695"/>
      <c r="W793" s="695"/>
      <c r="X793" s="695"/>
      <c r="Y793" s="695"/>
      <c r="Z793" s="695"/>
    </row>
    <row r="794">
      <c r="A794" s="695"/>
      <c r="B794" s="695"/>
      <c r="C794" s="695"/>
      <c r="D794" s="695"/>
      <c r="E794" s="695"/>
      <c r="F794" s="695"/>
      <c r="G794" s="695"/>
      <c r="H794" s="695"/>
      <c r="I794" s="695"/>
      <c r="J794" s="695"/>
      <c r="K794" s="695"/>
      <c r="L794" s="695"/>
      <c r="M794" s="695"/>
      <c r="N794" s="695"/>
      <c r="O794" s="695"/>
      <c r="P794" s="695"/>
      <c r="Q794" s="695"/>
      <c r="R794" s="695"/>
      <c r="S794" s="695"/>
      <c r="T794" s="695"/>
      <c r="U794" s="695"/>
      <c r="V794" s="695"/>
      <c r="W794" s="695"/>
      <c r="X794" s="695"/>
      <c r="Y794" s="695"/>
      <c r="Z794" s="695"/>
    </row>
    <row r="795">
      <c r="A795" s="695"/>
      <c r="B795" s="695"/>
      <c r="C795" s="695"/>
      <c r="D795" s="695"/>
      <c r="E795" s="695"/>
      <c r="F795" s="695"/>
      <c r="G795" s="695"/>
      <c r="H795" s="695"/>
      <c r="I795" s="695"/>
      <c r="J795" s="695"/>
      <c r="K795" s="695"/>
      <c r="L795" s="695"/>
      <c r="M795" s="695"/>
      <c r="N795" s="695"/>
      <c r="O795" s="695"/>
      <c r="P795" s="695"/>
      <c r="Q795" s="695"/>
      <c r="R795" s="695"/>
      <c r="S795" s="695"/>
      <c r="T795" s="695"/>
      <c r="U795" s="695"/>
      <c r="V795" s="695"/>
      <c r="W795" s="695"/>
      <c r="X795" s="695"/>
      <c r="Y795" s="695"/>
      <c r="Z795" s="695"/>
    </row>
    <row r="796">
      <c r="A796" s="695"/>
      <c r="B796" s="695"/>
      <c r="C796" s="695"/>
      <c r="D796" s="695"/>
      <c r="E796" s="695"/>
      <c r="F796" s="695"/>
      <c r="G796" s="695"/>
      <c r="H796" s="695"/>
      <c r="I796" s="695"/>
      <c r="J796" s="695"/>
      <c r="K796" s="695"/>
      <c r="L796" s="695"/>
      <c r="M796" s="695"/>
      <c r="N796" s="695"/>
      <c r="O796" s="695"/>
      <c r="P796" s="695"/>
      <c r="Q796" s="695"/>
      <c r="R796" s="695"/>
      <c r="S796" s="695"/>
      <c r="T796" s="695"/>
      <c r="U796" s="695"/>
      <c r="V796" s="695"/>
      <c r="W796" s="695"/>
      <c r="X796" s="695"/>
      <c r="Y796" s="695"/>
      <c r="Z796" s="695"/>
    </row>
    <row r="797">
      <c r="A797" s="695"/>
      <c r="B797" s="695"/>
      <c r="C797" s="695"/>
      <c r="D797" s="695"/>
      <c r="E797" s="695"/>
      <c r="F797" s="695"/>
      <c r="G797" s="695"/>
      <c r="H797" s="695"/>
      <c r="I797" s="695"/>
      <c r="J797" s="695"/>
      <c r="K797" s="695"/>
      <c r="L797" s="695"/>
      <c r="M797" s="695"/>
      <c r="N797" s="695"/>
      <c r="O797" s="695"/>
      <c r="P797" s="695"/>
      <c r="Q797" s="695"/>
      <c r="R797" s="695"/>
      <c r="S797" s="695"/>
      <c r="T797" s="695"/>
      <c r="U797" s="695"/>
      <c r="V797" s="695"/>
      <c r="W797" s="695"/>
      <c r="X797" s="695"/>
      <c r="Y797" s="695"/>
      <c r="Z797" s="695"/>
    </row>
    <row r="798">
      <c r="A798" s="695"/>
      <c r="B798" s="695"/>
      <c r="C798" s="695"/>
      <c r="D798" s="695"/>
      <c r="E798" s="695"/>
      <c r="F798" s="695"/>
      <c r="G798" s="695"/>
      <c r="H798" s="695"/>
      <c r="I798" s="695"/>
      <c r="J798" s="695"/>
      <c r="K798" s="695"/>
      <c r="L798" s="695"/>
      <c r="M798" s="695"/>
      <c r="N798" s="695"/>
      <c r="O798" s="695"/>
      <c r="P798" s="695"/>
      <c r="Q798" s="695"/>
      <c r="R798" s="695"/>
      <c r="S798" s="695"/>
      <c r="T798" s="695"/>
      <c r="U798" s="695"/>
      <c r="V798" s="695"/>
      <c r="W798" s="695"/>
      <c r="X798" s="695"/>
      <c r="Y798" s="695"/>
      <c r="Z798" s="695"/>
    </row>
    <row r="799">
      <c r="A799" s="695"/>
      <c r="B799" s="695"/>
      <c r="C799" s="695"/>
      <c r="D799" s="695"/>
      <c r="E799" s="695"/>
      <c r="F799" s="695"/>
      <c r="G799" s="695"/>
      <c r="H799" s="695"/>
      <c r="I799" s="695"/>
      <c r="J799" s="695"/>
      <c r="K799" s="695"/>
      <c r="L799" s="695"/>
      <c r="M799" s="695"/>
      <c r="N799" s="695"/>
      <c r="O799" s="695"/>
      <c r="P799" s="695"/>
      <c r="Q799" s="695"/>
      <c r="R799" s="695"/>
      <c r="S799" s="695"/>
      <c r="T799" s="695"/>
      <c r="U799" s="695"/>
      <c r="V799" s="695"/>
      <c r="W799" s="695"/>
      <c r="X799" s="695"/>
      <c r="Y799" s="695"/>
      <c r="Z799" s="695"/>
    </row>
    <row r="800">
      <c r="A800" s="695"/>
      <c r="B800" s="695"/>
      <c r="C800" s="695"/>
      <c r="D800" s="695"/>
      <c r="E800" s="695"/>
      <c r="F800" s="695"/>
      <c r="G800" s="695"/>
      <c r="H800" s="695"/>
      <c r="I800" s="695"/>
      <c r="J800" s="695"/>
      <c r="K800" s="695"/>
      <c r="L800" s="695"/>
      <c r="M800" s="695"/>
      <c r="N800" s="695"/>
      <c r="O800" s="695"/>
      <c r="P800" s="695"/>
      <c r="Q800" s="695"/>
      <c r="R800" s="695"/>
      <c r="S800" s="695"/>
      <c r="T800" s="695"/>
      <c r="U800" s="695"/>
      <c r="V800" s="695"/>
      <c r="W800" s="695"/>
      <c r="X800" s="695"/>
      <c r="Y800" s="695"/>
      <c r="Z800" s="695"/>
    </row>
    <row r="801">
      <c r="A801" s="695"/>
      <c r="B801" s="695"/>
      <c r="C801" s="695"/>
      <c r="D801" s="695"/>
      <c r="E801" s="695"/>
      <c r="F801" s="695"/>
      <c r="G801" s="695"/>
      <c r="H801" s="695"/>
      <c r="I801" s="695"/>
      <c r="J801" s="695"/>
      <c r="K801" s="695"/>
      <c r="L801" s="695"/>
      <c r="M801" s="695"/>
      <c r="N801" s="695"/>
      <c r="O801" s="695"/>
      <c r="P801" s="695"/>
      <c r="Q801" s="695"/>
      <c r="R801" s="695"/>
      <c r="S801" s="695"/>
      <c r="T801" s="695"/>
      <c r="U801" s="695"/>
      <c r="V801" s="695"/>
      <c r="W801" s="695"/>
      <c r="X801" s="695"/>
      <c r="Y801" s="695"/>
      <c r="Z801" s="695"/>
    </row>
    <row r="802">
      <c r="A802" s="695"/>
      <c r="B802" s="695"/>
      <c r="C802" s="695"/>
      <c r="D802" s="695"/>
      <c r="E802" s="695"/>
      <c r="F802" s="695"/>
      <c r="G802" s="695"/>
      <c r="H802" s="695"/>
      <c r="I802" s="695"/>
      <c r="J802" s="695"/>
      <c r="K802" s="695"/>
      <c r="L802" s="695"/>
      <c r="M802" s="695"/>
      <c r="N802" s="695"/>
      <c r="O802" s="695"/>
      <c r="P802" s="695"/>
      <c r="Q802" s="695"/>
      <c r="R802" s="695"/>
      <c r="S802" s="695"/>
      <c r="T802" s="695"/>
      <c r="U802" s="695"/>
      <c r="V802" s="695"/>
      <c r="W802" s="695"/>
      <c r="X802" s="695"/>
      <c r="Y802" s="695"/>
      <c r="Z802" s="695"/>
    </row>
    <row r="803">
      <c r="A803" s="695"/>
      <c r="B803" s="695"/>
      <c r="C803" s="695"/>
      <c r="D803" s="695"/>
      <c r="E803" s="695"/>
      <c r="F803" s="695"/>
      <c r="G803" s="695"/>
      <c r="H803" s="695"/>
      <c r="I803" s="695"/>
      <c r="J803" s="695"/>
      <c r="K803" s="695"/>
      <c r="L803" s="695"/>
      <c r="M803" s="695"/>
      <c r="N803" s="695"/>
      <c r="O803" s="695"/>
      <c r="P803" s="695"/>
      <c r="Q803" s="695"/>
      <c r="R803" s="695"/>
      <c r="S803" s="695"/>
      <c r="T803" s="695"/>
      <c r="U803" s="695"/>
      <c r="V803" s="695"/>
      <c r="W803" s="695"/>
      <c r="X803" s="695"/>
      <c r="Y803" s="695"/>
      <c r="Z803" s="695"/>
    </row>
    <row r="804">
      <c r="A804" s="695"/>
      <c r="B804" s="695"/>
      <c r="C804" s="695"/>
      <c r="D804" s="695"/>
      <c r="E804" s="695"/>
      <c r="F804" s="695"/>
      <c r="G804" s="695"/>
      <c r="H804" s="695"/>
      <c r="I804" s="695"/>
      <c r="J804" s="695"/>
      <c r="K804" s="695"/>
      <c r="L804" s="695"/>
      <c r="M804" s="695"/>
      <c r="N804" s="695"/>
      <c r="O804" s="695"/>
      <c r="P804" s="695"/>
      <c r="Q804" s="695"/>
      <c r="R804" s="695"/>
      <c r="S804" s="695"/>
      <c r="T804" s="695"/>
      <c r="U804" s="695"/>
      <c r="V804" s="695"/>
      <c r="W804" s="695"/>
      <c r="X804" s="695"/>
      <c r="Y804" s="695"/>
      <c r="Z804" s="695"/>
    </row>
    <row r="805">
      <c r="A805" s="695"/>
      <c r="B805" s="695"/>
      <c r="C805" s="695"/>
      <c r="D805" s="695"/>
      <c r="E805" s="695"/>
      <c r="F805" s="695"/>
      <c r="G805" s="695"/>
      <c r="H805" s="695"/>
      <c r="I805" s="695"/>
      <c r="J805" s="695"/>
      <c r="K805" s="695"/>
      <c r="L805" s="695"/>
      <c r="M805" s="695"/>
      <c r="N805" s="695"/>
      <c r="O805" s="695"/>
      <c r="P805" s="695"/>
      <c r="Q805" s="695"/>
      <c r="R805" s="695"/>
      <c r="S805" s="695"/>
      <c r="T805" s="695"/>
      <c r="U805" s="695"/>
      <c r="V805" s="695"/>
      <c r="W805" s="695"/>
      <c r="X805" s="695"/>
      <c r="Y805" s="695"/>
      <c r="Z805" s="695"/>
    </row>
    <row r="806">
      <c r="A806" s="695"/>
      <c r="B806" s="695"/>
      <c r="C806" s="695"/>
      <c r="D806" s="695"/>
      <c r="E806" s="695"/>
      <c r="F806" s="695"/>
      <c r="G806" s="695"/>
      <c r="H806" s="695"/>
      <c r="I806" s="695"/>
      <c r="J806" s="695"/>
      <c r="K806" s="695"/>
      <c r="L806" s="695"/>
      <c r="M806" s="695"/>
      <c r="N806" s="695"/>
      <c r="O806" s="695"/>
      <c r="P806" s="695"/>
      <c r="Q806" s="695"/>
      <c r="R806" s="695"/>
      <c r="S806" s="695"/>
      <c r="T806" s="695"/>
      <c r="U806" s="695"/>
      <c r="V806" s="695"/>
      <c r="W806" s="695"/>
      <c r="X806" s="695"/>
      <c r="Y806" s="695"/>
      <c r="Z806" s="695"/>
    </row>
    <row r="807">
      <c r="A807" s="695"/>
      <c r="B807" s="695"/>
      <c r="C807" s="695"/>
      <c r="D807" s="695"/>
      <c r="E807" s="695"/>
      <c r="F807" s="695"/>
      <c r="G807" s="695"/>
      <c r="H807" s="695"/>
      <c r="I807" s="695"/>
      <c r="J807" s="695"/>
      <c r="K807" s="695"/>
      <c r="L807" s="695"/>
      <c r="M807" s="695"/>
      <c r="N807" s="695"/>
      <c r="O807" s="695"/>
      <c r="P807" s="695"/>
      <c r="Q807" s="695"/>
      <c r="R807" s="695"/>
      <c r="S807" s="695"/>
      <c r="T807" s="695"/>
      <c r="U807" s="695"/>
      <c r="V807" s="695"/>
      <c r="W807" s="695"/>
      <c r="X807" s="695"/>
      <c r="Y807" s="695"/>
      <c r="Z807" s="695"/>
    </row>
    <row r="808">
      <c r="A808" s="695"/>
      <c r="B808" s="695"/>
      <c r="C808" s="695"/>
      <c r="D808" s="695"/>
      <c r="E808" s="695"/>
      <c r="F808" s="695"/>
      <c r="G808" s="695"/>
      <c r="H808" s="695"/>
      <c r="I808" s="695"/>
      <c r="J808" s="695"/>
      <c r="K808" s="695"/>
      <c r="L808" s="695"/>
      <c r="M808" s="695"/>
      <c r="N808" s="695"/>
      <c r="O808" s="695"/>
      <c r="P808" s="695"/>
      <c r="Q808" s="695"/>
      <c r="R808" s="695"/>
      <c r="S808" s="695"/>
      <c r="T808" s="695"/>
      <c r="U808" s="695"/>
      <c r="V808" s="695"/>
      <c r="W808" s="695"/>
      <c r="X808" s="695"/>
      <c r="Y808" s="695"/>
      <c r="Z808" s="695"/>
    </row>
    <row r="809">
      <c r="A809" s="695"/>
      <c r="B809" s="695"/>
      <c r="C809" s="695"/>
      <c r="D809" s="695"/>
      <c r="E809" s="695"/>
      <c r="F809" s="695"/>
      <c r="G809" s="695"/>
      <c r="H809" s="695"/>
      <c r="I809" s="695"/>
      <c r="J809" s="695"/>
      <c r="K809" s="695"/>
      <c r="L809" s="695"/>
      <c r="M809" s="695"/>
      <c r="N809" s="695"/>
      <c r="O809" s="695"/>
      <c r="P809" s="695"/>
      <c r="Q809" s="695"/>
      <c r="R809" s="695"/>
      <c r="S809" s="695"/>
      <c r="T809" s="695"/>
      <c r="U809" s="695"/>
      <c r="V809" s="695"/>
      <c r="W809" s="695"/>
      <c r="X809" s="695"/>
      <c r="Y809" s="695"/>
      <c r="Z809" s="695"/>
    </row>
    <row r="810">
      <c r="A810" s="695"/>
      <c r="B810" s="695"/>
      <c r="C810" s="695"/>
      <c r="D810" s="695"/>
      <c r="E810" s="695"/>
      <c r="F810" s="695"/>
      <c r="G810" s="695"/>
      <c r="H810" s="695"/>
      <c r="I810" s="695"/>
      <c r="J810" s="695"/>
      <c r="K810" s="695"/>
      <c r="L810" s="695"/>
      <c r="M810" s="695"/>
      <c r="N810" s="695"/>
      <c r="O810" s="695"/>
      <c r="P810" s="695"/>
      <c r="Q810" s="695"/>
      <c r="R810" s="695"/>
      <c r="S810" s="695"/>
      <c r="T810" s="695"/>
      <c r="U810" s="695"/>
      <c r="V810" s="695"/>
      <c r="W810" s="695"/>
      <c r="X810" s="695"/>
      <c r="Y810" s="695"/>
      <c r="Z810" s="695"/>
    </row>
    <row r="811">
      <c r="A811" s="695"/>
      <c r="B811" s="695"/>
      <c r="C811" s="695"/>
      <c r="D811" s="695"/>
      <c r="E811" s="695"/>
      <c r="F811" s="695"/>
      <c r="G811" s="695"/>
      <c r="H811" s="695"/>
      <c r="I811" s="695"/>
      <c r="J811" s="695"/>
      <c r="K811" s="695"/>
      <c r="L811" s="695"/>
      <c r="M811" s="695"/>
      <c r="N811" s="695"/>
      <c r="O811" s="695"/>
      <c r="P811" s="695"/>
      <c r="Q811" s="695"/>
      <c r="R811" s="695"/>
      <c r="S811" s="695"/>
      <c r="T811" s="695"/>
      <c r="U811" s="695"/>
      <c r="V811" s="695"/>
      <c r="W811" s="695"/>
      <c r="X811" s="695"/>
      <c r="Y811" s="695"/>
      <c r="Z811" s="695"/>
    </row>
    <row r="812">
      <c r="A812" s="695"/>
      <c r="B812" s="695"/>
      <c r="C812" s="695"/>
      <c r="D812" s="695"/>
      <c r="E812" s="695"/>
      <c r="F812" s="695"/>
      <c r="G812" s="695"/>
      <c r="H812" s="695"/>
      <c r="I812" s="695"/>
      <c r="J812" s="695"/>
      <c r="K812" s="695"/>
      <c r="L812" s="695"/>
      <c r="M812" s="695"/>
      <c r="N812" s="695"/>
      <c r="O812" s="695"/>
      <c r="P812" s="695"/>
      <c r="Q812" s="695"/>
      <c r="R812" s="695"/>
      <c r="S812" s="695"/>
      <c r="T812" s="695"/>
      <c r="U812" s="695"/>
      <c r="V812" s="695"/>
      <c r="W812" s="695"/>
      <c r="X812" s="695"/>
      <c r="Y812" s="695"/>
      <c r="Z812" s="695"/>
    </row>
    <row r="813">
      <c r="A813" s="695"/>
      <c r="B813" s="695"/>
      <c r="C813" s="695"/>
      <c r="D813" s="695"/>
      <c r="E813" s="695"/>
      <c r="F813" s="695"/>
      <c r="G813" s="695"/>
      <c r="H813" s="695"/>
      <c r="I813" s="695"/>
      <c r="J813" s="695"/>
      <c r="K813" s="695"/>
      <c r="L813" s="695"/>
      <c r="M813" s="695"/>
      <c r="N813" s="695"/>
      <c r="O813" s="695"/>
      <c r="P813" s="695"/>
      <c r="Q813" s="695"/>
      <c r="R813" s="695"/>
      <c r="S813" s="695"/>
      <c r="T813" s="695"/>
      <c r="U813" s="695"/>
      <c r="V813" s="695"/>
      <c r="W813" s="695"/>
      <c r="X813" s="695"/>
      <c r="Y813" s="695"/>
      <c r="Z813" s="695"/>
    </row>
    <row r="814">
      <c r="A814" s="695"/>
      <c r="B814" s="695"/>
      <c r="C814" s="695"/>
      <c r="D814" s="695"/>
      <c r="E814" s="695"/>
      <c r="F814" s="695"/>
      <c r="G814" s="695"/>
      <c r="H814" s="695"/>
      <c r="I814" s="695"/>
      <c r="J814" s="695"/>
      <c r="K814" s="695"/>
      <c r="L814" s="695"/>
      <c r="M814" s="695"/>
      <c r="N814" s="695"/>
      <c r="O814" s="695"/>
      <c r="P814" s="695"/>
      <c r="Q814" s="695"/>
      <c r="R814" s="695"/>
      <c r="S814" s="695"/>
      <c r="T814" s="695"/>
      <c r="U814" s="695"/>
      <c r="V814" s="695"/>
      <c r="W814" s="695"/>
      <c r="X814" s="695"/>
      <c r="Y814" s="695"/>
      <c r="Z814" s="695"/>
    </row>
    <row r="815">
      <c r="A815" s="695"/>
      <c r="B815" s="695"/>
      <c r="C815" s="695"/>
      <c r="D815" s="695"/>
      <c r="E815" s="695"/>
      <c r="F815" s="695"/>
      <c r="G815" s="695"/>
      <c r="H815" s="695"/>
      <c r="I815" s="695"/>
      <c r="J815" s="695"/>
      <c r="K815" s="695"/>
      <c r="L815" s="695"/>
      <c r="M815" s="695"/>
      <c r="N815" s="695"/>
      <c r="O815" s="695"/>
      <c r="P815" s="695"/>
      <c r="Q815" s="695"/>
      <c r="R815" s="695"/>
      <c r="S815" s="695"/>
      <c r="T815" s="695"/>
      <c r="U815" s="695"/>
      <c r="V815" s="695"/>
      <c r="W815" s="695"/>
      <c r="X815" s="695"/>
      <c r="Y815" s="695"/>
      <c r="Z815" s="695"/>
    </row>
    <row r="816">
      <c r="A816" s="695"/>
      <c r="B816" s="695"/>
      <c r="C816" s="695"/>
      <c r="D816" s="695"/>
      <c r="E816" s="695"/>
      <c r="F816" s="695"/>
      <c r="G816" s="695"/>
      <c r="H816" s="695"/>
      <c r="I816" s="695"/>
      <c r="J816" s="695"/>
      <c r="K816" s="695"/>
      <c r="L816" s="695"/>
      <c r="M816" s="695"/>
      <c r="N816" s="695"/>
      <c r="O816" s="695"/>
      <c r="P816" s="695"/>
      <c r="Q816" s="695"/>
      <c r="R816" s="695"/>
      <c r="S816" s="695"/>
      <c r="T816" s="695"/>
      <c r="U816" s="695"/>
      <c r="V816" s="695"/>
      <c r="W816" s="695"/>
      <c r="X816" s="695"/>
      <c r="Y816" s="695"/>
      <c r="Z816" s="695"/>
    </row>
    <row r="817">
      <c r="A817" s="695"/>
      <c r="B817" s="695"/>
      <c r="C817" s="695"/>
      <c r="D817" s="695"/>
      <c r="E817" s="695"/>
      <c r="F817" s="695"/>
      <c r="G817" s="695"/>
      <c r="H817" s="695"/>
      <c r="I817" s="695"/>
      <c r="J817" s="695"/>
      <c r="K817" s="695"/>
      <c r="L817" s="695"/>
      <c r="M817" s="695"/>
      <c r="N817" s="695"/>
      <c r="O817" s="695"/>
      <c r="P817" s="695"/>
      <c r="Q817" s="695"/>
      <c r="R817" s="695"/>
      <c r="S817" s="695"/>
      <c r="T817" s="695"/>
      <c r="U817" s="695"/>
      <c r="V817" s="695"/>
      <c r="W817" s="695"/>
      <c r="X817" s="695"/>
      <c r="Y817" s="695"/>
      <c r="Z817" s="695"/>
    </row>
    <row r="818">
      <c r="A818" s="695"/>
      <c r="B818" s="695"/>
      <c r="C818" s="695"/>
      <c r="D818" s="695"/>
      <c r="E818" s="695"/>
      <c r="F818" s="695"/>
      <c r="G818" s="695"/>
      <c r="H818" s="695"/>
      <c r="I818" s="695"/>
      <c r="J818" s="695"/>
      <c r="K818" s="695"/>
      <c r="L818" s="695"/>
      <c r="M818" s="695"/>
      <c r="N818" s="695"/>
      <c r="O818" s="695"/>
      <c r="P818" s="695"/>
      <c r="Q818" s="695"/>
      <c r="R818" s="695"/>
      <c r="S818" s="695"/>
      <c r="T818" s="695"/>
      <c r="U818" s="695"/>
      <c r="V818" s="695"/>
      <c r="W818" s="695"/>
      <c r="X818" s="695"/>
      <c r="Y818" s="695"/>
      <c r="Z818" s="695"/>
    </row>
    <row r="819">
      <c r="A819" s="695"/>
      <c r="B819" s="695"/>
      <c r="C819" s="695"/>
      <c r="D819" s="695"/>
      <c r="E819" s="695"/>
      <c r="F819" s="695"/>
      <c r="G819" s="695"/>
      <c r="H819" s="695"/>
      <c r="I819" s="695"/>
      <c r="J819" s="695"/>
      <c r="K819" s="695"/>
      <c r="L819" s="695"/>
      <c r="M819" s="695"/>
      <c r="N819" s="695"/>
      <c r="O819" s="695"/>
      <c r="P819" s="695"/>
      <c r="Q819" s="695"/>
      <c r="R819" s="695"/>
      <c r="S819" s="695"/>
      <c r="T819" s="695"/>
      <c r="U819" s="695"/>
      <c r="V819" s="695"/>
      <c r="W819" s="695"/>
      <c r="X819" s="695"/>
      <c r="Y819" s="695"/>
      <c r="Z819" s="695"/>
    </row>
    <row r="820">
      <c r="A820" s="695"/>
      <c r="B820" s="695"/>
      <c r="C820" s="695"/>
      <c r="D820" s="695"/>
      <c r="E820" s="695"/>
      <c r="F820" s="695"/>
      <c r="G820" s="695"/>
      <c r="H820" s="695"/>
      <c r="I820" s="695"/>
      <c r="J820" s="695"/>
      <c r="K820" s="695"/>
      <c r="L820" s="695"/>
      <c r="M820" s="695"/>
      <c r="N820" s="695"/>
      <c r="O820" s="695"/>
      <c r="P820" s="695"/>
      <c r="Q820" s="695"/>
      <c r="R820" s="695"/>
      <c r="S820" s="695"/>
      <c r="T820" s="695"/>
      <c r="U820" s="695"/>
      <c r="V820" s="695"/>
      <c r="W820" s="695"/>
      <c r="X820" s="695"/>
      <c r="Y820" s="695"/>
      <c r="Z820" s="695"/>
    </row>
    <row r="821">
      <c r="A821" s="695"/>
      <c r="B821" s="695"/>
      <c r="C821" s="695"/>
      <c r="D821" s="695"/>
      <c r="E821" s="695"/>
      <c r="F821" s="695"/>
      <c r="G821" s="695"/>
      <c r="H821" s="695"/>
      <c r="I821" s="695"/>
      <c r="J821" s="695"/>
      <c r="K821" s="695"/>
      <c r="L821" s="695"/>
      <c r="M821" s="695"/>
      <c r="N821" s="695"/>
      <c r="O821" s="695"/>
      <c r="P821" s="695"/>
      <c r="Q821" s="695"/>
      <c r="R821" s="695"/>
      <c r="S821" s="695"/>
      <c r="T821" s="695"/>
      <c r="U821" s="695"/>
      <c r="V821" s="695"/>
      <c r="W821" s="695"/>
      <c r="X821" s="695"/>
      <c r="Y821" s="695"/>
      <c r="Z821" s="695"/>
    </row>
    <row r="822">
      <c r="A822" s="695"/>
      <c r="B822" s="695"/>
      <c r="C822" s="695"/>
      <c r="D822" s="695"/>
      <c r="E822" s="695"/>
      <c r="F822" s="695"/>
      <c r="G822" s="695"/>
      <c r="H822" s="695"/>
      <c r="I822" s="695"/>
      <c r="J822" s="695"/>
      <c r="K822" s="695"/>
      <c r="L822" s="695"/>
      <c r="M822" s="695"/>
      <c r="N822" s="695"/>
      <c r="O822" s="695"/>
      <c r="P822" s="695"/>
      <c r="Q822" s="695"/>
      <c r="R822" s="695"/>
      <c r="S822" s="695"/>
      <c r="T822" s="695"/>
      <c r="U822" s="695"/>
      <c r="V822" s="695"/>
      <c r="W822" s="695"/>
      <c r="X822" s="695"/>
      <c r="Y822" s="695"/>
      <c r="Z822" s="695"/>
    </row>
    <row r="823">
      <c r="A823" s="695"/>
      <c r="B823" s="695"/>
      <c r="C823" s="695"/>
      <c r="D823" s="695"/>
      <c r="E823" s="695"/>
      <c r="F823" s="695"/>
      <c r="G823" s="695"/>
      <c r="H823" s="695"/>
      <c r="I823" s="695"/>
      <c r="J823" s="695"/>
      <c r="K823" s="695"/>
      <c r="L823" s="695"/>
      <c r="M823" s="695"/>
      <c r="N823" s="695"/>
      <c r="O823" s="695"/>
      <c r="P823" s="695"/>
      <c r="Q823" s="695"/>
      <c r="R823" s="695"/>
      <c r="S823" s="695"/>
      <c r="T823" s="695"/>
      <c r="U823" s="695"/>
      <c r="V823" s="695"/>
      <c r="W823" s="695"/>
      <c r="X823" s="695"/>
      <c r="Y823" s="695"/>
      <c r="Z823" s="695"/>
    </row>
    <row r="824">
      <c r="A824" s="695"/>
      <c r="B824" s="695"/>
      <c r="C824" s="695"/>
      <c r="D824" s="695"/>
      <c r="E824" s="695"/>
      <c r="F824" s="695"/>
      <c r="G824" s="695"/>
      <c r="H824" s="695"/>
      <c r="I824" s="695"/>
      <c r="J824" s="695"/>
      <c r="K824" s="695"/>
      <c r="L824" s="695"/>
      <c r="M824" s="695"/>
      <c r="N824" s="695"/>
      <c r="O824" s="695"/>
      <c r="P824" s="695"/>
      <c r="Q824" s="695"/>
      <c r="R824" s="695"/>
      <c r="S824" s="695"/>
      <c r="T824" s="695"/>
      <c r="U824" s="695"/>
      <c r="V824" s="695"/>
      <c r="W824" s="695"/>
      <c r="X824" s="695"/>
      <c r="Y824" s="695"/>
      <c r="Z824" s="695"/>
    </row>
    <row r="825">
      <c r="A825" s="695"/>
      <c r="B825" s="695"/>
      <c r="C825" s="695"/>
      <c r="D825" s="695"/>
      <c r="E825" s="695"/>
      <c r="F825" s="695"/>
      <c r="G825" s="695"/>
      <c r="H825" s="695"/>
      <c r="I825" s="695"/>
      <c r="J825" s="695"/>
      <c r="K825" s="695"/>
      <c r="L825" s="695"/>
      <c r="M825" s="695"/>
      <c r="N825" s="695"/>
      <c r="O825" s="695"/>
      <c r="P825" s="695"/>
      <c r="Q825" s="695"/>
      <c r="R825" s="695"/>
      <c r="S825" s="695"/>
      <c r="T825" s="695"/>
      <c r="U825" s="695"/>
      <c r="V825" s="695"/>
      <c r="W825" s="695"/>
      <c r="X825" s="695"/>
      <c r="Y825" s="695"/>
      <c r="Z825" s="695"/>
    </row>
    <row r="826">
      <c r="A826" s="695"/>
      <c r="B826" s="695"/>
      <c r="C826" s="695"/>
      <c r="D826" s="695"/>
      <c r="E826" s="695"/>
      <c r="F826" s="695"/>
      <c r="G826" s="695"/>
      <c r="H826" s="695"/>
      <c r="I826" s="695"/>
      <c r="J826" s="695"/>
      <c r="K826" s="695"/>
      <c r="L826" s="695"/>
      <c r="M826" s="695"/>
      <c r="N826" s="695"/>
      <c r="O826" s="695"/>
      <c r="P826" s="695"/>
      <c r="Q826" s="695"/>
      <c r="R826" s="695"/>
      <c r="S826" s="695"/>
      <c r="T826" s="695"/>
      <c r="U826" s="695"/>
      <c r="V826" s="695"/>
      <c r="W826" s="695"/>
      <c r="X826" s="695"/>
      <c r="Y826" s="695"/>
      <c r="Z826" s="695"/>
    </row>
    <row r="827">
      <c r="A827" s="695"/>
      <c r="B827" s="695"/>
      <c r="C827" s="695"/>
      <c r="D827" s="695"/>
      <c r="E827" s="695"/>
      <c r="F827" s="695"/>
      <c r="G827" s="695"/>
      <c r="H827" s="695"/>
      <c r="I827" s="695"/>
      <c r="J827" s="695"/>
      <c r="K827" s="695"/>
      <c r="L827" s="695"/>
      <c r="M827" s="695"/>
      <c r="N827" s="695"/>
      <c r="O827" s="695"/>
      <c r="P827" s="695"/>
      <c r="Q827" s="695"/>
      <c r="R827" s="695"/>
      <c r="S827" s="695"/>
      <c r="T827" s="695"/>
      <c r="U827" s="695"/>
      <c r="V827" s="695"/>
      <c r="W827" s="695"/>
      <c r="X827" s="695"/>
      <c r="Y827" s="695"/>
      <c r="Z827" s="695"/>
    </row>
    <row r="828">
      <c r="A828" s="695"/>
      <c r="B828" s="695"/>
      <c r="C828" s="695"/>
      <c r="D828" s="695"/>
      <c r="E828" s="695"/>
      <c r="F828" s="695"/>
      <c r="G828" s="695"/>
      <c r="H828" s="695"/>
      <c r="I828" s="695"/>
      <c r="J828" s="695"/>
      <c r="K828" s="695"/>
      <c r="L828" s="695"/>
      <c r="M828" s="695"/>
      <c r="N828" s="695"/>
      <c r="O828" s="695"/>
      <c r="P828" s="695"/>
      <c r="Q828" s="695"/>
      <c r="R828" s="695"/>
      <c r="S828" s="695"/>
      <c r="T828" s="695"/>
      <c r="U828" s="695"/>
      <c r="V828" s="695"/>
      <c r="W828" s="695"/>
      <c r="X828" s="695"/>
      <c r="Y828" s="695"/>
      <c r="Z828" s="695"/>
    </row>
    <row r="829">
      <c r="A829" s="695"/>
      <c r="B829" s="695"/>
      <c r="C829" s="695"/>
      <c r="D829" s="695"/>
      <c r="E829" s="695"/>
      <c r="F829" s="695"/>
      <c r="G829" s="695"/>
      <c r="H829" s="695"/>
      <c r="I829" s="695"/>
      <c r="J829" s="695"/>
      <c r="K829" s="695"/>
      <c r="L829" s="695"/>
      <c r="M829" s="695"/>
      <c r="N829" s="695"/>
      <c r="O829" s="695"/>
      <c r="P829" s="695"/>
      <c r="Q829" s="695"/>
      <c r="R829" s="695"/>
      <c r="S829" s="695"/>
      <c r="T829" s="695"/>
      <c r="U829" s="695"/>
      <c r="V829" s="695"/>
      <c r="W829" s="695"/>
      <c r="X829" s="695"/>
      <c r="Y829" s="695"/>
      <c r="Z829" s="695"/>
    </row>
    <row r="830">
      <c r="A830" s="695"/>
      <c r="B830" s="695"/>
      <c r="C830" s="695"/>
      <c r="D830" s="695"/>
      <c r="E830" s="695"/>
      <c r="F830" s="695"/>
      <c r="G830" s="695"/>
      <c r="H830" s="695"/>
      <c r="I830" s="695"/>
      <c r="J830" s="695"/>
      <c r="K830" s="695"/>
      <c r="L830" s="695"/>
      <c r="M830" s="695"/>
      <c r="N830" s="695"/>
      <c r="O830" s="695"/>
      <c r="P830" s="695"/>
      <c r="Q830" s="695"/>
      <c r="R830" s="695"/>
      <c r="S830" s="695"/>
      <c r="T830" s="695"/>
      <c r="U830" s="695"/>
      <c r="V830" s="695"/>
      <c r="W830" s="695"/>
      <c r="X830" s="695"/>
      <c r="Y830" s="695"/>
      <c r="Z830" s="695"/>
    </row>
    <row r="831">
      <c r="A831" s="695"/>
      <c r="B831" s="695"/>
      <c r="C831" s="695"/>
      <c r="D831" s="695"/>
      <c r="E831" s="695"/>
      <c r="F831" s="695"/>
      <c r="G831" s="695"/>
      <c r="H831" s="695"/>
      <c r="I831" s="695"/>
      <c r="J831" s="695"/>
      <c r="K831" s="695"/>
      <c r="L831" s="695"/>
      <c r="M831" s="695"/>
      <c r="N831" s="695"/>
      <c r="O831" s="695"/>
      <c r="P831" s="695"/>
      <c r="Q831" s="695"/>
      <c r="R831" s="695"/>
      <c r="S831" s="695"/>
      <c r="T831" s="695"/>
      <c r="U831" s="695"/>
      <c r="V831" s="695"/>
      <c r="W831" s="695"/>
      <c r="X831" s="695"/>
      <c r="Y831" s="695"/>
      <c r="Z831" s="695"/>
    </row>
    <row r="832">
      <c r="A832" s="695"/>
      <c r="B832" s="695"/>
      <c r="C832" s="695"/>
      <c r="D832" s="695"/>
      <c r="E832" s="695"/>
      <c r="F832" s="695"/>
      <c r="G832" s="695"/>
      <c r="H832" s="695"/>
      <c r="I832" s="695"/>
      <c r="J832" s="695"/>
      <c r="K832" s="695"/>
      <c r="L832" s="695"/>
      <c r="M832" s="695"/>
      <c r="N832" s="695"/>
      <c r="O832" s="695"/>
      <c r="P832" s="695"/>
      <c r="Q832" s="695"/>
      <c r="R832" s="695"/>
      <c r="S832" s="695"/>
      <c r="T832" s="695"/>
      <c r="U832" s="695"/>
      <c r="V832" s="695"/>
      <c r="W832" s="695"/>
      <c r="X832" s="695"/>
      <c r="Y832" s="695"/>
      <c r="Z832" s="695"/>
    </row>
    <row r="833">
      <c r="A833" s="695"/>
      <c r="B833" s="695"/>
      <c r="C833" s="695"/>
      <c r="D833" s="695"/>
      <c r="E833" s="695"/>
      <c r="F833" s="695"/>
      <c r="G833" s="695"/>
      <c r="H833" s="695"/>
      <c r="I833" s="695"/>
      <c r="J833" s="695"/>
      <c r="K833" s="695"/>
      <c r="L833" s="695"/>
      <c r="M833" s="695"/>
      <c r="N833" s="695"/>
      <c r="O833" s="695"/>
      <c r="P833" s="695"/>
      <c r="Q833" s="695"/>
      <c r="R833" s="695"/>
      <c r="S833" s="695"/>
      <c r="T833" s="695"/>
      <c r="U833" s="695"/>
      <c r="V833" s="695"/>
      <c r="W833" s="695"/>
      <c r="X833" s="695"/>
      <c r="Y833" s="695"/>
      <c r="Z833" s="695"/>
    </row>
    <row r="834">
      <c r="A834" s="695"/>
      <c r="B834" s="695"/>
      <c r="C834" s="695"/>
      <c r="D834" s="695"/>
      <c r="E834" s="695"/>
      <c r="F834" s="695"/>
      <c r="G834" s="695"/>
      <c r="H834" s="695"/>
      <c r="I834" s="695"/>
      <c r="J834" s="695"/>
      <c r="K834" s="695"/>
      <c r="L834" s="695"/>
      <c r="M834" s="695"/>
      <c r="N834" s="695"/>
      <c r="O834" s="695"/>
      <c r="P834" s="695"/>
      <c r="Q834" s="695"/>
      <c r="R834" s="695"/>
      <c r="S834" s="695"/>
      <c r="T834" s="695"/>
      <c r="U834" s="695"/>
      <c r="V834" s="695"/>
      <c r="W834" s="695"/>
      <c r="X834" s="695"/>
      <c r="Y834" s="695"/>
      <c r="Z834" s="695"/>
    </row>
    <row r="835">
      <c r="A835" s="695"/>
      <c r="B835" s="695"/>
      <c r="C835" s="695"/>
      <c r="D835" s="695"/>
      <c r="E835" s="695"/>
      <c r="F835" s="695"/>
      <c r="G835" s="695"/>
      <c r="H835" s="695"/>
      <c r="I835" s="695"/>
      <c r="J835" s="695"/>
      <c r="K835" s="695"/>
      <c r="L835" s="695"/>
      <c r="M835" s="695"/>
      <c r="N835" s="695"/>
      <c r="O835" s="695"/>
      <c r="P835" s="695"/>
      <c r="Q835" s="695"/>
      <c r="R835" s="695"/>
      <c r="S835" s="695"/>
      <c r="T835" s="695"/>
      <c r="U835" s="695"/>
      <c r="V835" s="695"/>
      <c r="W835" s="695"/>
      <c r="X835" s="695"/>
      <c r="Y835" s="695"/>
      <c r="Z835" s="695"/>
    </row>
    <row r="836">
      <c r="A836" s="695"/>
      <c r="B836" s="695"/>
      <c r="C836" s="695"/>
      <c r="D836" s="695"/>
      <c r="E836" s="695"/>
      <c r="F836" s="695"/>
      <c r="G836" s="695"/>
      <c r="H836" s="695"/>
      <c r="I836" s="695"/>
      <c r="J836" s="695"/>
      <c r="K836" s="695"/>
      <c r="L836" s="695"/>
      <c r="M836" s="695"/>
      <c r="N836" s="695"/>
      <c r="O836" s="695"/>
      <c r="P836" s="695"/>
      <c r="Q836" s="695"/>
      <c r="R836" s="695"/>
      <c r="S836" s="695"/>
      <c r="T836" s="695"/>
      <c r="U836" s="695"/>
      <c r="V836" s="695"/>
      <c r="W836" s="695"/>
      <c r="X836" s="695"/>
      <c r="Y836" s="695"/>
      <c r="Z836" s="695"/>
    </row>
    <row r="837">
      <c r="A837" s="695"/>
      <c r="B837" s="695"/>
      <c r="C837" s="695"/>
      <c r="D837" s="695"/>
      <c r="E837" s="695"/>
      <c r="F837" s="695"/>
      <c r="G837" s="695"/>
      <c r="H837" s="695"/>
      <c r="I837" s="695"/>
      <c r="J837" s="695"/>
      <c r="K837" s="695"/>
      <c r="L837" s="695"/>
      <c r="M837" s="695"/>
      <c r="N837" s="695"/>
      <c r="O837" s="695"/>
      <c r="P837" s="695"/>
      <c r="Q837" s="695"/>
      <c r="R837" s="695"/>
      <c r="S837" s="695"/>
      <c r="T837" s="695"/>
      <c r="U837" s="695"/>
      <c r="V837" s="695"/>
      <c r="W837" s="695"/>
      <c r="X837" s="695"/>
      <c r="Y837" s="695"/>
      <c r="Z837" s="695"/>
    </row>
    <row r="838">
      <c r="A838" s="695"/>
      <c r="B838" s="695"/>
      <c r="C838" s="695"/>
      <c r="D838" s="695"/>
      <c r="E838" s="695"/>
      <c r="F838" s="695"/>
      <c r="G838" s="695"/>
      <c r="H838" s="695"/>
      <c r="I838" s="695"/>
      <c r="J838" s="695"/>
      <c r="K838" s="695"/>
      <c r="L838" s="695"/>
      <c r="M838" s="695"/>
      <c r="N838" s="695"/>
      <c r="O838" s="695"/>
      <c r="P838" s="695"/>
      <c r="Q838" s="695"/>
      <c r="R838" s="695"/>
      <c r="S838" s="695"/>
      <c r="T838" s="695"/>
      <c r="U838" s="695"/>
      <c r="V838" s="695"/>
      <c r="W838" s="695"/>
      <c r="X838" s="695"/>
      <c r="Y838" s="695"/>
      <c r="Z838" s="695"/>
    </row>
    <row r="839">
      <c r="A839" s="695"/>
      <c r="B839" s="695"/>
      <c r="C839" s="695"/>
      <c r="D839" s="695"/>
      <c r="E839" s="695"/>
      <c r="F839" s="695"/>
      <c r="G839" s="695"/>
      <c r="H839" s="695"/>
      <c r="I839" s="695"/>
      <c r="J839" s="695"/>
      <c r="K839" s="695"/>
      <c r="L839" s="695"/>
      <c r="M839" s="695"/>
      <c r="N839" s="695"/>
      <c r="O839" s="695"/>
      <c r="P839" s="695"/>
      <c r="Q839" s="695"/>
      <c r="R839" s="695"/>
      <c r="S839" s="695"/>
      <c r="T839" s="695"/>
      <c r="U839" s="695"/>
      <c r="V839" s="695"/>
      <c r="W839" s="695"/>
      <c r="X839" s="695"/>
      <c r="Y839" s="695"/>
      <c r="Z839" s="695"/>
    </row>
    <row r="840">
      <c r="A840" s="695"/>
      <c r="B840" s="695"/>
      <c r="C840" s="695"/>
      <c r="D840" s="695"/>
      <c r="E840" s="695"/>
      <c r="F840" s="695"/>
      <c r="G840" s="695"/>
      <c r="H840" s="695"/>
      <c r="I840" s="695"/>
      <c r="J840" s="695"/>
      <c r="K840" s="695"/>
      <c r="L840" s="695"/>
      <c r="M840" s="695"/>
      <c r="N840" s="695"/>
      <c r="O840" s="695"/>
      <c r="P840" s="695"/>
      <c r="Q840" s="695"/>
      <c r="R840" s="695"/>
      <c r="S840" s="695"/>
      <c r="T840" s="695"/>
      <c r="U840" s="695"/>
      <c r="V840" s="695"/>
      <c r="W840" s="695"/>
      <c r="X840" s="695"/>
      <c r="Y840" s="695"/>
      <c r="Z840" s="695"/>
    </row>
    <row r="841">
      <c r="A841" s="695"/>
      <c r="B841" s="695"/>
      <c r="C841" s="695"/>
      <c r="D841" s="695"/>
      <c r="E841" s="695"/>
      <c r="F841" s="695"/>
      <c r="G841" s="695"/>
      <c r="H841" s="695"/>
      <c r="I841" s="695"/>
      <c r="J841" s="695"/>
      <c r="K841" s="695"/>
      <c r="L841" s="695"/>
      <c r="M841" s="695"/>
      <c r="N841" s="695"/>
      <c r="O841" s="695"/>
      <c r="P841" s="695"/>
      <c r="Q841" s="695"/>
      <c r="R841" s="695"/>
      <c r="S841" s="695"/>
      <c r="T841" s="695"/>
      <c r="U841" s="695"/>
      <c r="V841" s="695"/>
      <c r="W841" s="695"/>
      <c r="X841" s="695"/>
      <c r="Y841" s="695"/>
      <c r="Z841" s="695"/>
    </row>
    <row r="842">
      <c r="A842" s="695"/>
      <c r="B842" s="695"/>
      <c r="C842" s="695"/>
      <c r="D842" s="695"/>
      <c r="E842" s="695"/>
      <c r="F842" s="695"/>
      <c r="G842" s="695"/>
      <c r="H842" s="695"/>
      <c r="I842" s="695"/>
      <c r="J842" s="695"/>
      <c r="K842" s="695"/>
      <c r="L842" s="695"/>
      <c r="M842" s="695"/>
      <c r="N842" s="695"/>
      <c r="O842" s="695"/>
      <c r="P842" s="695"/>
      <c r="Q842" s="695"/>
      <c r="R842" s="695"/>
      <c r="S842" s="695"/>
      <c r="T842" s="695"/>
      <c r="U842" s="695"/>
      <c r="V842" s="695"/>
      <c r="W842" s="695"/>
      <c r="X842" s="695"/>
      <c r="Y842" s="695"/>
      <c r="Z842" s="695"/>
    </row>
    <row r="843">
      <c r="A843" s="695"/>
      <c r="B843" s="695"/>
      <c r="C843" s="695"/>
      <c r="D843" s="695"/>
      <c r="E843" s="695"/>
      <c r="F843" s="695"/>
      <c r="G843" s="695"/>
      <c r="H843" s="695"/>
      <c r="I843" s="695"/>
      <c r="J843" s="695"/>
      <c r="K843" s="695"/>
      <c r="L843" s="695"/>
      <c r="M843" s="695"/>
      <c r="N843" s="695"/>
      <c r="O843" s="695"/>
      <c r="P843" s="695"/>
      <c r="Q843" s="695"/>
      <c r="R843" s="695"/>
      <c r="S843" s="695"/>
      <c r="T843" s="695"/>
      <c r="U843" s="695"/>
      <c r="V843" s="695"/>
      <c r="W843" s="695"/>
      <c r="X843" s="695"/>
      <c r="Y843" s="695"/>
      <c r="Z843" s="695"/>
    </row>
    <row r="844">
      <c r="A844" s="695"/>
      <c r="B844" s="695"/>
      <c r="C844" s="695"/>
      <c r="D844" s="695"/>
      <c r="E844" s="695"/>
      <c r="F844" s="695"/>
      <c r="G844" s="695"/>
      <c r="H844" s="695"/>
      <c r="I844" s="695"/>
      <c r="J844" s="695"/>
      <c r="K844" s="695"/>
      <c r="L844" s="695"/>
      <c r="M844" s="695"/>
      <c r="N844" s="695"/>
      <c r="O844" s="695"/>
      <c r="P844" s="695"/>
      <c r="Q844" s="695"/>
      <c r="R844" s="695"/>
      <c r="S844" s="695"/>
      <c r="T844" s="695"/>
      <c r="U844" s="695"/>
      <c r="V844" s="695"/>
      <c r="W844" s="695"/>
      <c r="X844" s="695"/>
      <c r="Y844" s="695"/>
      <c r="Z844" s="695"/>
    </row>
    <row r="845">
      <c r="A845" s="695"/>
      <c r="B845" s="695"/>
      <c r="C845" s="695"/>
      <c r="D845" s="695"/>
      <c r="E845" s="695"/>
      <c r="F845" s="695"/>
      <c r="G845" s="695"/>
      <c r="H845" s="695"/>
      <c r="I845" s="695"/>
      <c r="J845" s="695"/>
      <c r="K845" s="695"/>
      <c r="L845" s="695"/>
      <c r="M845" s="695"/>
      <c r="N845" s="695"/>
      <c r="O845" s="695"/>
      <c r="P845" s="695"/>
      <c r="Q845" s="695"/>
      <c r="R845" s="695"/>
      <c r="S845" s="695"/>
      <c r="T845" s="695"/>
      <c r="U845" s="695"/>
      <c r="V845" s="695"/>
      <c r="W845" s="695"/>
      <c r="X845" s="695"/>
      <c r="Y845" s="695"/>
      <c r="Z845" s="695"/>
    </row>
    <row r="846">
      <c r="A846" s="695"/>
      <c r="B846" s="695"/>
      <c r="C846" s="695"/>
      <c r="D846" s="695"/>
      <c r="E846" s="695"/>
      <c r="F846" s="695"/>
      <c r="G846" s="695"/>
      <c r="H846" s="695"/>
      <c r="I846" s="695"/>
      <c r="J846" s="695"/>
      <c r="K846" s="695"/>
      <c r="L846" s="695"/>
      <c r="M846" s="695"/>
      <c r="N846" s="695"/>
      <c r="O846" s="695"/>
      <c r="P846" s="695"/>
      <c r="Q846" s="695"/>
      <c r="R846" s="695"/>
      <c r="S846" s="695"/>
      <c r="T846" s="695"/>
      <c r="U846" s="695"/>
      <c r="V846" s="695"/>
      <c r="W846" s="695"/>
      <c r="X846" s="695"/>
      <c r="Y846" s="695"/>
      <c r="Z846" s="695"/>
    </row>
    <row r="847">
      <c r="A847" s="695"/>
      <c r="B847" s="695"/>
      <c r="C847" s="695"/>
      <c r="D847" s="695"/>
      <c r="E847" s="695"/>
      <c r="F847" s="695"/>
      <c r="G847" s="695"/>
      <c r="H847" s="695"/>
      <c r="I847" s="695"/>
      <c r="J847" s="695"/>
      <c r="K847" s="695"/>
      <c r="L847" s="695"/>
      <c r="M847" s="695"/>
      <c r="N847" s="695"/>
      <c r="O847" s="695"/>
      <c r="P847" s="695"/>
      <c r="Q847" s="695"/>
      <c r="R847" s="695"/>
      <c r="S847" s="695"/>
      <c r="T847" s="695"/>
      <c r="U847" s="695"/>
      <c r="V847" s="695"/>
      <c r="W847" s="695"/>
      <c r="X847" s="695"/>
      <c r="Y847" s="695"/>
      <c r="Z847" s="695"/>
    </row>
    <row r="848">
      <c r="A848" s="695"/>
      <c r="B848" s="695"/>
      <c r="C848" s="695"/>
      <c r="D848" s="695"/>
      <c r="E848" s="695"/>
      <c r="F848" s="695"/>
      <c r="G848" s="695"/>
      <c r="H848" s="695"/>
      <c r="I848" s="695"/>
      <c r="J848" s="695"/>
      <c r="K848" s="695"/>
      <c r="L848" s="695"/>
      <c r="M848" s="695"/>
      <c r="N848" s="695"/>
      <c r="O848" s="695"/>
      <c r="P848" s="695"/>
      <c r="Q848" s="695"/>
      <c r="R848" s="695"/>
      <c r="S848" s="695"/>
      <c r="T848" s="695"/>
      <c r="U848" s="695"/>
      <c r="V848" s="695"/>
      <c r="W848" s="695"/>
      <c r="X848" s="695"/>
      <c r="Y848" s="695"/>
      <c r="Z848" s="695"/>
    </row>
    <row r="849">
      <c r="A849" s="695"/>
      <c r="B849" s="695"/>
      <c r="C849" s="695"/>
      <c r="D849" s="695"/>
      <c r="E849" s="695"/>
      <c r="F849" s="695"/>
      <c r="G849" s="695"/>
      <c r="H849" s="695"/>
      <c r="I849" s="695"/>
      <c r="J849" s="695"/>
      <c r="K849" s="695"/>
      <c r="L849" s="695"/>
      <c r="M849" s="695"/>
      <c r="N849" s="695"/>
      <c r="O849" s="695"/>
      <c r="P849" s="695"/>
      <c r="Q849" s="695"/>
      <c r="R849" s="695"/>
      <c r="S849" s="695"/>
      <c r="T849" s="695"/>
      <c r="U849" s="695"/>
      <c r="V849" s="695"/>
      <c r="W849" s="695"/>
      <c r="X849" s="695"/>
      <c r="Y849" s="695"/>
      <c r="Z849" s="695"/>
    </row>
    <row r="850">
      <c r="A850" s="695"/>
      <c r="B850" s="695"/>
      <c r="C850" s="695"/>
      <c r="D850" s="695"/>
      <c r="E850" s="695"/>
      <c r="F850" s="695"/>
      <c r="G850" s="695"/>
      <c r="H850" s="695"/>
      <c r="I850" s="695"/>
      <c r="J850" s="695"/>
      <c r="K850" s="695"/>
      <c r="L850" s="695"/>
      <c r="M850" s="695"/>
      <c r="N850" s="695"/>
      <c r="O850" s="695"/>
      <c r="P850" s="695"/>
      <c r="Q850" s="695"/>
      <c r="R850" s="695"/>
      <c r="S850" s="695"/>
      <c r="T850" s="695"/>
      <c r="U850" s="695"/>
      <c r="V850" s="695"/>
      <c r="W850" s="695"/>
      <c r="X850" s="695"/>
      <c r="Y850" s="695"/>
      <c r="Z850" s="695"/>
    </row>
    <row r="851">
      <c r="A851" s="695"/>
      <c r="B851" s="695"/>
      <c r="C851" s="695"/>
      <c r="D851" s="695"/>
      <c r="E851" s="695"/>
      <c r="F851" s="695"/>
      <c r="G851" s="695"/>
      <c r="H851" s="695"/>
      <c r="I851" s="695"/>
      <c r="J851" s="695"/>
      <c r="K851" s="695"/>
      <c r="L851" s="695"/>
      <c r="M851" s="695"/>
      <c r="N851" s="695"/>
      <c r="O851" s="695"/>
      <c r="P851" s="695"/>
      <c r="Q851" s="695"/>
      <c r="R851" s="695"/>
      <c r="S851" s="695"/>
      <c r="T851" s="695"/>
      <c r="U851" s="695"/>
      <c r="V851" s="695"/>
      <c r="W851" s="695"/>
      <c r="X851" s="695"/>
      <c r="Y851" s="695"/>
      <c r="Z851" s="695"/>
    </row>
    <row r="852">
      <c r="A852" s="695"/>
      <c r="B852" s="695"/>
      <c r="C852" s="695"/>
      <c r="D852" s="695"/>
      <c r="E852" s="695"/>
      <c r="F852" s="695"/>
      <c r="G852" s="695"/>
      <c r="H852" s="695"/>
      <c r="I852" s="695"/>
      <c r="J852" s="695"/>
      <c r="K852" s="695"/>
      <c r="L852" s="695"/>
      <c r="M852" s="695"/>
      <c r="N852" s="695"/>
      <c r="O852" s="695"/>
      <c r="P852" s="695"/>
      <c r="Q852" s="695"/>
      <c r="R852" s="695"/>
      <c r="S852" s="695"/>
      <c r="T852" s="695"/>
      <c r="U852" s="695"/>
      <c r="V852" s="695"/>
      <c r="W852" s="695"/>
      <c r="X852" s="695"/>
      <c r="Y852" s="695"/>
      <c r="Z852" s="695"/>
    </row>
    <row r="853">
      <c r="A853" s="695"/>
      <c r="B853" s="695"/>
      <c r="C853" s="695"/>
      <c r="D853" s="695"/>
      <c r="E853" s="695"/>
      <c r="F853" s="695"/>
      <c r="G853" s="695"/>
      <c r="H853" s="695"/>
      <c r="I853" s="695"/>
      <c r="J853" s="695"/>
      <c r="K853" s="695"/>
      <c r="L853" s="695"/>
      <c r="M853" s="695"/>
      <c r="N853" s="695"/>
      <c r="O853" s="695"/>
      <c r="P853" s="695"/>
      <c r="Q853" s="695"/>
      <c r="R853" s="695"/>
      <c r="S853" s="695"/>
      <c r="T853" s="695"/>
      <c r="U853" s="695"/>
      <c r="V853" s="695"/>
      <c r="W853" s="695"/>
      <c r="X853" s="695"/>
      <c r="Y853" s="695"/>
      <c r="Z853" s="695"/>
    </row>
    <row r="854">
      <c r="A854" s="695"/>
      <c r="B854" s="695"/>
      <c r="C854" s="695"/>
      <c r="D854" s="695"/>
      <c r="E854" s="695"/>
      <c r="F854" s="695"/>
      <c r="G854" s="695"/>
      <c r="H854" s="695"/>
      <c r="I854" s="695"/>
      <c r="J854" s="695"/>
      <c r="K854" s="695"/>
      <c r="L854" s="695"/>
      <c r="M854" s="695"/>
      <c r="N854" s="695"/>
      <c r="O854" s="695"/>
      <c r="P854" s="695"/>
      <c r="Q854" s="695"/>
      <c r="R854" s="695"/>
      <c r="S854" s="695"/>
      <c r="T854" s="695"/>
      <c r="U854" s="695"/>
      <c r="V854" s="695"/>
      <c r="W854" s="695"/>
      <c r="X854" s="695"/>
      <c r="Y854" s="695"/>
      <c r="Z854" s="695"/>
    </row>
    <row r="855">
      <c r="A855" s="695"/>
      <c r="B855" s="695"/>
      <c r="C855" s="695"/>
      <c r="D855" s="695"/>
      <c r="E855" s="695"/>
      <c r="F855" s="695"/>
      <c r="G855" s="695"/>
      <c r="H855" s="695"/>
      <c r="I855" s="695"/>
      <c r="J855" s="695"/>
      <c r="K855" s="695"/>
      <c r="L855" s="695"/>
      <c r="M855" s="695"/>
      <c r="N855" s="695"/>
      <c r="O855" s="695"/>
      <c r="P855" s="695"/>
      <c r="Q855" s="695"/>
      <c r="R855" s="695"/>
      <c r="S855" s="695"/>
      <c r="T855" s="695"/>
      <c r="U855" s="695"/>
      <c r="V855" s="695"/>
      <c r="W855" s="695"/>
      <c r="X855" s="695"/>
      <c r="Y855" s="695"/>
      <c r="Z855" s="695"/>
    </row>
    <row r="856">
      <c r="A856" s="695"/>
      <c r="B856" s="695"/>
      <c r="C856" s="695"/>
      <c r="D856" s="695"/>
      <c r="E856" s="695"/>
      <c r="F856" s="695"/>
      <c r="G856" s="695"/>
      <c r="H856" s="695"/>
      <c r="I856" s="695"/>
      <c r="J856" s="695"/>
      <c r="K856" s="695"/>
      <c r="L856" s="695"/>
      <c r="M856" s="695"/>
      <c r="N856" s="695"/>
      <c r="O856" s="695"/>
      <c r="P856" s="695"/>
      <c r="Q856" s="695"/>
      <c r="R856" s="695"/>
      <c r="S856" s="695"/>
      <c r="T856" s="695"/>
      <c r="U856" s="695"/>
      <c r="V856" s="695"/>
      <c r="W856" s="695"/>
      <c r="X856" s="695"/>
      <c r="Y856" s="695"/>
      <c r="Z856" s="695"/>
    </row>
    <row r="857">
      <c r="A857" s="695"/>
      <c r="B857" s="695"/>
      <c r="C857" s="695"/>
      <c r="D857" s="695"/>
      <c r="E857" s="695"/>
      <c r="F857" s="695"/>
      <c r="G857" s="695"/>
      <c r="H857" s="695"/>
      <c r="I857" s="695"/>
      <c r="J857" s="695"/>
      <c r="K857" s="695"/>
      <c r="L857" s="695"/>
      <c r="M857" s="695"/>
      <c r="N857" s="695"/>
      <c r="O857" s="695"/>
      <c r="P857" s="695"/>
      <c r="Q857" s="695"/>
      <c r="R857" s="695"/>
      <c r="S857" s="695"/>
      <c r="T857" s="695"/>
      <c r="U857" s="695"/>
      <c r="V857" s="695"/>
      <c r="W857" s="695"/>
      <c r="X857" s="695"/>
      <c r="Y857" s="695"/>
      <c r="Z857" s="695"/>
    </row>
    <row r="858">
      <c r="A858" s="695"/>
      <c r="B858" s="695"/>
      <c r="C858" s="695"/>
      <c r="D858" s="695"/>
      <c r="E858" s="695"/>
      <c r="F858" s="695"/>
      <c r="G858" s="695"/>
      <c r="H858" s="695"/>
      <c r="I858" s="695"/>
      <c r="J858" s="695"/>
      <c r="K858" s="695"/>
      <c r="L858" s="695"/>
      <c r="M858" s="695"/>
      <c r="N858" s="695"/>
      <c r="O858" s="695"/>
      <c r="P858" s="695"/>
      <c r="Q858" s="695"/>
      <c r="R858" s="695"/>
      <c r="S858" s="695"/>
      <c r="T858" s="695"/>
      <c r="U858" s="695"/>
      <c r="V858" s="695"/>
      <c r="W858" s="695"/>
      <c r="X858" s="695"/>
      <c r="Y858" s="695"/>
      <c r="Z858" s="695"/>
    </row>
    <row r="859">
      <c r="A859" s="695"/>
      <c r="B859" s="695"/>
      <c r="C859" s="695"/>
      <c r="D859" s="695"/>
      <c r="E859" s="695"/>
      <c r="F859" s="695"/>
      <c r="G859" s="695"/>
      <c r="H859" s="695"/>
      <c r="I859" s="695"/>
      <c r="J859" s="695"/>
      <c r="K859" s="695"/>
      <c r="L859" s="695"/>
      <c r="M859" s="695"/>
      <c r="N859" s="695"/>
      <c r="O859" s="695"/>
      <c r="P859" s="695"/>
      <c r="Q859" s="695"/>
      <c r="R859" s="695"/>
      <c r="S859" s="695"/>
      <c r="T859" s="695"/>
      <c r="U859" s="695"/>
      <c r="V859" s="695"/>
      <c r="W859" s="695"/>
      <c r="X859" s="695"/>
      <c r="Y859" s="695"/>
      <c r="Z859" s="695"/>
    </row>
    <row r="860">
      <c r="A860" s="695"/>
      <c r="B860" s="695"/>
      <c r="C860" s="695"/>
      <c r="D860" s="695"/>
      <c r="E860" s="695"/>
      <c r="F860" s="695"/>
      <c r="G860" s="695"/>
      <c r="H860" s="695"/>
      <c r="I860" s="695"/>
      <c r="J860" s="695"/>
      <c r="K860" s="695"/>
      <c r="L860" s="695"/>
      <c r="M860" s="695"/>
      <c r="N860" s="695"/>
      <c r="O860" s="695"/>
      <c r="P860" s="695"/>
      <c r="Q860" s="695"/>
      <c r="R860" s="695"/>
      <c r="S860" s="695"/>
      <c r="T860" s="695"/>
      <c r="U860" s="695"/>
      <c r="V860" s="695"/>
      <c r="W860" s="695"/>
      <c r="X860" s="695"/>
      <c r="Y860" s="695"/>
      <c r="Z860" s="695"/>
    </row>
    <row r="861">
      <c r="A861" s="695"/>
      <c r="B861" s="695"/>
      <c r="C861" s="695"/>
      <c r="D861" s="695"/>
      <c r="E861" s="695"/>
      <c r="F861" s="695"/>
      <c r="G861" s="695"/>
      <c r="H861" s="695"/>
      <c r="I861" s="695"/>
      <c r="J861" s="695"/>
      <c r="K861" s="695"/>
      <c r="L861" s="695"/>
      <c r="M861" s="695"/>
      <c r="N861" s="695"/>
      <c r="O861" s="695"/>
      <c r="P861" s="695"/>
      <c r="Q861" s="695"/>
      <c r="R861" s="695"/>
      <c r="S861" s="695"/>
      <c r="T861" s="695"/>
      <c r="U861" s="695"/>
      <c r="V861" s="695"/>
      <c r="W861" s="695"/>
      <c r="X861" s="695"/>
      <c r="Y861" s="695"/>
      <c r="Z861" s="695"/>
    </row>
    <row r="862">
      <c r="A862" s="695"/>
      <c r="B862" s="695"/>
      <c r="C862" s="695"/>
      <c r="D862" s="695"/>
      <c r="E862" s="695"/>
      <c r="F862" s="695"/>
      <c r="G862" s="695"/>
      <c r="H862" s="695"/>
      <c r="I862" s="695"/>
      <c r="J862" s="695"/>
      <c r="K862" s="695"/>
      <c r="L862" s="695"/>
      <c r="M862" s="695"/>
      <c r="N862" s="695"/>
      <c r="O862" s="695"/>
      <c r="P862" s="695"/>
      <c r="Q862" s="695"/>
      <c r="R862" s="695"/>
      <c r="S862" s="695"/>
      <c r="T862" s="695"/>
      <c r="U862" s="695"/>
      <c r="V862" s="695"/>
      <c r="W862" s="695"/>
      <c r="X862" s="695"/>
      <c r="Y862" s="695"/>
      <c r="Z862" s="695"/>
    </row>
    <row r="863">
      <c r="A863" s="695"/>
      <c r="B863" s="695"/>
      <c r="C863" s="695"/>
      <c r="D863" s="695"/>
      <c r="E863" s="695"/>
      <c r="F863" s="695"/>
      <c r="G863" s="695"/>
      <c r="H863" s="695"/>
      <c r="I863" s="695"/>
      <c r="J863" s="695"/>
      <c r="K863" s="695"/>
      <c r="L863" s="695"/>
      <c r="M863" s="695"/>
      <c r="N863" s="695"/>
      <c r="O863" s="695"/>
      <c r="P863" s="695"/>
      <c r="Q863" s="695"/>
      <c r="R863" s="695"/>
      <c r="S863" s="695"/>
      <c r="T863" s="695"/>
      <c r="U863" s="695"/>
      <c r="V863" s="695"/>
      <c r="W863" s="695"/>
      <c r="X863" s="695"/>
      <c r="Y863" s="695"/>
      <c r="Z863" s="695"/>
    </row>
    <row r="864">
      <c r="A864" s="695"/>
      <c r="B864" s="695"/>
      <c r="C864" s="695"/>
      <c r="D864" s="695"/>
      <c r="E864" s="695"/>
      <c r="F864" s="695"/>
      <c r="G864" s="695"/>
      <c r="H864" s="695"/>
      <c r="I864" s="695"/>
      <c r="J864" s="695"/>
      <c r="K864" s="695"/>
      <c r="L864" s="695"/>
      <c r="M864" s="695"/>
      <c r="N864" s="695"/>
      <c r="O864" s="695"/>
      <c r="P864" s="695"/>
      <c r="Q864" s="695"/>
      <c r="R864" s="695"/>
      <c r="S864" s="695"/>
      <c r="T864" s="695"/>
      <c r="U864" s="695"/>
      <c r="V864" s="695"/>
      <c r="W864" s="695"/>
      <c r="X864" s="695"/>
      <c r="Y864" s="695"/>
      <c r="Z864" s="695"/>
    </row>
    <row r="865">
      <c r="A865" s="695"/>
      <c r="B865" s="695"/>
      <c r="C865" s="695"/>
      <c r="D865" s="695"/>
      <c r="E865" s="695"/>
      <c r="F865" s="695"/>
      <c r="G865" s="695"/>
      <c r="H865" s="695"/>
      <c r="I865" s="695"/>
      <c r="J865" s="695"/>
      <c r="K865" s="695"/>
      <c r="L865" s="695"/>
      <c r="M865" s="695"/>
      <c r="N865" s="695"/>
      <c r="O865" s="695"/>
      <c r="P865" s="695"/>
      <c r="Q865" s="695"/>
      <c r="R865" s="695"/>
      <c r="S865" s="695"/>
      <c r="T865" s="695"/>
      <c r="U865" s="695"/>
      <c r="V865" s="695"/>
      <c r="W865" s="695"/>
      <c r="X865" s="695"/>
      <c r="Y865" s="695"/>
      <c r="Z865" s="695"/>
    </row>
    <row r="866">
      <c r="A866" s="695"/>
      <c r="B866" s="695"/>
      <c r="C866" s="695"/>
      <c r="D866" s="695"/>
      <c r="E866" s="695"/>
      <c r="F866" s="695"/>
      <c r="G866" s="695"/>
      <c r="H866" s="695"/>
      <c r="I866" s="695"/>
      <c r="J866" s="695"/>
      <c r="K866" s="695"/>
      <c r="L866" s="695"/>
      <c r="M866" s="695"/>
      <c r="N866" s="695"/>
      <c r="O866" s="695"/>
      <c r="P866" s="695"/>
      <c r="Q866" s="695"/>
      <c r="R866" s="695"/>
      <c r="S866" s="695"/>
      <c r="T866" s="695"/>
      <c r="U866" s="695"/>
      <c r="V866" s="695"/>
      <c r="W866" s="695"/>
      <c r="X866" s="695"/>
      <c r="Y866" s="695"/>
      <c r="Z866" s="695"/>
    </row>
    <row r="867">
      <c r="A867" s="695"/>
      <c r="B867" s="695"/>
      <c r="C867" s="695"/>
      <c r="D867" s="695"/>
      <c r="E867" s="695"/>
      <c r="F867" s="695"/>
      <c r="G867" s="695"/>
      <c r="H867" s="695"/>
      <c r="I867" s="695"/>
      <c r="J867" s="695"/>
      <c r="K867" s="695"/>
      <c r="L867" s="695"/>
      <c r="M867" s="695"/>
      <c r="N867" s="695"/>
      <c r="O867" s="695"/>
      <c r="P867" s="695"/>
      <c r="Q867" s="695"/>
      <c r="R867" s="695"/>
      <c r="S867" s="695"/>
      <c r="T867" s="695"/>
      <c r="U867" s="695"/>
      <c r="V867" s="695"/>
      <c r="W867" s="695"/>
      <c r="X867" s="695"/>
      <c r="Y867" s="695"/>
      <c r="Z867" s="695"/>
    </row>
    <row r="868">
      <c r="A868" s="695"/>
      <c r="B868" s="695"/>
      <c r="C868" s="695"/>
      <c r="D868" s="695"/>
      <c r="E868" s="695"/>
      <c r="F868" s="695"/>
      <c r="G868" s="695"/>
      <c r="H868" s="695"/>
      <c r="I868" s="695"/>
      <c r="J868" s="695"/>
      <c r="K868" s="695"/>
      <c r="L868" s="695"/>
      <c r="M868" s="695"/>
      <c r="N868" s="695"/>
      <c r="O868" s="695"/>
      <c r="P868" s="695"/>
      <c r="Q868" s="695"/>
      <c r="R868" s="695"/>
      <c r="S868" s="695"/>
      <c r="T868" s="695"/>
      <c r="U868" s="695"/>
      <c r="V868" s="695"/>
      <c r="W868" s="695"/>
      <c r="X868" s="695"/>
      <c r="Y868" s="695"/>
      <c r="Z868" s="695"/>
    </row>
    <row r="869">
      <c r="A869" s="695"/>
      <c r="B869" s="695"/>
      <c r="C869" s="695"/>
      <c r="D869" s="695"/>
      <c r="E869" s="695"/>
      <c r="F869" s="695"/>
      <c r="G869" s="695"/>
      <c r="H869" s="695"/>
      <c r="I869" s="695"/>
      <c r="J869" s="695"/>
      <c r="K869" s="695"/>
      <c r="L869" s="695"/>
      <c r="M869" s="695"/>
      <c r="N869" s="695"/>
      <c r="O869" s="695"/>
      <c r="P869" s="695"/>
      <c r="Q869" s="695"/>
      <c r="R869" s="695"/>
      <c r="S869" s="695"/>
      <c r="T869" s="695"/>
      <c r="U869" s="695"/>
      <c r="V869" s="695"/>
      <c r="W869" s="695"/>
      <c r="X869" s="695"/>
      <c r="Y869" s="695"/>
      <c r="Z869" s="695"/>
    </row>
    <row r="870">
      <c r="A870" s="695"/>
      <c r="B870" s="695"/>
      <c r="C870" s="695"/>
      <c r="D870" s="695"/>
      <c r="E870" s="695"/>
      <c r="F870" s="695"/>
      <c r="G870" s="695"/>
      <c r="H870" s="695"/>
      <c r="I870" s="695"/>
      <c r="J870" s="695"/>
      <c r="K870" s="695"/>
      <c r="L870" s="695"/>
      <c r="M870" s="695"/>
      <c r="N870" s="695"/>
      <c r="O870" s="695"/>
      <c r="P870" s="695"/>
      <c r="Q870" s="695"/>
      <c r="R870" s="695"/>
      <c r="S870" s="695"/>
      <c r="T870" s="695"/>
      <c r="U870" s="695"/>
      <c r="V870" s="695"/>
      <c r="W870" s="695"/>
      <c r="X870" s="695"/>
      <c r="Y870" s="695"/>
      <c r="Z870" s="695"/>
    </row>
    <row r="871">
      <c r="A871" s="695"/>
      <c r="B871" s="695"/>
      <c r="C871" s="695"/>
      <c r="D871" s="695"/>
      <c r="E871" s="695"/>
      <c r="F871" s="695"/>
      <c r="G871" s="695"/>
      <c r="H871" s="695"/>
      <c r="I871" s="695"/>
      <c r="J871" s="695"/>
      <c r="K871" s="695"/>
      <c r="L871" s="695"/>
      <c r="M871" s="695"/>
      <c r="N871" s="695"/>
      <c r="O871" s="695"/>
      <c r="P871" s="695"/>
      <c r="Q871" s="695"/>
      <c r="R871" s="695"/>
      <c r="S871" s="695"/>
      <c r="T871" s="695"/>
      <c r="U871" s="695"/>
      <c r="V871" s="695"/>
      <c r="W871" s="695"/>
      <c r="X871" s="695"/>
      <c r="Y871" s="695"/>
      <c r="Z871" s="695"/>
    </row>
    <row r="872">
      <c r="A872" s="695"/>
      <c r="B872" s="695"/>
      <c r="C872" s="695"/>
      <c r="D872" s="695"/>
      <c r="E872" s="695"/>
      <c r="F872" s="695"/>
      <c r="G872" s="695"/>
      <c r="H872" s="695"/>
      <c r="I872" s="695"/>
      <c r="J872" s="695"/>
      <c r="K872" s="695"/>
      <c r="L872" s="695"/>
      <c r="M872" s="695"/>
      <c r="N872" s="695"/>
      <c r="O872" s="695"/>
      <c r="P872" s="695"/>
      <c r="Q872" s="695"/>
      <c r="R872" s="695"/>
      <c r="S872" s="695"/>
      <c r="T872" s="695"/>
      <c r="U872" s="695"/>
      <c r="V872" s="695"/>
      <c r="W872" s="695"/>
      <c r="X872" s="695"/>
      <c r="Y872" s="695"/>
      <c r="Z872" s="695"/>
    </row>
    <row r="873">
      <c r="A873" s="695"/>
      <c r="B873" s="695"/>
      <c r="C873" s="695"/>
      <c r="D873" s="695"/>
      <c r="E873" s="695"/>
      <c r="F873" s="695"/>
      <c r="G873" s="695"/>
      <c r="H873" s="695"/>
      <c r="I873" s="695"/>
      <c r="J873" s="695"/>
      <c r="K873" s="695"/>
      <c r="L873" s="695"/>
      <c r="M873" s="695"/>
      <c r="N873" s="695"/>
      <c r="O873" s="695"/>
      <c r="P873" s="695"/>
      <c r="Q873" s="695"/>
      <c r="R873" s="695"/>
      <c r="S873" s="695"/>
      <c r="T873" s="695"/>
      <c r="U873" s="695"/>
      <c r="V873" s="695"/>
      <c r="W873" s="695"/>
      <c r="X873" s="695"/>
      <c r="Y873" s="695"/>
      <c r="Z873" s="695"/>
    </row>
    <row r="874">
      <c r="A874" s="695"/>
      <c r="B874" s="695"/>
      <c r="C874" s="695"/>
      <c r="D874" s="695"/>
      <c r="E874" s="695"/>
      <c r="F874" s="695"/>
      <c r="G874" s="695"/>
      <c r="H874" s="695"/>
      <c r="I874" s="695"/>
      <c r="J874" s="695"/>
      <c r="K874" s="695"/>
      <c r="L874" s="695"/>
      <c r="M874" s="695"/>
      <c r="N874" s="695"/>
      <c r="O874" s="695"/>
      <c r="P874" s="695"/>
      <c r="Q874" s="695"/>
      <c r="R874" s="695"/>
      <c r="S874" s="695"/>
      <c r="T874" s="695"/>
      <c r="U874" s="695"/>
      <c r="V874" s="695"/>
      <c r="W874" s="695"/>
      <c r="X874" s="695"/>
      <c r="Y874" s="695"/>
      <c r="Z874" s="695"/>
    </row>
    <row r="875">
      <c r="A875" s="695"/>
      <c r="B875" s="695"/>
      <c r="C875" s="695"/>
      <c r="D875" s="695"/>
      <c r="E875" s="695"/>
      <c r="F875" s="695"/>
      <c r="G875" s="695"/>
      <c r="H875" s="695"/>
      <c r="I875" s="695"/>
      <c r="J875" s="695"/>
      <c r="K875" s="695"/>
      <c r="L875" s="695"/>
      <c r="M875" s="695"/>
      <c r="N875" s="695"/>
      <c r="O875" s="695"/>
      <c r="P875" s="695"/>
      <c r="Q875" s="695"/>
      <c r="R875" s="695"/>
      <c r="S875" s="695"/>
      <c r="T875" s="695"/>
      <c r="U875" s="695"/>
      <c r="V875" s="695"/>
      <c r="W875" s="695"/>
      <c r="X875" s="695"/>
      <c r="Y875" s="695"/>
      <c r="Z875" s="695"/>
    </row>
    <row r="876">
      <c r="A876" s="695"/>
      <c r="B876" s="695"/>
      <c r="C876" s="695"/>
      <c r="D876" s="695"/>
      <c r="E876" s="695"/>
      <c r="F876" s="695"/>
      <c r="G876" s="695"/>
      <c r="H876" s="695"/>
      <c r="I876" s="695"/>
      <c r="J876" s="695"/>
      <c r="K876" s="695"/>
      <c r="L876" s="695"/>
      <c r="M876" s="695"/>
      <c r="N876" s="695"/>
      <c r="O876" s="695"/>
      <c r="P876" s="695"/>
      <c r="Q876" s="695"/>
      <c r="R876" s="695"/>
      <c r="S876" s="695"/>
      <c r="T876" s="695"/>
      <c r="U876" s="695"/>
      <c r="V876" s="695"/>
      <c r="W876" s="695"/>
      <c r="X876" s="695"/>
      <c r="Y876" s="695"/>
      <c r="Z876" s="695"/>
    </row>
    <row r="877">
      <c r="A877" s="695"/>
      <c r="B877" s="695"/>
      <c r="C877" s="695"/>
      <c r="D877" s="695"/>
      <c r="E877" s="695"/>
      <c r="F877" s="695"/>
      <c r="G877" s="695"/>
      <c r="H877" s="695"/>
      <c r="I877" s="695"/>
      <c r="J877" s="695"/>
      <c r="K877" s="695"/>
      <c r="L877" s="695"/>
      <c r="M877" s="695"/>
      <c r="N877" s="695"/>
      <c r="O877" s="695"/>
      <c r="P877" s="695"/>
      <c r="Q877" s="695"/>
      <c r="R877" s="695"/>
      <c r="S877" s="695"/>
      <c r="T877" s="695"/>
      <c r="U877" s="695"/>
      <c r="V877" s="695"/>
      <c r="W877" s="695"/>
      <c r="X877" s="695"/>
      <c r="Y877" s="695"/>
      <c r="Z877" s="695"/>
    </row>
    <row r="878">
      <c r="A878" s="695"/>
      <c r="B878" s="695"/>
      <c r="C878" s="695"/>
      <c r="D878" s="695"/>
      <c r="E878" s="695"/>
      <c r="F878" s="695"/>
      <c r="G878" s="695"/>
      <c r="H878" s="695"/>
      <c r="I878" s="695"/>
      <c r="J878" s="695"/>
      <c r="K878" s="695"/>
      <c r="L878" s="695"/>
      <c r="M878" s="695"/>
      <c r="N878" s="695"/>
      <c r="O878" s="695"/>
      <c r="P878" s="695"/>
      <c r="Q878" s="695"/>
      <c r="R878" s="695"/>
      <c r="S878" s="695"/>
      <c r="T878" s="695"/>
      <c r="U878" s="695"/>
      <c r="V878" s="695"/>
      <c r="W878" s="695"/>
      <c r="X878" s="695"/>
      <c r="Y878" s="695"/>
      <c r="Z878" s="695"/>
    </row>
    <row r="879">
      <c r="A879" s="695"/>
      <c r="B879" s="695"/>
      <c r="C879" s="695"/>
      <c r="D879" s="695"/>
      <c r="E879" s="695"/>
      <c r="F879" s="695"/>
      <c r="G879" s="695"/>
      <c r="H879" s="695"/>
      <c r="I879" s="695"/>
      <c r="J879" s="695"/>
      <c r="K879" s="695"/>
      <c r="L879" s="695"/>
      <c r="M879" s="695"/>
      <c r="N879" s="695"/>
      <c r="O879" s="695"/>
      <c r="P879" s="695"/>
      <c r="Q879" s="695"/>
      <c r="R879" s="695"/>
      <c r="S879" s="695"/>
      <c r="T879" s="695"/>
      <c r="U879" s="695"/>
      <c r="V879" s="695"/>
      <c r="W879" s="695"/>
      <c r="X879" s="695"/>
      <c r="Y879" s="695"/>
      <c r="Z879" s="695"/>
    </row>
    <row r="880">
      <c r="A880" s="695"/>
      <c r="B880" s="695"/>
      <c r="C880" s="695"/>
      <c r="D880" s="695"/>
      <c r="E880" s="695"/>
      <c r="F880" s="695"/>
      <c r="G880" s="695"/>
      <c r="H880" s="695"/>
      <c r="I880" s="695"/>
      <c r="J880" s="695"/>
      <c r="K880" s="695"/>
      <c r="L880" s="695"/>
      <c r="M880" s="695"/>
      <c r="N880" s="695"/>
      <c r="O880" s="695"/>
      <c r="P880" s="695"/>
      <c r="Q880" s="695"/>
      <c r="R880" s="695"/>
      <c r="S880" s="695"/>
      <c r="T880" s="695"/>
      <c r="U880" s="695"/>
      <c r="V880" s="695"/>
      <c r="W880" s="695"/>
      <c r="X880" s="695"/>
      <c r="Y880" s="695"/>
      <c r="Z880" s="695"/>
    </row>
    <row r="881">
      <c r="A881" s="695"/>
      <c r="B881" s="695"/>
      <c r="C881" s="695"/>
      <c r="D881" s="695"/>
      <c r="E881" s="695"/>
      <c r="F881" s="695"/>
      <c r="G881" s="695"/>
      <c r="H881" s="695"/>
      <c r="I881" s="695"/>
      <c r="J881" s="695"/>
      <c r="K881" s="695"/>
      <c r="L881" s="695"/>
      <c r="M881" s="695"/>
      <c r="N881" s="695"/>
      <c r="O881" s="695"/>
      <c r="P881" s="695"/>
      <c r="Q881" s="695"/>
      <c r="R881" s="695"/>
      <c r="S881" s="695"/>
      <c r="T881" s="695"/>
      <c r="U881" s="695"/>
      <c r="V881" s="695"/>
      <c r="W881" s="695"/>
      <c r="X881" s="695"/>
      <c r="Y881" s="695"/>
      <c r="Z881" s="695"/>
    </row>
    <row r="882">
      <c r="A882" s="695"/>
      <c r="B882" s="695"/>
      <c r="C882" s="695"/>
      <c r="D882" s="695"/>
      <c r="E882" s="695"/>
      <c r="F882" s="695"/>
      <c r="G882" s="695"/>
      <c r="H882" s="695"/>
      <c r="I882" s="695"/>
      <c r="J882" s="695"/>
      <c r="K882" s="695"/>
      <c r="L882" s="695"/>
      <c r="M882" s="695"/>
      <c r="N882" s="695"/>
      <c r="O882" s="695"/>
      <c r="P882" s="695"/>
      <c r="Q882" s="695"/>
      <c r="R882" s="695"/>
      <c r="S882" s="695"/>
      <c r="T882" s="695"/>
      <c r="U882" s="695"/>
      <c r="V882" s="695"/>
      <c r="W882" s="695"/>
      <c r="X882" s="695"/>
      <c r="Y882" s="695"/>
      <c r="Z882" s="695"/>
    </row>
    <row r="883">
      <c r="A883" s="695"/>
      <c r="B883" s="695"/>
      <c r="C883" s="695"/>
      <c r="D883" s="695"/>
      <c r="E883" s="695"/>
      <c r="F883" s="695"/>
      <c r="G883" s="695"/>
      <c r="H883" s="695"/>
      <c r="I883" s="695"/>
      <c r="J883" s="695"/>
      <c r="K883" s="695"/>
      <c r="L883" s="695"/>
      <c r="M883" s="695"/>
      <c r="N883" s="695"/>
      <c r="O883" s="695"/>
      <c r="P883" s="695"/>
      <c r="Q883" s="695"/>
      <c r="R883" s="695"/>
      <c r="S883" s="695"/>
      <c r="T883" s="695"/>
      <c r="U883" s="695"/>
      <c r="V883" s="695"/>
      <c r="W883" s="695"/>
      <c r="X883" s="695"/>
      <c r="Y883" s="695"/>
      <c r="Z883" s="695"/>
    </row>
    <row r="884">
      <c r="A884" s="695"/>
      <c r="B884" s="695"/>
      <c r="C884" s="695"/>
      <c r="D884" s="695"/>
      <c r="E884" s="695"/>
      <c r="F884" s="695"/>
      <c r="G884" s="695"/>
      <c r="H884" s="695"/>
      <c r="I884" s="695"/>
      <c r="J884" s="695"/>
      <c r="K884" s="695"/>
      <c r="L884" s="695"/>
      <c r="M884" s="695"/>
      <c r="N884" s="695"/>
      <c r="O884" s="695"/>
      <c r="P884" s="695"/>
      <c r="Q884" s="695"/>
      <c r="R884" s="695"/>
      <c r="S884" s="695"/>
      <c r="T884" s="695"/>
      <c r="U884" s="695"/>
      <c r="V884" s="695"/>
      <c r="W884" s="695"/>
      <c r="X884" s="695"/>
      <c r="Y884" s="695"/>
      <c r="Z884" s="695"/>
    </row>
    <row r="885">
      <c r="A885" s="695"/>
      <c r="B885" s="695"/>
      <c r="C885" s="695"/>
      <c r="D885" s="695"/>
      <c r="E885" s="695"/>
      <c r="F885" s="695"/>
      <c r="G885" s="695"/>
      <c r="H885" s="695"/>
      <c r="I885" s="695"/>
      <c r="J885" s="695"/>
      <c r="K885" s="695"/>
      <c r="L885" s="695"/>
      <c r="M885" s="695"/>
      <c r="N885" s="695"/>
      <c r="O885" s="695"/>
      <c r="P885" s="695"/>
      <c r="Q885" s="695"/>
      <c r="R885" s="695"/>
      <c r="S885" s="695"/>
      <c r="T885" s="695"/>
      <c r="U885" s="695"/>
      <c r="V885" s="695"/>
      <c r="W885" s="695"/>
      <c r="X885" s="695"/>
      <c r="Y885" s="695"/>
      <c r="Z885" s="695"/>
    </row>
    <row r="886">
      <c r="A886" s="695"/>
      <c r="B886" s="695"/>
      <c r="C886" s="695"/>
      <c r="D886" s="695"/>
      <c r="E886" s="695"/>
      <c r="F886" s="695"/>
      <c r="G886" s="695"/>
      <c r="H886" s="695"/>
      <c r="I886" s="695"/>
      <c r="J886" s="695"/>
      <c r="K886" s="695"/>
      <c r="L886" s="695"/>
      <c r="M886" s="695"/>
      <c r="N886" s="695"/>
      <c r="O886" s="695"/>
      <c r="P886" s="695"/>
      <c r="Q886" s="695"/>
      <c r="R886" s="695"/>
      <c r="S886" s="695"/>
      <c r="T886" s="695"/>
      <c r="U886" s="695"/>
      <c r="V886" s="695"/>
      <c r="W886" s="695"/>
      <c r="X886" s="695"/>
      <c r="Y886" s="695"/>
      <c r="Z886" s="695"/>
    </row>
    <row r="887">
      <c r="A887" s="695"/>
      <c r="B887" s="695"/>
      <c r="C887" s="695"/>
      <c r="D887" s="695"/>
      <c r="E887" s="695"/>
      <c r="F887" s="695"/>
      <c r="G887" s="695"/>
      <c r="H887" s="695"/>
      <c r="I887" s="695"/>
      <c r="J887" s="695"/>
      <c r="K887" s="695"/>
      <c r="L887" s="695"/>
      <c r="M887" s="695"/>
      <c r="N887" s="695"/>
      <c r="O887" s="695"/>
      <c r="P887" s="695"/>
      <c r="Q887" s="695"/>
      <c r="R887" s="695"/>
      <c r="S887" s="695"/>
      <c r="T887" s="695"/>
      <c r="U887" s="695"/>
      <c r="V887" s="695"/>
      <c r="W887" s="695"/>
      <c r="X887" s="695"/>
      <c r="Y887" s="695"/>
      <c r="Z887" s="695"/>
    </row>
    <row r="888">
      <c r="A888" s="695"/>
      <c r="B888" s="695"/>
      <c r="C888" s="695"/>
      <c r="D888" s="695"/>
      <c r="E888" s="695"/>
      <c r="F888" s="695"/>
      <c r="G888" s="695"/>
      <c r="H888" s="695"/>
      <c r="I888" s="695"/>
      <c r="J888" s="695"/>
      <c r="K888" s="695"/>
      <c r="L888" s="695"/>
      <c r="M888" s="695"/>
      <c r="N888" s="695"/>
      <c r="O888" s="695"/>
      <c r="P888" s="695"/>
      <c r="Q888" s="695"/>
      <c r="R888" s="695"/>
      <c r="S888" s="695"/>
      <c r="T888" s="695"/>
      <c r="U888" s="695"/>
      <c r="V888" s="695"/>
      <c r="W888" s="695"/>
      <c r="X888" s="695"/>
      <c r="Y888" s="695"/>
      <c r="Z888" s="695"/>
    </row>
    <row r="889">
      <c r="A889" s="695"/>
      <c r="B889" s="695"/>
      <c r="C889" s="695"/>
      <c r="D889" s="695"/>
      <c r="E889" s="695"/>
      <c r="F889" s="695"/>
      <c r="G889" s="695"/>
      <c r="H889" s="695"/>
      <c r="I889" s="695"/>
      <c r="J889" s="695"/>
      <c r="K889" s="695"/>
      <c r="L889" s="695"/>
      <c r="M889" s="695"/>
      <c r="N889" s="695"/>
      <c r="O889" s="695"/>
      <c r="P889" s="695"/>
      <c r="Q889" s="695"/>
      <c r="R889" s="695"/>
      <c r="S889" s="695"/>
      <c r="T889" s="695"/>
      <c r="U889" s="695"/>
      <c r="V889" s="695"/>
      <c r="W889" s="695"/>
      <c r="X889" s="695"/>
      <c r="Y889" s="695"/>
      <c r="Z889" s="695"/>
    </row>
    <row r="890">
      <c r="A890" s="695"/>
      <c r="B890" s="695"/>
      <c r="C890" s="695"/>
      <c r="D890" s="695"/>
      <c r="E890" s="695"/>
      <c r="F890" s="695"/>
      <c r="G890" s="695"/>
      <c r="H890" s="695"/>
      <c r="I890" s="695"/>
      <c r="J890" s="695"/>
      <c r="K890" s="695"/>
      <c r="L890" s="695"/>
      <c r="M890" s="695"/>
      <c r="N890" s="695"/>
      <c r="O890" s="695"/>
      <c r="P890" s="695"/>
      <c r="Q890" s="695"/>
      <c r="R890" s="695"/>
      <c r="S890" s="695"/>
      <c r="T890" s="695"/>
      <c r="U890" s="695"/>
      <c r="V890" s="695"/>
      <c r="W890" s="695"/>
      <c r="X890" s="695"/>
      <c r="Y890" s="695"/>
      <c r="Z890" s="695"/>
    </row>
    <row r="891">
      <c r="A891" s="695"/>
      <c r="B891" s="695"/>
      <c r="C891" s="695"/>
      <c r="D891" s="695"/>
      <c r="E891" s="695"/>
      <c r="F891" s="695"/>
      <c r="G891" s="695"/>
      <c r="H891" s="695"/>
      <c r="I891" s="695"/>
      <c r="J891" s="695"/>
      <c r="K891" s="695"/>
      <c r="L891" s="695"/>
      <c r="M891" s="695"/>
      <c r="N891" s="695"/>
      <c r="O891" s="695"/>
      <c r="P891" s="695"/>
      <c r="Q891" s="695"/>
      <c r="R891" s="695"/>
      <c r="S891" s="695"/>
      <c r="T891" s="695"/>
      <c r="U891" s="695"/>
      <c r="V891" s="695"/>
      <c r="W891" s="695"/>
      <c r="X891" s="695"/>
      <c r="Y891" s="695"/>
      <c r="Z891" s="695"/>
    </row>
    <row r="892">
      <c r="A892" s="695"/>
      <c r="B892" s="695"/>
      <c r="C892" s="695"/>
      <c r="D892" s="695"/>
      <c r="E892" s="695"/>
      <c r="F892" s="695"/>
      <c r="G892" s="695"/>
      <c r="H892" s="695"/>
      <c r="I892" s="695"/>
      <c r="J892" s="695"/>
      <c r="K892" s="695"/>
      <c r="L892" s="695"/>
      <c r="M892" s="695"/>
      <c r="N892" s="695"/>
      <c r="O892" s="695"/>
      <c r="P892" s="695"/>
      <c r="Q892" s="695"/>
      <c r="R892" s="695"/>
      <c r="S892" s="695"/>
      <c r="T892" s="695"/>
      <c r="U892" s="695"/>
      <c r="V892" s="695"/>
      <c r="W892" s="695"/>
      <c r="X892" s="695"/>
      <c r="Y892" s="695"/>
      <c r="Z892" s="695"/>
    </row>
    <row r="893">
      <c r="A893" s="695"/>
      <c r="B893" s="695"/>
      <c r="C893" s="695"/>
      <c r="D893" s="695"/>
      <c r="E893" s="695"/>
      <c r="F893" s="695"/>
      <c r="G893" s="695"/>
      <c r="H893" s="695"/>
      <c r="I893" s="695"/>
      <c r="J893" s="695"/>
      <c r="K893" s="695"/>
      <c r="L893" s="695"/>
      <c r="M893" s="695"/>
      <c r="N893" s="695"/>
      <c r="O893" s="695"/>
      <c r="P893" s="695"/>
      <c r="Q893" s="695"/>
      <c r="R893" s="695"/>
      <c r="S893" s="695"/>
      <c r="T893" s="695"/>
      <c r="U893" s="695"/>
      <c r="V893" s="695"/>
      <c r="W893" s="695"/>
      <c r="X893" s="695"/>
      <c r="Y893" s="695"/>
      <c r="Z893" s="695"/>
    </row>
    <row r="894">
      <c r="A894" s="695"/>
      <c r="B894" s="695"/>
      <c r="C894" s="695"/>
      <c r="D894" s="695"/>
      <c r="E894" s="695"/>
      <c r="F894" s="695"/>
      <c r="G894" s="695"/>
      <c r="H894" s="695"/>
      <c r="I894" s="695"/>
      <c r="J894" s="695"/>
      <c r="K894" s="695"/>
      <c r="L894" s="695"/>
      <c r="M894" s="695"/>
      <c r="N894" s="695"/>
      <c r="O894" s="695"/>
      <c r="P894" s="695"/>
      <c r="Q894" s="695"/>
      <c r="R894" s="695"/>
      <c r="S894" s="695"/>
      <c r="T894" s="695"/>
      <c r="U894" s="695"/>
      <c r="V894" s="695"/>
      <c r="W894" s="695"/>
      <c r="X894" s="695"/>
      <c r="Y894" s="695"/>
      <c r="Z894" s="695"/>
    </row>
    <row r="895">
      <c r="A895" s="695"/>
      <c r="B895" s="695"/>
      <c r="C895" s="695"/>
      <c r="D895" s="695"/>
      <c r="E895" s="695"/>
      <c r="F895" s="695"/>
      <c r="G895" s="695"/>
      <c r="H895" s="695"/>
      <c r="I895" s="695"/>
      <c r="J895" s="695"/>
      <c r="K895" s="695"/>
      <c r="L895" s="695"/>
      <c r="M895" s="695"/>
      <c r="N895" s="695"/>
      <c r="O895" s="695"/>
      <c r="P895" s="695"/>
      <c r="Q895" s="695"/>
      <c r="R895" s="695"/>
      <c r="S895" s="695"/>
      <c r="T895" s="695"/>
      <c r="U895" s="695"/>
      <c r="V895" s="695"/>
      <c r="W895" s="695"/>
      <c r="X895" s="695"/>
      <c r="Y895" s="695"/>
      <c r="Z895" s="695"/>
    </row>
    <row r="896">
      <c r="A896" s="695"/>
      <c r="B896" s="695"/>
      <c r="C896" s="695"/>
      <c r="D896" s="695"/>
      <c r="E896" s="695"/>
      <c r="F896" s="695"/>
      <c r="G896" s="695"/>
      <c r="H896" s="695"/>
      <c r="I896" s="695"/>
      <c r="J896" s="695"/>
      <c r="K896" s="695"/>
      <c r="L896" s="695"/>
      <c r="M896" s="695"/>
      <c r="N896" s="695"/>
      <c r="O896" s="695"/>
      <c r="P896" s="695"/>
      <c r="Q896" s="695"/>
      <c r="R896" s="695"/>
      <c r="S896" s="695"/>
      <c r="T896" s="695"/>
      <c r="U896" s="695"/>
      <c r="V896" s="695"/>
      <c r="W896" s="695"/>
      <c r="X896" s="695"/>
      <c r="Y896" s="695"/>
      <c r="Z896" s="695"/>
    </row>
    <row r="897">
      <c r="A897" s="695"/>
      <c r="B897" s="695"/>
      <c r="C897" s="695"/>
      <c r="D897" s="695"/>
      <c r="E897" s="695"/>
      <c r="F897" s="695"/>
      <c r="G897" s="695"/>
      <c r="H897" s="695"/>
      <c r="I897" s="695"/>
      <c r="J897" s="695"/>
      <c r="K897" s="695"/>
      <c r="L897" s="695"/>
      <c r="M897" s="695"/>
      <c r="N897" s="695"/>
      <c r="O897" s="695"/>
      <c r="P897" s="695"/>
      <c r="Q897" s="695"/>
      <c r="R897" s="695"/>
      <c r="S897" s="695"/>
      <c r="T897" s="695"/>
      <c r="U897" s="695"/>
      <c r="V897" s="695"/>
      <c r="W897" s="695"/>
      <c r="X897" s="695"/>
      <c r="Y897" s="695"/>
      <c r="Z897" s="695"/>
    </row>
    <row r="898">
      <c r="A898" s="695"/>
      <c r="B898" s="695"/>
      <c r="C898" s="695"/>
      <c r="D898" s="695"/>
      <c r="E898" s="695"/>
      <c r="F898" s="695"/>
      <c r="G898" s="695"/>
      <c r="H898" s="695"/>
      <c r="I898" s="695"/>
      <c r="J898" s="695"/>
      <c r="K898" s="695"/>
      <c r="L898" s="695"/>
      <c r="M898" s="695"/>
      <c r="N898" s="695"/>
      <c r="O898" s="695"/>
      <c r="P898" s="695"/>
      <c r="Q898" s="695"/>
      <c r="R898" s="695"/>
      <c r="S898" s="695"/>
      <c r="T898" s="695"/>
      <c r="U898" s="695"/>
      <c r="V898" s="695"/>
      <c r="W898" s="695"/>
      <c r="X898" s="695"/>
      <c r="Y898" s="695"/>
      <c r="Z898" s="695"/>
    </row>
    <row r="899">
      <c r="A899" s="695"/>
      <c r="B899" s="695"/>
      <c r="C899" s="695"/>
      <c r="D899" s="695"/>
      <c r="E899" s="695"/>
      <c r="F899" s="695"/>
      <c r="G899" s="695"/>
      <c r="H899" s="695"/>
      <c r="I899" s="695"/>
      <c r="J899" s="695"/>
      <c r="K899" s="695"/>
      <c r="L899" s="695"/>
      <c r="M899" s="695"/>
      <c r="N899" s="695"/>
      <c r="O899" s="695"/>
      <c r="P899" s="695"/>
      <c r="Q899" s="695"/>
      <c r="R899" s="695"/>
      <c r="S899" s="695"/>
      <c r="T899" s="695"/>
      <c r="U899" s="695"/>
      <c r="V899" s="695"/>
      <c r="W899" s="695"/>
      <c r="X899" s="695"/>
      <c r="Y899" s="695"/>
      <c r="Z899" s="695"/>
    </row>
    <row r="900">
      <c r="A900" s="695"/>
      <c r="B900" s="695"/>
      <c r="C900" s="695"/>
      <c r="D900" s="695"/>
      <c r="E900" s="695"/>
      <c r="F900" s="695"/>
      <c r="G900" s="695"/>
      <c r="H900" s="695"/>
      <c r="I900" s="695"/>
      <c r="J900" s="695"/>
      <c r="K900" s="695"/>
      <c r="L900" s="695"/>
      <c r="M900" s="695"/>
      <c r="N900" s="695"/>
      <c r="O900" s="695"/>
      <c r="P900" s="695"/>
      <c r="Q900" s="695"/>
      <c r="R900" s="695"/>
      <c r="S900" s="695"/>
      <c r="T900" s="695"/>
      <c r="U900" s="695"/>
      <c r="V900" s="695"/>
      <c r="W900" s="695"/>
      <c r="X900" s="695"/>
      <c r="Y900" s="695"/>
      <c r="Z900" s="695"/>
    </row>
    <row r="901">
      <c r="A901" s="695"/>
      <c r="B901" s="695"/>
      <c r="C901" s="695"/>
      <c r="D901" s="695"/>
      <c r="E901" s="695"/>
      <c r="F901" s="695"/>
      <c r="G901" s="695"/>
      <c r="H901" s="695"/>
      <c r="I901" s="695"/>
      <c r="J901" s="695"/>
      <c r="K901" s="695"/>
      <c r="L901" s="695"/>
      <c r="M901" s="695"/>
      <c r="N901" s="695"/>
      <c r="O901" s="695"/>
      <c r="P901" s="695"/>
      <c r="Q901" s="695"/>
      <c r="R901" s="695"/>
      <c r="S901" s="695"/>
      <c r="T901" s="695"/>
      <c r="U901" s="695"/>
      <c r="V901" s="695"/>
      <c r="W901" s="695"/>
      <c r="X901" s="695"/>
      <c r="Y901" s="695"/>
      <c r="Z901" s="695"/>
    </row>
    <row r="902">
      <c r="A902" s="695"/>
      <c r="B902" s="695"/>
      <c r="C902" s="695"/>
      <c r="D902" s="695"/>
      <c r="E902" s="695"/>
      <c r="F902" s="695"/>
      <c r="G902" s="695"/>
      <c r="H902" s="695"/>
      <c r="I902" s="695"/>
      <c r="J902" s="695"/>
      <c r="K902" s="695"/>
      <c r="L902" s="695"/>
      <c r="M902" s="695"/>
      <c r="N902" s="695"/>
      <c r="O902" s="695"/>
      <c r="P902" s="695"/>
      <c r="Q902" s="695"/>
      <c r="R902" s="695"/>
      <c r="S902" s="695"/>
      <c r="T902" s="695"/>
      <c r="U902" s="695"/>
      <c r="V902" s="695"/>
      <c r="W902" s="695"/>
      <c r="X902" s="695"/>
      <c r="Y902" s="695"/>
      <c r="Z902" s="695"/>
    </row>
    <row r="903">
      <c r="A903" s="695"/>
      <c r="B903" s="695"/>
      <c r="C903" s="695"/>
      <c r="D903" s="695"/>
      <c r="E903" s="695"/>
      <c r="F903" s="695"/>
      <c r="G903" s="695"/>
      <c r="H903" s="695"/>
      <c r="I903" s="695"/>
      <c r="J903" s="695"/>
      <c r="K903" s="695"/>
      <c r="L903" s="695"/>
      <c r="M903" s="695"/>
      <c r="N903" s="695"/>
      <c r="O903" s="695"/>
      <c r="P903" s="695"/>
      <c r="Q903" s="695"/>
      <c r="R903" s="695"/>
      <c r="S903" s="695"/>
      <c r="T903" s="695"/>
      <c r="U903" s="695"/>
      <c r="V903" s="695"/>
      <c r="W903" s="695"/>
      <c r="X903" s="695"/>
      <c r="Y903" s="695"/>
      <c r="Z903" s="695"/>
    </row>
    <row r="904">
      <c r="A904" s="695"/>
      <c r="B904" s="695"/>
      <c r="C904" s="695"/>
      <c r="D904" s="695"/>
      <c r="E904" s="695"/>
      <c r="F904" s="695"/>
      <c r="G904" s="695"/>
      <c r="H904" s="695"/>
      <c r="I904" s="695"/>
      <c r="J904" s="695"/>
      <c r="K904" s="695"/>
      <c r="L904" s="695"/>
      <c r="M904" s="695"/>
      <c r="N904" s="695"/>
      <c r="O904" s="695"/>
      <c r="P904" s="695"/>
      <c r="Q904" s="695"/>
      <c r="R904" s="695"/>
      <c r="S904" s="695"/>
      <c r="T904" s="695"/>
      <c r="U904" s="695"/>
      <c r="V904" s="695"/>
      <c r="W904" s="695"/>
      <c r="X904" s="695"/>
      <c r="Y904" s="695"/>
      <c r="Z904" s="695"/>
    </row>
    <row r="905">
      <c r="A905" s="695"/>
      <c r="B905" s="695"/>
      <c r="C905" s="695"/>
      <c r="D905" s="695"/>
      <c r="E905" s="695"/>
      <c r="F905" s="695"/>
      <c r="G905" s="695"/>
      <c r="H905" s="695"/>
      <c r="I905" s="695"/>
      <c r="J905" s="695"/>
      <c r="K905" s="695"/>
      <c r="L905" s="695"/>
      <c r="M905" s="695"/>
      <c r="N905" s="695"/>
      <c r="O905" s="695"/>
      <c r="P905" s="695"/>
      <c r="Q905" s="695"/>
      <c r="R905" s="695"/>
      <c r="S905" s="695"/>
      <c r="T905" s="695"/>
      <c r="U905" s="695"/>
      <c r="V905" s="695"/>
      <c r="W905" s="695"/>
      <c r="X905" s="695"/>
      <c r="Y905" s="695"/>
      <c r="Z905" s="695"/>
    </row>
    <row r="906">
      <c r="A906" s="695"/>
      <c r="B906" s="695"/>
      <c r="C906" s="695"/>
      <c r="D906" s="695"/>
      <c r="E906" s="695"/>
      <c r="F906" s="695"/>
      <c r="G906" s="695"/>
      <c r="H906" s="695"/>
      <c r="I906" s="695"/>
      <c r="J906" s="695"/>
      <c r="K906" s="695"/>
      <c r="L906" s="695"/>
      <c r="M906" s="695"/>
      <c r="N906" s="695"/>
      <c r="O906" s="695"/>
      <c r="P906" s="695"/>
      <c r="Q906" s="695"/>
      <c r="R906" s="695"/>
      <c r="S906" s="695"/>
      <c r="T906" s="695"/>
      <c r="U906" s="695"/>
      <c r="V906" s="695"/>
      <c r="W906" s="695"/>
      <c r="X906" s="695"/>
      <c r="Y906" s="695"/>
      <c r="Z906" s="695"/>
    </row>
    <row r="907">
      <c r="A907" s="695"/>
      <c r="B907" s="695"/>
      <c r="C907" s="695"/>
      <c r="D907" s="695"/>
      <c r="E907" s="695"/>
      <c r="F907" s="695"/>
      <c r="G907" s="695"/>
      <c r="H907" s="695"/>
      <c r="I907" s="695"/>
      <c r="J907" s="695"/>
      <c r="K907" s="695"/>
      <c r="L907" s="695"/>
      <c r="M907" s="695"/>
      <c r="N907" s="695"/>
      <c r="O907" s="695"/>
      <c r="P907" s="695"/>
      <c r="Q907" s="695"/>
      <c r="R907" s="695"/>
      <c r="S907" s="695"/>
      <c r="T907" s="695"/>
      <c r="U907" s="695"/>
      <c r="V907" s="695"/>
      <c r="W907" s="695"/>
      <c r="X907" s="695"/>
      <c r="Y907" s="695"/>
      <c r="Z907" s="695"/>
    </row>
    <row r="908">
      <c r="A908" s="695"/>
      <c r="B908" s="695"/>
      <c r="C908" s="695"/>
      <c r="D908" s="695"/>
      <c r="E908" s="695"/>
      <c r="F908" s="695"/>
      <c r="G908" s="695"/>
      <c r="H908" s="695"/>
      <c r="I908" s="695"/>
      <c r="J908" s="695"/>
      <c r="K908" s="695"/>
      <c r="L908" s="695"/>
      <c r="M908" s="695"/>
      <c r="N908" s="695"/>
      <c r="O908" s="695"/>
      <c r="P908" s="695"/>
      <c r="Q908" s="695"/>
      <c r="R908" s="695"/>
      <c r="S908" s="695"/>
      <c r="T908" s="695"/>
      <c r="U908" s="695"/>
      <c r="V908" s="695"/>
      <c r="W908" s="695"/>
      <c r="X908" s="695"/>
      <c r="Y908" s="695"/>
      <c r="Z908" s="695"/>
    </row>
    <row r="909">
      <c r="A909" s="695"/>
      <c r="B909" s="695"/>
      <c r="C909" s="695"/>
      <c r="D909" s="695"/>
      <c r="E909" s="695"/>
      <c r="F909" s="695"/>
      <c r="G909" s="695"/>
      <c r="H909" s="695"/>
      <c r="I909" s="695"/>
      <c r="J909" s="695"/>
      <c r="K909" s="695"/>
      <c r="L909" s="695"/>
      <c r="M909" s="695"/>
      <c r="N909" s="695"/>
      <c r="O909" s="695"/>
      <c r="P909" s="695"/>
      <c r="Q909" s="695"/>
      <c r="R909" s="695"/>
      <c r="S909" s="695"/>
      <c r="T909" s="695"/>
      <c r="U909" s="695"/>
      <c r="V909" s="695"/>
      <c r="W909" s="695"/>
      <c r="X909" s="695"/>
      <c r="Y909" s="695"/>
      <c r="Z909" s="695"/>
    </row>
    <row r="910">
      <c r="A910" s="695"/>
      <c r="B910" s="695"/>
      <c r="C910" s="695"/>
      <c r="D910" s="695"/>
      <c r="E910" s="695"/>
      <c r="F910" s="695"/>
      <c r="G910" s="695"/>
      <c r="H910" s="695"/>
      <c r="I910" s="695"/>
      <c r="J910" s="695"/>
      <c r="K910" s="695"/>
      <c r="L910" s="695"/>
      <c r="M910" s="695"/>
      <c r="N910" s="695"/>
      <c r="O910" s="695"/>
      <c r="P910" s="695"/>
      <c r="Q910" s="695"/>
      <c r="R910" s="695"/>
      <c r="S910" s="695"/>
      <c r="T910" s="695"/>
      <c r="U910" s="695"/>
      <c r="V910" s="695"/>
      <c r="W910" s="695"/>
      <c r="X910" s="695"/>
      <c r="Y910" s="695"/>
      <c r="Z910" s="695"/>
    </row>
    <row r="911">
      <c r="A911" s="695"/>
      <c r="B911" s="695"/>
      <c r="C911" s="695"/>
      <c r="D911" s="695"/>
      <c r="E911" s="695"/>
      <c r="F911" s="695"/>
      <c r="G911" s="695"/>
      <c r="H911" s="695"/>
      <c r="I911" s="695"/>
      <c r="J911" s="695"/>
      <c r="K911" s="695"/>
      <c r="L911" s="695"/>
      <c r="M911" s="695"/>
      <c r="N911" s="695"/>
      <c r="O911" s="695"/>
      <c r="P911" s="695"/>
      <c r="Q911" s="695"/>
      <c r="R911" s="695"/>
      <c r="S911" s="695"/>
      <c r="T911" s="695"/>
      <c r="U911" s="695"/>
      <c r="V911" s="695"/>
      <c r="W911" s="695"/>
      <c r="X911" s="695"/>
      <c r="Y911" s="695"/>
      <c r="Z911" s="695"/>
    </row>
    <row r="912">
      <c r="A912" s="695"/>
      <c r="B912" s="695"/>
      <c r="C912" s="695"/>
      <c r="D912" s="695"/>
      <c r="E912" s="695"/>
      <c r="F912" s="695"/>
      <c r="G912" s="695"/>
      <c r="H912" s="695"/>
      <c r="I912" s="695"/>
      <c r="J912" s="695"/>
      <c r="K912" s="695"/>
      <c r="L912" s="695"/>
      <c r="M912" s="695"/>
      <c r="N912" s="695"/>
      <c r="O912" s="695"/>
      <c r="P912" s="695"/>
      <c r="Q912" s="695"/>
      <c r="R912" s="695"/>
      <c r="S912" s="695"/>
      <c r="T912" s="695"/>
      <c r="U912" s="695"/>
      <c r="V912" s="695"/>
      <c r="W912" s="695"/>
      <c r="X912" s="695"/>
      <c r="Y912" s="695"/>
      <c r="Z912" s="695"/>
    </row>
    <row r="913">
      <c r="A913" s="695"/>
      <c r="B913" s="695"/>
      <c r="C913" s="695"/>
      <c r="D913" s="695"/>
      <c r="E913" s="695"/>
      <c r="F913" s="695"/>
      <c r="G913" s="695"/>
      <c r="H913" s="695"/>
      <c r="I913" s="695"/>
      <c r="J913" s="695"/>
      <c r="K913" s="695"/>
      <c r="L913" s="695"/>
      <c r="M913" s="695"/>
      <c r="N913" s="695"/>
      <c r="O913" s="695"/>
      <c r="P913" s="695"/>
      <c r="Q913" s="695"/>
      <c r="R913" s="695"/>
      <c r="S913" s="695"/>
      <c r="T913" s="695"/>
      <c r="U913" s="695"/>
      <c r="V913" s="695"/>
      <c r="W913" s="695"/>
      <c r="X913" s="695"/>
      <c r="Y913" s="695"/>
      <c r="Z913" s="695"/>
    </row>
    <row r="914">
      <c r="A914" s="695"/>
      <c r="B914" s="695"/>
      <c r="C914" s="695"/>
      <c r="D914" s="695"/>
      <c r="E914" s="695"/>
      <c r="F914" s="695"/>
      <c r="G914" s="695"/>
      <c r="H914" s="695"/>
      <c r="I914" s="695"/>
      <c r="J914" s="695"/>
      <c r="K914" s="695"/>
      <c r="L914" s="695"/>
      <c r="M914" s="695"/>
      <c r="N914" s="695"/>
      <c r="O914" s="695"/>
      <c r="P914" s="695"/>
      <c r="Q914" s="695"/>
      <c r="R914" s="695"/>
      <c r="S914" s="695"/>
      <c r="T914" s="695"/>
      <c r="U914" s="695"/>
      <c r="V914" s="695"/>
      <c r="W914" s="695"/>
      <c r="X914" s="695"/>
      <c r="Y914" s="695"/>
      <c r="Z914" s="695"/>
    </row>
    <row r="915">
      <c r="A915" s="695"/>
      <c r="B915" s="695"/>
      <c r="C915" s="695"/>
      <c r="D915" s="695"/>
      <c r="E915" s="695"/>
      <c r="F915" s="695"/>
      <c r="G915" s="695"/>
      <c r="H915" s="695"/>
      <c r="I915" s="695"/>
      <c r="J915" s="695"/>
      <c r="K915" s="695"/>
      <c r="L915" s="695"/>
      <c r="M915" s="695"/>
      <c r="N915" s="695"/>
      <c r="O915" s="695"/>
      <c r="P915" s="695"/>
      <c r="Q915" s="695"/>
      <c r="R915" s="695"/>
      <c r="S915" s="695"/>
      <c r="T915" s="695"/>
      <c r="U915" s="695"/>
      <c r="V915" s="695"/>
      <c r="W915" s="695"/>
      <c r="X915" s="695"/>
      <c r="Y915" s="695"/>
      <c r="Z915" s="695"/>
    </row>
    <row r="916">
      <c r="A916" s="695"/>
      <c r="B916" s="695"/>
      <c r="C916" s="695"/>
      <c r="D916" s="695"/>
      <c r="E916" s="695"/>
      <c r="F916" s="695"/>
      <c r="G916" s="695"/>
      <c r="H916" s="695"/>
      <c r="I916" s="695"/>
      <c r="J916" s="695"/>
      <c r="K916" s="695"/>
      <c r="L916" s="695"/>
      <c r="M916" s="695"/>
      <c r="N916" s="695"/>
      <c r="O916" s="695"/>
      <c r="P916" s="695"/>
      <c r="Q916" s="695"/>
      <c r="R916" s="695"/>
      <c r="S916" s="695"/>
      <c r="T916" s="695"/>
      <c r="U916" s="695"/>
      <c r="V916" s="695"/>
      <c r="W916" s="695"/>
      <c r="X916" s="695"/>
      <c r="Y916" s="695"/>
      <c r="Z916" s="695"/>
    </row>
    <row r="917">
      <c r="A917" s="695"/>
      <c r="B917" s="695"/>
      <c r="C917" s="695"/>
      <c r="D917" s="695"/>
      <c r="E917" s="695"/>
      <c r="F917" s="695"/>
      <c r="G917" s="695"/>
      <c r="H917" s="695"/>
      <c r="I917" s="695"/>
      <c r="J917" s="695"/>
      <c r="K917" s="695"/>
      <c r="L917" s="695"/>
      <c r="M917" s="695"/>
      <c r="N917" s="695"/>
      <c r="O917" s="695"/>
      <c r="P917" s="695"/>
      <c r="Q917" s="695"/>
      <c r="R917" s="695"/>
      <c r="S917" s="695"/>
      <c r="T917" s="695"/>
      <c r="U917" s="695"/>
      <c r="V917" s="695"/>
      <c r="W917" s="695"/>
      <c r="X917" s="695"/>
      <c r="Y917" s="695"/>
      <c r="Z917" s="695"/>
    </row>
    <row r="918">
      <c r="A918" s="695"/>
      <c r="B918" s="695"/>
      <c r="C918" s="695"/>
      <c r="D918" s="695"/>
      <c r="E918" s="695"/>
      <c r="F918" s="695"/>
      <c r="G918" s="695"/>
      <c r="H918" s="695"/>
      <c r="I918" s="695"/>
      <c r="J918" s="695"/>
      <c r="K918" s="695"/>
      <c r="L918" s="695"/>
      <c r="M918" s="695"/>
      <c r="N918" s="695"/>
      <c r="O918" s="695"/>
      <c r="P918" s="695"/>
      <c r="Q918" s="695"/>
      <c r="R918" s="695"/>
      <c r="S918" s="695"/>
      <c r="T918" s="695"/>
      <c r="U918" s="695"/>
      <c r="V918" s="695"/>
      <c r="W918" s="695"/>
      <c r="X918" s="695"/>
      <c r="Y918" s="695"/>
      <c r="Z918" s="695"/>
    </row>
    <row r="919">
      <c r="A919" s="695"/>
      <c r="B919" s="695"/>
      <c r="C919" s="695"/>
      <c r="D919" s="695"/>
      <c r="E919" s="695"/>
      <c r="F919" s="695"/>
      <c r="G919" s="695"/>
      <c r="H919" s="695"/>
      <c r="I919" s="695"/>
      <c r="J919" s="695"/>
      <c r="K919" s="695"/>
      <c r="L919" s="695"/>
      <c r="M919" s="695"/>
      <c r="N919" s="695"/>
      <c r="O919" s="695"/>
      <c r="P919" s="695"/>
      <c r="Q919" s="695"/>
      <c r="R919" s="695"/>
      <c r="S919" s="695"/>
      <c r="T919" s="695"/>
      <c r="U919" s="695"/>
      <c r="V919" s="695"/>
      <c r="W919" s="695"/>
      <c r="X919" s="695"/>
      <c r="Y919" s="695"/>
      <c r="Z919" s="695"/>
    </row>
    <row r="920">
      <c r="A920" s="695"/>
      <c r="B920" s="695"/>
      <c r="C920" s="695"/>
      <c r="D920" s="695"/>
      <c r="E920" s="695"/>
      <c r="F920" s="695"/>
      <c r="G920" s="695"/>
      <c r="H920" s="695"/>
      <c r="I920" s="695"/>
      <c r="J920" s="695"/>
      <c r="K920" s="695"/>
      <c r="L920" s="695"/>
      <c r="M920" s="695"/>
      <c r="N920" s="695"/>
      <c r="O920" s="695"/>
      <c r="P920" s="695"/>
      <c r="Q920" s="695"/>
      <c r="R920" s="695"/>
      <c r="S920" s="695"/>
      <c r="T920" s="695"/>
      <c r="U920" s="695"/>
      <c r="V920" s="695"/>
      <c r="W920" s="695"/>
      <c r="X920" s="695"/>
      <c r="Y920" s="695"/>
      <c r="Z920" s="695"/>
    </row>
    <row r="921">
      <c r="A921" s="695"/>
      <c r="B921" s="695"/>
      <c r="C921" s="695"/>
      <c r="D921" s="695"/>
      <c r="E921" s="695"/>
      <c r="F921" s="695"/>
      <c r="G921" s="695"/>
      <c r="H921" s="695"/>
      <c r="I921" s="695"/>
      <c r="J921" s="695"/>
      <c r="K921" s="695"/>
      <c r="L921" s="695"/>
      <c r="M921" s="695"/>
      <c r="N921" s="695"/>
      <c r="O921" s="695"/>
      <c r="P921" s="695"/>
      <c r="Q921" s="695"/>
      <c r="R921" s="695"/>
      <c r="S921" s="695"/>
      <c r="T921" s="695"/>
      <c r="U921" s="695"/>
      <c r="V921" s="695"/>
      <c r="W921" s="695"/>
      <c r="X921" s="695"/>
      <c r="Y921" s="695"/>
      <c r="Z921" s="695"/>
    </row>
    <row r="922">
      <c r="A922" s="695"/>
      <c r="B922" s="695"/>
      <c r="C922" s="695"/>
      <c r="D922" s="695"/>
      <c r="E922" s="695"/>
      <c r="F922" s="695"/>
      <c r="G922" s="695"/>
      <c r="H922" s="695"/>
      <c r="I922" s="695"/>
      <c r="J922" s="695"/>
      <c r="K922" s="695"/>
      <c r="L922" s="695"/>
      <c r="M922" s="695"/>
      <c r="N922" s="695"/>
      <c r="O922" s="695"/>
      <c r="P922" s="695"/>
      <c r="Q922" s="695"/>
      <c r="R922" s="695"/>
      <c r="S922" s="695"/>
      <c r="T922" s="695"/>
      <c r="U922" s="695"/>
      <c r="V922" s="695"/>
      <c r="W922" s="695"/>
      <c r="X922" s="695"/>
      <c r="Y922" s="695"/>
      <c r="Z922" s="695"/>
    </row>
    <row r="923">
      <c r="A923" s="695"/>
      <c r="B923" s="695"/>
      <c r="C923" s="695"/>
      <c r="D923" s="695"/>
      <c r="E923" s="695"/>
      <c r="F923" s="695"/>
      <c r="G923" s="695"/>
      <c r="H923" s="695"/>
      <c r="I923" s="695"/>
      <c r="J923" s="695"/>
      <c r="K923" s="695"/>
      <c r="L923" s="695"/>
      <c r="M923" s="695"/>
      <c r="N923" s="695"/>
      <c r="O923" s="695"/>
      <c r="P923" s="695"/>
      <c r="Q923" s="695"/>
      <c r="R923" s="695"/>
      <c r="S923" s="695"/>
      <c r="T923" s="695"/>
      <c r="U923" s="695"/>
      <c r="V923" s="695"/>
      <c r="W923" s="695"/>
      <c r="X923" s="695"/>
      <c r="Y923" s="695"/>
      <c r="Z923" s="695"/>
    </row>
    <row r="924">
      <c r="A924" s="695"/>
      <c r="B924" s="695"/>
      <c r="C924" s="695"/>
      <c r="D924" s="695"/>
      <c r="E924" s="695"/>
      <c r="F924" s="695"/>
      <c r="G924" s="695"/>
      <c r="H924" s="695"/>
      <c r="I924" s="695"/>
      <c r="J924" s="695"/>
      <c r="K924" s="695"/>
      <c r="L924" s="695"/>
      <c r="M924" s="695"/>
      <c r="N924" s="695"/>
      <c r="O924" s="695"/>
      <c r="P924" s="695"/>
      <c r="Q924" s="695"/>
      <c r="R924" s="695"/>
      <c r="S924" s="695"/>
      <c r="T924" s="695"/>
      <c r="U924" s="695"/>
      <c r="V924" s="695"/>
      <c r="W924" s="695"/>
      <c r="X924" s="695"/>
      <c r="Y924" s="695"/>
      <c r="Z924" s="695"/>
    </row>
    <row r="925">
      <c r="A925" s="695"/>
      <c r="B925" s="695"/>
      <c r="C925" s="695"/>
      <c r="D925" s="695"/>
      <c r="E925" s="695"/>
      <c r="F925" s="695"/>
      <c r="G925" s="695"/>
      <c r="H925" s="695"/>
      <c r="I925" s="695"/>
      <c r="J925" s="695"/>
      <c r="K925" s="695"/>
      <c r="L925" s="695"/>
      <c r="M925" s="695"/>
      <c r="N925" s="695"/>
      <c r="O925" s="695"/>
      <c r="P925" s="695"/>
      <c r="Q925" s="695"/>
      <c r="R925" s="695"/>
      <c r="S925" s="695"/>
      <c r="T925" s="695"/>
      <c r="U925" s="695"/>
      <c r="V925" s="695"/>
      <c r="W925" s="695"/>
      <c r="X925" s="695"/>
      <c r="Y925" s="695"/>
      <c r="Z925" s="695"/>
    </row>
    <row r="926">
      <c r="A926" s="695"/>
      <c r="B926" s="695"/>
      <c r="C926" s="695"/>
      <c r="D926" s="695"/>
      <c r="E926" s="695"/>
      <c r="F926" s="695"/>
      <c r="G926" s="695"/>
      <c r="H926" s="695"/>
      <c r="I926" s="695"/>
      <c r="J926" s="695"/>
      <c r="K926" s="695"/>
      <c r="L926" s="695"/>
      <c r="M926" s="695"/>
      <c r="N926" s="695"/>
      <c r="O926" s="695"/>
      <c r="P926" s="695"/>
      <c r="Q926" s="695"/>
      <c r="R926" s="695"/>
      <c r="S926" s="695"/>
      <c r="T926" s="695"/>
      <c r="U926" s="695"/>
      <c r="V926" s="695"/>
      <c r="W926" s="695"/>
      <c r="X926" s="695"/>
      <c r="Y926" s="695"/>
      <c r="Z926" s="695"/>
    </row>
    <row r="927">
      <c r="A927" s="695"/>
      <c r="B927" s="695"/>
      <c r="C927" s="695"/>
      <c r="D927" s="695"/>
      <c r="E927" s="695"/>
      <c r="F927" s="695"/>
      <c r="G927" s="695"/>
      <c r="H927" s="695"/>
      <c r="I927" s="695"/>
      <c r="J927" s="695"/>
      <c r="K927" s="695"/>
      <c r="L927" s="695"/>
      <c r="M927" s="695"/>
      <c r="N927" s="695"/>
      <c r="O927" s="695"/>
      <c r="P927" s="695"/>
      <c r="Q927" s="695"/>
      <c r="R927" s="695"/>
      <c r="S927" s="695"/>
      <c r="T927" s="695"/>
      <c r="U927" s="695"/>
      <c r="V927" s="695"/>
      <c r="W927" s="695"/>
      <c r="X927" s="695"/>
      <c r="Y927" s="695"/>
      <c r="Z927" s="695"/>
    </row>
    <row r="928">
      <c r="A928" s="695"/>
      <c r="B928" s="695"/>
      <c r="C928" s="695"/>
      <c r="D928" s="695"/>
      <c r="E928" s="695"/>
      <c r="F928" s="695"/>
      <c r="G928" s="695"/>
      <c r="H928" s="695"/>
      <c r="I928" s="695"/>
      <c r="J928" s="695"/>
      <c r="K928" s="695"/>
      <c r="L928" s="695"/>
      <c r="M928" s="695"/>
      <c r="N928" s="695"/>
      <c r="O928" s="695"/>
      <c r="P928" s="695"/>
      <c r="Q928" s="695"/>
      <c r="R928" s="695"/>
      <c r="S928" s="695"/>
      <c r="T928" s="695"/>
      <c r="U928" s="695"/>
      <c r="V928" s="695"/>
      <c r="W928" s="695"/>
      <c r="X928" s="695"/>
      <c r="Y928" s="695"/>
      <c r="Z928" s="695"/>
    </row>
    <row r="929">
      <c r="A929" s="695"/>
      <c r="B929" s="695"/>
      <c r="C929" s="695"/>
      <c r="D929" s="695"/>
      <c r="E929" s="695"/>
      <c r="F929" s="695"/>
      <c r="G929" s="695"/>
      <c r="H929" s="695"/>
      <c r="I929" s="695"/>
      <c r="J929" s="695"/>
      <c r="K929" s="695"/>
      <c r="L929" s="695"/>
      <c r="M929" s="695"/>
      <c r="N929" s="695"/>
      <c r="O929" s="695"/>
      <c r="P929" s="695"/>
      <c r="Q929" s="695"/>
      <c r="R929" s="695"/>
      <c r="S929" s="695"/>
      <c r="T929" s="695"/>
      <c r="U929" s="695"/>
      <c r="V929" s="695"/>
      <c r="W929" s="695"/>
      <c r="X929" s="695"/>
      <c r="Y929" s="695"/>
      <c r="Z929" s="695"/>
    </row>
    <row r="930">
      <c r="A930" s="695"/>
      <c r="B930" s="695"/>
      <c r="C930" s="695"/>
      <c r="D930" s="695"/>
      <c r="E930" s="695"/>
      <c r="F930" s="695"/>
      <c r="G930" s="695"/>
      <c r="H930" s="695"/>
      <c r="I930" s="695"/>
      <c r="J930" s="695"/>
      <c r="K930" s="695"/>
      <c r="L930" s="695"/>
      <c r="M930" s="695"/>
      <c r="N930" s="695"/>
      <c r="O930" s="695"/>
      <c r="P930" s="695"/>
      <c r="Q930" s="695"/>
      <c r="R930" s="695"/>
      <c r="S930" s="695"/>
      <c r="T930" s="695"/>
      <c r="U930" s="695"/>
      <c r="V930" s="695"/>
      <c r="W930" s="695"/>
      <c r="X930" s="695"/>
      <c r="Y930" s="695"/>
      <c r="Z930" s="695"/>
    </row>
    <row r="931">
      <c r="A931" s="695"/>
      <c r="B931" s="695"/>
      <c r="C931" s="695"/>
      <c r="D931" s="695"/>
      <c r="E931" s="695"/>
      <c r="F931" s="695"/>
      <c r="G931" s="695"/>
      <c r="H931" s="695"/>
      <c r="I931" s="695"/>
      <c r="J931" s="695"/>
      <c r="K931" s="695"/>
      <c r="L931" s="695"/>
      <c r="M931" s="695"/>
      <c r="N931" s="695"/>
      <c r="O931" s="695"/>
      <c r="P931" s="695"/>
      <c r="Q931" s="695"/>
      <c r="R931" s="695"/>
      <c r="S931" s="695"/>
      <c r="T931" s="695"/>
      <c r="U931" s="695"/>
      <c r="V931" s="695"/>
      <c r="W931" s="695"/>
      <c r="X931" s="695"/>
      <c r="Y931" s="695"/>
      <c r="Z931" s="695"/>
    </row>
    <row r="932">
      <c r="A932" s="695"/>
      <c r="B932" s="695"/>
      <c r="C932" s="695"/>
      <c r="D932" s="695"/>
      <c r="E932" s="695"/>
      <c r="F932" s="695"/>
      <c r="G932" s="695"/>
      <c r="H932" s="695"/>
      <c r="I932" s="695"/>
      <c r="J932" s="695"/>
      <c r="K932" s="695"/>
      <c r="L932" s="695"/>
      <c r="M932" s="695"/>
      <c r="N932" s="695"/>
      <c r="O932" s="695"/>
      <c r="P932" s="695"/>
      <c r="Q932" s="695"/>
      <c r="R932" s="695"/>
      <c r="S932" s="695"/>
      <c r="T932" s="695"/>
      <c r="U932" s="695"/>
      <c r="V932" s="695"/>
      <c r="W932" s="695"/>
      <c r="X932" s="695"/>
      <c r="Y932" s="695"/>
      <c r="Z932" s="695"/>
    </row>
    <row r="933">
      <c r="A933" s="695"/>
      <c r="B933" s="695"/>
      <c r="C933" s="695"/>
      <c r="D933" s="695"/>
      <c r="E933" s="695"/>
      <c r="F933" s="695"/>
      <c r="G933" s="695"/>
      <c r="H933" s="695"/>
      <c r="I933" s="695"/>
      <c r="J933" s="695"/>
      <c r="K933" s="695"/>
      <c r="L933" s="695"/>
      <c r="M933" s="695"/>
      <c r="N933" s="695"/>
      <c r="O933" s="695"/>
      <c r="P933" s="695"/>
      <c r="Q933" s="695"/>
      <c r="R933" s="695"/>
      <c r="S933" s="695"/>
      <c r="T933" s="695"/>
      <c r="U933" s="695"/>
      <c r="V933" s="695"/>
      <c r="W933" s="695"/>
      <c r="X933" s="695"/>
      <c r="Y933" s="695"/>
      <c r="Z933" s="695"/>
    </row>
    <row r="934">
      <c r="A934" s="695"/>
      <c r="B934" s="695"/>
      <c r="C934" s="695"/>
      <c r="D934" s="695"/>
      <c r="E934" s="695"/>
      <c r="F934" s="695"/>
      <c r="G934" s="695"/>
      <c r="H934" s="695"/>
      <c r="I934" s="695"/>
      <c r="J934" s="695"/>
      <c r="K934" s="695"/>
      <c r="L934" s="695"/>
      <c r="M934" s="695"/>
      <c r="N934" s="695"/>
      <c r="O934" s="695"/>
      <c r="P934" s="695"/>
      <c r="Q934" s="695"/>
      <c r="R934" s="695"/>
      <c r="S934" s="695"/>
      <c r="T934" s="695"/>
      <c r="U934" s="695"/>
      <c r="V934" s="695"/>
      <c r="W934" s="695"/>
      <c r="X934" s="695"/>
      <c r="Y934" s="695"/>
      <c r="Z934" s="695"/>
    </row>
    <row r="935">
      <c r="A935" s="695"/>
      <c r="B935" s="695"/>
      <c r="C935" s="695"/>
      <c r="D935" s="695"/>
      <c r="E935" s="695"/>
      <c r="F935" s="695"/>
      <c r="G935" s="695"/>
      <c r="H935" s="695"/>
      <c r="I935" s="695"/>
      <c r="J935" s="695"/>
      <c r="K935" s="695"/>
      <c r="L935" s="695"/>
      <c r="M935" s="695"/>
      <c r="N935" s="695"/>
      <c r="O935" s="695"/>
      <c r="P935" s="695"/>
      <c r="Q935" s="695"/>
      <c r="R935" s="695"/>
      <c r="S935" s="695"/>
      <c r="T935" s="695"/>
      <c r="U935" s="695"/>
      <c r="V935" s="695"/>
      <c r="W935" s="695"/>
      <c r="X935" s="695"/>
      <c r="Y935" s="695"/>
      <c r="Z935" s="695"/>
    </row>
    <row r="936">
      <c r="A936" s="695"/>
      <c r="B936" s="695"/>
      <c r="C936" s="695"/>
      <c r="D936" s="695"/>
      <c r="E936" s="695"/>
      <c r="F936" s="695"/>
      <c r="G936" s="695"/>
      <c r="H936" s="695"/>
      <c r="I936" s="695"/>
      <c r="J936" s="695"/>
      <c r="K936" s="695"/>
      <c r="L936" s="695"/>
      <c r="M936" s="695"/>
      <c r="N936" s="695"/>
      <c r="O936" s="695"/>
      <c r="P936" s="695"/>
      <c r="Q936" s="695"/>
      <c r="R936" s="695"/>
      <c r="S936" s="695"/>
      <c r="T936" s="695"/>
      <c r="U936" s="695"/>
      <c r="V936" s="695"/>
      <c r="W936" s="695"/>
      <c r="X936" s="695"/>
      <c r="Y936" s="695"/>
      <c r="Z936" s="695"/>
    </row>
    <row r="937">
      <c r="A937" s="695"/>
      <c r="B937" s="695"/>
      <c r="C937" s="695"/>
      <c r="D937" s="695"/>
      <c r="E937" s="695"/>
      <c r="F937" s="695"/>
      <c r="G937" s="695"/>
      <c r="H937" s="695"/>
      <c r="I937" s="695"/>
      <c r="J937" s="695"/>
      <c r="K937" s="695"/>
      <c r="L937" s="695"/>
      <c r="M937" s="695"/>
      <c r="N937" s="695"/>
      <c r="O937" s="695"/>
      <c r="P937" s="695"/>
      <c r="Q937" s="695"/>
      <c r="R937" s="695"/>
      <c r="S937" s="695"/>
      <c r="T937" s="695"/>
      <c r="U937" s="695"/>
      <c r="V937" s="695"/>
      <c r="W937" s="695"/>
      <c r="X937" s="695"/>
      <c r="Y937" s="695"/>
      <c r="Z937" s="695"/>
    </row>
    <row r="938">
      <c r="A938" s="695"/>
      <c r="B938" s="695"/>
      <c r="C938" s="695"/>
      <c r="D938" s="695"/>
      <c r="E938" s="695"/>
      <c r="F938" s="695"/>
      <c r="G938" s="695"/>
      <c r="H938" s="695"/>
      <c r="I938" s="695"/>
      <c r="J938" s="695"/>
      <c r="K938" s="695"/>
      <c r="L938" s="695"/>
      <c r="M938" s="695"/>
      <c r="N938" s="695"/>
      <c r="O938" s="695"/>
      <c r="P938" s="695"/>
      <c r="Q938" s="695"/>
      <c r="R938" s="695"/>
      <c r="S938" s="695"/>
      <c r="T938" s="695"/>
      <c r="U938" s="695"/>
      <c r="V938" s="695"/>
      <c r="W938" s="695"/>
      <c r="X938" s="695"/>
      <c r="Y938" s="695"/>
      <c r="Z938" s="695"/>
    </row>
    <row r="939">
      <c r="A939" s="695"/>
      <c r="B939" s="695"/>
      <c r="C939" s="695"/>
      <c r="D939" s="695"/>
      <c r="E939" s="695"/>
      <c r="F939" s="695"/>
      <c r="G939" s="695"/>
      <c r="H939" s="695"/>
      <c r="I939" s="695"/>
      <c r="J939" s="695"/>
      <c r="K939" s="695"/>
      <c r="L939" s="695"/>
      <c r="M939" s="695"/>
      <c r="N939" s="695"/>
      <c r="O939" s="695"/>
      <c r="P939" s="695"/>
      <c r="Q939" s="695"/>
      <c r="R939" s="695"/>
      <c r="S939" s="695"/>
      <c r="T939" s="695"/>
      <c r="U939" s="695"/>
      <c r="V939" s="695"/>
      <c r="W939" s="695"/>
      <c r="X939" s="695"/>
      <c r="Y939" s="695"/>
      <c r="Z939" s="695"/>
    </row>
    <row r="940">
      <c r="A940" s="695"/>
      <c r="B940" s="695"/>
      <c r="C940" s="695"/>
      <c r="D940" s="695"/>
      <c r="E940" s="695"/>
      <c r="F940" s="695"/>
      <c r="G940" s="695"/>
      <c r="H940" s="695"/>
      <c r="I940" s="695"/>
      <c r="J940" s="695"/>
      <c r="K940" s="695"/>
      <c r="L940" s="695"/>
      <c r="M940" s="695"/>
      <c r="N940" s="695"/>
      <c r="O940" s="695"/>
      <c r="P940" s="695"/>
      <c r="Q940" s="695"/>
      <c r="R940" s="695"/>
      <c r="S940" s="695"/>
      <c r="T940" s="695"/>
      <c r="U940" s="695"/>
      <c r="V940" s="695"/>
      <c r="W940" s="695"/>
      <c r="X940" s="695"/>
      <c r="Y940" s="695"/>
      <c r="Z940" s="695"/>
    </row>
    <row r="941">
      <c r="A941" s="695"/>
      <c r="B941" s="695"/>
      <c r="C941" s="695"/>
      <c r="D941" s="695"/>
      <c r="E941" s="695"/>
      <c r="F941" s="695"/>
      <c r="G941" s="695"/>
      <c r="H941" s="695"/>
      <c r="I941" s="695"/>
      <c r="J941" s="695"/>
      <c r="K941" s="695"/>
      <c r="L941" s="695"/>
      <c r="M941" s="695"/>
      <c r="N941" s="695"/>
      <c r="O941" s="695"/>
      <c r="P941" s="695"/>
      <c r="Q941" s="695"/>
      <c r="R941" s="695"/>
      <c r="S941" s="695"/>
      <c r="T941" s="695"/>
      <c r="U941" s="695"/>
      <c r="V941" s="695"/>
      <c r="W941" s="695"/>
      <c r="X941" s="695"/>
      <c r="Y941" s="695"/>
      <c r="Z941" s="695"/>
    </row>
    <row r="942">
      <c r="A942" s="695"/>
      <c r="B942" s="695"/>
      <c r="C942" s="695"/>
      <c r="D942" s="695"/>
      <c r="E942" s="695"/>
      <c r="F942" s="695"/>
      <c r="G942" s="695"/>
      <c r="H942" s="695"/>
      <c r="I942" s="695"/>
      <c r="J942" s="695"/>
      <c r="K942" s="695"/>
      <c r="L942" s="695"/>
      <c r="M942" s="695"/>
      <c r="N942" s="695"/>
      <c r="O942" s="695"/>
      <c r="P942" s="695"/>
      <c r="Q942" s="695"/>
      <c r="R942" s="695"/>
      <c r="S942" s="695"/>
      <c r="T942" s="695"/>
      <c r="U942" s="695"/>
      <c r="V942" s="695"/>
      <c r="W942" s="695"/>
      <c r="X942" s="695"/>
      <c r="Y942" s="695"/>
      <c r="Z942" s="695"/>
    </row>
    <row r="943">
      <c r="A943" s="695"/>
      <c r="B943" s="695"/>
      <c r="C943" s="695"/>
      <c r="D943" s="695"/>
      <c r="E943" s="695"/>
      <c r="F943" s="695"/>
      <c r="G943" s="695"/>
      <c r="H943" s="695"/>
      <c r="I943" s="695"/>
      <c r="J943" s="695"/>
      <c r="K943" s="695"/>
      <c r="L943" s="695"/>
      <c r="M943" s="695"/>
      <c r="N943" s="695"/>
      <c r="O943" s="695"/>
      <c r="P943" s="695"/>
      <c r="Q943" s="695"/>
      <c r="R943" s="695"/>
      <c r="S943" s="695"/>
      <c r="T943" s="695"/>
      <c r="U943" s="695"/>
      <c r="V943" s="695"/>
      <c r="W943" s="695"/>
      <c r="X943" s="695"/>
      <c r="Y943" s="695"/>
      <c r="Z943" s="695"/>
    </row>
    <row r="944">
      <c r="A944" s="695"/>
      <c r="B944" s="695"/>
      <c r="C944" s="695"/>
      <c r="D944" s="695"/>
      <c r="E944" s="695"/>
      <c r="F944" s="695"/>
      <c r="G944" s="695"/>
      <c r="H944" s="695"/>
      <c r="I944" s="695"/>
      <c r="J944" s="695"/>
      <c r="K944" s="695"/>
      <c r="L944" s="695"/>
      <c r="M944" s="695"/>
      <c r="N944" s="695"/>
      <c r="O944" s="695"/>
      <c r="P944" s="695"/>
      <c r="Q944" s="695"/>
      <c r="R944" s="695"/>
      <c r="S944" s="695"/>
      <c r="T944" s="695"/>
      <c r="U944" s="695"/>
      <c r="V944" s="695"/>
      <c r="W944" s="695"/>
      <c r="X944" s="695"/>
      <c r="Y944" s="695"/>
      <c r="Z944" s="695"/>
    </row>
    <row r="945">
      <c r="A945" s="695"/>
      <c r="B945" s="695"/>
      <c r="C945" s="695"/>
      <c r="D945" s="695"/>
      <c r="E945" s="695"/>
      <c r="F945" s="695"/>
      <c r="G945" s="695"/>
      <c r="H945" s="695"/>
      <c r="I945" s="695"/>
      <c r="J945" s="695"/>
      <c r="K945" s="695"/>
      <c r="L945" s="695"/>
      <c r="M945" s="695"/>
      <c r="N945" s="695"/>
      <c r="O945" s="695"/>
      <c r="P945" s="695"/>
      <c r="Q945" s="695"/>
      <c r="R945" s="695"/>
      <c r="S945" s="695"/>
      <c r="T945" s="695"/>
      <c r="U945" s="695"/>
      <c r="V945" s="695"/>
      <c r="W945" s="695"/>
      <c r="X945" s="695"/>
      <c r="Y945" s="695"/>
      <c r="Z945" s="695"/>
    </row>
    <row r="946">
      <c r="A946" s="695"/>
      <c r="B946" s="695"/>
      <c r="C946" s="695"/>
      <c r="D946" s="695"/>
      <c r="E946" s="695"/>
      <c r="F946" s="695"/>
      <c r="G946" s="695"/>
      <c r="H946" s="695"/>
      <c r="I946" s="695"/>
      <c r="J946" s="695"/>
      <c r="K946" s="695"/>
      <c r="L946" s="695"/>
      <c r="M946" s="695"/>
      <c r="N946" s="695"/>
      <c r="O946" s="695"/>
      <c r="P946" s="695"/>
      <c r="Q946" s="695"/>
      <c r="R946" s="695"/>
      <c r="S946" s="695"/>
      <c r="T946" s="695"/>
      <c r="U946" s="695"/>
      <c r="V946" s="695"/>
      <c r="W946" s="695"/>
      <c r="X946" s="695"/>
      <c r="Y946" s="695"/>
      <c r="Z946" s="695"/>
    </row>
    <row r="947">
      <c r="A947" s="695"/>
      <c r="B947" s="695"/>
      <c r="C947" s="695"/>
      <c r="D947" s="695"/>
      <c r="E947" s="695"/>
      <c r="F947" s="695"/>
      <c r="G947" s="695"/>
      <c r="H947" s="695"/>
      <c r="I947" s="695"/>
      <c r="J947" s="695"/>
      <c r="K947" s="695"/>
      <c r="L947" s="695"/>
      <c r="M947" s="695"/>
      <c r="N947" s="695"/>
      <c r="O947" s="695"/>
      <c r="P947" s="695"/>
      <c r="Q947" s="695"/>
      <c r="R947" s="695"/>
      <c r="S947" s="695"/>
      <c r="T947" s="695"/>
      <c r="U947" s="695"/>
      <c r="V947" s="695"/>
      <c r="W947" s="695"/>
      <c r="X947" s="695"/>
      <c r="Y947" s="695"/>
      <c r="Z947" s="695"/>
    </row>
    <row r="948">
      <c r="A948" s="695"/>
      <c r="B948" s="695"/>
      <c r="C948" s="695"/>
      <c r="D948" s="695"/>
      <c r="E948" s="695"/>
      <c r="F948" s="695"/>
      <c r="G948" s="695"/>
      <c r="H948" s="695"/>
      <c r="I948" s="695"/>
      <c r="J948" s="695"/>
      <c r="K948" s="695"/>
      <c r="L948" s="695"/>
      <c r="M948" s="695"/>
      <c r="N948" s="695"/>
      <c r="O948" s="695"/>
      <c r="P948" s="695"/>
      <c r="Q948" s="695"/>
      <c r="R948" s="695"/>
      <c r="S948" s="695"/>
      <c r="T948" s="695"/>
      <c r="U948" s="695"/>
      <c r="V948" s="695"/>
      <c r="W948" s="695"/>
      <c r="X948" s="695"/>
      <c r="Y948" s="695"/>
      <c r="Z948" s="695"/>
    </row>
    <row r="949">
      <c r="A949" s="695"/>
      <c r="B949" s="695"/>
      <c r="C949" s="695"/>
      <c r="D949" s="695"/>
      <c r="E949" s="695"/>
      <c r="F949" s="695"/>
      <c r="G949" s="695"/>
      <c r="H949" s="695"/>
      <c r="I949" s="695"/>
      <c r="J949" s="695"/>
      <c r="K949" s="695"/>
      <c r="L949" s="695"/>
      <c r="M949" s="695"/>
      <c r="N949" s="695"/>
      <c r="O949" s="695"/>
      <c r="P949" s="695"/>
      <c r="Q949" s="695"/>
      <c r="R949" s="695"/>
      <c r="S949" s="695"/>
      <c r="T949" s="695"/>
      <c r="U949" s="695"/>
      <c r="V949" s="695"/>
      <c r="W949" s="695"/>
      <c r="X949" s="695"/>
      <c r="Y949" s="695"/>
      <c r="Z949" s="695"/>
    </row>
    <row r="950">
      <c r="A950" s="695"/>
      <c r="B950" s="695"/>
      <c r="C950" s="695"/>
      <c r="D950" s="695"/>
      <c r="E950" s="695"/>
      <c r="F950" s="695"/>
      <c r="G950" s="695"/>
      <c r="H950" s="695"/>
      <c r="I950" s="695"/>
      <c r="J950" s="695"/>
      <c r="K950" s="695"/>
      <c r="L950" s="695"/>
      <c r="M950" s="695"/>
      <c r="N950" s="695"/>
      <c r="O950" s="695"/>
      <c r="P950" s="695"/>
      <c r="Q950" s="695"/>
      <c r="R950" s="695"/>
      <c r="S950" s="695"/>
      <c r="T950" s="695"/>
      <c r="U950" s="695"/>
      <c r="V950" s="695"/>
      <c r="W950" s="695"/>
      <c r="X950" s="695"/>
      <c r="Y950" s="695"/>
      <c r="Z950" s="695"/>
    </row>
    <row r="951">
      <c r="A951" s="695"/>
      <c r="B951" s="695"/>
      <c r="C951" s="695"/>
      <c r="D951" s="695"/>
      <c r="E951" s="695"/>
      <c r="F951" s="695"/>
      <c r="G951" s="695"/>
      <c r="H951" s="695"/>
      <c r="I951" s="695"/>
      <c r="J951" s="695"/>
      <c r="K951" s="695"/>
      <c r="L951" s="695"/>
      <c r="M951" s="695"/>
      <c r="N951" s="695"/>
      <c r="O951" s="695"/>
      <c r="P951" s="695"/>
      <c r="Q951" s="695"/>
      <c r="R951" s="695"/>
      <c r="S951" s="695"/>
      <c r="T951" s="695"/>
      <c r="U951" s="695"/>
      <c r="V951" s="695"/>
      <c r="W951" s="695"/>
      <c r="X951" s="695"/>
      <c r="Y951" s="695"/>
      <c r="Z951" s="695"/>
    </row>
    <row r="952">
      <c r="A952" s="695"/>
      <c r="B952" s="695"/>
      <c r="C952" s="695"/>
      <c r="D952" s="695"/>
      <c r="E952" s="695"/>
      <c r="F952" s="695"/>
      <c r="G952" s="695"/>
      <c r="H952" s="695"/>
      <c r="I952" s="695"/>
      <c r="J952" s="695"/>
      <c r="K952" s="695"/>
      <c r="L952" s="695"/>
      <c r="M952" s="695"/>
      <c r="N952" s="695"/>
      <c r="O952" s="695"/>
      <c r="P952" s="695"/>
      <c r="Q952" s="695"/>
      <c r="R952" s="695"/>
      <c r="S952" s="695"/>
      <c r="T952" s="695"/>
      <c r="U952" s="695"/>
      <c r="V952" s="695"/>
      <c r="W952" s="695"/>
      <c r="X952" s="695"/>
      <c r="Y952" s="695"/>
      <c r="Z952" s="695"/>
    </row>
    <row r="953">
      <c r="A953" s="695"/>
      <c r="B953" s="695"/>
      <c r="C953" s="695"/>
      <c r="D953" s="695"/>
      <c r="E953" s="695"/>
      <c r="F953" s="695"/>
      <c r="G953" s="695"/>
      <c r="H953" s="695"/>
      <c r="I953" s="695"/>
      <c r="J953" s="695"/>
      <c r="K953" s="695"/>
      <c r="L953" s="695"/>
      <c r="M953" s="695"/>
      <c r="N953" s="695"/>
      <c r="O953" s="695"/>
      <c r="P953" s="695"/>
      <c r="Q953" s="695"/>
      <c r="R953" s="695"/>
      <c r="S953" s="695"/>
      <c r="T953" s="695"/>
      <c r="U953" s="695"/>
      <c r="V953" s="695"/>
      <c r="W953" s="695"/>
      <c r="X953" s="695"/>
      <c r="Y953" s="695"/>
      <c r="Z953" s="695"/>
    </row>
    <row r="954">
      <c r="A954" s="695"/>
      <c r="B954" s="695"/>
      <c r="C954" s="695"/>
      <c r="D954" s="695"/>
      <c r="E954" s="695"/>
      <c r="F954" s="695"/>
      <c r="G954" s="695"/>
      <c r="H954" s="695"/>
      <c r="I954" s="695"/>
      <c r="J954" s="695"/>
      <c r="K954" s="695"/>
      <c r="L954" s="695"/>
      <c r="M954" s="695"/>
      <c r="N954" s="695"/>
      <c r="O954" s="695"/>
      <c r="P954" s="695"/>
      <c r="Q954" s="695"/>
      <c r="R954" s="695"/>
      <c r="S954" s="695"/>
      <c r="T954" s="695"/>
      <c r="U954" s="695"/>
      <c r="V954" s="695"/>
      <c r="W954" s="695"/>
      <c r="X954" s="695"/>
      <c r="Y954" s="695"/>
      <c r="Z954" s="695"/>
    </row>
    <row r="955">
      <c r="A955" s="695"/>
      <c r="B955" s="695"/>
      <c r="C955" s="695"/>
      <c r="D955" s="695"/>
      <c r="E955" s="695"/>
      <c r="F955" s="695"/>
      <c r="G955" s="695"/>
      <c r="H955" s="695"/>
      <c r="I955" s="695"/>
      <c r="J955" s="695"/>
      <c r="K955" s="695"/>
      <c r="L955" s="695"/>
      <c r="M955" s="695"/>
      <c r="N955" s="695"/>
      <c r="O955" s="695"/>
      <c r="P955" s="695"/>
      <c r="Q955" s="695"/>
      <c r="R955" s="695"/>
      <c r="S955" s="695"/>
      <c r="T955" s="695"/>
      <c r="U955" s="695"/>
      <c r="V955" s="695"/>
      <c r="W955" s="695"/>
      <c r="X955" s="695"/>
      <c r="Y955" s="695"/>
      <c r="Z955" s="695"/>
    </row>
    <row r="956">
      <c r="A956" s="695"/>
      <c r="B956" s="695"/>
      <c r="C956" s="695"/>
      <c r="D956" s="695"/>
      <c r="E956" s="695"/>
      <c r="F956" s="695"/>
      <c r="G956" s="695"/>
      <c r="H956" s="695"/>
      <c r="I956" s="695"/>
      <c r="J956" s="695"/>
      <c r="K956" s="695"/>
      <c r="L956" s="695"/>
      <c r="M956" s="695"/>
      <c r="N956" s="695"/>
      <c r="O956" s="695"/>
      <c r="P956" s="695"/>
      <c r="Q956" s="695"/>
      <c r="R956" s="695"/>
      <c r="S956" s="695"/>
      <c r="T956" s="695"/>
      <c r="U956" s="695"/>
      <c r="V956" s="695"/>
      <c r="W956" s="695"/>
      <c r="X956" s="695"/>
      <c r="Y956" s="695"/>
      <c r="Z956" s="695"/>
    </row>
    <row r="957">
      <c r="A957" s="695"/>
      <c r="B957" s="695"/>
      <c r="C957" s="695"/>
      <c r="D957" s="695"/>
      <c r="E957" s="695"/>
      <c r="F957" s="695"/>
      <c r="G957" s="695"/>
      <c r="H957" s="695"/>
      <c r="I957" s="695"/>
      <c r="J957" s="695"/>
      <c r="K957" s="695"/>
      <c r="L957" s="695"/>
      <c r="M957" s="695"/>
      <c r="N957" s="695"/>
      <c r="O957" s="695"/>
      <c r="P957" s="695"/>
      <c r="Q957" s="695"/>
      <c r="R957" s="695"/>
      <c r="S957" s="695"/>
      <c r="T957" s="695"/>
      <c r="U957" s="695"/>
      <c r="V957" s="695"/>
      <c r="W957" s="695"/>
      <c r="X957" s="695"/>
      <c r="Y957" s="695"/>
      <c r="Z957" s="695"/>
    </row>
    <row r="958">
      <c r="A958" s="695"/>
      <c r="B958" s="695"/>
      <c r="C958" s="695"/>
      <c r="D958" s="695"/>
      <c r="E958" s="695"/>
      <c r="F958" s="695"/>
      <c r="G958" s="695"/>
      <c r="H958" s="695"/>
      <c r="I958" s="695"/>
      <c r="J958" s="695"/>
      <c r="K958" s="695"/>
      <c r="L958" s="695"/>
      <c r="M958" s="695"/>
      <c r="N958" s="695"/>
      <c r="O958" s="695"/>
      <c r="P958" s="695"/>
      <c r="Q958" s="695"/>
      <c r="R958" s="695"/>
      <c r="S958" s="695"/>
      <c r="T958" s="695"/>
      <c r="U958" s="695"/>
      <c r="V958" s="695"/>
      <c r="W958" s="695"/>
      <c r="X958" s="695"/>
      <c r="Y958" s="695"/>
      <c r="Z958" s="695"/>
    </row>
    <row r="959">
      <c r="A959" s="695"/>
      <c r="B959" s="695"/>
      <c r="C959" s="695"/>
      <c r="D959" s="695"/>
      <c r="E959" s="695"/>
      <c r="F959" s="695"/>
      <c r="G959" s="695"/>
      <c r="H959" s="695"/>
      <c r="I959" s="695"/>
      <c r="J959" s="695"/>
      <c r="K959" s="695"/>
      <c r="L959" s="695"/>
      <c r="M959" s="695"/>
      <c r="N959" s="695"/>
      <c r="O959" s="695"/>
      <c r="P959" s="695"/>
      <c r="Q959" s="695"/>
      <c r="R959" s="695"/>
      <c r="S959" s="695"/>
      <c r="T959" s="695"/>
      <c r="U959" s="695"/>
      <c r="V959" s="695"/>
      <c r="W959" s="695"/>
      <c r="X959" s="695"/>
      <c r="Y959" s="695"/>
      <c r="Z959" s="695"/>
    </row>
    <row r="960">
      <c r="A960" s="695"/>
      <c r="B960" s="695"/>
      <c r="C960" s="695"/>
      <c r="D960" s="695"/>
      <c r="E960" s="695"/>
      <c r="F960" s="695"/>
      <c r="G960" s="695"/>
      <c r="H960" s="695"/>
      <c r="I960" s="695"/>
      <c r="J960" s="695"/>
      <c r="K960" s="695"/>
      <c r="L960" s="695"/>
      <c r="M960" s="695"/>
      <c r="N960" s="695"/>
      <c r="O960" s="695"/>
      <c r="P960" s="695"/>
      <c r="Q960" s="695"/>
      <c r="R960" s="695"/>
      <c r="S960" s="695"/>
      <c r="T960" s="695"/>
      <c r="U960" s="695"/>
      <c r="V960" s="695"/>
      <c r="W960" s="695"/>
      <c r="X960" s="695"/>
      <c r="Y960" s="695"/>
      <c r="Z960" s="695"/>
    </row>
    <row r="961">
      <c r="A961" s="695"/>
      <c r="B961" s="695"/>
      <c r="C961" s="695"/>
      <c r="D961" s="695"/>
      <c r="E961" s="695"/>
      <c r="F961" s="695"/>
      <c r="G961" s="695"/>
      <c r="H961" s="695"/>
      <c r="I961" s="695"/>
      <c r="J961" s="695"/>
      <c r="K961" s="695"/>
      <c r="L961" s="695"/>
      <c r="M961" s="695"/>
      <c r="N961" s="695"/>
      <c r="O961" s="695"/>
      <c r="P961" s="695"/>
      <c r="Q961" s="695"/>
      <c r="R961" s="695"/>
      <c r="S961" s="695"/>
      <c r="T961" s="695"/>
      <c r="U961" s="695"/>
      <c r="V961" s="695"/>
      <c r="W961" s="695"/>
      <c r="X961" s="695"/>
      <c r="Y961" s="695"/>
      <c r="Z961" s="695"/>
    </row>
    <row r="962">
      <c r="A962" s="695"/>
      <c r="B962" s="695"/>
      <c r="C962" s="695"/>
      <c r="D962" s="695"/>
      <c r="E962" s="695"/>
      <c r="F962" s="695"/>
      <c r="G962" s="695"/>
      <c r="H962" s="695"/>
      <c r="I962" s="695"/>
      <c r="J962" s="695"/>
      <c r="K962" s="695"/>
      <c r="L962" s="695"/>
      <c r="M962" s="695"/>
      <c r="N962" s="695"/>
      <c r="O962" s="695"/>
      <c r="P962" s="695"/>
      <c r="Q962" s="695"/>
      <c r="R962" s="695"/>
      <c r="S962" s="695"/>
      <c r="T962" s="695"/>
      <c r="U962" s="695"/>
      <c r="V962" s="695"/>
      <c r="W962" s="695"/>
      <c r="X962" s="695"/>
      <c r="Y962" s="695"/>
      <c r="Z962" s="695"/>
    </row>
    <row r="963">
      <c r="A963" s="695"/>
      <c r="B963" s="695"/>
      <c r="C963" s="695"/>
      <c r="D963" s="695"/>
      <c r="E963" s="695"/>
      <c r="F963" s="695"/>
      <c r="G963" s="695"/>
      <c r="H963" s="695"/>
      <c r="I963" s="695"/>
      <c r="J963" s="695"/>
      <c r="K963" s="695"/>
      <c r="L963" s="695"/>
      <c r="M963" s="695"/>
      <c r="N963" s="695"/>
      <c r="O963" s="695"/>
      <c r="P963" s="695"/>
      <c r="Q963" s="695"/>
      <c r="R963" s="695"/>
      <c r="S963" s="695"/>
      <c r="T963" s="695"/>
      <c r="U963" s="695"/>
      <c r="V963" s="695"/>
      <c r="W963" s="695"/>
      <c r="X963" s="695"/>
      <c r="Y963" s="695"/>
      <c r="Z963" s="695"/>
    </row>
    <row r="964">
      <c r="A964" s="695"/>
      <c r="B964" s="695"/>
      <c r="C964" s="695"/>
      <c r="D964" s="695"/>
      <c r="E964" s="695"/>
      <c r="F964" s="695"/>
      <c r="G964" s="695"/>
      <c r="H964" s="695"/>
      <c r="I964" s="695"/>
      <c r="J964" s="695"/>
      <c r="K964" s="695"/>
      <c r="L964" s="695"/>
      <c r="M964" s="695"/>
      <c r="N964" s="695"/>
      <c r="O964" s="695"/>
      <c r="P964" s="695"/>
      <c r="Q964" s="695"/>
      <c r="R964" s="695"/>
      <c r="S964" s="695"/>
      <c r="T964" s="695"/>
      <c r="U964" s="695"/>
      <c r="V964" s="695"/>
      <c r="W964" s="695"/>
      <c r="X964" s="695"/>
      <c r="Y964" s="695"/>
      <c r="Z964" s="695"/>
    </row>
    <row r="965">
      <c r="A965" s="695"/>
      <c r="B965" s="695"/>
      <c r="C965" s="695"/>
      <c r="D965" s="695"/>
      <c r="E965" s="695"/>
      <c r="F965" s="695"/>
      <c r="G965" s="695"/>
      <c r="H965" s="695"/>
      <c r="I965" s="695"/>
      <c r="J965" s="695"/>
      <c r="K965" s="695"/>
      <c r="L965" s="695"/>
      <c r="M965" s="695"/>
      <c r="N965" s="695"/>
      <c r="O965" s="695"/>
      <c r="P965" s="695"/>
      <c r="Q965" s="695"/>
      <c r="R965" s="695"/>
      <c r="S965" s="695"/>
      <c r="T965" s="695"/>
      <c r="U965" s="695"/>
      <c r="V965" s="695"/>
      <c r="W965" s="695"/>
      <c r="X965" s="695"/>
      <c r="Y965" s="695"/>
      <c r="Z965" s="695"/>
    </row>
    <row r="966">
      <c r="A966" s="695"/>
      <c r="B966" s="695"/>
      <c r="C966" s="695"/>
      <c r="D966" s="695"/>
      <c r="E966" s="695"/>
      <c r="F966" s="695"/>
      <c r="G966" s="695"/>
      <c r="H966" s="695"/>
      <c r="I966" s="695"/>
      <c r="J966" s="695"/>
      <c r="K966" s="695"/>
      <c r="L966" s="695"/>
      <c r="M966" s="695"/>
      <c r="N966" s="695"/>
      <c r="O966" s="695"/>
      <c r="P966" s="695"/>
      <c r="Q966" s="695"/>
      <c r="R966" s="695"/>
      <c r="S966" s="695"/>
      <c r="T966" s="695"/>
      <c r="U966" s="695"/>
      <c r="V966" s="695"/>
      <c r="W966" s="695"/>
      <c r="X966" s="695"/>
      <c r="Y966" s="695"/>
      <c r="Z966" s="695"/>
    </row>
    <row r="967">
      <c r="A967" s="695"/>
      <c r="B967" s="695"/>
      <c r="C967" s="695"/>
      <c r="D967" s="695"/>
      <c r="E967" s="695"/>
      <c r="F967" s="695"/>
      <c r="G967" s="695"/>
      <c r="H967" s="695"/>
      <c r="I967" s="695"/>
      <c r="J967" s="695"/>
      <c r="K967" s="695"/>
      <c r="L967" s="695"/>
      <c r="M967" s="695"/>
      <c r="N967" s="695"/>
      <c r="O967" s="695"/>
      <c r="P967" s="695"/>
      <c r="Q967" s="695"/>
      <c r="R967" s="695"/>
      <c r="S967" s="695"/>
      <c r="T967" s="695"/>
      <c r="U967" s="695"/>
      <c r="V967" s="695"/>
      <c r="W967" s="695"/>
      <c r="X967" s="695"/>
      <c r="Y967" s="695"/>
      <c r="Z967" s="695"/>
    </row>
    <row r="968">
      <c r="A968" s="695"/>
      <c r="B968" s="695"/>
      <c r="C968" s="695"/>
      <c r="D968" s="695"/>
      <c r="E968" s="695"/>
      <c r="F968" s="695"/>
      <c r="G968" s="695"/>
      <c r="H968" s="695"/>
      <c r="I968" s="695"/>
      <c r="J968" s="695"/>
      <c r="K968" s="695"/>
      <c r="L968" s="695"/>
      <c r="M968" s="695"/>
      <c r="N968" s="695"/>
      <c r="O968" s="695"/>
      <c r="P968" s="695"/>
      <c r="Q968" s="695"/>
      <c r="R968" s="695"/>
      <c r="S968" s="695"/>
      <c r="T968" s="695"/>
      <c r="U968" s="695"/>
      <c r="V968" s="695"/>
      <c r="W968" s="695"/>
      <c r="X968" s="695"/>
      <c r="Y968" s="695"/>
      <c r="Z968" s="695"/>
    </row>
    <row r="969">
      <c r="A969" s="695"/>
      <c r="B969" s="695"/>
      <c r="C969" s="695"/>
      <c r="D969" s="695"/>
      <c r="E969" s="695"/>
      <c r="F969" s="695"/>
      <c r="G969" s="695"/>
      <c r="H969" s="695"/>
      <c r="I969" s="695"/>
      <c r="J969" s="695"/>
      <c r="K969" s="695"/>
      <c r="L969" s="695"/>
      <c r="M969" s="695"/>
      <c r="N969" s="695"/>
      <c r="O969" s="695"/>
      <c r="P969" s="695"/>
      <c r="Q969" s="695"/>
      <c r="R969" s="695"/>
      <c r="S969" s="695"/>
      <c r="T969" s="695"/>
      <c r="U969" s="695"/>
      <c r="V969" s="695"/>
      <c r="W969" s="695"/>
      <c r="X969" s="695"/>
      <c r="Y969" s="695"/>
      <c r="Z969" s="695"/>
    </row>
    <row r="970">
      <c r="A970" s="695"/>
      <c r="B970" s="695"/>
      <c r="C970" s="695"/>
      <c r="D970" s="695"/>
      <c r="E970" s="695"/>
      <c r="F970" s="695"/>
      <c r="G970" s="695"/>
      <c r="H970" s="695"/>
      <c r="I970" s="695"/>
      <c r="J970" s="695"/>
      <c r="K970" s="695"/>
      <c r="L970" s="695"/>
      <c r="M970" s="695"/>
      <c r="N970" s="695"/>
      <c r="O970" s="695"/>
      <c r="P970" s="695"/>
      <c r="Q970" s="695"/>
      <c r="R970" s="695"/>
      <c r="S970" s="695"/>
      <c r="T970" s="695"/>
      <c r="U970" s="695"/>
      <c r="V970" s="695"/>
      <c r="W970" s="695"/>
      <c r="X970" s="695"/>
      <c r="Y970" s="695"/>
      <c r="Z970" s="695"/>
    </row>
    <row r="971">
      <c r="A971" s="695"/>
      <c r="B971" s="695"/>
      <c r="C971" s="695"/>
      <c r="D971" s="695"/>
      <c r="E971" s="695"/>
      <c r="F971" s="695"/>
      <c r="G971" s="695"/>
      <c r="H971" s="695"/>
      <c r="I971" s="695"/>
      <c r="J971" s="695"/>
      <c r="K971" s="695"/>
      <c r="L971" s="695"/>
      <c r="M971" s="695"/>
      <c r="N971" s="695"/>
      <c r="O971" s="695"/>
      <c r="P971" s="695"/>
      <c r="Q971" s="695"/>
      <c r="R971" s="695"/>
      <c r="S971" s="695"/>
      <c r="T971" s="695"/>
      <c r="U971" s="695"/>
      <c r="V971" s="695"/>
      <c r="W971" s="695"/>
      <c r="X971" s="695"/>
      <c r="Y971" s="695"/>
      <c r="Z971" s="695"/>
    </row>
    <row r="972">
      <c r="A972" s="695"/>
      <c r="B972" s="695"/>
      <c r="C972" s="695"/>
      <c r="D972" s="695"/>
      <c r="E972" s="695"/>
      <c r="F972" s="695"/>
      <c r="G972" s="695"/>
      <c r="H972" s="695"/>
      <c r="I972" s="695"/>
      <c r="J972" s="695"/>
      <c r="K972" s="695"/>
      <c r="L972" s="695"/>
      <c r="M972" s="695"/>
      <c r="N972" s="695"/>
      <c r="O972" s="695"/>
      <c r="P972" s="695"/>
      <c r="Q972" s="695"/>
      <c r="R972" s="695"/>
      <c r="S972" s="695"/>
      <c r="T972" s="695"/>
      <c r="U972" s="695"/>
      <c r="V972" s="695"/>
      <c r="W972" s="695"/>
      <c r="X972" s="695"/>
      <c r="Y972" s="695"/>
      <c r="Z972" s="695"/>
    </row>
    <row r="973">
      <c r="A973" s="695"/>
      <c r="B973" s="695"/>
      <c r="C973" s="695"/>
      <c r="D973" s="695"/>
      <c r="E973" s="695"/>
      <c r="F973" s="695"/>
      <c r="G973" s="695"/>
      <c r="H973" s="695"/>
      <c r="I973" s="695"/>
      <c r="J973" s="695"/>
      <c r="K973" s="695"/>
      <c r="L973" s="695"/>
      <c r="M973" s="695"/>
      <c r="N973" s="695"/>
      <c r="O973" s="695"/>
      <c r="P973" s="695"/>
      <c r="Q973" s="695"/>
      <c r="R973" s="695"/>
      <c r="S973" s="695"/>
      <c r="T973" s="695"/>
      <c r="U973" s="695"/>
      <c r="V973" s="695"/>
      <c r="W973" s="695"/>
      <c r="X973" s="695"/>
      <c r="Y973" s="695"/>
      <c r="Z973" s="695"/>
    </row>
    <row r="974">
      <c r="A974" s="695"/>
      <c r="B974" s="695"/>
      <c r="C974" s="695"/>
      <c r="D974" s="695"/>
      <c r="E974" s="695"/>
      <c r="F974" s="695"/>
      <c r="G974" s="695"/>
      <c r="H974" s="695"/>
      <c r="I974" s="695"/>
      <c r="J974" s="695"/>
      <c r="K974" s="695"/>
      <c r="L974" s="695"/>
      <c r="M974" s="695"/>
      <c r="N974" s="695"/>
      <c r="O974" s="695"/>
      <c r="P974" s="695"/>
      <c r="Q974" s="695"/>
      <c r="R974" s="695"/>
      <c r="S974" s="695"/>
      <c r="T974" s="695"/>
      <c r="U974" s="695"/>
      <c r="V974" s="695"/>
      <c r="W974" s="695"/>
      <c r="X974" s="695"/>
      <c r="Y974" s="695"/>
      <c r="Z974" s="695"/>
    </row>
    <row r="975">
      <c r="A975" s="695"/>
      <c r="B975" s="695"/>
      <c r="C975" s="695"/>
      <c r="D975" s="695"/>
      <c r="E975" s="695"/>
      <c r="F975" s="695"/>
      <c r="G975" s="695"/>
      <c r="H975" s="695"/>
      <c r="I975" s="695"/>
      <c r="J975" s="695"/>
      <c r="K975" s="695"/>
      <c r="L975" s="695"/>
      <c r="M975" s="695"/>
      <c r="N975" s="695"/>
      <c r="O975" s="695"/>
      <c r="P975" s="695"/>
      <c r="Q975" s="695"/>
      <c r="R975" s="695"/>
      <c r="S975" s="695"/>
      <c r="T975" s="695"/>
      <c r="U975" s="695"/>
      <c r="V975" s="695"/>
      <c r="W975" s="695"/>
      <c r="X975" s="695"/>
      <c r="Y975" s="695"/>
      <c r="Z975" s="695"/>
    </row>
    <row r="976">
      <c r="A976" s="695"/>
      <c r="B976" s="695"/>
      <c r="C976" s="695"/>
      <c r="D976" s="695"/>
      <c r="E976" s="695"/>
      <c r="F976" s="695"/>
      <c r="G976" s="695"/>
      <c r="H976" s="695"/>
      <c r="I976" s="695"/>
      <c r="J976" s="695"/>
      <c r="K976" s="695"/>
      <c r="L976" s="695"/>
      <c r="M976" s="695"/>
      <c r="N976" s="695"/>
      <c r="O976" s="695"/>
      <c r="P976" s="695"/>
      <c r="Q976" s="695"/>
      <c r="R976" s="695"/>
      <c r="S976" s="695"/>
      <c r="T976" s="695"/>
      <c r="U976" s="695"/>
      <c r="V976" s="695"/>
      <c r="W976" s="695"/>
      <c r="X976" s="695"/>
      <c r="Y976" s="695"/>
      <c r="Z976" s="695"/>
    </row>
    <row r="977">
      <c r="A977" s="695"/>
      <c r="B977" s="695"/>
      <c r="C977" s="695"/>
      <c r="D977" s="695"/>
      <c r="E977" s="695"/>
      <c r="F977" s="695"/>
      <c r="G977" s="695"/>
      <c r="H977" s="695"/>
      <c r="I977" s="695"/>
      <c r="J977" s="695"/>
      <c r="K977" s="695"/>
      <c r="L977" s="695"/>
      <c r="M977" s="695"/>
      <c r="N977" s="695"/>
      <c r="O977" s="695"/>
      <c r="P977" s="695"/>
      <c r="Q977" s="695"/>
      <c r="R977" s="695"/>
      <c r="S977" s="695"/>
      <c r="T977" s="695"/>
      <c r="U977" s="695"/>
      <c r="V977" s="695"/>
      <c r="W977" s="695"/>
      <c r="X977" s="695"/>
      <c r="Y977" s="695"/>
      <c r="Z977" s="695"/>
    </row>
    <row r="978">
      <c r="A978" s="695"/>
      <c r="B978" s="695"/>
      <c r="C978" s="695"/>
      <c r="D978" s="695"/>
      <c r="E978" s="695"/>
      <c r="F978" s="695"/>
      <c r="G978" s="695"/>
      <c r="H978" s="695"/>
      <c r="I978" s="695"/>
      <c r="J978" s="695"/>
      <c r="K978" s="695"/>
      <c r="L978" s="695"/>
      <c r="M978" s="695"/>
      <c r="N978" s="695"/>
      <c r="O978" s="695"/>
      <c r="P978" s="695"/>
      <c r="Q978" s="695"/>
      <c r="R978" s="695"/>
      <c r="S978" s="695"/>
      <c r="T978" s="695"/>
      <c r="U978" s="695"/>
      <c r="V978" s="695"/>
      <c r="W978" s="695"/>
      <c r="X978" s="695"/>
      <c r="Y978" s="695"/>
      <c r="Z978" s="695"/>
    </row>
    <row r="979">
      <c r="A979" s="695"/>
      <c r="B979" s="695"/>
      <c r="C979" s="695"/>
      <c r="D979" s="695"/>
      <c r="E979" s="695"/>
      <c r="F979" s="695"/>
      <c r="G979" s="695"/>
      <c r="H979" s="695"/>
      <c r="I979" s="695"/>
      <c r="J979" s="695"/>
      <c r="K979" s="695"/>
      <c r="L979" s="695"/>
      <c r="M979" s="695"/>
      <c r="N979" s="695"/>
      <c r="O979" s="695"/>
      <c r="P979" s="695"/>
      <c r="Q979" s="695"/>
      <c r="R979" s="695"/>
      <c r="S979" s="695"/>
      <c r="T979" s="695"/>
      <c r="U979" s="695"/>
      <c r="V979" s="695"/>
      <c r="W979" s="695"/>
      <c r="X979" s="695"/>
      <c r="Y979" s="695"/>
      <c r="Z979" s="695"/>
    </row>
    <row r="980">
      <c r="A980" s="695"/>
      <c r="B980" s="695"/>
      <c r="C980" s="695"/>
      <c r="D980" s="695"/>
      <c r="E980" s="695"/>
      <c r="F980" s="695"/>
      <c r="G980" s="695"/>
      <c r="H980" s="695"/>
      <c r="I980" s="695"/>
      <c r="J980" s="695"/>
      <c r="K980" s="695"/>
      <c r="L980" s="695"/>
      <c r="M980" s="695"/>
      <c r="N980" s="695"/>
      <c r="O980" s="695"/>
      <c r="P980" s="695"/>
      <c r="Q980" s="695"/>
      <c r="R980" s="695"/>
      <c r="S980" s="695"/>
      <c r="T980" s="695"/>
      <c r="U980" s="695"/>
      <c r="V980" s="695"/>
      <c r="W980" s="695"/>
      <c r="X980" s="695"/>
      <c r="Y980" s="695"/>
      <c r="Z980" s="695"/>
    </row>
    <row r="981">
      <c r="A981" s="695"/>
      <c r="B981" s="695"/>
      <c r="C981" s="695"/>
      <c r="D981" s="695"/>
      <c r="E981" s="695"/>
      <c r="F981" s="695"/>
      <c r="G981" s="695"/>
      <c r="H981" s="695"/>
      <c r="I981" s="695"/>
      <c r="J981" s="695"/>
      <c r="K981" s="695"/>
      <c r="L981" s="695"/>
      <c r="M981" s="695"/>
      <c r="N981" s="695"/>
      <c r="O981" s="695"/>
      <c r="P981" s="695"/>
      <c r="Q981" s="695"/>
      <c r="R981" s="695"/>
      <c r="S981" s="695"/>
      <c r="T981" s="695"/>
      <c r="U981" s="695"/>
      <c r="V981" s="695"/>
      <c r="W981" s="695"/>
      <c r="X981" s="695"/>
      <c r="Y981" s="695"/>
      <c r="Z981" s="695"/>
    </row>
    <row r="982">
      <c r="A982" s="695"/>
      <c r="B982" s="695"/>
      <c r="C982" s="695"/>
      <c r="D982" s="695"/>
      <c r="E982" s="695"/>
      <c r="F982" s="695"/>
      <c r="G982" s="695"/>
      <c r="H982" s="695"/>
      <c r="I982" s="695"/>
      <c r="J982" s="695"/>
      <c r="K982" s="695"/>
      <c r="L982" s="695"/>
      <c r="M982" s="695"/>
      <c r="N982" s="695"/>
      <c r="O982" s="695"/>
      <c r="P982" s="695"/>
      <c r="Q982" s="695"/>
      <c r="R982" s="695"/>
      <c r="S982" s="695"/>
      <c r="T982" s="695"/>
      <c r="U982" s="695"/>
      <c r="V982" s="695"/>
      <c r="W982" s="695"/>
      <c r="X982" s="695"/>
      <c r="Y982" s="695"/>
      <c r="Z982" s="695"/>
    </row>
    <row r="983">
      <c r="A983" s="695"/>
      <c r="B983" s="695"/>
      <c r="C983" s="695"/>
      <c r="D983" s="695"/>
      <c r="E983" s="695"/>
      <c r="F983" s="695"/>
      <c r="G983" s="695"/>
      <c r="H983" s="695"/>
      <c r="I983" s="695"/>
      <c r="J983" s="695"/>
      <c r="K983" s="695"/>
      <c r="L983" s="695"/>
      <c r="M983" s="695"/>
      <c r="N983" s="695"/>
      <c r="O983" s="695"/>
      <c r="P983" s="695"/>
      <c r="Q983" s="695"/>
      <c r="R983" s="695"/>
      <c r="S983" s="695"/>
      <c r="T983" s="695"/>
      <c r="U983" s="695"/>
      <c r="V983" s="695"/>
      <c r="W983" s="695"/>
      <c r="X983" s="695"/>
      <c r="Y983" s="695"/>
      <c r="Z983" s="695"/>
    </row>
    <row r="984">
      <c r="A984" s="695"/>
      <c r="B984" s="695"/>
      <c r="C984" s="695"/>
      <c r="D984" s="695"/>
      <c r="E984" s="695"/>
      <c r="F984" s="695"/>
      <c r="G984" s="695"/>
      <c r="H984" s="695"/>
      <c r="I984" s="695"/>
      <c r="J984" s="695"/>
      <c r="K984" s="695"/>
      <c r="L984" s="695"/>
      <c r="M984" s="695"/>
      <c r="N984" s="695"/>
      <c r="O984" s="695"/>
      <c r="P984" s="695"/>
      <c r="Q984" s="695"/>
      <c r="R984" s="695"/>
      <c r="S984" s="695"/>
      <c r="T984" s="695"/>
      <c r="U984" s="695"/>
      <c r="V984" s="695"/>
      <c r="W984" s="695"/>
      <c r="X984" s="695"/>
      <c r="Y984" s="695"/>
      <c r="Z984" s="695"/>
    </row>
    <row r="985">
      <c r="A985" s="695"/>
      <c r="B985" s="695"/>
      <c r="C985" s="695"/>
      <c r="D985" s="695"/>
      <c r="E985" s="695"/>
      <c r="F985" s="695"/>
      <c r="G985" s="695"/>
      <c r="H985" s="695"/>
      <c r="I985" s="695"/>
      <c r="J985" s="695"/>
      <c r="K985" s="695"/>
      <c r="L985" s="695"/>
      <c r="M985" s="695"/>
      <c r="N985" s="695"/>
      <c r="O985" s="695"/>
      <c r="P985" s="695"/>
      <c r="Q985" s="695"/>
      <c r="R985" s="695"/>
      <c r="S985" s="695"/>
      <c r="T985" s="695"/>
      <c r="U985" s="695"/>
      <c r="V985" s="695"/>
      <c r="W985" s="695"/>
      <c r="X985" s="695"/>
      <c r="Y985" s="695"/>
      <c r="Z985" s="695"/>
    </row>
    <row r="986">
      <c r="A986" s="695"/>
      <c r="B986" s="695"/>
      <c r="C986" s="695"/>
      <c r="D986" s="695"/>
      <c r="E986" s="695"/>
      <c r="F986" s="695"/>
      <c r="G986" s="695"/>
      <c r="H986" s="695"/>
      <c r="I986" s="695"/>
      <c r="J986" s="695"/>
      <c r="K986" s="695"/>
      <c r="L986" s="695"/>
      <c r="M986" s="695"/>
      <c r="N986" s="695"/>
      <c r="O986" s="695"/>
      <c r="P986" s="695"/>
      <c r="Q986" s="695"/>
      <c r="R986" s="695"/>
      <c r="S986" s="695"/>
      <c r="T986" s="695"/>
      <c r="U986" s="695"/>
      <c r="V986" s="695"/>
      <c r="W986" s="695"/>
      <c r="X986" s="695"/>
      <c r="Y986" s="695"/>
      <c r="Z986" s="695"/>
    </row>
    <row r="987">
      <c r="A987" s="695"/>
      <c r="B987" s="695"/>
      <c r="C987" s="695"/>
      <c r="D987" s="695"/>
      <c r="E987" s="695"/>
      <c r="F987" s="695"/>
      <c r="G987" s="695"/>
      <c r="H987" s="695"/>
      <c r="I987" s="695"/>
      <c r="J987" s="695"/>
      <c r="K987" s="695"/>
      <c r="L987" s="695"/>
      <c r="M987" s="695"/>
      <c r="N987" s="695"/>
      <c r="O987" s="695"/>
      <c r="P987" s="695"/>
      <c r="Q987" s="695"/>
      <c r="R987" s="695"/>
      <c r="S987" s="695"/>
      <c r="T987" s="695"/>
      <c r="U987" s="695"/>
      <c r="V987" s="695"/>
      <c r="W987" s="695"/>
      <c r="X987" s="695"/>
      <c r="Y987" s="695"/>
      <c r="Z987" s="695"/>
    </row>
    <row r="988">
      <c r="A988" s="695"/>
      <c r="B988" s="695"/>
      <c r="C988" s="695"/>
      <c r="D988" s="695"/>
      <c r="E988" s="695"/>
      <c r="F988" s="695"/>
      <c r="G988" s="695"/>
      <c r="H988" s="695"/>
      <c r="I988" s="695"/>
      <c r="J988" s="695"/>
      <c r="K988" s="695"/>
      <c r="L988" s="695"/>
      <c r="M988" s="695"/>
      <c r="N988" s="695"/>
      <c r="O988" s="695"/>
      <c r="P988" s="695"/>
      <c r="Q988" s="695"/>
      <c r="R988" s="695"/>
      <c r="S988" s="695"/>
      <c r="T988" s="695"/>
      <c r="U988" s="695"/>
      <c r="V988" s="695"/>
      <c r="W988" s="695"/>
      <c r="X988" s="695"/>
      <c r="Y988" s="695"/>
      <c r="Z988" s="695"/>
    </row>
    <row r="989">
      <c r="A989" s="695"/>
      <c r="B989" s="695"/>
      <c r="C989" s="695"/>
      <c r="D989" s="695"/>
      <c r="E989" s="695"/>
      <c r="F989" s="695"/>
      <c r="G989" s="695"/>
      <c r="H989" s="695"/>
      <c r="I989" s="695"/>
      <c r="J989" s="695"/>
      <c r="K989" s="695"/>
      <c r="L989" s="695"/>
      <c r="M989" s="695"/>
      <c r="N989" s="695"/>
      <c r="O989" s="695"/>
      <c r="P989" s="695"/>
      <c r="Q989" s="695"/>
      <c r="R989" s="695"/>
      <c r="S989" s="695"/>
      <c r="T989" s="695"/>
      <c r="U989" s="695"/>
      <c r="V989" s="695"/>
      <c r="W989" s="695"/>
      <c r="X989" s="695"/>
      <c r="Y989" s="695"/>
      <c r="Z989" s="695"/>
    </row>
    <row r="990">
      <c r="A990" s="695"/>
      <c r="B990" s="695"/>
      <c r="C990" s="695"/>
      <c r="D990" s="695"/>
      <c r="E990" s="695"/>
      <c r="F990" s="695"/>
      <c r="G990" s="695"/>
      <c r="H990" s="695"/>
      <c r="I990" s="695"/>
      <c r="J990" s="695"/>
      <c r="K990" s="695"/>
      <c r="L990" s="695"/>
      <c r="M990" s="695"/>
      <c r="N990" s="695"/>
      <c r="O990" s="695"/>
      <c r="P990" s="695"/>
      <c r="Q990" s="695"/>
      <c r="R990" s="695"/>
      <c r="S990" s="695"/>
      <c r="T990" s="695"/>
      <c r="U990" s="695"/>
      <c r="V990" s="695"/>
      <c r="W990" s="695"/>
      <c r="X990" s="695"/>
      <c r="Y990" s="695"/>
      <c r="Z990" s="695"/>
    </row>
    <row r="991">
      <c r="A991" s="695"/>
      <c r="B991" s="695"/>
      <c r="C991" s="695"/>
      <c r="D991" s="695"/>
      <c r="E991" s="695"/>
      <c r="F991" s="695"/>
      <c r="G991" s="695"/>
      <c r="H991" s="695"/>
      <c r="I991" s="695"/>
      <c r="J991" s="695"/>
      <c r="K991" s="695"/>
      <c r="L991" s="695"/>
      <c r="M991" s="695"/>
      <c r="N991" s="695"/>
      <c r="O991" s="695"/>
      <c r="P991" s="695"/>
      <c r="Q991" s="695"/>
      <c r="R991" s="695"/>
      <c r="S991" s="695"/>
      <c r="T991" s="695"/>
      <c r="U991" s="695"/>
      <c r="V991" s="695"/>
      <c r="W991" s="695"/>
      <c r="X991" s="695"/>
      <c r="Y991" s="695"/>
      <c r="Z991" s="695"/>
    </row>
    <row r="992">
      <c r="A992" s="695"/>
      <c r="B992" s="695"/>
      <c r="C992" s="695"/>
      <c r="D992" s="695"/>
      <c r="E992" s="695"/>
      <c r="F992" s="695"/>
      <c r="G992" s="695"/>
      <c r="H992" s="695"/>
      <c r="I992" s="695"/>
      <c r="J992" s="695"/>
      <c r="K992" s="695"/>
      <c r="L992" s="695"/>
      <c r="M992" s="695"/>
      <c r="N992" s="695"/>
      <c r="O992" s="695"/>
      <c r="P992" s="695"/>
      <c r="Q992" s="695"/>
      <c r="R992" s="695"/>
      <c r="S992" s="695"/>
      <c r="T992" s="695"/>
      <c r="U992" s="695"/>
      <c r="V992" s="695"/>
      <c r="W992" s="695"/>
      <c r="X992" s="695"/>
      <c r="Y992" s="695"/>
      <c r="Z992" s="695"/>
    </row>
    <row r="993">
      <c r="A993" s="695"/>
      <c r="B993" s="695"/>
      <c r="C993" s="695"/>
      <c r="D993" s="695"/>
      <c r="E993" s="695"/>
      <c r="F993" s="695"/>
      <c r="G993" s="695"/>
      <c r="H993" s="695"/>
      <c r="I993" s="695"/>
      <c r="J993" s="695"/>
      <c r="K993" s="695"/>
      <c r="L993" s="695"/>
      <c r="M993" s="695"/>
      <c r="N993" s="695"/>
      <c r="O993" s="695"/>
      <c r="P993" s="695"/>
      <c r="Q993" s="695"/>
      <c r="R993" s="695"/>
      <c r="S993" s="695"/>
      <c r="T993" s="695"/>
      <c r="U993" s="695"/>
      <c r="V993" s="695"/>
      <c r="W993" s="695"/>
      <c r="X993" s="695"/>
      <c r="Y993" s="695"/>
      <c r="Z993" s="695"/>
    </row>
    <row r="994">
      <c r="A994" s="695"/>
      <c r="B994" s="695"/>
      <c r="C994" s="695"/>
      <c r="D994" s="695"/>
      <c r="E994" s="695"/>
      <c r="F994" s="695"/>
      <c r="G994" s="695"/>
      <c r="H994" s="695"/>
      <c r="I994" s="695"/>
      <c r="J994" s="695"/>
      <c r="K994" s="695"/>
      <c r="L994" s="695"/>
      <c r="M994" s="695"/>
      <c r="N994" s="695"/>
      <c r="O994" s="695"/>
      <c r="P994" s="695"/>
      <c r="Q994" s="695"/>
      <c r="R994" s="695"/>
      <c r="S994" s="695"/>
      <c r="T994" s="695"/>
      <c r="U994" s="695"/>
      <c r="V994" s="695"/>
      <c r="W994" s="695"/>
      <c r="X994" s="695"/>
      <c r="Y994" s="695"/>
      <c r="Z994" s="695"/>
    </row>
    <row r="995">
      <c r="A995" s="695"/>
      <c r="B995" s="695"/>
      <c r="C995" s="695"/>
      <c r="D995" s="695"/>
      <c r="E995" s="695"/>
      <c r="F995" s="695"/>
      <c r="G995" s="695"/>
      <c r="H995" s="695"/>
      <c r="I995" s="695"/>
      <c r="J995" s="695"/>
      <c r="K995" s="695"/>
      <c r="L995" s="695"/>
      <c r="M995" s="695"/>
      <c r="N995" s="695"/>
      <c r="O995" s="695"/>
      <c r="P995" s="695"/>
      <c r="Q995" s="695"/>
      <c r="R995" s="695"/>
      <c r="S995" s="695"/>
      <c r="T995" s="695"/>
      <c r="U995" s="695"/>
      <c r="V995" s="695"/>
      <c r="W995" s="695"/>
      <c r="X995" s="695"/>
      <c r="Y995" s="695"/>
      <c r="Z995" s="695"/>
    </row>
    <row r="996">
      <c r="A996" s="695"/>
      <c r="B996" s="695"/>
      <c r="C996" s="695"/>
      <c r="D996" s="695"/>
      <c r="E996" s="695"/>
      <c r="F996" s="695"/>
      <c r="G996" s="695"/>
      <c r="H996" s="695"/>
      <c r="I996" s="695"/>
      <c r="J996" s="695"/>
      <c r="K996" s="695"/>
      <c r="L996" s="695"/>
      <c r="M996" s="695"/>
      <c r="N996" s="695"/>
      <c r="O996" s="695"/>
      <c r="P996" s="695"/>
      <c r="Q996" s="695"/>
      <c r="R996" s="695"/>
      <c r="S996" s="695"/>
      <c r="T996" s="695"/>
      <c r="U996" s="695"/>
      <c r="V996" s="695"/>
      <c r="W996" s="695"/>
      <c r="X996" s="695"/>
      <c r="Y996" s="695"/>
      <c r="Z996" s="695"/>
    </row>
    <row r="997">
      <c r="A997" s="695"/>
      <c r="B997" s="695"/>
      <c r="C997" s="695"/>
      <c r="D997" s="695"/>
      <c r="E997" s="695"/>
      <c r="F997" s="695"/>
      <c r="G997" s="695"/>
      <c r="H997" s="695"/>
      <c r="I997" s="695"/>
      <c r="J997" s="695"/>
      <c r="K997" s="695"/>
      <c r="L997" s="695"/>
      <c r="M997" s="695"/>
      <c r="N997" s="695"/>
      <c r="O997" s="695"/>
      <c r="P997" s="695"/>
      <c r="Q997" s="695"/>
      <c r="R997" s="695"/>
      <c r="S997" s="695"/>
      <c r="T997" s="695"/>
      <c r="U997" s="695"/>
      <c r="V997" s="695"/>
      <c r="W997" s="695"/>
      <c r="X997" s="695"/>
      <c r="Y997" s="695"/>
      <c r="Z997" s="695"/>
    </row>
    <row r="998">
      <c r="A998" s="695"/>
      <c r="B998" s="695"/>
      <c r="C998" s="695"/>
      <c r="D998" s="695"/>
      <c r="E998" s="695"/>
      <c r="F998" s="695"/>
      <c r="G998" s="695"/>
      <c r="H998" s="695"/>
      <c r="I998" s="695"/>
      <c r="J998" s="695"/>
      <c r="K998" s="695"/>
      <c r="L998" s="695"/>
      <c r="M998" s="695"/>
      <c r="N998" s="695"/>
      <c r="O998" s="695"/>
      <c r="P998" s="695"/>
      <c r="Q998" s="695"/>
      <c r="R998" s="695"/>
      <c r="S998" s="695"/>
      <c r="T998" s="695"/>
      <c r="U998" s="695"/>
      <c r="V998" s="695"/>
      <c r="W998" s="695"/>
      <c r="X998" s="695"/>
      <c r="Y998" s="695"/>
      <c r="Z998" s="695"/>
    </row>
    <row r="999">
      <c r="A999" s="695"/>
      <c r="B999" s="695"/>
      <c r="C999" s="695"/>
      <c r="D999" s="695"/>
      <c r="E999" s="695"/>
      <c r="F999" s="695"/>
      <c r="G999" s="695"/>
      <c r="H999" s="695"/>
      <c r="I999" s="695"/>
      <c r="J999" s="695"/>
      <c r="K999" s="695"/>
      <c r="L999" s="695"/>
      <c r="M999" s="695"/>
      <c r="N999" s="695"/>
      <c r="O999" s="695"/>
      <c r="P999" s="695"/>
      <c r="Q999" s="695"/>
      <c r="R999" s="695"/>
      <c r="S999" s="695"/>
      <c r="T999" s="695"/>
      <c r="U999" s="695"/>
      <c r="V999" s="695"/>
      <c r="W999" s="695"/>
      <c r="X999" s="695"/>
      <c r="Y999" s="695"/>
      <c r="Z999" s="695"/>
    </row>
    <row r="1000">
      <c r="A1000" s="695"/>
      <c r="B1000" s="695"/>
      <c r="C1000" s="695"/>
      <c r="D1000" s="695"/>
      <c r="E1000" s="695"/>
      <c r="F1000" s="695"/>
      <c r="G1000" s="695"/>
      <c r="H1000" s="695"/>
      <c r="I1000" s="695"/>
      <c r="J1000" s="695"/>
      <c r="K1000" s="695"/>
      <c r="L1000" s="695"/>
      <c r="M1000" s="695"/>
      <c r="N1000" s="695"/>
      <c r="O1000" s="695"/>
      <c r="P1000" s="695"/>
      <c r="Q1000" s="695"/>
      <c r="R1000" s="695"/>
      <c r="S1000" s="695"/>
      <c r="T1000" s="695"/>
      <c r="U1000" s="695"/>
      <c r="V1000" s="695"/>
      <c r="W1000" s="695"/>
      <c r="X1000" s="695"/>
      <c r="Y1000" s="695"/>
      <c r="Z1000" s="695"/>
    </row>
    <row r="1001">
      <c r="A1001" s="695"/>
      <c r="B1001" s="695"/>
      <c r="C1001" s="695"/>
      <c r="D1001" s="695"/>
      <c r="E1001" s="695"/>
      <c r="F1001" s="695"/>
      <c r="G1001" s="695"/>
      <c r="H1001" s="695"/>
      <c r="I1001" s="695"/>
      <c r="J1001" s="695"/>
      <c r="K1001" s="695"/>
      <c r="L1001" s="695"/>
      <c r="M1001" s="695"/>
      <c r="N1001" s="695"/>
      <c r="O1001" s="695"/>
      <c r="P1001" s="695"/>
      <c r="Q1001" s="695"/>
      <c r="R1001" s="695"/>
      <c r="S1001" s="695"/>
      <c r="T1001" s="695"/>
      <c r="U1001" s="695"/>
      <c r="V1001" s="695"/>
      <c r="W1001" s="695"/>
      <c r="X1001" s="695"/>
      <c r="Y1001" s="695"/>
      <c r="Z1001" s="695"/>
    </row>
    <row r="1002">
      <c r="A1002" s="695"/>
      <c r="B1002" s="695"/>
      <c r="C1002" s="695"/>
      <c r="D1002" s="695"/>
      <c r="E1002" s="695"/>
      <c r="F1002" s="695"/>
      <c r="G1002" s="695"/>
      <c r="H1002" s="695"/>
      <c r="I1002" s="695"/>
      <c r="J1002" s="695"/>
      <c r="K1002" s="695"/>
      <c r="L1002" s="695"/>
      <c r="M1002" s="695"/>
      <c r="N1002" s="695"/>
      <c r="O1002" s="695"/>
      <c r="P1002" s="695"/>
      <c r="Q1002" s="695"/>
      <c r="R1002" s="695"/>
      <c r="S1002" s="695"/>
      <c r="T1002" s="695"/>
      <c r="U1002" s="695"/>
      <c r="V1002" s="695"/>
      <c r="W1002" s="695"/>
      <c r="X1002" s="695"/>
      <c r="Y1002" s="695"/>
      <c r="Z1002" s="695"/>
    </row>
    <row r="1003">
      <c r="A1003" s="695"/>
      <c r="B1003" s="695"/>
      <c r="C1003" s="695"/>
      <c r="D1003" s="695"/>
      <c r="E1003" s="695"/>
      <c r="F1003" s="695"/>
      <c r="G1003" s="695"/>
      <c r="H1003" s="695"/>
      <c r="I1003" s="695"/>
      <c r="J1003" s="695"/>
      <c r="K1003" s="695"/>
      <c r="L1003" s="695"/>
      <c r="M1003" s="695"/>
      <c r="N1003" s="695"/>
      <c r="O1003" s="695"/>
      <c r="P1003" s="695"/>
      <c r="Q1003" s="695"/>
      <c r="R1003" s="695"/>
      <c r="S1003" s="695"/>
      <c r="T1003" s="695"/>
      <c r="U1003" s="695"/>
      <c r="V1003" s="695"/>
      <c r="W1003" s="695"/>
      <c r="X1003" s="695"/>
      <c r="Y1003" s="695"/>
      <c r="Z1003" s="695"/>
    </row>
  </sheetData>
  <mergeCells count="2">
    <mergeCell ref="N9:N15"/>
    <mergeCell ref="K45:K50"/>
  </mergeCells>
  <hyperlinks>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6"/>
    <hyperlink r:id="rId15" ref="G17"/>
    <hyperlink r:id="rId16" ref="G21"/>
    <hyperlink r:id="rId17" ref="G22"/>
    <hyperlink r:id="rId18" ref="G23"/>
    <hyperlink r:id="rId19" ref="G24"/>
    <hyperlink r:id="rId20" ref="G25"/>
    <hyperlink r:id="rId21" ref="G26"/>
    <hyperlink r:id="rId22" ref="G27"/>
    <hyperlink r:id="rId23" ref="G28"/>
    <hyperlink r:id="rId24" ref="G29"/>
    <hyperlink r:id="rId25" ref="G30"/>
    <hyperlink r:id="rId26" ref="G31"/>
    <hyperlink r:id="rId27" ref="G32"/>
  </hyperlinks>
  <drawing r:id="rId28"/>
  <legacyDrawing r:id="rId29"/>
</worksheet>
</file>