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42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<sst xmlns="http://schemas.openxmlformats.org/spreadsheetml/2006/main" count="71">
  <si>
    <t>大四第一学期成绩统计</t>
  </si>
  <si>
    <t>学号</t>
  </si>
  <si>
    <t>姓名</t>
  </si>
  <si>
    <t>生产实习（企业实训）</t>
  </si>
  <si>
    <t>技术讲座及项目实践</t>
  </si>
  <si>
    <t>选修课（有的话）多门用空格分隔 备注课程名</t>
  </si>
  <si>
    <t>平均分</t>
  </si>
  <si>
    <t>*0.7</t>
  </si>
  <si>
    <t>排名0</t>
  </si>
  <si>
    <t>90分加分</t>
  </si>
  <si>
    <t>前三加分</t>
  </si>
  <si>
    <t>最终排名</t>
  </si>
  <si>
    <t>名次增减</t>
  </si>
  <si>
    <t>名次加分</t>
  </si>
  <si>
    <t>奖励分总和</t>
  </si>
  <si>
    <t>最终成绩</t>
  </si>
  <si>
    <t>陈征</t>
  </si>
  <si>
    <t>生命安全与救援93.24 快乐轻松学摄影83</t>
  </si>
  <si>
    <t>程雯婷</t>
  </si>
  <si>
    <t>程曦</t>
  </si>
  <si>
    <t xml:space="preserve">创新性思维与创新方法92 民间美术97 职场沟通73 </t>
  </si>
  <si>
    <t>崔海辉</t>
  </si>
  <si>
    <t>董婉婷</t>
  </si>
  <si>
    <t>段楚怡</t>
  </si>
  <si>
    <t>段显浩</t>
  </si>
  <si>
    <t>郭佳</t>
  </si>
  <si>
    <t>郭瑜龙</t>
  </si>
  <si>
    <t>郭增辉</t>
  </si>
  <si>
    <t>贺昱</t>
  </si>
  <si>
    <t>胡玉婷</t>
  </si>
  <si>
    <t>黄亮</t>
  </si>
  <si>
    <t>李根</t>
  </si>
  <si>
    <t>刘欣静</t>
  </si>
  <si>
    <t>苗田福</t>
  </si>
  <si>
    <t>潘珑元</t>
  </si>
  <si>
    <t>彭阳阳</t>
  </si>
  <si>
    <t>苏航</t>
  </si>
  <si>
    <t>孙成成</t>
  </si>
  <si>
    <t>大学生创业基础89.25</t>
  </si>
  <si>
    <t>田媛</t>
  </si>
  <si>
    <t>创造型思维与创新方法70</t>
  </si>
  <si>
    <t>王梦涵</t>
  </si>
  <si>
    <t>王旭</t>
  </si>
  <si>
    <t>王岩</t>
  </si>
  <si>
    <t>魏锋刚</t>
  </si>
  <si>
    <t>吴西川</t>
  </si>
  <si>
    <t>吴照祎</t>
  </si>
  <si>
    <t>武鹏博</t>
  </si>
  <si>
    <t>徐康凯</t>
  </si>
  <si>
    <t>薛妍</t>
  </si>
  <si>
    <t>张骏林</t>
  </si>
  <si>
    <t>张琳</t>
  </si>
  <si>
    <t>张敏辉</t>
  </si>
  <si>
    <t>张渊卓</t>
  </si>
  <si>
    <t>大学生创业基础87.66 舌尖上的植物学 89.57</t>
  </si>
  <si>
    <t>赵晨博</t>
  </si>
  <si>
    <t>体育保健课67大学生创业基础88.35舌尖上的植物学90</t>
  </si>
  <si>
    <t>赵胤皓</t>
  </si>
  <si>
    <t>体育保健课71</t>
  </si>
  <si>
    <t>赵运鑫</t>
  </si>
  <si>
    <t>周慧</t>
  </si>
  <si>
    <t>朱文选</t>
  </si>
  <si>
    <t>91.67/97.12</t>
  </si>
  <si>
    <t>年腾飞</t>
  </si>
  <si>
    <t>赵小刚</t>
  </si>
  <si>
    <t>刘康</t>
  </si>
  <si>
    <t>创业创新领导力81.89      汽车行走的艺术67</t>
  </si>
  <si>
    <t>卞文远</t>
  </si>
  <si>
    <t>汪贤柱</t>
  </si>
  <si>
    <t>汤烁</t>
  </si>
  <si>
    <t>特殊情况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</si>
</sst>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1"/>
      <color indexed="8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name val="微软雅黑"/>
      <charset val="134"/>
    </font>
    <font>
      <b/>
      <sz val="11"/>
      <name val="等线"/>
      <charset val="134"/>
    </font>
    <font>
      <b/>
      <sz val="11"/>
      <color rgb="FF000000"/>
      <name val="Arial"/>
      <charset val="134"/>
    </font>
    <font>
      <sz val="11"/>
      <color rgb="FF000000"/>
      <name val="Microsoft YaHei"/>
      <charset val="134"/>
    </font>
    <font>
      <sz val="11"/>
      <name val="等线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0"/>
      <color rgb="FF000000"/>
      <name val="Arial"/>
      <charset val="134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12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10" borderId="7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2" fillId="20" borderId="8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</cellStyleXfs>
  <cellXfs count="18">
    <xf numFmtId="0" fontId="0" fillId="0" borderId="0" xfId="0" applyFont="1">
      <alignment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>
      <alignment vertical="center"/>
    </xf>
    <xf numFmtId="0" fontId="3" fillId="0" borderId="0" xfId="0" applyNumberFormat="1" applyFont="1" applyAlignment="1"/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/>
    <xf numFmtId="0" fontId="7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>
      <alignment vertical="center"/>
    </xf>
    <xf numFmtId="0" fontId="9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>
      <alignment vertical="center"/>
    </xf>
    <xf numFmtId="0" fontId="10" fillId="0" borderId="1" xfId="0" applyNumberFormat="1" applyFont="1" applyBorder="1">
      <alignment vertical="center"/>
    </xf>
    <xf numFmtId="0" fontId="11" fillId="0" borderId="0" xfId="0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00"/>
  <sheetViews>
    <sheetView tabSelected="1" workbookViewId="0">
      <selection activeCell="F52" sqref="F52"/>
    </sheetView>
  </sheetViews>
  <sheetFormatPr defaultColWidth="10.3846153846154" defaultRowHeight="16.8"/>
  <cols>
    <col min="1" max="1" width="20.3076923076923" customWidth="1"/>
    <col min="2" max="2" width="12.8557692307692" customWidth="1"/>
    <col min="3" max="3" width="19.4230769230769" customWidth="1"/>
    <col min="4" max="4" width="20" customWidth="1"/>
    <col min="5" max="5" width="15.5673076923077" customWidth="1"/>
    <col min="6" max="23" width="12.8557692307692" customWidth="1"/>
  </cols>
  <sheetData>
    <row r="1" ht="19" customHeight="1" spans="1:23">
      <c r="A1" s="1" t="s">
        <v>0</v>
      </c>
      <c r="B1" s="2"/>
      <c r="C1" s="2"/>
      <c r="D1" s="2"/>
      <c r="E1" s="2"/>
      <c r="F1" s="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>
      <c r="A2" s="1" t="s">
        <v>1</v>
      </c>
      <c r="B2" s="3" t="s">
        <v>2</v>
      </c>
      <c r="C2" s="4" t="s">
        <v>3</v>
      </c>
      <c r="D2" s="4" t="s">
        <v>4</v>
      </c>
      <c r="E2" s="14" t="s">
        <v>5</v>
      </c>
      <c r="F2" s="1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3" t="s">
        <v>11</v>
      </c>
      <c r="L2" s="13" t="s">
        <v>12</v>
      </c>
      <c r="M2" s="4" t="s">
        <v>13</v>
      </c>
      <c r="N2" s="4" t="s">
        <v>14</v>
      </c>
      <c r="O2" s="4" t="s">
        <v>15</v>
      </c>
      <c r="P2" s="4" t="s">
        <v>11</v>
      </c>
      <c r="Q2" s="13"/>
      <c r="R2" s="13"/>
      <c r="S2" s="13"/>
      <c r="T2" s="13"/>
      <c r="U2" s="13"/>
      <c r="V2" s="13"/>
      <c r="W2" s="13"/>
    </row>
    <row r="3" spans="1:23">
      <c r="A3" s="5">
        <v>2503170201</v>
      </c>
      <c r="B3" s="6" t="s">
        <v>16</v>
      </c>
      <c r="C3" s="7">
        <v>84</v>
      </c>
      <c r="D3" s="7">
        <v>85.4</v>
      </c>
      <c r="E3" s="15" t="s">
        <v>17</v>
      </c>
      <c r="F3" s="10">
        <f t="shared" ref="F3:F16" si="0">SUM(C3+D3)/2</f>
        <v>84.7</v>
      </c>
      <c r="G3" s="12">
        <f>SUM(F3)*0.7</f>
        <v>59.29</v>
      </c>
      <c r="H3" s="12">
        <f>RANK(G3,G$3:G$47,0)</f>
        <v>18</v>
      </c>
      <c r="I3" s="12"/>
      <c r="J3" s="12"/>
      <c r="K3" s="12">
        <v>4</v>
      </c>
      <c r="L3" s="12">
        <f>SUM(K3-H3)</f>
        <v>-14</v>
      </c>
      <c r="M3" s="12"/>
      <c r="N3" s="12">
        <f>SUM(I3+J3+M3)</f>
        <v>0</v>
      </c>
      <c r="O3" s="12">
        <f>SUM(N3+G3)</f>
        <v>59.29</v>
      </c>
      <c r="P3" s="12">
        <f>RANK(O3,O$3:O$47,0)</f>
        <v>20</v>
      </c>
      <c r="Q3" s="12"/>
      <c r="R3" s="12"/>
      <c r="S3" s="12"/>
      <c r="T3" s="12"/>
      <c r="U3" s="12"/>
      <c r="V3" s="12"/>
      <c r="W3" s="12"/>
    </row>
    <row r="4" spans="1:23">
      <c r="A4" s="5">
        <v>2503170202</v>
      </c>
      <c r="B4" s="6" t="s">
        <v>18</v>
      </c>
      <c r="C4" s="7">
        <v>73</v>
      </c>
      <c r="D4" s="7">
        <v>84.8</v>
      </c>
      <c r="E4" s="15"/>
      <c r="F4" s="2">
        <f t="shared" si="0"/>
        <v>78.9</v>
      </c>
      <c r="G4" s="12">
        <f>SUM(F4)*0.7</f>
        <v>55.23</v>
      </c>
      <c r="H4" s="12">
        <f t="shared" ref="H4:H46" si="1">RANK(G4,G$3:G$47,0)</f>
        <v>35</v>
      </c>
      <c r="I4" s="12"/>
      <c r="J4" s="12"/>
      <c r="K4" s="12">
        <v>27</v>
      </c>
      <c r="L4" s="12">
        <f t="shared" ref="L4:L46" si="2">SUM(K4-H4)</f>
        <v>-8</v>
      </c>
      <c r="M4" s="12"/>
      <c r="N4" s="12">
        <f t="shared" ref="N4:N46" si="3">SUM(I4+J4+M4)</f>
        <v>0</v>
      </c>
      <c r="O4" s="12">
        <f t="shared" ref="O4:O46" si="4">SUM(N4+G4)</f>
        <v>55.23</v>
      </c>
      <c r="P4" s="12">
        <f t="shared" ref="P4:P46" si="5">RANK(O4,O$3:O$47,0)</f>
        <v>35</v>
      </c>
      <c r="Q4" s="12"/>
      <c r="R4" s="12"/>
      <c r="S4" s="12"/>
      <c r="T4" s="12"/>
      <c r="U4" s="12"/>
      <c r="V4" s="12"/>
      <c r="W4" s="12"/>
    </row>
    <row r="5" spans="1:23">
      <c r="A5" s="5">
        <v>2503170203</v>
      </c>
      <c r="B5" s="6" t="s">
        <v>19</v>
      </c>
      <c r="C5" s="7">
        <v>72</v>
      </c>
      <c r="D5" s="7">
        <v>79.8</v>
      </c>
      <c r="E5" s="16" t="s">
        <v>20</v>
      </c>
      <c r="F5" s="2">
        <f t="shared" si="0"/>
        <v>75.9</v>
      </c>
      <c r="G5" s="12">
        <f>SUM(F5)*0.7</f>
        <v>53.13</v>
      </c>
      <c r="H5" s="12">
        <f t="shared" si="1"/>
        <v>41</v>
      </c>
      <c r="I5" s="12"/>
      <c r="J5" s="12"/>
      <c r="K5" s="12">
        <v>37</v>
      </c>
      <c r="L5" s="12">
        <f t="shared" si="2"/>
        <v>-4</v>
      </c>
      <c r="M5" s="12"/>
      <c r="N5" s="12">
        <f t="shared" si="3"/>
        <v>0</v>
      </c>
      <c r="O5" s="12">
        <f t="shared" si="4"/>
        <v>53.13</v>
      </c>
      <c r="P5" s="12">
        <f t="shared" si="5"/>
        <v>41</v>
      </c>
      <c r="Q5" s="12"/>
      <c r="R5" s="12"/>
      <c r="S5" s="12"/>
      <c r="T5" s="12"/>
      <c r="U5" s="12"/>
      <c r="V5" s="12"/>
      <c r="W5" s="12"/>
    </row>
    <row r="6" spans="1:23">
      <c r="A6" s="5">
        <v>2503170204</v>
      </c>
      <c r="B6" s="6" t="s">
        <v>21</v>
      </c>
      <c r="C6" s="7">
        <v>85</v>
      </c>
      <c r="D6" s="7">
        <v>88.4</v>
      </c>
      <c r="E6" s="15"/>
      <c r="F6" s="2">
        <f t="shared" si="0"/>
        <v>86.7</v>
      </c>
      <c r="G6" s="12">
        <f>SUM(F6)*0.7</f>
        <v>60.69</v>
      </c>
      <c r="H6" s="12">
        <f t="shared" si="1"/>
        <v>13</v>
      </c>
      <c r="I6" s="12"/>
      <c r="J6" s="12"/>
      <c r="K6" s="12">
        <v>36</v>
      </c>
      <c r="L6" s="12">
        <f t="shared" si="2"/>
        <v>23</v>
      </c>
      <c r="M6" s="12">
        <v>2</v>
      </c>
      <c r="N6" s="12">
        <f t="shared" si="3"/>
        <v>2</v>
      </c>
      <c r="O6" s="12">
        <f t="shared" si="4"/>
        <v>62.69</v>
      </c>
      <c r="P6" s="12">
        <f t="shared" si="5"/>
        <v>10</v>
      </c>
      <c r="Q6" s="12"/>
      <c r="R6" s="12"/>
      <c r="S6" s="12"/>
      <c r="T6" s="12"/>
      <c r="U6" s="12"/>
      <c r="V6" s="12"/>
      <c r="W6" s="12"/>
    </row>
    <row r="7" spans="1:23">
      <c r="A7" s="5">
        <v>2503170205</v>
      </c>
      <c r="B7" s="6" t="s">
        <v>22</v>
      </c>
      <c r="C7" s="7">
        <v>77</v>
      </c>
      <c r="D7" s="7">
        <v>81.6</v>
      </c>
      <c r="E7" s="15"/>
      <c r="F7" s="2">
        <f t="shared" si="0"/>
        <v>79.3</v>
      </c>
      <c r="G7" s="12">
        <f>SUM(F7)*0.7</f>
        <v>55.51</v>
      </c>
      <c r="H7" s="12">
        <f t="shared" si="1"/>
        <v>34</v>
      </c>
      <c r="I7" s="12"/>
      <c r="J7" s="12"/>
      <c r="K7" s="12">
        <v>6</v>
      </c>
      <c r="L7" s="12">
        <f t="shared" si="2"/>
        <v>-28</v>
      </c>
      <c r="M7" s="12"/>
      <c r="N7" s="12">
        <f t="shared" si="3"/>
        <v>0</v>
      </c>
      <c r="O7" s="12">
        <f t="shared" si="4"/>
        <v>55.51</v>
      </c>
      <c r="P7" s="12">
        <f t="shared" si="5"/>
        <v>34</v>
      </c>
      <c r="Q7" s="12"/>
      <c r="R7" s="12"/>
      <c r="S7" s="12"/>
      <c r="T7" s="12"/>
      <c r="U7" s="12"/>
      <c r="V7" s="12"/>
      <c r="W7" s="12"/>
    </row>
    <row r="8" spans="1:23">
      <c r="A8" s="5">
        <v>2503170206</v>
      </c>
      <c r="B8" s="6" t="s">
        <v>23</v>
      </c>
      <c r="C8" s="7">
        <v>98</v>
      </c>
      <c r="D8" s="7">
        <v>92.4</v>
      </c>
      <c r="E8" s="15"/>
      <c r="F8" s="2">
        <f t="shared" si="0"/>
        <v>95.2</v>
      </c>
      <c r="G8" s="12">
        <f>SUM(F8)*0.7</f>
        <v>66.64</v>
      </c>
      <c r="H8" s="12">
        <f t="shared" si="1"/>
        <v>1</v>
      </c>
      <c r="I8" s="12">
        <v>1</v>
      </c>
      <c r="J8" s="12">
        <v>0.5</v>
      </c>
      <c r="K8" s="12">
        <v>5</v>
      </c>
      <c r="L8" s="12">
        <f t="shared" si="2"/>
        <v>4</v>
      </c>
      <c r="M8" s="12"/>
      <c r="N8" s="12">
        <f t="shared" si="3"/>
        <v>1.5</v>
      </c>
      <c r="O8" s="12">
        <f t="shared" si="4"/>
        <v>68.14</v>
      </c>
      <c r="P8" s="12">
        <f t="shared" si="5"/>
        <v>1</v>
      </c>
      <c r="Q8" s="12"/>
      <c r="R8" s="12"/>
      <c r="S8" s="12"/>
      <c r="T8" s="12"/>
      <c r="U8" s="12"/>
      <c r="V8" s="12"/>
      <c r="W8" s="12"/>
    </row>
    <row r="9" spans="1:23">
      <c r="A9" s="5">
        <v>2503170207</v>
      </c>
      <c r="B9" s="6" t="s">
        <v>24</v>
      </c>
      <c r="C9" s="7">
        <v>74</v>
      </c>
      <c r="D9" s="7">
        <v>82.2</v>
      </c>
      <c r="E9" s="15"/>
      <c r="F9" s="2">
        <f t="shared" si="0"/>
        <v>78.1</v>
      </c>
      <c r="G9" s="12">
        <f>SUM(F9)*0.7</f>
        <v>54.67</v>
      </c>
      <c r="H9" s="12">
        <f t="shared" si="1"/>
        <v>37</v>
      </c>
      <c r="I9" s="12"/>
      <c r="J9" s="12"/>
      <c r="K9" s="12">
        <v>13</v>
      </c>
      <c r="L9" s="12">
        <f t="shared" si="2"/>
        <v>-24</v>
      </c>
      <c r="M9" s="12"/>
      <c r="N9" s="12">
        <f t="shared" si="3"/>
        <v>0</v>
      </c>
      <c r="O9" s="12">
        <f t="shared" si="4"/>
        <v>54.67</v>
      </c>
      <c r="P9" s="12">
        <f t="shared" si="5"/>
        <v>37</v>
      </c>
      <c r="Q9" s="12"/>
      <c r="R9" s="12"/>
      <c r="S9" s="12"/>
      <c r="T9" s="12"/>
      <c r="U9" s="12"/>
      <c r="V9" s="12"/>
      <c r="W9" s="12"/>
    </row>
    <row r="10" spans="1:23">
      <c r="A10" s="5">
        <v>2503170208</v>
      </c>
      <c r="B10" s="6" t="s">
        <v>25</v>
      </c>
      <c r="C10" s="7">
        <v>73</v>
      </c>
      <c r="D10" s="7">
        <v>76.4</v>
      </c>
      <c r="E10" s="15"/>
      <c r="F10" s="2">
        <f t="shared" si="0"/>
        <v>74.7</v>
      </c>
      <c r="G10" s="12">
        <f>SUM(F10)*0.7</f>
        <v>52.29</v>
      </c>
      <c r="H10" s="12">
        <f t="shared" si="1"/>
        <v>43</v>
      </c>
      <c r="I10" s="12"/>
      <c r="J10" s="12"/>
      <c r="K10" s="12">
        <v>10</v>
      </c>
      <c r="L10" s="12">
        <f t="shared" si="2"/>
        <v>-33</v>
      </c>
      <c r="M10" s="12"/>
      <c r="N10" s="12">
        <f t="shared" si="3"/>
        <v>0</v>
      </c>
      <c r="O10" s="12">
        <f t="shared" si="4"/>
        <v>52.29</v>
      </c>
      <c r="P10" s="12">
        <f t="shared" si="5"/>
        <v>43</v>
      </c>
      <c r="Q10" s="12"/>
      <c r="R10" s="12"/>
      <c r="S10" s="12"/>
      <c r="T10" s="12"/>
      <c r="U10" s="12"/>
      <c r="V10" s="12"/>
      <c r="W10" s="12"/>
    </row>
    <row r="11" spans="1:23">
      <c r="A11" s="5">
        <v>2503170209</v>
      </c>
      <c r="B11" s="6" t="s">
        <v>26</v>
      </c>
      <c r="C11" s="7">
        <v>71</v>
      </c>
      <c r="D11" s="7">
        <v>84.8</v>
      </c>
      <c r="E11" s="15"/>
      <c r="F11" s="2">
        <f t="shared" si="0"/>
        <v>77.9</v>
      </c>
      <c r="G11" s="12">
        <f>SUM(F11)*0.7</f>
        <v>54.53</v>
      </c>
      <c r="H11" s="12">
        <f t="shared" si="1"/>
        <v>38</v>
      </c>
      <c r="I11" s="12"/>
      <c r="J11" s="12"/>
      <c r="K11" s="12">
        <v>19</v>
      </c>
      <c r="L11" s="12">
        <f t="shared" si="2"/>
        <v>-19</v>
      </c>
      <c r="M11" s="12"/>
      <c r="N11" s="12">
        <f t="shared" si="3"/>
        <v>0</v>
      </c>
      <c r="O11" s="12">
        <f t="shared" si="4"/>
        <v>54.53</v>
      </c>
      <c r="P11" s="12">
        <f t="shared" si="5"/>
        <v>38</v>
      </c>
      <c r="Q11" s="12"/>
      <c r="R11" s="12"/>
      <c r="S11" s="12"/>
      <c r="T11" s="12"/>
      <c r="U11" s="12"/>
      <c r="V11" s="12"/>
      <c r="W11" s="12"/>
    </row>
    <row r="12" spans="1:23">
      <c r="A12" s="5">
        <v>2503170210</v>
      </c>
      <c r="B12" s="6" t="s">
        <v>27</v>
      </c>
      <c r="C12" s="7">
        <v>79</v>
      </c>
      <c r="D12" s="7">
        <v>86.4</v>
      </c>
      <c r="E12" s="15"/>
      <c r="F12" s="2">
        <f t="shared" si="0"/>
        <v>82.7</v>
      </c>
      <c r="G12" s="12">
        <f>SUM(F12)*0.7</f>
        <v>57.89</v>
      </c>
      <c r="H12" s="12">
        <f t="shared" si="1"/>
        <v>24</v>
      </c>
      <c r="I12" s="12"/>
      <c r="J12" s="12"/>
      <c r="K12" s="12">
        <v>1</v>
      </c>
      <c r="L12" s="12">
        <f t="shared" si="2"/>
        <v>-23</v>
      </c>
      <c r="M12" s="12"/>
      <c r="N12" s="12">
        <f t="shared" si="3"/>
        <v>0</v>
      </c>
      <c r="O12" s="12">
        <f t="shared" si="4"/>
        <v>57.89</v>
      </c>
      <c r="P12" s="12">
        <f t="shared" si="5"/>
        <v>24</v>
      </c>
      <c r="Q12" s="12"/>
      <c r="R12" s="12"/>
      <c r="S12" s="12"/>
      <c r="T12" s="12"/>
      <c r="U12" s="12"/>
      <c r="V12" s="12"/>
      <c r="W12" s="12"/>
    </row>
    <row r="13" spans="1:23">
      <c r="A13" s="5">
        <v>2503170211</v>
      </c>
      <c r="B13" s="6" t="s">
        <v>28</v>
      </c>
      <c r="C13" s="7">
        <v>79</v>
      </c>
      <c r="D13" s="7">
        <v>88.4</v>
      </c>
      <c r="E13" s="15"/>
      <c r="F13" s="2">
        <f t="shared" si="0"/>
        <v>83.7</v>
      </c>
      <c r="G13" s="12">
        <f>SUM(F13)*0.7</f>
        <v>58.59</v>
      </c>
      <c r="H13" s="12">
        <f t="shared" si="1"/>
        <v>22</v>
      </c>
      <c r="I13" s="12"/>
      <c r="J13" s="12"/>
      <c r="K13" s="12">
        <v>3</v>
      </c>
      <c r="L13" s="12">
        <f t="shared" si="2"/>
        <v>-19</v>
      </c>
      <c r="M13" s="12"/>
      <c r="N13" s="12">
        <f t="shared" si="3"/>
        <v>0</v>
      </c>
      <c r="O13" s="12">
        <f t="shared" si="4"/>
        <v>58.59</v>
      </c>
      <c r="P13" s="12">
        <f t="shared" si="5"/>
        <v>22</v>
      </c>
      <c r="Q13" s="12"/>
      <c r="R13" s="12"/>
      <c r="S13" s="12"/>
      <c r="T13" s="12"/>
      <c r="U13" s="12"/>
      <c r="V13" s="12"/>
      <c r="W13" s="12"/>
    </row>
    <row r="14" spans="1:23">
      <c r="A14" s="5">
        <v>2503170212</v>
      </c>
      <c r="B14" s="6" t="s">
        <v>29</v>
      </c>
      <c r="C14" s="7">
        <v>96</v>
      </c>
      <c r="D14" s="7">
        <v>82</v>
      </c>
      <c r="E14" s="15"/>
      <c r="F14" s="2">
        <f t="shared" si="0"/>
        <v>89</v>
      </c>
      <c r="G14" s="12">
        <f>SUM(F14)*0.7</f>
        <v>62.3</v>
      </c>
      <c r="H14" s="12">
        <f t="shared" si="1"/>
        <v>8</v>
      </c>
      <c r="I14" s="12">
        <v>0.5</v>
      </c>
      <c r="J14" s="12"/>
      <c r="K14" s="12">
        <v>23</v>
      </c>
      <c r="L14" s="12">
        <f t="shared" si="2"/>
        <v>15</v>
      </c>
      <c r="M14" s="12">
        <v>1</v>
      </c>
      <c r="N14" s="12">
        <f t="shared" si="3"/>
        <v>1.5</v>
      </c>
      <c r="O14" s="12">
        <f t="shared" si="4"/>
        <v>63.8</v>
      </c>
      <c r="P14" s="12">
        <f t="shared" si="5"/>
        <v>8</v>
      </c>
      <c r="Q14" s="12"/>
      <c r="R14" s="12"/>
      <c r="S14" s="12"/>
      <c r="T14" s="12"/>
      <c r="U14" s="12"/>
      <c r="V14" s="12"/>
      <c r="W14" s="12"/>
    </row>
    <row r="15" spans="1:23">
      <c r="A15" s="5">
        <v>2503170213</v>
      </c>
      <c r="B15" s="6" t="s">
        <v>30</v>
      </c>
      <c r="C15" s="7">
        <v>90</v>
      </c>
      <c r="D15" s="7">
        <v>93</v>
      </c>
      <c r="E15" s="15"/>
      <c r="F15" s="2">
        <f t="shared" si="0"/>
        <v>91.5</v>
      </c>
      <c r="G15" s="12">
        <f>SUM(F15)*0.7</f>
        <v>64.05</v>
      </c>
      <c r="H15" s="12">
        <f t="shared" si="1"/>
        <v>4</v>
      </c>
      <c r="I15" s="12">
        <v>1</v>
      </c>
      <c r="J15" s="12"/>
      <c r="K15" s="12">
        <v>12</v>
      </c>
      <c r="L15" s="12">
        <f t="shared" si="2"/>
        <v>8</v>
      </c>
      <c r="M15" s="12"/>
      <c r="N15" s="12">
        <f t="shared" si="3"/>
        <v>1</v>
      </c>
      <c r="O15" s="12">
        <f t="shared" si="4"/>
        <v>65.05</v>
      </c>
      <c r="P15" s="12">
        <f t="shared" si="5"/>
        <v>6</v>
      </c>
      <c r="Q15" s="12"/>
      <c r="R15" s="12"/>
      <c r="S15" s="12"/>
      <c r="T15" s="12"/>
      <c r="U15" s="12"/>
      <c r="V15" s="12"/>
      <c r="W15" s="12"/>
    </row>
    <row r="16" spans="1:23">
      <c r="A16" s="5">
        <v>2503170214</v>
      </c>
      <c r="B16" s="6" t="s">
        <v>31</v>
      </c>
      <c r="C16" s="7">
        <v>78</v>
      </c>
      <c r="D16" s="7">
        <v>84.8</v>
      </c>
      <c r="E16" s="15"/>
      <c r="F16" s="2">
        <f t="shared" si="0"/>
        <v>81.4</v>
      </c>
      <c r="G16" s="12">
        <f>SUM(F16)*0.7</f>
        <v>56.98</v>
      </c>
      <c r="H16" s="12">
        <f t="shared" si="1"/>
        <v>26</v>
      </c>
      <c r="I16" s="12"/>
      <c r="J16" s="12"/>
      <c r="K16" s="12">
        <v>16</v>
      </c>
      <c r="L16" s="12">
        <f t="shared" si="2"/>
        <v>-10</v>
      </c>
      <c r="M16" s="12"/>
      <c r="N16" s="12">
        <f t="shared" si="3"/>
        <v>0</v>
      </c>
      <c r="O16" s="12">
        <f t="shared" si="4"/>
        <v>56.98</v>
      </c>
      <c r="P16" s="12">
        <f t="shared" si="5"/>
        <v>26</v>
      </c>
      <c r="Q16" s="12"/>
      <c r="R16" s="12"/>
      <c r="S16" s="12"/>
      <c r="T16" s="12"/>
      <c r="U16" s="12"/>
      <c r="V16" s="12"/>
      <c r="W16" s="12"/>
    </row>
    <row r="17" spans="1:23">
      <c r="A17" s="5">
        <v>2503170215</v>
      </c>
      <c r="B17" s="6" t="s">
        <v>32</v>
      </c>
      <c r="C17" s="7">
        <v>98</v>
      </c>
      <c r="D17" s="7">
        <v>80.6</v>
      </c>
      <c r="E17" s="15"/>
      <c r="F17" s="2">
        <f>SUM(C17+D17)/F13</f>
        <v>2.13381123058542</v>
      </c>
      <c r="G17" s="12">
        <f>SUM(F17)*0.7</f>
        <v>1.4936678614098</v>
      </c>
      <c r="H17" s="12">
        <f t="shared" si="1"/>
        <v>44</v>
      </c>
      <c r="I17" s="12">
        <v>0.5</v>
      </c>
      <c r="J17" s="12"/>
      <c r="K17" s="12">
        <v>21</v>
      </c>
      <c r="L17" s="12">
        <f t="shared" si="2"/>
        <v>-23</v>
      </c>
      <c r="M17" s="12"/>
      <c r="N17" s="12">
        <f t="shared" si="3"/>
        <v>0.5</v>
      </c>
      <c r="O17" s="12">
        <f t="shared" si="4"/>
        <v>1.9936678614098</v>
      </c>
      <c r="P17" s="12">
        <f t="shared" si="5"/>
        <v>44</v>
      </c>
      <c r="Q17" s="12"/>
      <c r="R17" s="12"/>
      <c r="S17" s="12"/>
      <c r="T17" s="12"/>
      <c r="U17" s="12"/>
      <c r="V17" s="12"/>
      <c r="W17" s="12"/>
    </row>
    <row r="18" spans="1:23">
      <c r="A18" s="5">
        <v>2503170216</v>
      </c>
      <c r="B18" s="6" t="s">
        <v>33</v>
      </c>
      <c r="C18" s="7">
        <v>91</v>
      </c>
      <c r="D18" s="7">
        <v>84.4</v>
      </c>
      <c r="E18" s="15"/>
      <c r="F18" s="2">
        <f>SUM(C18+D18)/2</f>
        <v>87.7</v>
      </c>
      <c r="G18" s="12">
        <f>SUM(F18)*0.7</f>
        <v>61.39</v>
      </c>
      <c r="H18" s="12">
        <f t="shared" si="1"/>
        <v>10</v>
      </c>
      <c r="I18" s="12">
        <v>0.5</v>
      </c>
      <c r="J18" s="12"/>
      <c r="K18" s="12">
        <v>39</v>
      </c>
      <c r="L18" s="12">
        <f t="shared" si="2"/>
        <v>29</v>
      </c>
      <c r="M18" s="12">
        <v>2</v>
      </c>
      <c r="N18" s="12">
        <f t="shared" si="3"/>
        <v>2.5</v>
      </c>
      <c r="O18" s="12">
        <f t="shared" si="4"/>
        <v>63.89</v>
      </c>
      <c r="P18" s="12">
        <f t="shared" si="5"/>
        <v>7</v>
      </c>
      <c r="Q18" s="12"/>
      <c r="R18" s="12"/>
      <c r="S18" s="12"/>
      <c r="T18" s="12"/>
      <c r="U18" s="12"/>
      <c r="V18" s="12"/>
      <c r="W18" s="12"/>
    </row>
    <row r="19" spans="1:23">
      <c r="A19" s="5">
        <v>2503170217</v>
      </c>
      <c r="B19" s="6" t="s">
        <v>34</v>
      </c>
      <c r="C19" s="7">
        <v>71</v>
      </c>
      <c r="D19" s="7">
        <v>89.5</v>
      </c>
      <c r="E19" s="15"/>
      <c r="F19" s="2">
        <f>SUM(C19+D19)/2</f>
        <v>80.25</v>
      </c>
      <c r="G19" s="12">
        <f>SUM(F19)*0.7</f>
        <v>56.175</v>
      </c>
      <c r="H19" s="12">
        <f t="shared" si="1"/>
        <v>29</v>
      </c>
      <c r="I19" s="12">
        <v>0.5</v>
      </c>
      <c r="J19" s="12"/>
      <c r="K19" s="12">
        <v>33</v>
      </c>
      <c r="L19" s="12">
        <f t="shared" si="2"/>
        <v>4</v>
      </c>
      <c r="M19" s="12"/>
      <c r="N19" s="12">
        <f t="shared" si="3"/>
        <v>0.5</v>
      </c>
      <c r="O19" s="12">
        <f t="shared" si="4"/>
        <v>56.675</v>
      </c>
      <c r="P19" s="12">
        <f t="shared" si="5"/>
        <v>28</v>
      </c>
      <c r="Q19" s="12"/>
      <c r="R19" s="12"/>
      <c r="S19" s="12"/>
      <c r="T19" s="12"/>
      <c r="U19" s="12"/>
      <c r="V19" s="12"/>
      <c r="W19" s="12"/>
    </row>
    <row r="20" spans="1:23">
      <c r="A20" s="5">
        <v>2503170218</v>
      </c>
      <c r="B20" s="6" t="s">
        <v>35</v>
      </c>
      <c r="C20" s="7">
        <v>92</v>
      </c>
      <c r="D20" s="7">
        <v>78.6</v>
      </c>
      <c r="E20" s="15"/>
      <c r="F20" s="2">
        <f>SUM(C20+D20)/2</f>
        <v>85.3</v>
      </c>
      <c r="G20" s="12">
        <f>SUM(F20)*0.7</f>
        <v>59.71</v>
      </c>
      <c r="H20" s="12">
        <f t="shared" si="1"/>
        <v>15</v>
      </c>
      <c r="I20" s="12">
        <v>0.5</v>
      </c>
      <c r="J20" s="12"/>
      <c r="K20" s="12">
        <v>38</v>
      </c>
      <c r="L20" s="12">
        <f t="shared" si="2"/>
        <v>23</v>
      </c>
      <c r="M20" s="12">
        <v>2</v>
      </c>
      <c r="N20" s="12">
        <f t="shared" si="3"/>
        <v>2.5</v>
      </c>
      <c r="O20" s="12">
        <f t="shared" si="4"/>
        <v>62.21</v>
      </c>
      <c r="P20" s="12">
        <f t="shared" si="5"/>
        <v>11</v>
      </c>
      <c r="Q20" s="12"/>
      <c r="R20" s="12"/>
      <c r="S20" s="12"/>
      <c r="T20" s="12"/>
      <c r="U20" s="12"/>
      <c r="V20" s="12"/>
      <c r="W20" s="12"/>
    </row>
    <row r="21" spans="1:23">
      <c r="A21" s="5">
        <v>2503170219</v>
      </c>
      <c r="B21" s="6" t="s">
        <v>36</v>
      </c>
      <c r="C21" s="7">
        <v>77</v>
      </c>
      <c r="D21" s="7">
        <v>85</v>
      </c>
      <c r="E21" s="15"/>
      <c r="F21" s="2">
        <f>SUM(C21+D21)/2</f>
        <v>81</v>
      </c>
      <c r="G21" s="12">
        <f>SUM(F21)*0.7</f>
        <v>56.7</v>
      </c>
      <c r="H21" s="12">
        <f t="shared" si="1"/>
        <v>27</v>
      </c>
      <c r="I21" s="12"/>
      <c r="J21" s="12"/>
      <c r="K21" s="12">
        <v>34</v>
      </c>
      <c r="L21" s="12">
        <f t="shared" si="2"/>
        <v>7</v>
      </c>
      <c r="M21" s="12"/>
      <c r="N21" s="12">
        <f t="shared" si="3"/>
        <v>0</v>
      </c>
      <c r="O21" s="12">
        <f t="shared" si="4"/>
        <v>56.7</v>
      </c>
      <c r="P21" s="12">
        <f t="shared" si="5"/>
        <v>27</v>
      </c>
      <c r="Q21" s="12"/>
      <c r="R21" s="12"/>
      <c r="S21" s="12"/>
      <c r="T21" s="12"/>
      <c r="U21" s="12"/>
      <c r="V21" s="12"/>
      <c r="W21" s="12"/>
    </row>
    <row r="22" spans="1:23">
      <c r="A22" s="5">
        <v>2503170220</v>
      </c>
      <c r="B22" s="6" t="s">
        <v>37</v>
      </c>
      <c r="C22" s="7">
        <v>85</v>
      </c>
      <c r="D22" s="7">
        <v>78.4</v>
      </c>
      <c r="E22" s="16" t="s">
        <v>38</v>
      </c>
      <c r="F22" s="2">
        <f>SUM(C22+D22)/2</f>
        <v>81.7</v>
      </c>
      <c r="G22" s="12">
        <f>SUM(F22)*0.7</f>
        <v>57.19</v>
      </c>
      <c r="H22" s="12">
        <f t="shared" si="1"/>
        <v>25</v>
      </c>
      <c r="I22" s="12"/>
      <c r="J22" s="12"/>
      <c r="K22" s="12">
        <v>22</v>
      </c>
      <c r="L22" s="12">
        <f t="shared" si="2"/>
        <v>-3</v>
      </c>
      <c r="M22" s="12"/>
      <c r="N22" s="12">
        <f t="shared" si="3"/>
        <v>0</v>
      </c>
      <c r="O22" s="12">
        <f t="shared" si="4"/>
        <v>57.19</v>
      </c>
      <c r="P22" s="12">
        <f t="shared" si="5"/>
        <v>25</v>
      </c>
      <c r="Q22" s="12"/>
      <c r="R22" s="12"/>
      <c r="S22" s="12"/>
      <c r="T22" s="12"/>
      <c r="U22" s="12"/>
      <c r="V22" s="12"/>
      <c r="W22" s="12"/>
    </row>
    <row r="23" spans="1:23">
      <c r="A23" s="5">
        <v>2503170222</v>
      </c>
      <c r="B23" s="6" t="s">
        <v>39</v>
      </c>
      <c r="C23" s="7">
        <v>77</v>
      </c>
      <c r="D23" s="7">
        <v>82.4</v>
      </c>
      <c r="E23" s="15" t="s">
        <v>40</v>
      </c>
      <c r="F23" s="2">
        <f t="shared" ref="F23:F46" si="6">SUM(C23+D23)/2</f>
        <v>79.7</v>
      </c>
      <c r="G23" s="12">
        <f t="shared" ref="G23:G46" si="7">SUM(F23)*0.7</f>
        <v>55.79</v>
      </c>
      <c r="H23" s="12">
        <f t="shared" si="1"/>
        <v>33</v>
      </c>
      <c r="I23" s="12"/>
      <c r="J23" s="12"/>
      <c r="K23" s="12">
        <v>32</v>
      </c>
      <c r="L23" s="12">
        <f t="shared" si="2"/>
        <v>-1</v>
      </c>
      <c r="M23" s="12"/>
      <c r="N23" s="12">
        <f t="shared" si="3"/>
        <v>0</v>
      </c>
      <c r="O23" s="12">
        <f t="shared" si="4"/>
        <v>55.79</v>
      </c>
      <c r="P23" s="12">
        <f t="shared" si="5"/>
        <v>33</v>
      </c>
      <c r="Q23" s="12"/>
      <c r="R23" s="12"/>
      <c r="S23" s="12"/>
      <c r="T23" s="12"/>
      <c r="U23" s="12"/>
      <c r="V23" s="12"/>
      <c r="W23" s="12"/>
    </row>
    <row r="24" spans="1:23">
      <c r="A24" s="5">
        <v>2503170223</v>
      </c>
      <c r="B24" s="6" t="s">
        <v>41</v>
      </c>
      <c r="C24" s="7">
        <v>97</v>
      </c>
      <c r="D24" s="7">
        <v>89.8</v>
      </c>
      <c r="E24" s="15"/>
      <c r="F24" s="2">
        <f t="shared" si="6"/>
        <v>93.4</v>
      </c>
      <c r="G24" s="12">
        <f t="shared" si="7"/>
        <v>65.38</v>
      </c>
      <c r="H24" s="12">
        <f t="shared" si="1"/>
        <v>2</v>
      </c>
      <c r="I24" s="12">
        <v>1</v>
      </c>
      <c r="J24" s="12">
        <v>0.5</v>
      </c>
      <c r="K24" s="12">
        <v>8</v>
      </c>
      <c r="L24" s="12">
        <f t="shared" si="2"/>
        <v>6</v>
      </c>
      <c r="M24" s="12"/>
      <c r="N24" s="12">
        <f t="shared" si="3"/>
        <v>1.5</v>
      </c>
      <c r="O24" s="12">
        <f t="shared" si="4"/>
        <v>66.88</v>
      </c>
      <c r="P24" s="12">
        <f t="shared" si="5"/>
        <v>3</v>
      </c>
      <c r="Q24" s="12"/>
      <c r="R24" s="12"/>
      <c r="S24" s="12"/>
      <c r="T24" s="12"/>
      <c r="U24" s="12"/>
      <c r="V24" s="12"/>
      <c r="W24" s="12"/>
    </row>
    <row r="25" spans="1:23">
      <c r="A25" s="5">
        <v>2503170224</v>
      </c>
      <c r="B25" s="6" t="s">
        <v>42</v>
      </c>
      <c r="C25" s="7">
        <v>87</v>
      </c>
      <c r="D25" s="7">
        <v>81</v>
      </c>
      <c r="E25" s="15"/>
      <c r="F25" s="2">
        <f t="shared" si="6"/>
        <v>84</v>
      </c>
      <c r="G25" s="12">
        <f t="shared" si="7"/>
        <v>58.8</v>
      </c>
      <c r="H25" s="12">
        <f t="shared" si="1"/>
        <v>20</v>
      </c>
      <c r="I25" s="12"/>
      <c r="J25" s="12"/>
      <c r="K25" s="12">
        <v>43</v>
      </c>
      <c r="L25" s="12">
        <f t="shared" si="2"/>
        <v>23</v>
      </c>
      <c r="M25" s="12">
        <v>2</v>
      </c>
      <c r="N25" s="12">
        <f t="shared" si="3"/>
        <v>2</v>
      </c>
      <c r="O25" s="12">
        <f t="shared" si="4"/>
        <v>60.8</v>
      </c>
      <c r="P25" s="12">
        <f t="shared" si="5"/>
        <v>17</v>
      </c>
      <c r="Q25" s="12"/>
      <c r="R25" s="12"/>
      <c r="S25" s="12"/>
      <c r="T25" s="12"/>
      <c r="U25" s="12"/>
      <c r="V25" s="12"/>
      <c r="W25" s="12"/>
    </row>
    <row r="26" spans="1:23">
      <c r="A26" s="5">
        <v>2503170225</v>
      </c>
      <c r="B26" s="6" t="s">
        <v>43</v>
      </c>
      <c r="C26" s="7">
        <v>79</v>
      </c>
      <c r="D26" s="7">
        <v>89</v>
      </c>
      <c r="E26" s="15"/>
      <c r="F26" s="2">
        <f t="shared" si="6"/>
        <v>84</v>
      </c>
      <c r="G26" s="12">
        <f t="shared" si="7"/>
        <v>58.8</v>
      </c>
      <c r="H26" s="12">
        <f t="shared" si="1"/>
        <v>20</v>
      </c>
      <c r="I26" s="12"/>
      <c r="J26" s="12"/>
      <c r="K26" s="12">
        <v>11</v>
      </c>
      <c r="L26" s="12">
        <f t="shared" si="2"/>
        <v>-9</v>
      </c>
      <c r="M26" s="12"/>
      <c r="N26" s="12">
        <f t="shared" si="3"/>
        <v>0</v>
      </c>
      <c r="O26" s="12">
        <f t="shared" si="4"/>
        <v>58.8</v>
      </c>
      <c r="P26" s="12">
        <f t="shared" si="5"/>
        <v>21</v>
      </c>
      <c r="Q26" s="12"/>
      <c r="R26" s="12"/>
      <c r="S26" s="12"/>
      <c r="T26" s="12"/>
      <c r="U26" s="12"/>
      <c r="V26" s="12"/>
      <c r="W26" s="12"/>
    </row>
    <row r="27" spans="1:23">
      <c r="A27" s="5">
        <v>2503170226</v>
      </c>
      <c r="B27" s="6" t="s">
        <v>44</v>
      </c>
      <c r="C27" s="7">
        <v>89</v>
      </c>
      <c r="D27" s="7">
        <v>87.6</v>
      </c>
      <c r="E27" s="15"/>
      <c r="F27" s="2">
        <f t="shared" si="6"/>
        <v>88.3</v>
      </c>
      <c r="G27" s="12">
        <f t="shared" si="7"/>
        <v>61.81</v>
      </c>
      <c r="H27" s="12">
        <f t="shared" si="1"/>
        <v>9</v>
      </c>
      <c r="I27" s="12"/>
      <c r="J27" s="12"/>
      <c r="K27" s="12">
        <v>14</v>
      </c>
      <c r="L27" s="12">
        <f t="shared" si="2"/>
        <v>5</v>
      </c>
      <c r="M27" s="12"/>
      <c r="N27" s="12">
        <f t="shared" si="3"/>
        <v>0</v>
      </c>
      <c r="O27" s="12">
        <f t="shared" si="4"/>
        <v>61.81</v>
      </c>
      <c r="P27" s="12">
        <f t="shared" si="5"/>
        <v>14</v>
      </c>
      <c r="Q27" s="12"/>
      <c r="R27" s="12"/>
      <c r="S27" s="12"/>
      <c r="T27" s="12"/>
      <c r="U27" s="12"/>
      <c r="V27" s="12"/>
      <c r="W27" s="12"/>
    </row>
    <row r="28" spans="1:23">
      <c r="A28" s="5">
        <v>2503170227</v>
      </c>
      <c r="B28" s="6" t="s">
        <v>45</v>
      </c>
      <c r="C28" s="7">
        <v>78</v>
      </c>
      <c r="D28" s="7">
        <v>81.8</v>
      </c>
      <c r="E28" s="15"/>
      <c r="F28" s="2">
        <f t="shared" si="6"/>
        <v>79.9</v>
      </c>
      <c r="G28" s="12">
        <f t="shared" si="7"/>
        <v>55.93</v>
      </c>
      <c r="H28" s="12">
        <f t="shared" si="1"/>
        <v>32</v>
      </c>
      <c r="I28" s="12"/>
      <c r="J28" s="12"/>
      <c r="K28" s="12">
        <v>17</v>
      </c>
      <c r="L28" s="12">
        <f t="shared" si="2"/>
        <v>-15</v>
      </c>
      <c r="M28" s="12"/>
      <c r="N28" s="12">
        <f t="shared" si="3"/>
        <v>0</v>
      </c>
      <c r="O28" s="12">
        <f t="shared" si="4"/>
        <v>55.93</v>
      </c>
      <c r="P28" s="12">
        <f t="shared" si="5"/>
        <v>32</v>
      </c>
      <c r="Q28" s="12"/>
      <c r="R28" s="12"/>
      <c r="S28" s="12"/>
      <c r="T28" s="12"/>
      <c r="U28" s="12"/>
      <c r="V28" s="12"/>
      <c r="W28" s="12"/>
    </row>
    <row r="29" spans="1:23">
      <c r="A29" s="5">
        <v>2503170228</v>
      </c>
      <c r="B29" s="6" t="s">
        <v>46</v>
      </c>
      <c r="C29" s="7">
        <v>81</v>
      </c>
      <c r="D29" s="7">
        <v>80.2</v>
      </c>
      <c r="E29" s="15"/>
      <c r="F29" s="2">
        <f t="shared" si="6"/>
        <v>80.6</v>
      </c>
      <c r="G29" s="12">
        <f t="shared" si="7"/>
        <v>56.42</v>
      </c>
      <c r="H29" s="12">
        <f t="shared" si="1"/>
        <v>28</v>
      </c>
      <c r="I29" s="12"/>
      <c r="J29" s="12"/>
      <c r="K29" s="12">
        <v>2</v>
      </c>
      <c r="L29" s="12">
        <f t="shared" si="2"/>
        <v>-26</v>
      </c>
      <c r="M29" s="12"/>
      <c r="N29" s="12">
        <f t="shared" si="3"/>
        <v>0</v>
      </c>
      <c r="O29" s="12">
        <f t="shared" si="4"/>
        <v>56.42</v>
      </c>
      <c r="P29" s="12">
        <f t="shared" si="5"/>
        <v>29</v>
      </c>
      <c r="Q29" s="12"/>
      <c r="R29" s="12"/>
      <c r="S29" s="12"/>
      <c r="T29" s="12"/>
      <c r="U29" s="12"/>
      <c r="V29" s="12"/>
      <c r="W29" s="12"/>
    </row>
    <row r="30" spans="1:23">
      <c r="A30" s="5">
        <v>2503170229</v>
      </c>
      <c r="B30" s="6" t="s">
        <v>47</v>
      </c>
      <c r="C30" s="7">
        <v>83</v>
      </c>
      <c r="D30" s="7">
        <v>83.6</v>
      </c>
      <c r="E30" s="15"/>
      <c r="F30" s="2">
        <f t="shared" si="6"/>
        <v>83.3</v>
      </c>
      <c r="G30" s="12">
        <f t="shared" si="7"/>
        <v>58.31</v>
      </c>
      <c r="H30" s="12">
        <f t="shared" si="1"/>
        <v>23</v>
      </c>
      <c r="I30" s="12"/>
      <c r="J30" s="12"/>
      <c r="K30" s="12">
        <v>23</v>
      </c>
      <c r="L30" s="12">
        <f t="shared" si="2"/>
        <v>0</v>
      </c>
      <c r="M30" s="12"/>
      <c r="N30" s="12">
        <f t="shared" si="3"/>
        <v>0</v>
      </c>
      <c r="O30" s="12">
        <f t="shared" si="4"/>
        <v>58.31</v>
      </c>
      <c r="P30" s="12">
        <f t="shared" si="5"/>
        <v>23</v>
      </c>
      <c r="Q30" s="12"/>
      <c r="R30" s="12"/>
      <c r="S30" s="12"/>
      <c r="T30" s="12"/>
      <c r="U30" s="12"/>
      <c r="V30" s="12"/>
      <c r="W30" s="12"/>
    </row>
    <row r="31" spans="1:23">
      <c r="A31" s="5">
        <v>2503170230</v>
      </c>
      <c r="B31" s="6" t="s">
        <v>48</v>
      </c>
      <c r="C31" s="7">
        <v>83</v>
      </c>
      <c r="D31" s="7">
        <v>86.6</v>
      </c>
      <c r="E31" s="15"/>
      <c r="F31" s="2">
        <f t="shared" si="6"/>
        <v>84.8</v>
      </c>
      <c r="G31" s="12">
        <f t="shared" si="7"/>
        <v>59.36</v>
      </c>
      <c r="H31" s="12">
        <f t="shared" si="1"/>
        <v>17</v>
      </c>
      <c r="I31" s="12"/>
      <c r="J31" s="12"/>
      <c r="K31" s="12">
        <v>23</v>
      </c>
      <c r="L31" s="12">
        <f t="shared" si="2"/>
        <v>6</v>
      </c>
      <c r="M31" s="12"/>
      <c r="N31" s="12">
        <f t="shared" si="3"/>
        <v>0</v>
      </c>
      <c r="O31" s="12">
        <f t="shared" si="4"/>
        <v>59.36</v>
      </c>
      <c r="P31" s="12">
        <f t="shared" si="5"/>
        <v>19</v>
      </c>
      <c r="Q31" s="12"/>
      <c r="R31" s="12"/>
      <c r="S31" s="12"/>
      <c r="T31" s="12"/>
      <c r="U31" s="12"/>
      <c r="V31" s="12"/>
      <c r="W31" s="12"/>
    </row>
    <row r="32" spans="1:23">
      <c r="A32" s="5">
        <v>2503170231</v>
      </c>
      <c r="B32" s="6" t="s">
        <v>49</v>
      </c>
      <c r="C32" s="7">
        <v>71</v>
      </c>
      <c r="D32" s="7">
        <v>83.5</v>
      </c>
      <c r="E32" s="15"/>
      <c r="F32" s="2">
        <f t="shared" si="6"/>
        <v>77.25</v>
      </c>
      <c r="G32" s="12">
        <f t="shared" si="7"/>
        <v>54.075</v>
      </c>
      <c r="H32" s="12">
        <f t="shared" si="1"/>
        <v>39</v>
      </c>
      <c r="I32" s="12"/>
      <c r="J32" s="12"/>
      <c r="K32" s="12">
        <v>30</v>
      </c>
      <c r="L32" s="12">
        <f t="shared" si="2"/>
        <v>-9</v>
      </c>
      <c r="M32" s="12"/>
      <c r="N32" s="12">
        <f t="shared" si="3"/>
        <v>0</v>
      </c>
      <c r="O32" s="12">
        <f t="shared" si="4"/>
        <v>54.075</v>
      </c>
      <c r="P32" s="12">
        <f t="shared" si="5"/>
        <v>39</v>
      </c>
      <c r="Q32" s="12"/>
      <c r="R32" s="12"/>
      <c r="S32" s="12"/>
      <c r="T32" s="12"/>
      <c r="U32" s="12"/>
      <c r="V32" s="12"/>
      <c r="W32" s="12"/>
    </row>
    <row r="33" spans="1:23">
      <c r="A33" s="5">
        <v>2503170232</v>
      </c>
      <c r="B33" s="6" t="s">
        <v>50</v>
      </c>
      <c r="C33" s="7">
        <v>88</v>
      </c>
      <c r="D33" s="7">
        <v>92.4</v>
      </c>
      <c r="E33" s="15"/>
      <c r="F33" s="2">
        <f t="shared" si="6"/>
        <v>90.2</v>
      </c>
      <c r="G33" s="12">
        <f t="shared" si="7"/>
        <v>63.14</v>
      </c>
      <c r="H33" s="12">
        <f t="shared" si="1"/>
        <v>6</v>
      </c>
      <c r="I33" s="12">
        <v>0.5</v>
      </c>
      <c r="J33" s="12"/>
      <c r="K33" s="12">
        <v>7</v>
      </c>
      <c r="L33" s="12">
        <f t="shared" si="2"/>
        <v>1</v>
      </c>
      <c r="M33" s="12"/>
      <c r="N33" s="12">
        <f t="shared" si="3"/>
        <v>0.5</v>
      </c>
      <c r="O33" s="12">
        <f t="shared" si="4"/>
        <v>63.64</v>
      </c>
      <c r="P33" s="12">
        <f t="shared" si="5"/>
        <v>9</v>
      </c>
      <c r="Q33" s="12"/>
      <c r="R33" s="12"/>
      <c r="S33" s="12"/>
      <c r="T33" s="12"/>
      <c r="U33" s="12"/>
      <c r="V33" s="12"/>
      <c r="W33" s="12"/>
    </row>
    <row r="34" spans="1:23">
      <c r="A34" s="5">
        <v>2503170233</v>
      </c>
      <c r="B34" s="6" t="s">
        <v>51</v>
      </c>
      <c r="C34" s="7">
        <v>92</v>
      </c>
      <c r="D34" s="7">
        <v>91.2</v>
      </c>
      <c r="E34" s="15"/>
      <c r="F34" s="2">
        <f t="shared" si="6"/>
        <v>91.6</v>
      </c>
      <c r="G34" s="12">
        <f t="shared" si="7"/>
        <v>64.12</v>
      </c>
      <c r="H34" s="12">
        <f t="shared" si="1"/>
        <v>3</v>
      </c>
      <c r="I34" s="12">
        <v>1</v>
      </c>
      <c r="J34" s="12">
        <v>0.5</v>
      </c>
      <c r="K34" s="12">
        <v>26</v>
      </c>
      <c r="L34" s="12">
        <f t="shared" si="2"/>
        <v>23</v>
      </c>
      <c r="M34" s="12">
        <v>2</v>
      </c>
      <c r="N34" s="12">
        <f t="shared" si="3"/>
        <v>3.5</v>
      </c>
      <c r="O34" s="12">
        <f t="shared" si="4"/>
        <v>67.62</v>
      </c>
      <c r="P34" s="12">
        <f t="shared" si="5"/>
        <v>2</v>
      </c>
      <c r="Q34" s="12"/>
      <c r="R34" s="12"/>
      <c r="S34" s="12"/>
      <c r="T34" s="12"/>
      <c r="U34" s="12"/>
      <c r="V34" s="12"/>
      <c r="W34" s="12"/>
    </row>
    <row r="35" spans="1:23">
      <c r="A35" s="5">
        <v>2503170234</v>
      </c>
      <c r="B35" s="6" t="s">
        <v>52</v>
      </c>
      <c r="C35" s="7">
        <v>96</v>
      </c>
      <c r="D35" s="7">
        <v>82.8</v>
      </c>
      <c r="E35" s="15"/>
      <c r="F35" s="2">
        <f t="shared" si="6"/>
        <v>89.4</v>
      </c>
      <c r="G35" s="12">
        <f t="shared" si="7"/>
        <v>62.58</v>
      </c>
      <c r="H35" s="12">
        <f t="shared" si="1"/>
        <v>7</v>
      </c>
      <c r="I35" s="12">
        <v>0.5</v>
      </c>
      <c r="J35" s="12"/>
      <c r="K35" s="12">
        <v>29</v>
      </c>
      <c r="L35" s="12">
        <f t="shared" si="2"/>
        <v>22</v>
      </c>
      <c r="M35" s="12">
        <v>2</v>
      </c>
      <c r="N35" s="12">
        <f t="shared" si="3"/>
        <v>2.5</v>
      </c>
      <c r="O35" s="12">
        <f t="shared" si="4"/>
        <v>65.08</v>
      </c>
      <c r="P35" s="12">
        <f t="shared" si="5"/>
        <v>5</v>
      </c>
      <c r="Q35" s="12"/>
      <c r="R35" s="12"/>
      <c r="S35" s="12"/>
      <c r="T35" s="12"/>
      <c r="U35" s="12"/>
      <c r="V35" s="12"/>
      <c r="W35" s="12"/>
    </row>
    <row r="36" spans="1:23">
      <c r="A36" s="5">
        <v>2503170235</v>
      </c>
      <c r="B36" s="6" t="s">
        <v>53</v>
      </c>
      <c r="C36" s="7">
        <v>80</v>
      </c>
      <c r="D36" s="7">
        <v>80.2</v>
      </c>
      <c r="E36" s="16" t="s">
        <v>54</v>
      </c>
      <c r="F36" s="2">
        <f t="shared" si="6"/>
        <v>80.1</v>
      </c>
      <c r="G36" s="12">
        <f t="shared" si="7"/>
        <v>56.07</v>
      </c>
      <c r="H36" s="12">
        <f t="shared" si="1"/>
        <v>30</v>
      </c>
      <c r="I36" s="12"/>
      <c r="J36" s="12"/>
      <c r="K36" s="12">
        <v>9</v>
      </c>
      <c r="L36" s="12">
        <f t="shared" si="2"/>
        <v>-21</v>
      </c>
      <c r="M36" s="12"/>
      <c r="N36" s="12">
        <f t="shared" si="3"/>
        <v>0</v>
      </c>
      <c r="O36" s="12">
        <f t="shared" si="4"/>
        <v>56.07</v>
      </c>
      <c r="P36" s="12">
        <f t="shared" si="5"/>
        <v>30</v>
      </c>
      <c r="Q36" s="12"/>
      <c r="R36" s="12"/>
      <c r="S36" s="12"/>
      <c r="T36" s="12"/>
      <c r="U36" s="12"/>
      <c r="V36" s="12"/>
      <c r="W36" s="12"/>
    </row>
    <row r="37" spans="1:23">
      <c r="A37" s="5">
        <v>2503170236</v>
      </c>
      <c r="B37" s="6" t="s">
        <v>55</v>
      </c>
      <c r="C37" s="7">
        <v>72</v>
      </c>
      <c r="D37" s="7">
        <v>85.2</v>
      </c>
      <c r="E37" s="16" t="s">
        <v>56</v>
      </c>
      <c r="F37" s="2">
        <f t="shared" si="6"/>
        <v>78.6</v>
      </c>
      <c r="G37" s="12">
        <f t="shared" si="7"/>
        <v>55.02</v>
      </c>
      <c r="H37" s="12">
        <f t="shared" si="1"/>
        <v>36</v>
      </c>
      <c r="I37" s="12"/>
      <c r="J37" s="12"/>
      <c r="K37" s="12">
        <v>42</v>
      </c>
      <c r="L37" s="12">
        <f t="shared" si="2"/>
        <v>6</v>
      </c>
      <c r="M37" s="12"/>
      <c r="N37" s="12">
        <f t="shared" si="3"/>
        <v>0</v>
      </c>
      <c r="O37" s="12">
        <f t="shared" si="4"/>
        <v>55.02</v>
      </c>
      <c r="P37" s="12">
        <f t="shared" si="5"/>
        <v>36</v>
      </c>
      <c r="Q37" s="12"/>
      <c r="R37" s="12"/>
      <c r="S37" s="12"/>
      <c r="T37" s="12"/>
      <c r="U37" s="12"/>
      <c r="V37" s="12"/>
      <c r="W37" s="12"/>
    </row>
    <row r="38" spans="1:23">
      <c r="A38" s="5">
        <v>2503170237</v>
      </c>
      <c r="B38" s="6" t="s">
        <v>57</v>
      </c>
      <c r="C38" s="7">
        <v>90</v>
      </c>
      <c r="D38" s="7">
        <v>78.2</v>
      </c>
      <c r="E38" s="16" t="s">
        <v>58</v>
      </c>
      <c r="F38" s="2">
        <f t="shared" si="6"/>
        <v>84.1</v>
      </c>
      <c r="G38" s="12">
        <f t="shared" si="7"/>
        <v>58.87</v>
      </c>
      <c r="H38" s="12">
        <f t="shared" si="1"/>
        <v>19</v>
      </c>
      <c r="I38" s="12">
        <v>0.5</v>
      </c>
      <c r="J38" s="12"/>
      <c r="K38" s="12">
        <v>39</v>
      </c>
      <c r="L38" s="12">
        <f t="shared" si="2"/>
        <v>20</v>
      </c>
      <c r="M38" s="12">
        <v>2</v>
      </c>
      <c r="N38" s="12">
        <f t="shared" si="3"/>
        <v>2.5</v>
      </c>
      <c r="O38" s="12">
        <f t="shared" si="4"/>
        <v>61.37</v>
      </c>
      <c r="P38" s="12">
        <f t="shared" si="5"/>
        <v>15</v>
      </c>
      <c r="Q38" s="12"/>
      <c r="R38" s="12"/>
      <c r="S38" s="12"/>
      <c r="T38" s="12"/>
      <c r="U38" s="12"/>
      <c r="V38" s="12"/>
      <c r="W38" s="12"/>
    </row>
    <row r="39" spans="1:23">
      <c r="A39" s="5">
        <v>2503170238</v>
      </c>
      <c r="B39" s="6" t="s">
        <v>59</v>
      </c>
      <c r="C39" s="7">
        <v>91</v>
      </c>
      <c r="D39" s="7">
        <v>91.6</v>
      </c>
      <c r="E39" s="15"/>
      <c r="F39" s="2">
        <f t="shared" si="6"/>
        <v>91.3</v>
      </c>
      <c r="G39" s="12">
        <f t="shared" si="7"/>
        <v>63.91</v>
      </c>
      <c r="H39" s="12">
        <f t="shared" si="1"/>
        <v>5</v>
      </c>
      <c r="I39" s="12">
        <v>1</v>
      </c>
      <c r="J39" s="12"/>
      <c r="K39" s="12">
        <v>18</v>
      </c>
      <c r="L39" s="12">
        <f t="shared" si="2"/>
        <v>13</v>
      </c>
      <c r="M39" s="12">
        <v>1</v>
      </c>
      <c r="N39" s="12">
        <f t="shared" si="3"/>
        <v>2</v>
      </c>
      <c r="O39" s="12">
        <f t="shared" si="4"/>
        <v>65.91</v>
      </c>
      <c r="P39" s="12">
        <f t="shared" si="5"/>
        <v>4</v>
      </c>
      <c r="Q39" s="12"/>
      <c r="R39" s="12"/>
      <c r="S39" s="12"/>
      <c r="T39" s="12"/>
      <c r="U39" s="12"/>
      <c r="V39" s="12"/>
      <c r="W39" s="12"/>
    </row>
    <row r="40" spans="1:23">
      <c r="A40" s="5">
        <v>2503170239</v>
      </c>
      <c r="B40" s="6" t="s">
        <v>60</v>
      </c>
      <c r="C40" s="7">
        <v>85</v>
      </c>
      <c r="D40" s="7">
        <v>90.2</v>
      </c>
      <c r="E40" s="15"/>
      <c r="F40" s="2">
        <f t="shared" si="6"/>
        <v>87.6</v>
      </c>
      <c r="G40" s="12">
        <f t="shared" si="7"/>
        <v>61.32</v>
      </c>
      <c r="H40" s="12">
        <f t="shared" si="1"/>
        <v>11</v>
      </c>
      <c r="I40" s="12">
        <v>0.5</v>
      </c>
      <c r="J40" s="12"/>
      <c r="K40" s="12">
        <v>4</v>
      </c>
      <c r="L40" s="12">
        <f t="shared" si="2"/>
        <v>-7</v>
      </c>
      <c r="M40" s="12"/>
      <c r="N40" s="12">
        <f t="shared" si="3"/>
        <v>0.5</v>
      </c>
      <c r="O40" s="12">
        <f t="shared" si="4"/>
        <v>61.82</v>
      </c>
      <c r="P40" s="12">
        <f t="shared" si="5"/>
        <v>13</v>
      </c>
      <c r="Q40" s="12"/>
      <c r="R40" s="12"/>
      <c r="S40" s="12"/>
      <c r="T40" s="12"/>
      <c r="U40" s="12"/>
      <c r="V40" s="12"/>
      <c r="W40" s="12"/>
    </row>
    <row r="41" spans="1:23">
      <c r="A41" s="5">
        <v>2503170240</v>
      </c>
      <c r="B41" s="6" t="s">
        <v>61</v>
      </c>
      <c r="C41" s="7">
        <v>72</v>
      </c>
      <c r="D41" s="7">
        <v>81.8</v>
      </c>
      <c r="E41" s="16" t="s">
        <v>62</v>
      </c>
      <c r="F41" s="2">
        <f t="shared" si="6"/>
        <v>76.9</v>
      </c>
      <c r="G41" s="12">
        <f t="shared" si="7"/>
        <v>53.83</v>
      </c>
      <c r="H41" s="12">
        <f t="shared" si="1"/>
        <v>40</v>
      </c>
      <c r="I41" s="12"/>
      <c r="J41" s="12"/>
      <c r="K41" s="12">
        <v>28</v>
      </c>
      <c r="L41" s="12">
        <f t="shared" si="2"/>
        <v>-12</v>
      </c>
      <c r="M41" s="12"/>
      <c r="N41" s="12">
        <f t="shared" si="3"/>
        <v>0</v>
      </c>
      <c r="O41" s="12">
        <f t="shared" si="4"/>
        <v>53.83</v>
      </c>
      <c r="P41" s="12">
        <f t="shared" si="5"/>
        <v>40</v>
      </c>
      <c r="Q41" s="12"/>
      <c r="R41" s="12"/>
      <c r="S41" s="12"/>
      <c r="T41" s="12"/>
      <c r="U41" s="12"/>
      <c r="V41" s="12"/>
      <c r="W41" s="12"/>
    </row>
    <row r="42" spans="1:23">
      <c r="A42" s="5">
        <v>2511160404</v>
      </c>
      <c r="B42" s="6" t="s">
        <v>63</v>
      </c>
      <c r="C42" s="7">
        <v>79</v>
      </c>
      <c r="D42" s="7">
        <v>81</v>
      </c>
      <c r="E42" s="15"/>
      <c r="F42" s="2">
        <f t="shared" si="6"/>
        <v>80</v>
      </c>
      <c r="G42" s="12">
        <f t="shared" si="7"/>
        <v>56</v>
      </c>
      <c r="H42" s="12">
        <f t="shared" si="1"/>
        <v>31</v>
      </c>
      <c r="I42" s="12"/>
      <c r="J42" s="12"/>
      <c r="K42" s="12">
        <v>34</v>
      </c>
      <c r="L42" s="12">
        <f t="shared" si="2"/>
        <v>3</v>
      </c>
      <c r="M42" s="12"/>
      <c r="N42" s="12">
        <f t="shared" si="3"/>
        <v>0</v>
      </c>
      <c r="O42" s="12">
        <f t="shared" si="4"/>
        <v>56</v>
      </c>
      <c r="P42" s="12">
        <f t="shared" si="5"/>
        <v>31</v>
      </c>
      <c r="Q42" s="12"/>
      <c r="R42" s="12"/>
      <c r="S42" s="12"/>
      <c r="T42" s="12"/>
      <c r="U42" s="12"/>
      <c r="V42" s="12"/>
      <c r="W42" s="12"/>
    </row>
    <row r="43" spans="1:23">
      <c r="A43" s="8">
        <v>2905170134</v>
      </c>
      <c r="B43" s="6" t="s">
        <v>64</v>
      </c>
      <c r="C43" s="7">
        <v>81</v>
      </c>
      <c r="D43" s="7">
        <v>89.6</v>
      </c>
      <c r="E43" s="15"/>
      <c r="F43" s="2">
        <f t="shared" si="6"/>
        <v>85.3</v>
      </c>
      <c r="G43" s="12">
        <f t="shared" si="7"/>
        <v>59.71</v>
      </c>
      <c r="H43" s="12">
        <f t="shared" si="1"/>
        <v>15</v>
      </c>
      <c r="I43" s="12">
        <v>0.5</v>
      </c>
      <c r="J43" s="12"/>
      <c r="K43" s="12">
        <v>15</v>
      </c>
      <c r="L43" s="12">
        <f t="shared" si="2"/>
        <v>0</v>
      </c>
      <c r="M43" s="12"/>
      <c r="N43" s="12">
        <f t="shared" si="3"/>
        <v>0.5</v>
      </c>
      <c r="O43" s="12">
        <f t="shared" si="4"/>
        <v>60.21</v>
      </c>
      <c r="P43" s="12">
        <f t="shared" si="5"/>
        <v>18</v>
      </c>
      <c r="Q43" s="12"/>
      <c r="R43" s="12"/>
      <c r="S43" s="12"/>
      <c r="T43" s="12"/>
      <c r="U43" s="12"/>
      <c r="V43" s="12"/>
      <c r="W43" s="12"/>
    </row>
    <row r="44" spans="1:23">
      <c r="A44" s="8">
        <v>2811170115</v>
      </c>
      <c r="B44" s="6" t="s">
        <v>65</v>
      </c>
      <c r="C44" s="7">
        <v>78</v>
      </c>
      <c r="D44" s="7">
        <v>73</v>
      </c>
      <c r="E44" s="16" t="s">
        <v>66</v>
      </c>
      <c r="F44" s="2">
        <f t="shared" si="6"/>
        <v>75.5</v>
      </c>
      <c r="G44" s="12">
        <f t="shared" si="7"/>
        <v>52.85</v>
      </c>
      <c r="H44" s="12">
        <f t="shared" si="1"/>
        <v>42</v>
      </c>
      <c r="I44" s="12"/>
      <c r="J44" s="12"/>
      <c r="K44" s="12">
        <v>43</v>
      </c>
      <c r="L44" s="12">
        <f t="shared" si="2"/>
        <v>1</v>
      </c>
      <c r="M44" s="12"/>
      <c r="N44" s="12">
        <f t="shared" si="3"/>
        <v>0</v>
      </c>
      <c r="O44" s="12">
        <f t="shared" si="4"/>
        <v>52.85</v>
      </c>
      <c r="P44" s="12">
        <f t="shared" si="5"/>
        <v>42</v>
      </c>
      <c r="Q44" s="12"/>
      <c r="R44" s="12"/>
      <c r="S44" s="12"/>
      <c r="T44" s="12"/>
      <c r="U44" s="12"/>
      <c r="V44" s="12"/>
      <c r="W44" s="12"/>
    </row>
    <row r="45" spans="1:23">
      <c r="A45" s="8">
        <v>2905170101</v>
      </c>
      <c r="B45" s="6" t="s">
        <v>67</v>
      </c>
      <c r="C45" s="7">
        <v>89</v>
      </c>
      <c r="D45" s="7">
        <v>82.8</v>
      </c>
      <c r="E45" s="15">
        <v>85.9</v>
      </c>
      <c r="F45" s="2">
        <f t="shared" si="6"/>
        <v>85.9</v>
      </c>
      <c r="G45" s="12">
        <f t="shared" si="7"/>
        <v>60.13</v>
      </c>
      <c r="H45" s="12">
        <f t="shared" si="1"/>
        <v>14</v>
      </c>
      <c r="I45" s="12"/>
      <c r="J45" s="12"/>
      <c r="K45" s="12">
        <v>41</v>
      </c>
      <c r="L45" s="12">
        <f t="shared" si="2"/>
        <v>27</v>
      </c>
      <c r="M45" s="12">
        <v>2</v>
      </c>
      <c r="N45" s="12">
        <f t="shared" si="3"/>
        <v>2</v>
      </c>
      <c r="O45" s="12">
        <f t="shared" si="4"/>
        <v>62.13</v>
      </c>
      <c r="P45" s="12">
        <f t="shared" si="5"/>
        <v>12</v>
      </c>
      <c r="Q45" s="12"/>
      <c r="R45" s="12"/>
      <c r="S45" s="12"/>
      <c r="T45" s="12"/>
      <c r="U45" s="12"/>
      <c r="V45" s="12"/>
      <c r="W45" s="12"/>
    </row>
    <row r="46" spans="1:23">
      <c r="A46" s="8">
        <v>3005160130</v>
      </c>
      <c r="B46" s="6" t="s">
        <v>68</v>
      </c>
      <c r="C46" s="7">
        <v>88</v>
      </c>
      <c r="D46" s="7">
        <v>86.4</v>
      </c>
      <c r="E46" s="15"/>
      <c r="F46" s="2">
        <f t="shared" si="6"/>
        <v>87.2</v>
      </c>
      <c r="G46" s="12">
        <f t="shared" si="7"/>
        <v>61.04</v>
      </c>
      <c r="H46" s="12">
        <f t="shared" si="1"/>
        <v>12</v>
      </c>
      <c r="I46" s="12"/>
      <c r="J46" s="12"/>
      <c r="K46" s="12">
        <v>20</v>
      </c>
      <c r="L46" s="12">
        <f t="shared" si="2"/>
        <v>8</v>
      </c>
      <c r="M46" s="12"/>
      <c r="N46" s="12">
        <f t="shared" si="3"/>
        <v>0</v>
      </c>
      <c r="O46" s="12">
        <f t="shared" si="4"/>
        <v>61.04</v>
      </c>
      <c r="P46" s="12">
        <f t="shared" si="5"/>
        <v>16</v>
      </c>
      <c r="Q46" s="12"/>
      <c r="R46" s="12"/>
      <c r="S46" s="12"/>
      <c r="T46" s="12"/>
      <c r="U46" s="12"/>
      <c r="V46" s="12"/>
      <c r="W46" s="12"/>
    </row>
    <row r="47" spans="1:23">
      <c r="A47" s="9">
        <v>2503170213</v>
      </c>
      <c r="B47" s="10" t="s">
        <v>69</v>
      </c>
      <c r="C47" s="11" t="s">
        <v>70</v>
      </c>
      <c r="D47" s="11" t="s">
        <v>70</v>
      </c>
      <c r="E47" s="12"/>
      <c r="F47" s="10"/>
      <c r="G47" s="12"/>
      <c r="H47" s="12"/>
      <c r="I47" s="12"/>
      <c r="J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>
      <c r="A48" s="12"/>
      <c r="B48" s="10"/>
      <c r="C48" s="12"/>
      <c r="D48" s="12"/>
      <c r="E48" s="12"/>
      <c r="F48" s="10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>
      <c r="A49" s="12"/>
      <c r="B49" s="10"/>
      <c r="C49" s="12"/>
      <c r="D49" s="12"/>
      <c r="E49" s="12"/>
      <c r="F49" s="10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>
      <c r="A50" s="12"/>
      <c r="B50" s="10"/>
      <c r="C50" s="12"/>
      <c r="D50" s="12"/>
      <c r="E50" s="12"/>
      <c r="F50" s="10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>
      <c r="A51" s="12"/>
      <c r="B51" s="10"/>
      <c r="C51" s="12"/>
      <c r="D51" s="12"/>
      <c r="E51" s="12"/>
      <c r="F51" s="10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>
      <c r="A52" s="12"/>
      <c r="B52" s="10"/>
      <c r="C52" s="12"/>
      <c r="D52" s="12"/>
      <c r="E52" s="12"/>
      <c r="F52" s="1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>
      <c r="A53" s="12"/>
      <c r="B53" s="10"/>
      <c r="C53" s="12"/>
      <c r="D53" s="12"/>
      <c r="E53" s="12"/>
      <c r="F53" s="10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>
      <c r="A54" s="12"/>
      <c r="B54" s="10"/>
      <c r="C54" s="12"/>
      <c r="D54" s="12"/>
      <c r="E54" s="12"/>
      <c r="F54" s="10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>
      <c r="A55" s="12"/>
      <c r="B55" s="10"/>
      <c r="C55" s="12"/>
      <c r="D55" s="12"/>
      <c r="E55" s="12"/>
      <c r="F55" s="10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>
      <c r="A56" s="12"/>
      <c r="B56" s="10"/>
      <c r="C56" s="12"/>
      <c r="D56" s="12"/>
      <c r="E56" s="12"/>
      <c r="F56" s="10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>
      <c r="A57" s="12"/>
      <c r="B57" s="10"/>
      <c r="C57" s="12"/>
      <c r="D57" s="12"/>
      <c r="E57" s="12"/>
      <c r="F57" s="10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>
      <c r="A58" s="12"/>
      <c r="B58" s="10"/>
      <c r="C58" s="12"/>
      <c r="D58" s="12"/>
      <c r="E58" s="12"/>
      <c r="F58" s="10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>
      <c r="A59" s="12"/>
      <c r="B59" s="10"/>
      <c r="C59" s="12"/>
      <c r="D59" s="12"/>
      <c r="E59" s="12"/>
      <c r="F59" s="10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>
      <c r="A60" s="12"/>
      <c r="B60" s="10"/>
      <c r="C60" s="12"/>
      <c r="D60" s="12"/>
      <c r="E60" s="12"/>
      <c r="F60" s="10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>
      <c r="A61" s="12"/>
      <c r="B61" s="10"/>
      <c r="C61" s="12"/>
      <c r="D61" s="12"/>
      <c r="E61" s="12"/>
      <c r="F61" s="10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>
      <c r="A62" s="12"/>
      <c r="B62" s="10"/>
      <c r="C62" s="12"/>
      <c r="D62" s="12"/>
      <c r="E62" s="12"/>
      <c r="F62" s="10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>
      <c r="A63" s="12"/>
      <c r="B63" s="10"/>
      <c r="C63" s="12"/>
      <c r="D63" s="12"/>
      <c r="E63" s="12"/>
      <c r="F63" s="10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>
      <c r="A64" s="12"/>
      <c r="B64" s="10"/>
      <c r="C64" s="12"/>
      <c r="D64" s="12"/>
      <c r="E64" s="12"/>
      <c r="F64" s="10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>
      <c r="A65" s="12"/>
      <c r="B65" s="10"/>
      <c r="C65" s="12"/>
      <c r="D65" s="12"/>
      <c r="E65" s="12"/>
      <c r="F65" s="1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>
      <c r="A66" s="12"/>
      <c r="B66" s="10"/>
      <c r="C66" s="12"/>
      <c r="D66" s="12"/>
      <c r="E66" s="12"/>
      <c r="F66" s="1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>
      <c r="A67" s="12"/>
      <c r="B67" s="10"/>
      <c r="C67" s="12"/>
      <c r="D67" s="12"/>
      <c r="E67" s="12"/>
      <c r="F67" s="1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>
      <c r="A68" s="12"/>
      <c r="B68" s="10"/>
      <c r="C68" s="12"/>
      <c r="D68" s="12"/>
      <c r="E68" s="12"/>
      <c r="F68" s="1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>
      <c r="A69" s="12"/>
      <c r="B69" s="10"/>
      <c r="C69" s="12"/>
      <c r="D69" s="12"/>
      <c r="E69" s="12"/>
      <c r="F69" s="10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>
      <c r="A70" s="12"/>
      <c r="B70" s="10"/>
      <c r="C70" s="12"/>
      <c r="D70" s="12"/>
      <c r="E70" s="12"/>
      <c r="F70" s="10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>
      <c r="A71" s="12"/>
      <c r="B71" s="10"/>
      <c r="C71" s="12"/>
      <c r="D71" s="12"/>
      <c r="E71" s="12"/>
      <c r="F71" s="10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>
      <c r="A72" s="12"/>
      <c r="B72" s="10"/>
      <c r="C72" s="12"/>
      <c r="D72" s="12"/>
      <c r="E72" s="12"/>
      <c r="F72" s="10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>
      <c r="A73" s="12"/>
      <c r="B73" s="10"/>
      <c r="C73" s="12"/>
      <c r="D73" s="12"/>
      <c r="E73" s="12"/>
      <c r="F73" s="10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>
      <c r="A74" s="12"/>
      <c r="B74" s="10"/>
      <c r="C74" s="12"/>
      <c r="D74" s="12"/>
      <c r="E74" s="12"/>
      <c r="F74" s="10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>
      <c r="A75" s="12"/>
      <c r="B75" s="10"/>
      <c r="C75" s="12"/>
      <c r="D75" s="12"/>
      <c r="E75" s="12"/>
      <c r="F75" s="10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>
      <c r="A76" s="12"/>
      <c r="B76" s="10"/>
      <c r="C76" s="12"/>
      <c r="D76" s="12"/>
      <c r="E76" s="12"/>
      <c r="F76" s="10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>
      <c r="A77" s="12"/>
      <c r="B77" s="10"/>
      <c r="C77" s="12"/>
      <c r="D77" s="12"/>
      <c r="E77" s="12"/>
      <c r="F77" s="10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>
      <c r="A78" s="12"/>
      <c r="B78" s="10"/>
      <c r="C78" s="12"/>
      <c r="D78" s="12"/>
      <c r="E78" s="12"/>
      <c r="F78" s="10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>
      <c r="A79" s="12"/>
      <c r="B79" s="10"/>
      <c r="C79" s="12"/>
      <c r="D79" s="12"/>
      <c r="E79" s="12"/>
      <c r="F79" s="10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>
      <c r="A80" s="12"/>
      <c r="B80" s="10"/>
      <c r="C80" s="12"/>
      <c r="D80" s="12"/>
      <c r="E80" s="12"/>
      <c r="F80" s="10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>
      <c r="A81" s="12"/>
      <c r="B81" s="10"/>
      <c r="C81" s="12"/>
      <c r="D81" s="12"/>
      <c r="E81" s="12"/>
      <c r="F81" s="10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>
      <c r="A82" s="12"/>
      <c r="B82" s="10"/>
      <c r="C82" s="12"/>
      <c r="D82" s="12"/>
      <c r="E82" s="12"/>
      <c r="F82" s="10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>
      <c r="A83" s="12"/>
      <c r="B83" s="10"/>
      <c r="C83" s="12"/>
      <c r="D83" s="12"/>
      <c r="E83" s="12"/>
      <c r="F83" s="10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>
      <c r="A84" s="12"/>
      <c r="B84" s="10"/>
      <c r="C84" s="12"/>
      <c r="D84" s="12"/>
      <c r="E84" s="12"/>
      <c r="F84" s="10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>
      <c r="A85" s="12"/>
      <c r="B85" s="10"/>
      <c r="C85" s="12"/>
      <c r="D85" s="12"/>
      <c r="E85" s="12"/>
      <c r="F85" s="10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>
      <c r="A86" s="12"/>
      <c r="B86" s="10"/>
      <c r="C86" s="12"/>
      <c r="D86" s="12"/>
      <c r="E86" s="12"/>
      <c r="F86" s="10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>
      <c r="A87" s="12"/>
      <c r="B87" s="10"/>
      <c r="C87" s="12"/>
      <c r="D87" s="12"/>
      <c r="E87" s="12"/>
      <c r="F87" s="10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>
      <c r="A88" s="12"/>
      <c r="B88" s="10"/>
      <c r="C88" s="12"/>
      <c r="D88" s="12"/>
      <c r="E88" s="12"/>
      <c r="F88" s="10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>
      <c r="A89" s="12"/>
      <c r="B89" s="10"/>
      <c r="C89" s="12"/>
      <c r="D89" s="12"/>
      <c r="E89" s="12"/>
      <c r="F89" s="10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>
      <c r="A90" s="12"/>
      <c r="B90" s="10"/>
      <c r="C90" s="12"/>
      <c r="D90" s="12"/>
      <c r="E90" s="12"/>
      <c r="F90" s="10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>
      <c r="A91" s="12"/>
      <c r="B91" s="10"/>
      <c r="C91" s="12"/>
      <c r="D91" s="12"/>
      <c r="E91" s="12"/>
      <c r="F91" s="10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>
      <c r="A92" s="12"/>
      <c r="B92" s="10"/>
      <c r="C92" s="12"/>
      <c r="D92" s="12"/>
      <c r="E92" s="12"/>
      <c r="F92" s="10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>
      <c r="A93" s="12"/>
      <c r="B93" s="10"/>
      <c r="C93" s="12"/>
      <c r="D93" s="12"/>
      <c r="E93" s="12"/>
      <c r="F93" s="10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>
      <c r="A94" s="12"/>
      <c r="B94" s="10"/>
      <c r="C94" s="12"/>
      <c r="D94" s="12"/>
      <c r="E94" s="12"/>
      <c r="F94" s="10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>
      <c r="A95" s="12"/>
      <c r="B95" s="10"/>
      <c r="C95" s="12"/>
      <c r="D95" s="12"/>
      <c r="E95" s="12"/>
      <c r="F95" s="10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>
      <c r="A96" s="12"/>
      <c r="B96" s="10"/>
      <c r="C96" s="12"/>
      <c r="D96" s="12"/>
      <c r="E96" s="12"/>
      <c r="F96" s="10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>
      <c r="A97" s="12"/>
      <c r="B97" s="10"/>
      <c r="C97" s="12"/>
      <c r="D97" s="12"/>
      <c r="E97" s="12"/>
      <c r="F97" s="10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>
      <c r="A98" s="12"/>
      <c r="B98" s="10"/>
      <c r="C98" s="12"/>
      <c r="D98" s="12"/>
      <c r="E98" s="12"/>
      <c r="F98" s="10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>
      <c r="A99" s="12"/>
      <c r="B99" s="10"/>
      <c r="C99" s="12"/>
      <c r="D99" s="12"/>
      <c r="E99" s="12"/>
      <c r="F99" s="10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>
      <c r="A100" s="12"/>
      <c r="B100" s="10"/>
      <c r="C100" s="12"/>
      <c r="D100" s="12"/>
      <c r="E100" s="12"/>
      <c r="F100" s="10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>
      <c r="A101" s="12"/>
      <c r="B101" s="10"/>
      <c r="C101" s="12"/>
      <c r="D101" s="12"/>
      <c r="E101" s="12"/>
      <c r="F101" s="10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>
      <c r="A102" s="12"/>
      <c r="B102" s="10"/>
      <c r="C102" s="12"/>
      <c r="D102" s="12"/>
      <c r="E102" s="12"/>
      <c r="F102" s="10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>
      <c r="A103" s="12"/>
      <c r="B103" s="10"/>
      <c r="C103" s="12"/>
      <c r="D103" s="12"/>
      <c r="E103" s="12"/>
      <c r="F103" s="10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>
      <c r="A104" s="12"/>
      <c r="B104" s="10"/>
      <c r="C104" s="12"/>
      <c r="D104" s="12"/>
      <c r="E104" s="12"/>
      <c r="F104" s="10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>
      <c r="A105" s="12"/>
      <c r="B105" s="10"/>
      <c r="C105" s="12"/>
      <c r="D105" s="12"/>
      <c r="E105" s="12"/>
      <c r="F105" s="10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>
      <c r="A106" s="12"/>
      <c r="B106" s="10"/>
      <c r="C106" s="12"/>
      <c r="D106" s="12"/>
      <c r="E106" s="12"/>
      <c r="F106" s="10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>
      <c r="A107" s="12"/>
      <c r="B107" s="10"/>
      <c r="C107" s="12"/>
      <c r="D107" s="12"/>
      <c r="E107" s="12"/>
      <c r="F107" s="10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>
      <c r="A108" s="12"/>
      <c r="B108" s="10"/>
      <c r="C108" s="12"/>
      <c r="D108" s="12"/>
      <c r="E108" s="12"/>
      <c r="F108" s="10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>
      <c r="A109" s="12"/>
      <c r="B109" s="10"/>
      <c r="C109" s="12"/>
      <c r="D109" s="12"/>
      <c r="E109" s="12"/>
      <c r="F109" s="10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>
      <c r="A110" s="12"/>
      <c r="B110" s="10"/>
      <c r="C110" s="12"/>
      <c r="D110" s="12"/>
      <c r="E110" s="12"/>
      <c r="F110" s="10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>
      <c r="A111" s="12"/>
      <c r="B111" s="10"/>
      <c r="C111" s="12"/>
      <c r="D111" s="12"/>
      <c r="E111" s="12"/>
      <c r="F111" s="10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>
      <c r="A112" s="12"/>
      <c r="B112" s="10"/>
      <c r="C112" s="12"/>
      <c r="D112" s="12"/>
      <c r="E112" s="12"/>
      <c r="F112" s="10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>
      <c r="A113" s="12"/>
      <c r="B113" s="10"/>
      <c r="C113" s="12"/>
      <c r="D113" s="12"/>
      <c r="E113" s="12"/>
      <c r="F113" s="10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>
      <c r="A114" s="12"/>
      <c r="B114" s="10"/>
      <c r="C114" s="12"/>
      <c r="D114" s="12"/>
      <c r="E114" s="12"/>
      <c r="F114" s="10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>
      <c r="A115" s="12"/>
      <c r="B115" s="10"/>
      <c r="C115" s="12"/>
      <c r="D115" s="12"/>
      <c r="E115" s="12"/>
      <c r="F115" s="10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>
      <c r="A116" s="12"/>
      <c r="B116" s="10"/>
      <c r="C116" s="12"/>
      <c r="D116" s="12"/>
      <c r="E116" s="12"/>
      <c r="F116" s="10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>
      <c r="A117" s="12"/>
      <c r="B117" s="10"/>
      <c r="C117" s="12"/>
      <c r="D117" s="12"/>
      <c r="E117" s="12"/>
      <c r="F117" s="10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>
      <c r="A118" s="12"/>
      <c r="B118" s="10"/>
      <c r="C118" s="12"/>
      <c r="D118" s="12"/>
      <c r="E118" s="12"/>
      <c r="F118" s="10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>
      <c r="A119" s="12"/>
      <c r="B119" s="10"/>
      <c r="C119" s="12"/>
      <c r="D119" s="12"/>
      <c r="E119" s="12"/>
      <c r="F119" s="10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>
      <c r="A120" s="12"/>
      <c r="B120" s="10"/>
      <c r="C120" s="12"/>
      <c r="D120" s="12"/>
      <c r="E120" s="12"/>
      <c r="F120" s="10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1:23">
      <c r="A121" s="12"/>
      <c r="B121" s="10"/>
      <c r="C121" s="12"/>
      <c r="D121" s="12"/>
      <c r="E121" s="12"/>
      <c r="F121" s="10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>
      <c r="A122" s="12"/>
      <c r="B122" s="10"/>
      <c r="C122" s="12"/>
      <c r="D122" s="12"/>
      <c r="E122" s="12"/>
      <c r="F122" s="10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>
      <c r="A123" s="12"/>
      <c r="B123" s="10"/>
      <c r="C123" s="12"/>
      <c r="D123" s="12"/>
      <c r="E123" s="12"/>
      <c r="F123" s="10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>
      <c r="A124" s="12"/>
      <c r="B124" s="10"/>
      <c r="C124" s="12"/>
      <c r="D124" s="12"/>
      <c r="E124" s="12"/>
      <c r="F124" s="10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>
      <c r="A125" s="12"/>
      <c r="B125" s="10"/>
      <c r="C125" s="12"/>
      <c r="D125" s="12"/>
      <c r="E125" s="12"/>
      <c r="F125" s="10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>
      <c r="A126" s="12"/>
      <c r="B126" s="10"/>
      <c r="C126" s="12"/>
      <c r="D126" s="12"/>
      <c r="E126" s="12"/>
      <c r="F126" s="10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1:23">
      <c r="A127" s="12"/>
      <c r="B127" s="10"/>
      <c r="C127" s="12"/>
      <c r="D127" s="12"/>
      <c r="E127" s="12"/>
      <c r="F127" s="10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>
      <c r="A128" s="12"/>
      <c r="B128" s="10"/>
      <c r="C128" s="12"/>
      <c r="D128" s="12"/>
      <c r="E128" s="12"/>
      <c r="F128" s="10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1:23">
      <c r="A129" s="12"/>
      <c r="B129" s="10"/>
      <c r="C129" s="12"/>
      <c r="D129" s="12"/>
      <c r="E129" s="12"/>
      <c r="F129" s="10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>
      <c r="A130" s="12"/>
      <c r="B130" s="10"/>
      <c r="C130" s="12"/>
      <c r="D130" s="12"/>
      <c r="E130" s="12"/>
      <c r="F130" s="10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>
      <c r="A131" s="12"/>
      <c r="B131" s="10"/>
      <c r="C131" s="12"/>
      <c r="D131" s="12"/>
      <c r="E131" s="12"/>
      <c r="F131" s="10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>
      <c r="A132" s="12"/>
      <c r="B132" s="10"/>
      <c r="C132" s="12"/>
      <c r="D132" s="12"/>
      <c r="E132" s="12"/>
      <c r="F132" s="10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>
      <c r="A133" s="12"/>
      <c r="B133" s="10"/>
      <c r="C133" s="12"/>
      <c r="D133" s="12"/>
      <c r="E133" s="12"/>
      <c r="F133" s="10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>
      <c r="A134" s="12"/>
      <c r="B134" s="10"/>
      <c r="C134" s="12"/>
      <c r="D134" s="12"/>
      <c r="E134" s="12"/>
      <c r="F134" s="10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>
      <c r="A135" s="12"/>
      <c r="B135" s="10"/>
      <c r="C135" s="12"/>
      <c r="D135" s="12"/>
      <c r="E135" s="12"/>
      <c r="F135" s="10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>
      <c r="A136" s="12"/>
      <c r="B136" s="10"/>
      <c r="C136" s="12"/>
      <c r="D136" s="12"/>
      <c r="E136" s="12"/>
      <c r="F136" s="10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>
      <c r="A137" s="12"/>
      <c r="B137" s="10"/>
      <c r="C137" s="12"/>
      <c r="D137" s="12"/>
      <c r="E137" s="12"/>
      <c r="F137" s="10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>
      <c r="A138" s="12"/>
      <c r="B138" s="10"/>
      <c r="C138" s="12"/>
      <c r="D138" s="12"/>
      <c r="E138" s="12"/>
      <c r="F138" s="10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>
      <c r="A139" s="12"/>
      <c r="B139" s="10"/>
      <c r="C139" s="12"/>
      <c r="D139" s="12"/>
      <c r="E139" s="12"/>
      <c r="F139" s="10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>
      <c r="A140" s="12"/>
      <c r="B140" s="10"/>
      <c r="C140" s="12"/>
      <c r="D140" s="12"/>
      <c r="E140" s="12"/>
      <c r="F140" s="10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>
      <c r="A141" s="12"/>
      <c r="B141" s="10"/>
      <c r="C141" s="12"/>
      <c r="D141" s="12"/>
      <c r="E141" s="12"/>
      <c r="F141" s="10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>
      <c r="A142" s="12"/>
      <c r="B142" s="10"/>
      <c r="C142" s="12"/>
      <c r="D142" s="12"/>
      <c r="E142" s="12"/>
      <c r="F142" s="10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>
      <c r="A143" s="12"/>
      <c r="B143" s="10"/>
      <c r="C143" s="12"/>
      <c r="D143" s="12"/>
      <c r="E143" s="12"/>
      <c r="F143" s="10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>
      <c r="A144" s="12"/>
      <c r="B144" s="10"/>
      <c r="C144" s="12"/>
      <c r="D144" s="12"/>
      <c r="E144" s="12"/>
      <c r="F144" s="10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>
      <c r="A145" s="12"/>
      <c r="B145" s="10"/>
      <c r="C145" s="12"/>
      <c r="D145" s="12"/>
      <c r="E145" s="12"/>
      <c r="F145" s="10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>
      <c r="A146" s="12"/>
      <c r="B146" s="10"/>
      <c r="C146" s="12"/>
      <c r="D146" s="12"/>
      <c r="E146" s="12"/>
      <c r="F146" s="10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>
      <c r="A147" s="12"/>
      <c r="B147" s="10"/>
      <c r="C147" s="12"/>
      <c r="D147" s="12"/>
      <c r="E147" s="12"/>
      <c r="F147" s="10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>
      <c r="A148" s="12"/>
      <c r="B148" s="10"/>
      <c r="C148" s="12"/>
      <c r="D148" s="12"/>
      <c r="E148" s="12"/>
      <c r="F148" s="10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>
      <c r="A149" s="12"/>
      <c r="B149" s="10"/>
      <c r="C149" s="12"/>
      <c r="D149" s="12"/>
      <c r="E149" s="12"/>
      <c r="F149" s="10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>
      <c r="A150" s="12"/>
      <c r="B150" s="10"/>
      <c r="C150" s="12"/>
      <c r="D150" s="12"/>
      <c r="E150" s="12"/>
      <c r="F150" s="10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>
      <c r="A151" s="12"/>
      <c r="B151" s="10"/>
      <c r="C151" s="12"/>
      <c r="D151" s="12"/>
      <c r="E151" s="12"/>
      <c r="F151" s="10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>
      <c r="A152" s="12"/>
      <c r="B152" s="10"/>
      <c r="C152" s="12"/>
      <c r="D152" s="12"/>
      <c r="E152" s="12"/>
      <c r="F152" s="10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>
      <c r="A153" s="12"/>
      <c r="B153" s="10"/>
      <c r="C153" s="12"/>
      <c r="D153" s="12"/>
      <c r="E153" s="12"/>
      <c r="F153" s="10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>
      <c r="A154" s="12"/>
      <c r="B154" s="10"/>
      <c r="C154" s="12"/>
      <c r="D154" s="12"/>
      <c r="E154" s="12"/>
      <c r="F154" s="10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>
      <c r="A155" s="12"/>
      <c r="B155" s="10"/>
      <c r="C155" s="12"/>
      <c r="D155" s="12"/>
      <c r="E155" s="12"/>
      <c r="F155" s="10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>
      <c r="A156" s="12"/>
      <c r="B156" s="10"/>
      <c r="C156" s="12"/>
      <c r="D156" s="12"/>
      <c r="E156" s="12"/>
      <c r="F156" s="10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>
      <c r="A157" s="12"/>
      <c r="B157" s="10"/>
      <c r="C157" s="12"/>
      <c r="D157" s="12"/>
      <c r="E157" s="12"/>
      <c r="F157" s="10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>
      <c r="A158" s="12"/>
      <c r="B158" s="10"/>
      <c r="C158" s="12"/>
      <c r="D158" s="12"/>
      <c r="E158" s="12"/>
      <c r="F158" s="10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>
      <c r="A159" s="12"/>
      <c r="B159" s="10"/>
      <c r="C159" s="12"/>
      <c r="D159" s="12"/>
      <c r="E159" s="12"/>
      <c r="F159" s="10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>
      <c r="A160" s="12"/>
      <c r="B160" s="10"/>
      <c r="C160" s="12"/>
      <c r="D160" s="12"/>
      <c r="E160" s="12"/>
      <c r="F160" s="10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>
      <c r="A161" s="12"/>
      <c r="B161" s="10"/>
      <c r="C161" s="12"/>
      <c r="D161" s="12"/>
      <c r="E161" s="12"/>
      <c r="F161" s="10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>
      <c r="A162" s="12"/>
      <c r="B162" s="10"/>
      <c r="C162" s="12"/>
      <c r="D162" s="12"/>
      <c r="E162" s="12"/>
      <c r="F162" s="10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1:23">
      <c r="A163" s="12"/>
      <c r="B163" s="10"/>
      <c r="C163" s="12"/>
      <c r="D163" s="12"/>
      <c r="E163" s="12"/>
      <c r="F163" s="10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1:23">
      <c r="A164" s="12"/>
      <c r="B164" s="10"/>
      <c r="C164" s="12"/>
      <c r="D164" s="12"/>
      <c r="E164" s="12"/>
      <c r="F164" s="10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1:23">
      <c r="A165" s="12"/>
      <c r="B165" s="10"/>
      <c r="C165" s="12"/>
      <c r="D165" s="12"/>
      <c r="E165" s="12"/>
      <c r="F165" s="10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>
      <c r="A166" s="12"/>
      <c r="B166" s="10"/>
      <c r="C166" s="12"/>
      <c r="D166" s="12"/>
      <c r="E166" s="12"/>
      <c r="F166" s="10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1:23">
      <c r="A167" s="12"/>
      <c r="B167" s="10"/>
      <c r="C167" s="12"/>
      <c r="D167" s="12"/>
      <c r="E167" s="12"/>
      <c r="F167" s="10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1:23">
      <c r="A168" s="12"/>
      <c r="B168" s="10"/>
      <c r="C168" s="12"/>
      <c r="D168" s="12"/>
      <c r="E168" s="12"/>
      <c r="F168" s="10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1:23">
      <c r="A169" s="12"/>
      <c r="B169" s="10"/>
      <c r="C169" s="12"/>
      <c r="D169" s="12"/>
      <c r="E169" s="12"/>
      <c r="F169" s="10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1:23">
      <c r="A170" s="12"/>
      <c r="B170" s="10"/>
      <c r="C170" s="12"/>
      <c r="D170" s="12"/>
      <c r="E170" s="12"/>
      <c r="F170" s="10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1:23">
      <c r="A171" s="12"/>
      <c r="B171" s="10"/>
      <c r="C171" s="12"/>
      <c r="D171" s="12"/>
      <c r="E171" s="12"/>
      <c r="F171" s="10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1:23">
      <c r="A172" s="12"/>
      <c r="B172" s="10"/>
      <c r="C172" s="12"/>
      <c r="D172" s="12"/>
      <c r="E172" s="12"/>
      <c r="F172" s="10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1:23">
      <c r="A173" s="12"/>
      <c r="B173" s="10"/>
      <c r="C173" s="12"/>
      <c r="D173" s="12"/>
      <c r="E173" s="12"/>
      <c r="F173" s="10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1:23">
      <c r="A174" s="12"/>
      <c r="B174" s="10"/>
      <c r="C174" s="12"/>
      <c r="D174" s="12"/>
      <c r="E174" s="12"/>
      <c r="F174" s="10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1:23">
      <c r="A175" s="12"/>
      <c r="B175" s="10"/>
      <c r="C175" s="12"/>
      <c r="D175" s="12"/>
      <c r="E175" s="12"/>
      <c r="F175" s="10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>
      <c r="A176" s="12"/>
      <c r="B176" s="10"/>
      <c r="C176" s="12"/>
      <c r="D176" s="12"/>
      <c r="E176" s="12"/>
      <c r="F176" s="10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>
      <c r="A177" s="12"/>
      <c r="B177" s="10"/>
      <c r="C177" s="12"/>
      <c r="D177" s="12"/>
      <c r="E177" s="12"/>
      <c r="F177" s="10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>
      <c r="A178" s="12"/>
      <c r="B178" s="10"/>
      <c r="C178" s="12"/>
      <c r="D178" s="12"/>
      <c r="E178" s="12"/>
      <c r="F178" s="10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>
      <c r="A179" s="12"/>
      <c r="B179" s="10"/>
      <c r="C179" s="12"/>
      <c r="D179" s="12"/>
      <c r="E179" s="12"/>
      <c r="F179" s="10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>
      <c r="A180" s="12"/>
      <c r="B180" s="10"/>
      <c r="C180" s="12"/>
      <c r="D180" s="12"/>
      <c r="E180" s="12"/>
      <c r="F180" s="10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>
      <c r="A181" s="12"/>
      <c r="B181" s="10"/>
      <c r="C181" s="12"/>
      <c r="D181" s="12"/>
      <c r="E181" s="12"/>
      <c r="F181" s="10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>
      <c r="A182" s="12"/>
      <c r="B182" s="10"/>
      <c r="C182" s="12"/>
      <c r="D182" s="12"/>
      <c r="E182" s="12"/>
      <c r="F182" s="10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1:23">
      <c r="A183" s="12"/>
      <c r="B183" s="10"/>
      <c r="C183" s="12"/>
      <c r="D183" s="12"/>
      <c r="E183" s="12"/>
      <c r="F183" s="10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1:23">
      <c r="A184" s="12"/>
      <c r="B184" s="10"/>
      <c r="C184" s="12"/>
      <c r="D184" s="12"/>
      <c r="E184" s="12"/>
      <c r="F184" s="10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1:23">
      <c r="A185" s="12"/>
      <c r="B185" s="10"/>
      <c r="C185" s="12"/>
      <c r="D185" s="12"/>
      <c r="E185" s="12"/>
      <c r="F185" s="10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>
      <c r="A186" s="12"/>
      <c r="B186" s="10"/>
      <c r="C186" s="12"/>
      <c r="D186" s="12"/>
      <c r="E186" s="12"/>
      <c r="F186" s="10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1:23">
      <c r="A187" s="12"/>
      <c r="B187" s="10"/>
      <c r="C187" s="12"/>
      <c r="D187" s="12"/>
      <c r="E187" s="12"/>
      <c r="F187" s="10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1:23">
      <c r="A188" s="12"/>
      <c r="B188" s="10"/>
      <c r="C188" s="12"/>
      <c r="D188" s="12"/>
      <c r="E188" s="12"/>
      <c r="F188" s="10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1:23">
      <c r="A189" s="12"/>
      <c r="B189" s="10"/>
      <c r="C189" s="12"/>
      <c r="D189" s="12"/>
      <c r="E189" s="12"/>
      <c r="F189" s="10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1:23">
      <c r="A190" s="12"/>
      <c r="B190" s="10"/>
      <c r="C190" s="12"/>
      <c r="D190" s="12"/>
      <c r="E190" s="12"/>
      <c r="F190" s="10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1:23">
      <c r="A191" s="12"/>
      <c r="B191" s="10"/>
      <c r="C191" s="12"/>
      <c r="D191" s="12"/>
      <c r="E191" s="12"/>
      <c r="F191" s="10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1:23">
      <c r="A192" s="12"/>
      <c r="B192" s="10"/>
      <c r="C192" s="12"/>
      <c r="D192" s="12"/>
      <c r="E192" s="12"/>
      <c r="F192" s="10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1:23">
      <c r="A193" s="12"/>
      <c r="B193" s="10"/>
      <c r="C193" s="12"/>
      <c r="D193" s="12"/>
      <c r="E193" s="12"/>
      <c r="F193" s="10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1:23">
      <c r="A194" s="12"/>
      <c r="B194" s="10"/>
      <c r="C194" s="12"/>
      <c r="D194" s="12"/>
      <c r="E194" s="12"/>
      <c r="F194" s="10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1:23">
      <c r="A195" s="12"/>
      <c r="B195" s="10"/>
      <c r="C195" s="12"/>
      <c r="D195" s="12"/>
      <c r="E195" s="12"/>
      <c r="F195" s="10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1:23">
      <c r="A196" s="12"/>
      <c r="B196" s="10"/>
      <c r="C196" s="12"/>
      <c r="D196" s="12"/>
      <c r="E196" s="12"/>
      <c r="F196" s="10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1:23">
      <c r="A197" s="12"/>
      <c r="B197" s="10"/>
      <c r="C197" s="12"/>
      <c r="D197" s="12"/>
      <c r="E197" s="12"/>
      <c r="F197" s="10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>
      <c r="A198" s="12"/>
      <c r="B198" s="10"/>
      <c r="C198" s="12"/>
      <c r="D198" s="12"/>
      <c r="E198" s="12"/>
      <c r="F198" s="10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>
      <c r="A199" s="12"/>
      <c r="B199" s="10"/>
      <c r="C199" s="12"/>
      <c r="D199" s="12"/>
      <c r="E199" s="12"/>
      <c r="F199" s="10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>
      <c r="A200" s="12"/>
      <c r="B200" s="10"/>
      <c r="C200" s="12"/>
      <c r="D200" s="12"/>
      <c r="E200" s="12"/>
      <c r="F200" s="10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</sheetData>
  <mergeCells count="1">
    <mergeCell ref="A1:F1"/>
  </mergeCells>
  <conditionalFormatting sqref="L3:L46">
    <cfRule type="cellIs" dxfId="0" priority="2" operator="greaterThan">
      <formula>14</formula>
    </cfRule>
    <cfRule type="cellIs" dxfId="1" priority="1" operator="between">
      <formula>9</formula>
      <formula>15</formula>
    </cfRule>
  </conditionalFormatting>
  <conditionalFormatting sqref="C3:D46">
    <cfRule type="cellIs" dxfId="0" priority="3" operator="greaterThan">
      <formula>89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Tencent Document</cp:lastModifiedBy>
  <dcterms:created xsi:type="dcterms:W3CDTF">2021-03-19T20:19:00Z</dcterms:created>
  <dcterms:modified xsi:type="dcterms:W3CDTF">2021-03-19T21:04:02Z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