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mbo\source\gitms\adsgf\utilities\"/>
    </mc:Choice>
  </mc:AlternateContent>
  <xr:revisionPtr revIDLastSave="0" documentId="13_ncr:1_{A2F31B20-E592-4DBC-A990-3994AD4AC3DA}" xr6:coauthVersionLast="47" xr6:coauthVersionMax="47" xr10:uidLastSave="{00000000-0000-0000-0000-000000000000}"/>
  <bookViews>
    <workbookView xWindow="-108" yWindow="-108" windowWidth="46296" windowHeight="25536" xr2:uid="{00DAE5C8-10B6-42A4-BA70-6A5A5A296E17}"/>
  </bookViews>
  <sheets>
    <sheet name="CalendarDate" sheetId="6" r:id="rId1"/>
    <sheet name="StaffPersonal" sheetId="5" r:id="rId2"/>
    <sheet name="TeachingGroup" sheetId="2" r:id="rId3"/>
    <sheet name="StudentPersonal" sheetId="1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4" i="6" l="1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C43" i="6"/>
  <c r="B43" i="6"/>
  <c r="B42" i="6"/>
  <c r="B41" i="6"/>
  <c r="A36" i="6"/>
  <c r="E36" i="6" s="1"/>
  <c r="A35" i="6"/>
  <c r="E35" i="6" s="1"/>
  <c r="A34" i="6"/>
  <c r="A33" i="6"/>
  <c r="E33" i="6" s="1"/>
  <c r="A32" i="6"/>
  <c r="E31" i="6"/>
  <c r="A31" i="6"/>
  <c r="A30" i="6"/>
  <c r="A29" i="6"/>
  <c r="E29" i="6" s="1"/>
  <c r="A28" i="6"/>
  <c r="A27" i="6"/>
  <c r="E27" i="6" s="1"/>
  <c r="A26" i="6"/>
  <c r="B25" i="6"/>
  <c r="A25" i="6"/>
  <c r="E25" i="6" s="1"/>
  <c r="A24" i="6"/>
  <c r="E24" i="6" s="1"/>
  <c r="A23" i="6"/>
  <c r="E23" i="6" s="1"/>
  <c r="A22" i="6"/>
  <c r="A21" i="6"/>
  <c r="E21" i="6" s="1"/>
  <c r="A20" i="6"/>
  <c r="E19" i="6"/>
  <c r="B19" i="6"/>
  <c r="C19" i="6" s="1"/>
  <c r="A19" i="6"/>
  <c r="A18" i="6"/>
  <c r="A17" i="6"/>
  <c r="E17" i="6" s="1"/>
  <c r="A16" i="6"/>
  <c r="B15" i="6"/>
  <c r="A15" i="6"/>
  <c r="E15" i="6" s="1"/>
  <c r="B14" i="6"/>
  <c r="A14" i="6"/>
  <c r="C14" i="6" s="1"/>
  <c r="B13" i="6"/>
  <c r="A13" i="6"/>
  <c r="E13" i="6" s="1"/>
  <c r="B12" i="6"/>
  <c r="A12" i="6"/>
  <c r="E12" i="6" s="1"/>
  <c r="B11" i="6"/>
  <c r="A11" i="6"/>
  <c r="E11" i="6" s="1"/>
  <c r="A10" i="6"/>
  <c r="A9" i="6"/>
  <c r="E9" i="6" s="1"/>
  <c r="A8" i="6"/>
  <c r="B8" i="6" s="1"/>
  <c r="A7" i="6"/>
  <c r="E7" i="6" s="1"/>
  <c r="A6" i="6"/>
  <c r="A5" i="6"/>
  <c r="E5" i="6" s="1"/>
  <c r="A4" i="6"/>
  <c r="B4" i="6" s="1"/>
  <c r="A3" i="6"/>
  <c r="E3" i="6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" i="2"/>
  <c r="A4" i="2"/>
  <c r="A5" i="2"/>
  <c r="A6" i="2"/>
  <c r="A7" i="2"/>
  <c r="A8" i="2"/>
  <c r="A9" i="2"/>
  <c r="E9" i="2" s="1"/>
  <c r="A10" i="2"/>
  <c r="E10" i="2" s="1"/>
  <c r="A11" i="2"/>
  <c r="A12" i="2"/>
  <c r="E12" i="2" s="1"/>
  <c r="A13" i="2"/>
  <c r="A14" i="2"/>
  <c r="E14" i="2" s="1"/>
  <c r="A15" i="2"/>
  <c r="E15" i="2" s="1"/>
  <c r="A16" i="2"/>
  <c r="E16" i="2" s="1"/>
  <c r="A17" i="2"/>
  <c r="E17" i="2" s="1"/>
  <c r="A18" i="2"/>
  <c r="E18" i="2" s="1"/>
  <c r="A19" i="2"/>
  <c r="E19" i="2" s="1"/>
  <c r="A20" i="2"/>
  <c r="A21" i="2"/>
  <c r="A22" i="2"/>
  <c r="A23" i="2"/>
  <c r="A24" i="2"/>
  <c r="A25" i="2"/>
  <c r="A26" i="2"/>
  <c r="A27" i="2"/>
  <c r="A28" i="2"/>
  <c r="E28" i="2" s="1"/>
  <c r="A29" i="2"/>
  <c r="E29" i="2" s="1"/>
  <c r="A30" i="2"/>
  <c r="A31" i="2"/>
  <c r="A32" i="2"/>
  <c r="A33" i="2"/>
  <c r="E33" i="2" s="1"/>
  <c r="A34" i="2"/>
  <c r="A35" i="2"/>
  <c r="A36" i="2"/>
  <c r="A3" i="2"/>
  <c r="E23" i="2"/>
  <c r="E26" i="2"/>
  <c r="E31" i="2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4" i="5"/>
  <c r="A3" i="5"/>
  <c r="A4" i="5"/>
  <c r="A5" i="5"/>
  <c r="A6" i="5"/>
  <c r="A7" i="5"/>
  <c r="A8" i="5"/>
  <c r="B8" i="5" s="1"/>
  <c r="A9" i="5"/>
  <c r="E9" i="5" s="1"/>
  <c r="A10" i="5"/>
  <c r="A11" i="5"/>
  <c r="A12" i="5"/>
  <c r="E12" i="5" s="1"/>
  <c r="A13" i="5"/>
  <c r="E13" i="5" s="1"/>
  <c r="A14" i="5"/>
  <c r="E14" i="5" s="1"/>
  <c r="A15" i="5"/>
  <c r="A16" i="5"/>
  <c r="A17" i="5"/>
  <c r="E17" i="5" s="1"/>
  <c r="A18" i="5"/>
  <c r="A19" i="5"/>
  <c r="A20" i="5"/>
  <c r="A21" i="5"/>
  <c r="A22" i="5"/>
  <c r="A23" i="5"/>
  <c r="A24" i="5"/>
  <c r="A25" i="5"/>
  <c r="A26" i="5"/>
  <c r="E26" i="5" s="1"/>
  <c r="A27" i="5"/>
  <c r="A28" i="5"/>
  <c r="E28" i="5" s="1"/>
  <c r="A29" i="5"/>
  <c r="A30" i="5"/>
  <c r="A31" i="5"/>
  <c r="A32" i="5"/>
  <c r="E32" i="5" s="1"/>
  <c r="A33" i="5"/>
  <c r="E33" i="5" s="1"/>
  <c r="A34" i="5"/>
  <c r="A35" i="5"/>
  <c r="A36" i="5"/>
  <c r="E23" i="5"/>
  <c r="E24" i="5"/>
  <c r="E25" i="5"/>
  <c r="E30" i="5"/>
  <c r="B10" i="5"/>
  <c r="B11" i="5"/>
  <c r="B7" i="5"/>
  <c r="B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" i="5"/>
  <c r="B4" i="5"/>
  <c r="B5" i="5"/>
  <c r="B6" i="5"/>
  <c r="C43" i="5"/>
  <c r="B43" i="5"/>
  <c r="B41" i="5"/>
  <c r="B42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E36" i="5"/>
  <c r="E29" i="5"/>
  <c r="E22" i="5"/>
  <c r="E20" i="5"/>
  <c r="E5" i="5"/>
  <c r="E4" i="5"/>
  <c r="E3" i="5"/>
  <c r="E3" i="2"/>
  <c r="E4" i="2"/>
  <c r="E5" i="2"/>
  <c r="E6" i="2"/>
  <c r="E20" i="2"/>
  <c r="E21" i="2"/>
  <c r="E22" i="2"/>
  <c r="E36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3" i="1"/>
  <c r="B5" i="1"/>
  <c r="B4" i="1"/>
  <c r="B3" i="1"/>
  <c r="B67" i="1"/>
  <c r="B66" i="1"/>
  <c r="B65" i="1"/>
  <c r="B64" i="1"/>
  <c r="B63" i="1"/>
  <c r="B62" i="1"/>
  <c r="B61" i="1"/>
  <c r="B60" i="1"/>
  <c r="B59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3" i="1"/>
  <c r="B12" i="1"/>
  <c r="B11" i="1"/>
  <c r="B9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1" i="1"/>
  <c r="B26" i="6" l="1"/>
  <c r="C26" i="6" s="1"/>
  <c r="B32" i="6"/>
  <c r="C32" i="6" s="1"/>
  <c r="B20" i="6"/>
  <c r="C20" i="6" s="1"/>
  <c r="B27" i="6"/>
  <c r="B33" i="6"/>
  <c r="C33" i="6" s="1"/>
  <c r="C27" i="6"/>
  <c r="B21" i="6"/>
  <c r="C21" i="6" s="1"/>
  <c r="B34" i="6"/>
  <c r="C34" i="6" s="1"/>
  <c r="C28" i="6"/>
  <c r="B22" i="6"/>
  <c r="C22" i="6" s="1"/>
  <c r="B28" i="6"/>
  <c r="B35" i="6"/>
  <c r="C35" i="6"/>
  <c r="B16" i="6"/>
  <c r="C16" i="6" s="1"/>
  <c r="B23" i="6"/>
  <c r="B29" i="6"/>
  <c r="C29" i="6" s="1"/>
  <c r="C23" i="6"/>
  <c r="B17" i="6"/>
  <c r="C17" i="6" s="1"/>
  <c r="B30" i="6"/>
  <c r="C30" i="6" s="1"/>
  <c r="B36" i="6"/>
  <c r="C36" i="6" s="1"/>
  <c r="B18" i="6"/>
  <c r="C18" i="6" s="1"/>
  <c r="B24" i="6"/>
  <c r="C24" i="6" s="1"/>
  <c r="B31" i="6"/>
  <c r="C31" i="6" s="1"/>
  <c r="B6" i="6"/>
  <c r="C6" i="6" s="1"/>
  <c r="B7" i="6"/>
  <c r="C7" i="6"/>
  <c r="C15" i="6"/>
  <c r="B9" i="6"/>
  <c r="C9" i="6" s="1"/>
  <c r="B3" i="6"/>
  <c r="C11" i="6"/>
  <c r="C4" i="6"/>
  <c r="C12" i="6"/>
  <c r="E4" i="6"/>
  <c r="E8" i="6"/>
  <c r="E16" i="6"/>
  <c r="E20" i="6"/>
  <c r="E28" i="6"/>
  <c r="E32" i="6"/>
  <c r="B5" i="6"/>
  <c r="C5" i="6" s="1"/>
  <c r="C13" i="6"/>
  <c r="C25" i="6"/>
  <c r="E6" i="6"/>
  <c r="E10" i="6"/>
  <c r="E14" i="6"/>
  <c r="E18" i="6"/>
  <c r="E22" i="6"/>
  <c r="E26" i="6"/>
  <c r="E30" i="6"/>
  <c r="E34" i="6"/>
  <c r="C8" i="6"/>
  <c r="B10" i="6"/>
  <c r="C10" i="6" s="1"/>
  <c r="E11" i="2"/>
  <c r="E8" i="2"/>
  <c r="E25" i="2"/>
  <c r="E24" i="2"/>
  <c r="E27" i="2"/>
  <c r="E15" i="5"/>
  <c r="E10" i="5"/>
  <c r="E34" i="5"/>
  <c r="E31" i="5"/>
  <c r="E8" i="5"/>
  <c r="E18" i="5"/>
  <c r="F2" i="5" a="1"/>
  <c r="F2" i="5" s="1"/>
  <c r="E7" i="5"/>
  <c r="E6" i="5"/>
  <c r="E21" i="5"/>
  <c r="E16" i="5"/>
  <c r="E11" i="5"/>
  <c r="E27" i="5"/>
  <c r="E19" i="5"/>
  <c r="E35" i="5"/>
  <c r="E7" i="2"/>
  <c r="E35" i="2"/>
  <c r="E34" i="2"/>
  <c r="E32" i="2"/>
  <c r="E30" i="2"/>
  <c r="E13" i="2"/>
  <c r="R1" i="1" a="1"/>
  <c r="R1" i="1" s="1"/>
  <c r="F2" i="6" l="1" a="1"/>
  <c r="F2" i="6" s="1"/>
  <c r="F2" i="2" a="1"/>
  <c r="F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<sst xmlns="http://schemas.openxmlformats.org/spreadsheetml/2006/main" count="465" uniqueCount="267">
  <si>
    <t>RefId</t>
  </si>
  <si>
    <t>LocalId</t>
  </si>
  <si>
    <t>StateProvinceId</t>
  </si>
  <si>
    <t>NationalUniqueStudentIdentifier</t>
  </si>
  <si>
    <t>AlertMessages</t>
  </si>
  <si>
    <t>MedicalAlertMessages</t>
  </si>
  <si>
    <t>FirstName</t>
  </si>
  <si>
    <t>LastName</t>
  </si>
  <si>
    <t>MiddleName</t>
  </si>
  <si>
    <t>OtherNames</t>
  </si>
  <si>
    <t>ProjectedGraduationYear</t>
  </si>
  <si>
    <t>OnTimeGraduationYear</t>
  </si>
  <si>
    <t>GraduationDate</t>
  </si>
  <si>
    <t>MostRecent</t>
  </si>
  <si>
    <t>AcceptableUsePolicy</t>
  </si>
  <si>
    <t>GiftedTalented</t>
  </si>
  <si>
    <t>EconomicDisadvantage</t>
  </si>
  <si>
    <t>ESL</t>
  </si>
  <si>
    <t>ESLDateAssessed</t>
  </si>
  <si>
    <t>YoungCarersRole</t>
  </si>
  <si>
    <t>Disability</t>
  </si>
  <si>
    <t>IntegrationAide</t>
  </si>
  <si>
    <t>EducationSupport</t>
  </si>
  <si>
    <t>HomeSchooledStudent</t>
  </si>
  <si>
    <t>IndependentStudent</t>
  </si>
  <si>
    <t>Sensitive</t>
  </si>
  <si>
    <t>OfflineDelivery</t>
  </si>
  <si>
    <t>ESLSupport</t>
  </si>
  <si>
    <t>PrePrimaryEducation</t>
  </si>
  <si>
    <t>PrePrimaryEducationHours</t>
  </si>
  <si>
    <t>FirstAUSchoolEnrollment</t>
  </si>
  <si>
    <t>EmailList</t>
  </si>
  <si>
    <t>PhoneNumberList</t>
  </si>
  <si>
    <t>AddressList</t>
  </si>
  <si>
    <t>IndigenousStatus</t>
  </si>
  <si>
    <t>Sex</t>
  </si>
  <si>
    <t>BirthDate</t>
  </si>
  <si>
    <t>DateOfDeath</t>
  </si>
  <si>
    <t>Deceased</t>
  </si>
  <si>
    <t>BirthDateVerification</t>
  </si>
  <si>
    <t>PlaceOfBirth</t>
  </si>
  <si>
    <t>StateOfBirth</t>
  </si>
  <si>
    <t xml:space="preserve">CountryOfBirth </t>
  </si>
  <si>
    <t xml:space="preserve">CountryOfCitizenship </t>
  </si>
  <si>
    <t>CountryOfResidency</t>
  </si>
  <si>
    <t>CountryArrivalDate</t>
  </si>
  <si>
    <t>AustralianCitizenshipStatus</t>
  </si>
  <si>
    <t>EnglishProficiency</t>
  </si>
  <si>
    <t>LanguageList</t>
  </si>
  <si>
    <t>DwellingArrangement</t>
  </si>
  <si>
    <t>Religion</t>
  </si>
  <si>
    <t>ReligiousEventList</t>
  </si>
  <si>
    <t>ReligiousRegion</t>
  </si>
  <si>
    <t>PermanentResident</t>
  </si>
  <si>
    <t>VisaSubClass</t>
  </si>
  <si>
    <t>VisaStatisticalCode</t>
  </si>
  <si>
    <t>VisaSubClassList</t>
  </si>
  <si>
    <t>PassportList</t>
  </si>
  <si>
    <t>LBOTE</t>
  </si>
  <si>
    <t>InterpreterRequired</t>
  </si>
  <si>
    <t>ImmunisationCertificateStatus</t>
  </si>
  <si>
    <t>CulturalBackground</t>
  </si>
  <si>
    <t>MaritalStatus</t>
  </si>
  <si>
    <t>MedicareNumber</t>
  </si>
  <si>
    <t>MedicarePositionNumber</t>
  </si>
  <si>
    <t>MedicareCardHolderName</t>
  </si>
  <si>
    <t>PrivateHealthInsurance</t>
  </si>
  <si>
    <t>PersonInfo.Name.GivenName</t>
  </si>
  <si>
    <t>PersonInfo.Name.FamilyName</t>
  </si>
  <si>
    <t>PersonInfo.OtherNames</t>
  </si>
  <si>
    <t>PersonInfo.EmailList</t>
  </si>
  <si>
    <t>PersonInfo.PhoneNumberList</t>
  </si>
  <si>
    <t>PersonInfo.AddressList</t>
  </si>
  <si>
    <t>PersonInfo.Demographics.IndigenousStatus</t>
  </si>
  <si>
    <t>PersonInfo.Demographics.Sex</t>
  </si>
  <si>
    <t>PersonInfo.Demographics.BirthDate</t>
  </si>
  <si>
    <t>PersonInfo.Demographics.DateOfDeath</t>
  </si>
  <si>
    <t>PersonInfo.Demographics.Deceased</t>
  </si>
  <si>
    <t>PersonInfo.Demographics.BirthDateVerification</t>
  </si>
  <si>
    <t>PersonInfo.Demographics.PlaceOfBirth</t>
  </si>
  <si>
    <t>PersonInfo.Demographics.StateOfBirth</t>
  </si>
  <si>
    <t>PersonInfo.Demographics.CountryOfBirth</t>
  </si>
  <si>
    <t>PersonInfo.Demographics.CountriesOfCitizenship</t>
  </si>
  <si>
    <t>PersonInfo.Demographics.CountriesOfResidency</t>
  </si>
  <si>
    <t>PersonInfo.Demographics.CountryArrivalDate</t>
  </si>
  <si>
    <t>PersonInfo.Demographics.AustralianCitizenshipStatus</t>
  </si>
  <si>
    <t>PersonInfo.Demographics.EnglishProficiency.Code</t>
  </si>
  <si>
    <t>PersonInfo.Demographics.LanguageList</t>
  </si>
  <si>
    <t>PersonInfo.Demographics.DwellingArrangement.Code</t>
  </si>
  <si>
    <t>PersonInfo.Demographics.Religion.Code</t>
  </si>
  <si>
    <t>PersonInfo.Demographics.ReligiousEventList</t>
  </si>
  <si>
    <t>PersonInfo.Demographics.ReligiousRegion</t>
  </si>
  <si>
    <t>PersonInfo.Demographics.PermanentResident</t>
  </si>
  <si>
    <t>PersonInfo.Demographics.VisaSubClass</t>
  </si>
  <si>
    <t>PersonInfo.Demographics.VisaStatisticalCode</t>
  </si>
  <si>
    <t>PersonInfo.Demographics.VisaSubClassList</t>
  </si>
  <si>
    <t>PersonInfo.Demographics.Passport</t>
  </si>
  <si>
    <t xml:space="preserve">  </t>
  </si>
  <si>
    <t>-----</t>
  </si>
  <si>
    <t></t>
  </si>
  <si>
    <t>000_database_serverlesspool.sql</t>
  </si>
  <si>
    <t>001_external_datasource.sql</t>
  </si>
  <si>
    <t>06/23/2022</t>
  </si>
  <si>
    <t>001-Schemas.sql</t>
  </si>
  <si>
    <t>002-Tables.sql</t>
  </si>
  <si>
    <t>003-Views.sql</t>
  </si>
  <si>
    <t>004-StoredProcsAndUserDefinedFuncs.sql</t>
  </si>
  <si>
    <t>005-Users.sql</t>
  </si>
  <si>
    <t>006-DataInsert.sql</t>
  </si>
  <si>
    <t>007-ManualUpdate.sql</t>
  </si>
  <si>
    <t>008-CreateMSILogins.sql</t>
  </si>
  <si>
    <t>009-InsertSIFTaskMasters.sql</t>
  </si>
  <si>
    <t>300_dm_dimSexCode.sql</t>
  </si>
  <si>
    <t>300_dm_dimStaffStatus.sql</t>
  </si>
  <si>
    <t>311_vw_CalendarDate.sql</t>
  </si>
  <si>
    <t>312_dm_dimCalendarDate.sql</t>
  </si>
  <si>
    <t>315_vw_StaffPersonal.sql</t>
  </si>
  <si>
    <t>316_dm_dimStaff.sql</t>
  </si>
  <si>
    <t>325_vw_StudentScoreJudgementAgainstStandard.sql</t>
  </si>
  <si>
    <t>326_dm_factStudentScoreJudgementAgainstStandard.sql</t>
  </si>
  <si>
    <t>331_vw_GradingAssignmentScore.sql</t>
  </si>
  <si>
    <t>332_dm_factGradingAssignmentScore.sql</t>
  </si>
  <si>
    <t>335_vw_TeachingGroup.sql</t>
  </si>
  <si>
    <t>336_vw_TeachingGroup_LocalCode.sql</t>
  </si>
  <si>
    <t>337_vw_TeachingGroup_Period.sql</t>
  </si>
  <si>
    <t>338_vw_TeachingGroup_Student.sql</t>
  </si>
  <si>
    <t>339_vw_TeachingGroup_Teacher.sql</t>
  </si>
  <si>
    <t>340_dm_factTeachingGroup.sql</t>
  </si>
  <si>
    <t>341_vw_LearningStandardItem.sql</t>
  </si>
  <si>
    <t>342_dm_dimLearningStandardItem.sql</t>
  </si>
  <si>
    <t>351_vw_GradingAssignment.sql</t>
  </si>
  <si>
    <t>352_dm_dimGradingInfo.sql</t>
  </si>
  <si>
    <t>360_vw_MarkValueInfo_ValidLetterMark.sql</t>
  </si>
  <si>
    <t>362_dm_dimMarkValueInfo.sql</t>
  </si>
  <si>
    <t>365_vw_SchoolInfo.sql</t>
  </si>
  <si>
    <t>366_dm_dimSchoolInfo.sql</t>
  </si>
  <si>
    <t>368_vw_SectionInfo.sql</t>
  </si>
  <si>
    <t>369_dm_dimSectionInfo.sql</t>
  </si>
  <si>
    <t>375_vw_StudentDailyAttendance.sql</t>
  </si>
  <si>
    <t>376_vw_StudentDailyAttendance_OtherCode.sql</t>
  </si>
  <si>
    <t>377_dm_dimStudentAttendance.sql</t>
  </si>
  <si>
    <t>381_vw_StudentGrade.sql</t>
  </si>
  <si>
    <t>382_dm_factStudentGrade.sql</t>
  </si>
  <si>
    <t>385_vw_StudentPersonal.sql</t>
  </si>
  <si>
    <t>386_dm_dimStudent.sql</t>
  </si>
  <si>
    <t>391_vw_StudentSectionEnrollment.sql</t>
  </si>
  <si>
    <t>392_dm_dimStudentSectionEnrollment.sql</t>
  </si>
  <si>
    <t>398_vw_TermInfo.sql</t>
  </si>
  <si>
    <t>399_dm_dimTermInfo.sql</t>
  </si>
  <si>
    <t>vw_TeachingGroup_OLD.sql</t>
  </si>
  <si>
    <t>Column1</t>
  </si>
  <si>
    <t>Column2</t>
  </si>
  <si>
    <t>Column3</t>
  </si>
  <si>
    <t>Column4</t>
  </si>
  <si>
    <t>Column5</t>
  </si>
  <si>
    <t>Column6</t>
  </si>
  <si>
    <t>dm</t>
  </si>
  <si>
    <t>dimSexCode.sql</t>
  </si>
  <si>
    <t>dimStaffStatus.sql</t>
  </si>
  <si>
    <t>dimCalendarDate.sql</t>
  </si>
  <si>
    <t>dimStaff.sql</t>
  </si>
  <si>
    <t>factStudentScoreJudgementAgainstStandard.sql</t>
  </si>
  <si>
    <t>factGradingAssignmentScore.sql</t>
  </si>
  <si>
    <t>factTeachingGroup.sql</t>
  </si>
  <si>
    <t>dimLearningStandardItem.sql</t>
  </si>
  <si>
    <t>dimGradingInfo.sql</t>
  </si>
  <si>
    <t>dimMarkValueInfo.sql</t>
  </si>
  <si>
    <t>dimSchoolInfo.sql</t>
  </si>
  <si>
    <t>dimSectionInfo.sql</t>
  </si>
  <si>
    <t>dimStudentAttendance.sql</t>
  </si>
  <si>
    <t>factStudentGrade.sql</t>
  </si>
  <si>
    <t>dimStudent.sql</t>
  </si>
  <si>
    <t>dimStudentSectionEnrollment.sql</t>
  </si>
  <si>
    <t>dimTermInfo.sql</t>
  </si>
  <si>
    <t>vw</t>
  </si>
  <si>
    <t>TeachingGroup</t>
  </si>
  <si>
    <t>MarkValueInfo</t>
  </si>
  <si>
    <t>StudentDailyAttendance</t>
  </si>
  <si>
    <t>CalendarDate</t>
  </si>
  <si>
    <t>sql</t>
  </si>
  <si>
    <t>StaffPersonal</t>
  </si>
  <si>
    <t>StudentScoreJudgementAgainstStandard</t>
  </si>
  <si>
    <t>GradingAssignmentScore</t>
  </si>
  <si>
    <t>LearningStandardItem</t>
  </si>
  <si>
    <t>GradingAssignment</t>
  </si>
  <si>
    <t>SchoolInfo</t>
  </si>
  <si>
    <t>SectionInfo</t>
  </si>
  <si>
    <t>StudentGrade</t>
  </si>
  <si>
    <t>StudentPersonal</t>
  </si>
  <si>
    <t>StudentSectionEnrollment</t>
  </si>
  <si>
    <t>TermInfo</t>
  </si>
  <si>
    <t>OLD</t>
  </si>
  <si>
    <t>Column</t>
  </si>
  <si>
    <t>JsonPath</t>
  </si>
  <si>
    <t>Spark Column</t>
  </si>
  <si>
    <t>Transposed Headings</t>
  </si>
  <si>
    <t>RefId VARCHAR(50),</t>
  </si>
  <si>
    <t>SchoolYear VARCHAR(4),</t>
  </si>
  <si>
    <t>LocalId VARCHAR(50),</t>
  </si>
  <si>
    <t>ShortName VARCHAR(20),</t>
  </si>
  <si>
    <t>LongName VARCHAR(255),</t>
  </si>
  <si>
    <t>GroupType  VARCHAR(255),</t>
  </si>
  <si>
    <t>[Set] VARCHAR(4),</t>
  </si>
  <si>
    <t>Block VARCHAR(4),</t>
  </si>
  <si>
    <t>CurriculumLevel VARCHAR(255),</t>
  </si>
  <si>
    <t>SchoolInfoRefId VARCHAR(50),</t>
  </si>
  <si>
    <t>SchoolLocalId VARCHAR(50),</t>
  </si>
  <si>
    <t>SchoolCourseInfoRefId VARCHAR(50),</t>
  </si>
  <si>
    <t>SchoolCourseLocalId VARCHAR(50),</t>
  </si>
  <si>
    <t>TimeTableSubjectRefId VARCHAR(50),</t>
  </si>
  <si>
    <t>TimeTableSubjectLocalId VARCHAR(50),</t>
  </si>
  <si>
    <t>KeyLearningArea VARCHAR(20),</t>
  </si>
  <si>
    <t>Semester VARCHAR(50),</t>
  </si>
  <si>
    <t>MinClassSize VARCHAR(4),</t>
  </si>
  <si>
    <t>MaxClassSize VARCHAR(4),</t>
  </si>
  <si>
    <t>StudentList VARCHAR(MAX),</t>
  </si>
  <si>
    <t>TeacherList VARCHAR(MAX),</t>
  </si>
  <si>
    <t>TeachingGroupPeriodList VARCHAR(MAX)</t>
  </si>
  <si>
    <t>Generated Text</t>
  </si>
  <si>
    <t>Input</t>
  </si>
  <si>
    <t>[RefId] varchar(50)</t>
  </si>
  <si>
    <t>[LocalId] varchar(50)</t>
  </si>
  <si>
    <t>[StateProvinceId] varchar(20)</t>
  </si>
  <si>
    <t>[FirstName] varchar(255) ''$.PersonInfo.Name.GivenName''    </t>
  </si>
  <si>
    <t>[LastName] varchar(255) ''$.PersonInfo.Name.FamilyName''    </t>
  </si>
  <si>
    <t>[MiddleName] varchar(255)</t>
  </si>
  <si>
    <t>[OtherNames] varchar(max)  ''$.PersonInfo.OtherNames''</t>
  </si>
  <si>
    <t>[EmploymentStatus] varchar(1)</t>
  </si>
  <si>
    <t>[Title] varchar(50)</t>
  </si>
  <si>
    <t>[IndigenousStatus] varchar(255)  ''$.PersonInfo.Demographics.IndigenousStatus''</t>
  </si>
  <si>
    <t>[Sex] varchar(10) ''$.PersonInfo.Demographics.Sex''</t>
  </si>
  <si>
    <t>[BirthDate] varchar(255) ''$.PersonInfo.Demographics.BirthDate''</t>
  </si>
  <si>
    <t>[DateOfDeath] varchar(255) ''$.PersonInfo.Demographics.DateOfDeath''</t>
  </si>
  <si>
    <t>[Deceased] varchar(255) ''$.PersonInfo.Demographics.Deceased''</t>
  </si>
  <si>
    <t>[BirthDateVerification] varchar(50) ''$.PersonInfo.Demographics.BirthDateVerification''</t>
  </si>
  <si>
    <t>[PlaceOfBirth] varchar(50) ''$.PersonInfo.Demographics.PlaceOfBirth''</t>
  </si>
  <si>
    <t>[StateOfBirth] varchar(50) ''$.PersonInfo.Demographics.StateOfBirth''</t>
  </si>
  <si>
    <t>[CountryOfBirth ] varchar(50) ''$.PersonInfo.Demographics.CountryOfBirth''</t>
  </si>
  <si>
    <t>[CountryOfCitizenship ] varchar(max) ''$.PersonInfo.Demographics.CountriesOfCitizenship''</t>
  </si>
  <si>
    <t>[CountryOfResidency] varchar(max) ''$.PersonInfo.Demographics.CountriesOfResidency''</t>
  </si>
  <si>
    <t>[CountryArrivalDate] varchar(255) ''$.PersonInfo.Demographics.CountryArrivalDate''</t>
  </si>
  <si>
    <t>[AustralianCitizenshipStatus] varchar(255) ''$.PersonInfo.Demographics.AustralianCitizenshipStatus''</t>
  </si>
  <si>
    <t>[EnglishProficiency]          varchar(255) ''$.PersonInfo.Demographics.EnglishProficiency.Code''</t>
  </si>
  <si>
    <t>[LanguageList]                varchar(max) ''$.PersonInfo.Demographics.LanguageList''</t>
  </si>
  <si>
    <t>[DwellingArrangement]         varchar(50)  ''$.PersonInfo.Demographics.DwellingArrangement.Code''</t>
  </si>
  <si>
    <t>[Religion]                    varchar(50)  ''$.PersonInfo.Demographics.Religion.Code''</t>
  </si>
  <si>
    <t>[ReligiousEventList]          varchar(max) ''$.PersonInfo.Demographics.ReligiousEventList''</t>
  </si>
  <si>
    <t>[ReligiousRegion]             varchar(50)  ''$.PersonInfo.Demographics.ReligiousRegion''</t>
  </si>
  <si>
    <t>[PermanentResident]           varchar(255) ''$.PersonInfo.Demographics.PermanentResident''</t>
  </si>
  <si>
    <t>[VisaSubClass]                varchar(255) ''$.PersonInfo.Demographics.VisaSubClass''</t>
  </si>
  <si>
    <t>[VisaStatisticalCode]         varchar(5)   ''$.PersonInfo.Demographics.VisaStatisticalCode''</t>
  </si>
  <si>
    <t>[EmailList]                   varchar(max) ''$.PersonInfo.EmailList''</t>
  </si>
  <si>
    <t>[PhoneNumberList]             varchar(max) ''$.PersonInfo.PhoneNumberList''</t>
  </si>
  <si>
    <t>[AddressList]                 varchar(max) ''$.PersonInfo.AddressList''</t>
  </si>
  <si>
    <t xml:space="preserve">CalendarDateRefId   VARCHAR(50) </t>
  </si>
  <si>
    <t>[Date]              VARCHAR (50)                      </t>
  </si>
  <si>
    <t>CalendarSummaryRefId    VARCHAR (50)</t>
  </si>
  <si>
    <t>SchoolInfoRefId     VARCHAR (50)</t>
  </si>
  <si>
    <t>SchoolYear          VARCHAR(4)</t>
  </si>
  <si>
    <t>CalendarDateType        VARCHAR(20)  ''$.CalendarDateType.Code''</t>
  </si>
  <si>
    <t xml:space="preserve">CalendarDateNumber  INT </t>
  </si>
  <si>
    <t>StudentAttendanceCountsTowardAttendance     VARCHAR(255)  ''$.StudentAttendance.CountsTowardAttendance''</t>
  </si>
  <si>
    <t>StudentAttendanceValue       FLOAT  ''$.StudentAttendance.AttendanceValue''</t>
  </si>
  <si>
    <t>TeacherAttendanceCountsTowardAttendance      VARCHAR(255)  ''$.TeacherAttendance.CountsTowardAttendance''</t>
  </si>
  <si>
    <t>TeacherAttendanceValue   FLOAT      ''$.TeacherAttendance.AttendanceValue''</t>
  </si>
  <si>
    <t>AdministratorAttendanceCountsTowardAttendance VARCHAR(255)  ''$.AdministratorAttendance.CountsTowardAttendance''</t>
  </si>
  <si>
    <t>AdministratorAttendanceValue FLOAT   ''$.AdministratorAttendance.AttendanceValue''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</si>
</sst>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11"/>
      <color theme="1"/>
      <name val="Calibri"/>
      <family val="2"/>
      <scheme val="minor"/>
    </font>
    <font>
      <sz val="7"/>
      <color rgb="FFA31515"/>
      <name val="CaskaydiaCove NF"/>
      <family val="3"/>
    </font>
    <font>
      <sz val="12"/>
      <color rgb="FFEEEEEE"/>
      <name val="CaskaydiaCove NF"/>
      <family val="3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C001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5" fillId="4" borderId="2" applyNumberFormat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2" fillId="7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8" fillId="0" borderId="0" xfId="0" applyFont="1"/>
    <xf numFmtId="0" fontId="7" fillId="6" borderId="3" xfId="3"/>
    <xf numFmtId="0" fontId="6" fillId="5" borderId="2" xfId="2"/>
    <xf numFmtId="0" fontId="8" fillId="7" borderId="0" xfId="4" applyFont="1"/>
    <xf numFmtId="0" fontId="5" fillId="4" borderId="2" xfId="1" applyAlignment="1">
      <alignment vertical="center"/>
    </xf>
  </cellXfs>
  <cellStyles count="5">
    <cellStyle name="20% - Accent1" xfId="4" builtinId="30"/>
    <cellStyle name="Calculation" xfId="2" builtinId="22"/>
    <cellStyle name="Check Cell" xfId="3" builtinId="23"/>
    <cellStyle name="Input" xfId="1" builtinId="20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numFmt numFmtId="25" formatCode="h:mm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EEEEE"/>
        <name val="CaskaydiaCove NF"/>
        <family val="3"/>
        <scheme val="none"/>
      </font>
      <fill>
        <patternFill patternType="solid">
          <fgColor indexed="64"/>
          <bgColor rgb="FF2C001E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1952F7-0975-4D43-BE25-DF6793C5BCDC}" name="Table245" displayName="Table245" ref="A2:C36" totalsRowShown="0">
  <autoFilter ref="A2:C36" xr:uid="{A5561F75-578A-42D6-B896-21AFAA4A5DD1}"/>
  <tableColumns count="3">
    <tableColumn id="1" xr3:uid="{B0D5C840-ECCE-42CD-B337-A26FBAE67CEA}" name="Column" dataDxfId="1">
      <calculatedColumnFormula>TRIM(SUBSTITUTE(SUBSTITUTE(MID(A41,1,FIND(" ",A41)),"[",""),"]",""))</calculatedColumnFormula>
    </tableColumn>
    <tableColumn id="2" xr3:uid="{EC15FC3C-3F65-40FD-AF16-59CA6E9D4EEC}" name="JsonPath">
      <calculatedColumnFormula>IF(ISERROR(SUBSTITUTE(SUBSTITUTE(MID(A41,FIND("''",A41),LEN(A41)-FIND("''",A41,FIND("''",A41))),"''",""),"$.","")),A3,(SUBSTITUTE(SUBSTITUTE(MID(A41,FIND("''",A41),LEN(A41)-FIND("''",A41,FIND("''",A41))),"''",""),"$.","")))</calculatedColumnFormula>
    </tableColumn>
    <tableColumn id="3" xr3:uid="{7C08D775-BED6-4293-A25B-F091F5B130DD}" name="Spark Column" dataDxfId="0">
      <calculatedColumnFormula>".withColumn('"&amp;A3&amp;"',get_json_object(col('json'), '$."&amp;A3&amp;"')) \"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C86CAB-311E-4195-ABD9-FB743EB28444}" name="Table24" displayName="Table24" ref="A2:C36" totalsRowShown="0">
  <autoFilter ref="A2:C36" xr:uid="{A5561F75-578A-42D6-B896-21AFAA4A5DD1}"/>
  <tableColumns count="3">
    <tableColumn id="1" xr3:uid="{9B8DEB55-1AEE-49DF-AEAF-C9097D424B4F}" name="Column" dataDxfId="4">
      <calculatedColumnFormula>TRIM(SUBSTITUTE(SUBSTITUTE(MID(A41,1,FIND(" ",A41)),"[",""),"]",""))</calculatedColumnFormula>
    </tableColumn>
    <tableColumn id="2" xr3:uid="{FB9A4B14-1F9B-4923-918E-01B923691795}" name="JsonPath">
      <calculatedColumnFormula>IF(ISERROR(SUBSTITUTE(SUBSTITUTE(MID(A41,FIND("''",A41),LEN(A41)-FIND("''",A41,FIND("''",A41))),"''",""),"$.","")),A3,(SUBSTITUTE(SUBSTITUTE(MID(A41,FIND("''",A41),LEN(A41)-FIND("''",A41,FIND("''",A41))),"''",""),"$.","")))</calculatedColumnFormula>
    </tableColumn>
    <tableColumn id="3" xr3:uid="{68779EDC-458E-4317-9131-32BC0DF50EF1}" name="Spark Column" dataDxfId="5">
      <calculatedColumnFormula>".withColumn('"&amp;A3&amp;"',get_json_object(col('json'), '$."&amp;A3&amp;"')) \"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561F75-578A-42D6-B896-21AFAA4A5DD1}" name="Table2" displayName="Table2" ref="A2:C36" totalsRowShown="0">
  <autoFilter ref="A2:C36" xr:uid="{A5561F75-578A-42D6-B896-21AFAA4A5DD1}"/>
  <tableColumns count="3">
    <tableColumn id="1" xr3:uid="{03009632-2E4A-4FEF-B117-A1CB5F2992F3}" name="Column" dataDxfId="3">
      <calculatedColumnFormula>TRIM(SUBSTITUTE(SUBSTITUTE(MID(A41,1,FIND(" ",A41)),"[",""),"]",""))</calculatedColumnFormula>
    </tableColumn>
    <tableColumn id="2" xr3:uid="{F1429FB7-849B-4A4D-9E10-72A75CBC0D67}" name="JsonPath">
      <calculatedColumnFormula>IF(ISERROR(SUBSTITUTE(SUBSTITUTE(MID(A41,FIND("''",A41),LEN(A41)-FIND("''",A41,FIND("''",A41))),"''",""),"$.","")),A3,(SUBSTITUTE(SUBSTITUTE(MID(A41,FIND("''",A41),LEN(A41)-FIND("''",A41,FIND("''",A41))),"''",""),"$.","")))</calculatedColumnFormula>
    </tableColumn>
    <tableColumn id="3" xr3:uid="{1D3A5082-073B-49D6-A7EC-62AB675EB043}" name="Spark Column" dataDxfId="2">
      <calculatedColumnFormula>".withColumn('"&amp;A3&amp;"',get_json_object(col('json'), '$."&amp;B3&amp;"')) \"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769870-70D0-44EC-9989-6198EDBE9ECE}" name="Table1" displayName="Table1" ref="A1:F50" totalsRowShown="0">
  <autoFilter ref="A1:F50" xr:uid="{15769870-70D0-44EC-9989-6198EDBE9ECE}">
    <filterColumn colId="5">
      <filters>
        <filter val="311_vw_CalendarDate.sql"/>
        <filter val="315_vw_StaffPersonal.sql"/>
        <filter val="325_vw_StudentScoreJudgementAgainstStandard.sql"/>
        <filter val="331_vw_GradingAssignmentScore.sql"/>
        <filter val="335_vw_TeachingGroup.sql"/>
        <filter val="336_vw_TeachingGroup_LocalCode.sql"/>
        <filter val="337_vw_TeachingGroup_Period.sql"/>
        <filter val="338_vw_TeachingGroup_Student.sql"/>
        <filter val="339_vw_TeachingGroup_Teacher.sql"/>
        <filter val="341_vw_LearningStandardItem.sql"/>
        <filter val="351_vw_GradingAssignment.sql"/>
        <filter val="360_vw_MarkValueInfo_ValidLetterMark.sql"/>
        <filter val="365_vw_SchoolInfo.sql"/>
        <filter val="368_vw_SectionInfo.sql"/>
        <filter val="375_vw_StudentDailyAttendance.sql"/>
        <filter val="376_vw_StudentDailyAttendance_OtherCode.sql"/>
        <filter val="381_vw_StudentGrade.sql"/>
        <filter val="385_vw_StudentPersonal.sql"/>
        <filter val="391_vw_StudentSectionEnrollment.sql"/>
        <filter val="398_vw_TermInfo.sql"/>
        <filter val="vw_TeachingGroup_OLD.sql"/>
      </filters>
    </filterColumn>
  </autoFilter>
  <tableColumns count="6">
    <tableColumn id="1" xr3:uid="{FC9D8AD9-49B2-487B-AD55-AD6BDF441130}" name="Column1" dataDxfId="8"/>
    <tableColumn id="2" xr3:uid="{1235035D-516B-4DA3-AD5E-00E61F99DF74}" name="Column2" dataDxfId="7"/>
    <tableColumn id="3" xr3:uid="{5A8C6276-C53A-4592-9C25-0470DEF4A2EB}" name="Column3" dataDxfId="6"/>
    <tableColumn id="4" xr3:uid="{E670169A-EFF7-4D53-885B-625E1121D259}" name="Column4"/>
    <tableColumn id="5" xr3:uid="{251DCBDD-B7D8-47B2-A892-0F057D0243AC}" name="Column5"/>
    <tableColumn id="6" xr3:uid="{3D3C419A-B5EE-4E8C-9875-EBC0AF1EB88D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33A5-B209-47D9-A80F-96C073C7F285}">
  <dimension ref="A1:BT74"/>
  <sheetViews>
    <sheetView tabSelected="1" workbookViewId="0">
      <selection activeCell="F2" sqref="F2:R2"/>
    </sheetView>
  </sheetViews>
  <sheetFormatPr defaultRowHeight="14.4" x14ac:dyDescent="0.3"/>
  <cols>
    <col min="1" max="1" width="83.88671875" bestFit="1" customWidth="1"/>
    <col min="2" max="2" width="47.33203125" bestFit="1" customWidth="1"/>
    <col min="3" max="3" width="105.21875" bestFit="1" customWidth="1"/>
    <col min="5" max="5" width="21.6640625" customWidth="1"/>
    <col min="9" max="9" width="18.33203125" bestFit="1" customWidth="1"/>
    <col min="13" max="13" width="18.5546875" customWidth="1"/>
  </cols>
  <sheetData>
    <row r="1" spans="1:72" x14ac:dyDescent="0.3">
      <c r="A1" s="9" t="s">
        <v>218</v>
      </c>
    </row>
    <row r="2" spans="1:72" ht="15" thickBot="1" x14ac:dyDescent="0.35">
      <c r="A2" t="s">
        <v>192</v>
      </c>
      <c r="B2" t="s">
        <v>193</v>
      </c>
      <c r="C2" t="s">
        <v>194</v>
      </c>
      <c r="E2" s="12" t="s">
        <v>195</v>
      </c>
      <c r="F2" s="11" t="str" cm="1">
        <f t="array" ref="F2:BT2">TRANSPOSE(E3:E69)</f>
        <v>'CalendarDateRefId',</v>
      </c>
      <c r="G2" s="11" t="str">
        <v>'Date',</v>
      </c>
      <c r="H2" s="11" t="str">
        <v>'CalendarSummaryRefId',</v>
      </c>
      <c r="I2" s="11" t="str">
        <v>'SchoolInfoRefId',</v>
      </c>
      <c r="J2" s="11" t="str">
        <v>'SchoolYear',</v>
      </c>
      <c r="K2" s="11" t="str">
        <v>'CalendarDateType',</v>
      </c>
      <c r="L2" s="11" t="str">
        <v>'CalendarDateNumber',</v>
      </c>
      <c r="M2" s="11" t="str">
        <v>'StudentAttendanceCountsTowardAttendance',</v>
      </c>
      <c r="N2" s="11" t="str">
        <v>'StudentAttendanceValue',</v>
      </c>
      <c r="O2" s="11" t="str">
        <v>'TeacherAttendanceCountsTowardAttendance',</v>
      </c>
      <c r="P2" s="11" t="str">
        <v>'TeacherAttendanceValue',</v>
      </c>
      <c r="Q2" s="11" t="str">
        <v>'AdministratorAttendanceCountsTowardAttendance',</v>
      </c>
      <c r="R2" s="11" t="str">
        <v>'AdministratorAttendanceValue',</v>
      </c>
      <c r="S2" s="11" t="e">
        <v>#VALUE!</v>
      </c>
      <c r="T2" s="11" t="e">
        <v>#VALUE!</v>
      </c>
      <c r="U2" s="11" t="e">
        <v>#VALUE!</v>
      </c>
      <c r="V2" s="11" t="e">
        <v>#VALUE!</v>
      </c>
      <c r="W2" s="11" t="e">
        <v>#VALUE!</v>
      </c>
      <c r="X2" s="11" t="e">
        <v>#VALUE!</v>
      </c>
      <c r="Y2" s="11" t="e">
        <v>#VALUE!</v>
      </c>
      <c r="Z2" s="11" t="e">
        <v>#VALUE!</v>
      </c>
      <c r="AA2" s="11" t="e">
        <v>#VALUE!</v>
      </c>
      <c r="AB2" s="11" t="e">
        <v>#VALUE!</v>
      </c>
      <c r="AC2" s="11" t="e">
        <v>#VALUE!</v>
      </c>
      <c r="AD2" s="11" t="e">
        <v>#VALUE!</v>
      </c>
      <c r="AE2" s="11" t="e">
        <v>#VALUE!</v>
      </c>
      <c r="AF2" s="11" t="e">
        <v>#VALUE!</v>
      </c>
      <c r="AG2" s="11" t="e">
        <v>#VALUE!</v>
      </c>
      <c r="AH2" s="11" t="e">
        <v>#VALUE!</v>
      </c>
      <c r="AI2" s="11" t="e">
        <v>#VALUE!</v>
      </c>
      <c r="AJ2" s="11" t="e">
        <v>#VALUE!</v>
      </c>
      <c r="AK2" s="11" t="e">
        <v>#VALUE!</v>
      </c>
      <c r="AL2" s="11" t="e">
        <v>#VALUE!</v>
      </c>
      <c r="AM2" s="11" t="e">
        <v>#VALUE!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</row>
    <row r="3" spans="1:72" ht="15.6" thickTop="1" thickBot="1" x14ac:dyDescent="0.35">
      <c r="A3" t="str">
        <f t="shared" ref="A3:A36" si="0">TRIM(SUBSTITUTE(SUBSTITUTE(MID(A41,1,FIND(" ",A41)),"[",""),"]",""))</f>
        <v>CalendarDateRefId</v>
      </c>
      <c r="B3" t="str">
        <f t="shared" ref="B3:B36" si="1">IF(ISERROR(SUBSTITUTE(SUBSTITUTE(MID(A41,FIND("''",A41),LEN(A41)-FIND("''",A41,FIND("''",A41))),"''",""),"$.","")),A3,(SUBSTITUTE(SUBSTITUTE(MID(A41,FIND("''",A41),LEN(A41)-FIND("''",A41,FIND("''",A41))),"''",""),"$.","")))</f>
        <v>CalendarDateRefId</v>
      </c>
      <c r="E3" s="10" t="str">
        <f>"'"&amp;A3&amp;"',"</f>
        <v>'CalendarDateRefId',</v>
      </c>
    </row>
    <row r="4" spans="1:72" ht="15.6" thickTop="1" thickBot="1" x14ac:dyDescent="0.35">
      <c r="A4" t="str">
        <f t="shared" si="0"/>
        <v>Date</v>
      </c>
      <c r="B4" t="str">
        <f t="shared" si="1"/>
        <v>Date</v>
      </c>
      <c r="C4" s="1" t="str">
        <f>".withColumn('"&amp;A4&amp;"',get_json_object(col('json'), '$."&amp;B4&amp;"')) \"</f>
        <v>.withColumn('Date',get_json_object(col('json'), '$.Date')) \</v>
      </c>
      <c r="E4" s="10" t="str">
        <f>"'"&amp;A4&amp;"',"</f>
        <v>'Date',</v>
      </c>
    </row>
    <row r="5" spans="1:72" ht="15.6" thickTop="1" thickBot="1" x14ac:dyDescent="0.35">
      <c r="A5" t="str">
        <f t="shared" si="0"/>
        <v>CalendarSummaryRefId</v>
      </c>
      <c r="B5" t="str">
        <f t="shared" si="1"/>
        <v>CalendarSummaryRefId</v>
      </c>
      <c r="C5" s="1" t="str">
        <f t="shared" ref="C5:C36" si="2">".withColumn('"&amp;A5&amp;"',get_json_object(col('json'), '$."&amp;B5&amp;"')) \"</f>
        <v>.withColumn('CalendarSummaryRefId',get_json_object(col('json'), '$.CalendarSummaryRefId')) \</v>
      </c>
      <c r="E5" s="10" t="str">
        <f>"'"&amp;A5&amp;"',"</f>
        <v>'CalendarSummaryRefId',</v>
      </c>
    </row>
    <row r="6" spans="1:72" ht="15.6" thickTop="1" thickBot="1" x14ac:dyDescent="0.35">
      <c r="A6" t="str">
        <f t="shared" si="0"/>
        <v>SchoolInfoRefId</v>
      </c>
      <c r="B6" t="str">
        <f>IF(ISERROR(SUBSTITUTE(SUBSTITUTE(MID(A44,FIND("''",A44),LEN(A44)-FIND("''",A44,FIND("''",A44))),"''",""),"$.","")),A6,(SUBSTITUTE(SUBSTITUTE(MID(A44,FIND("''",A44),LEN(A44)-FIND("''",A44,FIND("''",A44))),"''",""),"$.","")))</f>
        <v>SchoolInfoRefId</v>
      </c>
      <c r="C6" s="1" t="str">
        <f t="shared" si="2"/>
        <v>.withColumn('SchoolInfoRefId',get_json_object(col('json'), '$.SchoolInfoRefId')) \</v>
      </c>
      <c r="E6" s="10" t="str">
        <f>"'"&amp;A6&amp;"',"</f>
        <v>'SchoolInfoRefId',</v>
      </c>
      <c r="K6" s="2"/>
    </row>
    <row r="7" spans="1:72" ht="15.6" thickTop="1" thickBot="1" x14ac:dyDescent="0.35">
      <c r="A7" t="str">
        <f t="shared" si="0"/>
        <v>SchoolYear</v>
      </c>
      <c r="B7" t="str">
        <f t="shared" si="1"/>
        <v>SchoolYear</v>
      </c>
      <c r="C7" s="1" t="str">
        <f t="shared" si="2"/>
        <v>.withColumn('SchoolYear',get_json_object(col('json'), '$.SchoolYear')) \</v>
      </c>
      <c r="E7" s="10" t="str">
        <f>"'"&amp;A7&amp;"',"</f>
        <v>'SchoolYear',</v>
      </c>
      <c r="K7" s="2"/>
    </row>
    <row r="8" spans="1:72" ht="15.6" thickTop="1" thickBot="1" x14ac:dyDescent="0.35">
      <c r="A8" t="str">
        <f t="shared" si="0"/>
        <v>CalendarDateType</v>
      </c>
      <c r="B8" t="str">
        <f t="shared" si="1"/>
        <v>CalendarDateType.Code'</v>
      </c>
      <c r="C8" s="1" t="str">
        <f t="shared" si="2"/>
        <v>.withColumn('CalendarDateType',get_json_object(col('json'), '$.CalendarDateType.Code'')) \</v>
      </c>
      <c r="E8" s="10" t="str">
        <f>"'"&amp;A8&amp;"',"</f>
        <v>'CalendarDateType',</v>
      </c>
      <c r="K8" s="2"/>
    </row>
    <row r="9" spans="1:72" ht="15.6" thickTop="1" thickBot="1" x14ac:dyDescent="0.35">
      <c r="A9" t="str">
        <f t="shared" si="0"/>
        <v>CalendarDateNumber</v>
      </c>
      <c r="B9" t="str">
        <f t="shared" si="1"/>
        <v>CalendarDateNumber</v>
      </c>
      <c r="C9" s="1" t="str">
        <f t="shared" si="2"/>
        <v>.withColumn('CalendarDateNumber',get_json_object(col('json'), '$.CalendarDateNumber')) \</v>
      </c>
      <c r="E9" s="10" t="str">
        <f>"'"&amp;A9&amp;"',"</f>
        <v>'CalendarDateNumber',</v>
      </c>
      <c r="K9" s="2"/>
      <c r="Q9" t="s">
        <v>97</v>
      </c>
    </row>
    <row r="10" spans="1:72" ht="15.6" thickTop="1" thickBot="1" x14ac:dyDescent="0.35">
      <c r="A10" t="str">
        <f t="shared" si="0"/>
        <v>StudentAttendanceCountsTowardAttendance</v>
      </c>
      <c r="B10" t="str">
        <f t="shared" si="1"/>
        <v>StudentAttendance.CountsTowardAttendance'</v>
      </c>
      <c r="C10" s="1" t="str">
        <f t="shared" si="2"/>
        <v>.withColumn('StudentAttendanceCountsTowardAttendance',get_json_object(col('json'), '$.StudentAttendance.CountsTowardAttendance'')) \</v>
      </c>
      <c r="E10" s="10" t="str">
        <f>"'"&amp;A10&amp;"',"</f>
        <v>'StudentAttendanceCountsTowardAttendance',</v>
      </c>
      <c r="K10" s="2"/>
      <c r="Q10" t="s">
        <v>97</v>
      </c>
    </row>
    <row r="11" spans="1:72" ht="15.6" thickTop="1" thickBot="1" x14ac:dyDescent="0.35">
      <c r="A11" t="str">
        <f t="shared" si="0"/>
        <v>StudentAttendanceValue</v>
      </c>
      <c r="B11" t="str">
        <f t="shared" si="1"/>
        <v>StudentAttendance.AttendanceValue'</v>
      </c>
      <c r="C11" s="1" t="str">
        <f t="shared" si="2"/>
        <v>.withColumn('StudentAttendanceValue',get_json_object(col('json'), '$.StudentAttendance.AttendanceValue'')) \</v>
      </c>
      <c r="E11" s="10" t="str">
        <f>"'"&amp;A11&amp;"',"</f>
        <v>'StudentAttendanceValue',</v>
      </c>
      <c r="K11" s="2"/>
    </row>
    <row r="12" spans="1:72" ht="15.6" thickTop="1" thickBot="1" x14ac:dyDescent="0.35">
      <c r="A12" t="str">
        <f t="shared" si="0"/>
        <v>TeacherAttendanceCountsTowardAttendance</v>
      </c>
      <c r="B12" t="str">
        <f t="shared" si="1"/>
        <v>TeacherAttendance.CountsTowardAttendance'</v>
      </c>
      <c r="C12" s="1" t="str">
        <f t="shared" si="2"/>
        <v>.withColumn('TeacherAttendanceCountsTowardAttendance',get_json_object(col('json'), '$.TeacherAttendance.CountsTowardAttendance'')) \</v>
      </c>
      <c r="E12" s="10" t="str">
        <f>"'"&amp;A12&amp;"',"</f>
        <v>'TeacherAttendanceCountsTowardAttendance',</v>
      </c>
      <c r="K12" s="2"/>
    </row>
    <row r="13" spans="1:72" ht="15.6" thickTop="1" thickBot="1" x14ac:dyDescent="0.35">
      <c r="A13" t="str">
        <f t="shared" si="0"/>
        <v>TeacherAttendanceValue</v>
      </c>
      <c r="B13" t="str">
        <f t="shared" si="1"/>
        <v>TeacherAttendance.AttendanceValue'</v>
      </c>
      <c r="C13" s="1" t="str">
        <f t="shared" si="2"/>
        <v>.withColumn('TeacherAttendanceValue',get_json_object(col('json'), '$.TeacherAttendance.AttendanceValue'')) \</v>
      </c>
      <c r="E13" s="10" t="str">
        <f>"'"&amp;A13&amp;"',"</f>
        <v>'TeacherAttendanceValue',</v>
      </c>
      <c r="K13" s="2"/>
    </row>
    <row r="14" spans="1:72" ht="15.6" thickTop="1" thickBot="1" x14ac:dyDescent="0.35">
      <c r="A14" t="str">
        <f t="shared" si="0"/>
        <v>AdministratorAttendanceCountsTowardAttendance</v>
      </c>
      <c r="B14" t="str">
        <f t="shared" si="1"/>
        <v>AdministratorAttendance.CountsTowardAttendance'</v>
      </c>
      <c r="C14" s="1" t="str">
        <f t="shared" si="2"/>
        <v>.withColumn('AdministratorAttendanceCountsTowardAttendance',get_json_object(col('json'), '$.AdministratorAttendance.CountsTowardAttendance'')) \</v>
      </c>
      <c r="E14" s="10" t="str">
        <f>"'"&amp;A14&amp;"',"</f>
        <v>'AdministratorAttendanceCountsTowardAttendance',</v>
      </c>
      <c r="K14" s="2"/>
    </row>
    <row r="15" spans="1:72" ht="15.6" thickTop="1" thickBot="1" x14ac:dyDescent="0.35">
      <c r="A15" t="str">
        <f t="shared" si="0"/>
        <v>AdministratorAttendanceValue</v>
      </c>
      <c r="B15" t="str">
        <f t="shared" si="1"/>
        <v>AdministratorAttendance.AttendanceValue'</v>
      </c>
      <c r="C15" s="1" t="str">
        <f t="shared" si="2"/>
        <v>.withColumn('AdministratorAttendanceValue',get_json_object(col('json'), '$.AdministratorAttendance.AttendanceValue'')) \</v>
      </c>
      <c r="E15" s="10" t="str">
        <f>"'"&amp;A15&amp;"',"</f>
        <v>'AdministratorAttendanceValue',</v>
      </c>
      <c r="K15" s="2"/>
    </row>
    <row r="16" spans="1:72" ht="15.6" thickTop="1" thickBot="1" x14ac:dyDescent="0.35">
      <c r="A16" t="e">
        <f t="shared" si="0"/>
        <v>#VALUE!</v>
      </c>
      <c r="B16" t="e">
        <f t="shared" si="1"/>
        <v>#VALUE!</v>
      </c>
      <c r="C16" s="1" t="e">
        <f t="shared" si="2"/>
        <v>#VALUE!</v>
      </c>
      <c r="E16" s="10" t="e">
        <f>"'"&amp;A16&amp;"',"</f>
        <v>#VALUE!</v>
      </c>
      <c r="K16" s="2"/>
    </row>
    <row r="17" spans="1:11" ht="15.6" thickTop="1" thickBot="1" x14ac:dyDescent="0.35">
      <c r="A17" t="e">
        <f t="shared" si="0"/>
        <v>#VALUE!</v>
      </c>
      <c r="B17" t="e">
        <f t="shared" si="1"/>
        <v>#VALUE!</v>
      </c>
      <c r="C17" s="1" t="e">
        <f t="shared" si="2"/>
        <v>#VALUE!</v>
      </c>
      <c r="E17" s="10" t="e">
        <f>"'"&amp;A17&amp;"',"</f>
        <v>#VALUE!</v>
      </c>
      <c r="K17" s="2"/>
    </row>
    <row r="18" spans="1:11" ht="15.6" thickTop="1" thickBot="1" x14ac:dyDescent="0.35">
      <c r="A18" t="e">
        <f t="shared" si="0"/>
        <v>#VALUE!</v>
      </c>
      <c r="B18" t="e">
        <f t="shared" si="1"/>
        <v>#VALUE!</v>
      </c>
      <c r="C18" s="1" t="e">
        <f t="shared" si="2"/>
        <v>#VALUE!</v>
      </c>
      <c r="E18" s="10" t="e">
        <f>"'"&amp;A18&amp;"',"</f>
        <v>#VALUE!</v>
      </c>
      <c r="K18" s="2"/>
    </row>
    <row r="19" spans="1:11" ht="15.6" thickTop="1" thickBot="1" x14ac:dyDescent="0.35">
      <c r="A19" t="e">
        <f t="shared" si="0"/>
        <v>#VALUE!</v>
      </c>
      <c r="B19" t="e">
        <f t="shared" si="1"/>
        <v>#VALUE!</v>
      </c>
      <c r="C19" s="1" t="e">
        <f t="shared" si="2"/>
        <v>#VALUE!</v>
      </c>
      <c r="E19" s="10" t="e">
        <f>"'"&amp;A19&amp;"',"</f>
        <v>#VALUE!</v>
      </c>
      <c r="K19" s="2"/>
    </row>
    <row r="20" spans="1:11" ht="15.6" thickTop="1" thickBot="1" x14ac:dyDescent="0.35">
      <c r="A20" t="e">
        <f t="shared" si="0"/>
        <v>#VALUE!</v>
      </c>
      <c r="B20" t="e">
        <f t="shared" si="1"/>
        <v>#VALUE!</v>
      </c>
      <c r="C20" s="1" t="e">
        <f t="shared" si="2"/>
        <v>#VALUE!</v>
      </c>
      <c r="E20" s="10" t="e">
        <f>"'"&amp;A20&amp;"',"</f>
        <v>#VALUE!</v>
      </c>
      <c r="K20" s="2"/>
    </row>
    <row r="21" spans="1:11" ht="15.6" thickTop="1" thickBot="1" x14ac:dyDescent="0.35">
      <c r="A21" t="e">
        <f t="shared" si="0"/>
        <v>#VALUE!</v>
      </c>
      <c r="B21" t="e">
        <f t="shared" si="1"/>
        <v>#VALUE!</v>
      </c>
      <c r="C21" s="1" t="e">
        <f t="shared" si="2"/>
        <v>#VALUE!</v>
      </c>
      <c r="E21" s="10" t="e">
        <f>"'"&amp;A21&amp;"',"</f>
        <v>#VALUE!</v>
      </c>
      <c r="K21" s="2"/>
    </row>
    <row r="22" spans="1:11" ht="15.6" thickTop="1" thickBot="1" x14ac:dyDescent="0.35">
      <c r="A22" t="e">
        <f t="shared" si="0"/>
        <v>#VALUE!</v>
      </c>
      <c r="B22" t="e">
        <f t="shared" si="1"/>
        <v>#VALUE!</v>
      </c>
      <c r="C22" s="1" t="e">
        <f t="shared" si="2"/>
        <v>#VALUE!</v>
      </c>
      <c r="E22" s="10" t="e">
        <f>"'"&amp;A22&amp;"',"</f>
        <v>#VALUE!</v>
      </c>
      <c r="K22" s="2"/>
    </row>
    <row r="23" spans="1:11" ht="15.6" thickTop="1" thickBot="1" x14ac:dyDescent="0.35">
      <c r="A23" t="e">
        <f t="shared" si="0"/>
        <v>#VALUE!</v>
      </c>
      <c r="B23" t="e">
        <f t="shared" si="1"/>
        <v>#VALUE!</v>
      </c>
      <c r="C23" s="1" t="e">
        <f t="shared" si="2"/>
        <v>#VALUE!</v>
      </c>
      <c r="E23" s="10" t="e">
        <f>"'"&amp;A23&amp;"',"</f>
        <v>#VALUE!</v>
      </c>
      <c r="K23" s="2"/>
    </row>
    <row r="24" spans="1:11" ht="15.6" thickTop="1" thickBot="1" x14ac:dyDescent="0.35">
      <c r="A24" t="e">
        <f t="shared" si="0"/>
        <v>#VALUE!</v>
      </c>
      <c r="B24" t="e">
        <f t="shared" si="1"/>
        <v>#VALUE!</v>
      </c>
      <c r="C24" s="1" t="e">
        <f t="shared" si="2"/>
        <v>#VALUE!</v>
      </c>
      <c r="E24" s="10" t="e">
        <f>"'"&amp;A24&amp;"',"</f>
        <v>#VALUE!</v>
      </c>
      <c r="K24" s="2"/>
    </row>
    <row r="25" spans="1:11" ht="15.6" thickTop="1" thickBot="1" x14ac:dyDescent="0.35">
      <c r="A25" t="e">
        <f t="shared" si="0"/>
        <v>#VALUE!</v>
      </c>
      <c r="B25" t="e">
        <f t="shared" si="1"/>
        <v>#VALUE!</v>
      </c>
      <c r="C25" s="1" t="e">
        <f t="shared" si="2"/>
        <v>#VALUE!</v>
      </c>
      <c r="E25" s="10" t="e">
        <f>"'"&amp;A25&amp;"',"</f>
        <v>#VALUE!</v>
      </c>
      <c r="K25" s="2"/>
    </row>
    <row r="26" spans="1:11" ht="15.6" thickTop="1" thickBot="1" x14ac:dyDescent="0.35">
      <c r="A26" t="e">
        <f t="shared" si="0"/>
        <v>#VALUE!</v>
      </c>
      <c r="B26" t="e">
        <f t="shared" si="1"/>
        <v>#VALUE!</v>
      </c>
      <c r="C26" s="1" t="e">
        <f t="shared" si="2"/>
        <v>#VALUE!</v>
      </c>
      <c r="E26" s="10" t="e">
        <f>"'"&amp;A26&amp;"',"</f>
        <v>#VALUE!</v>
      </c>
      <c r="K26" s="2"/>
    </row>
    <row r="27" spans="1:11" ht="15.6" thickTop="1" thickBot="1" x14ac:dyDescent="0.35">
      <c r="A27" t="e">
        <f t="shared" si="0"/>
        <v>#VALUE!</v>
      </c>
      <c r="B27" t="e">
        <f t="shared" si="1"/>
        <v>#VALUE!</v>
      </c>
      <c r="C27" s="1" t="e">
        <f t="shared" si="2"/>
        <v>#VALUE!</v>
      </c>
      <c r="E27" s="10" t="e">
        <f>"'"&amp;A27&amp;"',"</f>
        <v>#VALUE!</v>
      </c>
      <c r="K27" s="2"/>
    </row>
    <row r="28" spans="1:11" ht="15.6" thickTop="1" thickBot="1" x14ac:dyDescent="0.35">
      <c r="A28" t="e">
        <f t="shared" si="0"/>
        <v>#VALUE!</v>
      </c>
      <c r="B28" t="e">
        <f t="shared" si="1"/>
        <v>#VALUE!</v>
      </c>
      <c r="C28" s="1" t="e">
        <f t="shared" si="2"/>
        <v>#VALUE!</v>
      </c>
      <c r="E28" s="10" t="e">
        <f>"'"&amp;A28&amp;"',"</f>
        <v>#VALUE!</v>
      </c>
      <c r="K28" s="2"/>
    </row>
    <row r="29" spans="1:11" ht="15.6" thickTop="1" thickBot="1" x14ac:dyDescent="0.35">
      <c r="A29" t="e">
        <f t="shared" si="0"/>
        <v>#VALUE!</v>
      </c>
      <c r="B29" t="e">
        <f t="shared" si="1"/>
        <v>#VALUE!</v>
      </c>
      <c r="C29" s="1" t="e">
        <f t="shared" si="2"/>
        <v>#VALUE!</v>
      </c>
      <c r="E29" s="10" t="e">
        <f>"'"&amp;A29&amp;"',"</f>
        <v>#VALUE!</v>
      </c>
      <c r="K29" s="2"/>
    </row>
    <row r="30" spans="1:11" ht="15.6" thickTop="1" thickBot="1" x14ac:dyDescent="0.35">
      <c r="A30" t="e">
        <f t="shared" si="0"/>
        <v>#VALUE!</v>
      </c>
      <c r="B30" t="e">
        <f t="shared" si="1"/>
        <v>#VALUE!</v>
      </c>
      <c r="C30" s="1" t="e">
        <f t="shared" si="2"/>
        <v>#VALUE!</v>
      </c>
      <c r="E30" s="10" t="e">
        <f>"'"&amp;A30&amp;"',"</f>
        <v>#VALUE!</v>
      </c>
      <c r="K30" s="2"/>
    </row>
    <row r="31" spans="1:11" ht="15.6" thickTop="1" thickBot="1" x14ac:dyDescent="0.35">
      <c r="A31" t="e">
        <f t="shared" si="0"/>
        <v>#VALUE!</v>
      </c>
      <c r="B31" t="e">
        <f t="shared" si="1"/>
        <v>#VALUE!</v>
      </c>
      <c r="C31" s="1" t="e">
        <f t="shared" si="2"/>
        <v>#VALUE!</v>
      </c>
      <c r="E31" s="10" t="e">
        <f>"'"&amp;A31&amp;"',"</f>
        <v>#VALUE!</v>
      </c>
      <c r="K31" s="2"/>
    </row>
    <row r="32" spans="1:11" ht="15.6" thickTop="1" thickBot="1" x14ac:dyDescent="0.35">
      <c r="A32" t="e">
        <f t="shared" si="0"/>
        <v>#VALUE!</v>
      </c>
      <c r="B32" t="e">
        <f t="shared" si="1"/>
        <v>#VALUE!</v>
      </c>
      <c r="C32" s="1" t="e">
        <f t="shared" si="2"/>
        <v>#VALUE!</v>
      </c>
      <c r="E32" s="10" t="e">
        <f>"'"&amp;A32&amp;"',"</f>
        <v>#VALUE!</v>
      </c>
      <c r="K32" s="2"/>
    </row>
    <row r="33" spans="1:11" ht="15.6" thickTop="1" thickBot="1" x14ac:dyDescent="0.35">
      <c r="A33" t="e">
        <f t="shared" si="0"/>
        <v>#VALUE!</v>
      </c>
      <c r="B33" t="e">
        <f t="shared" si="1"/>
        <v>#VALUE!</v>
      </c>
      <c r="C33" s="1" t="e">
        <f t="shared" si="2"/>
        <v>#VALUE!</v>
      </c>
      <c r="E33" s="10" t="e">
        <f>"'"&amp;A33&amp;"',"</f>
        <v>#VALUE!</v>
      </c>
      <c r="K33" s="2"/>
    </row>
    <row r="34" spans="1:11" ht="15.6" thickTop="1" thickBot="1" x14ac:dyDescent="0.35">
      <c r="A34" t="e">
        <f t="shared" si="0"/>
        <v>#VALUE!</v>
      </c>
      <c r="B34" t="e">
        <f t="shared" si="1"/>
        <v>#VALUE!</v>
      </c>
      <c r="C34" s="1" t="e">
        <f t="shared" si="2"/>
        <v>#VALUE!</v>
      </c>
      <c r="E34" s="10" t="e">
        <f>"'"&amp;A34&amp;"',"</f>
        <v>#VALUE!</v>
      </c>
      <c r="K34" s="2"/>
    </row>
    <row r="35" spans="1:11" ht="15.6" thickTop="1" thickBot="1" x14ac:dyDescent="0.35">
      <c r="A35" t="e">
        <f t="shared" si="0"/>
        <v>#VALUE!</v>
      </c>
      <c r="B35" t="e">
        <f t="shared" si="1"/>
        <v>#VALUE!</v>
      </c>
      <c r="C35" s="1" t="e">
        <f t="shared" si="2"/>
        <v>#VALUE!</v>
      </c>
      <c r="E35" s="10" t="e">
        <f>"'"&amp;A35&amp;"',"</f>
        <v>#VALUE!</v>
      </c>
      <c r="K35" s="2"/>
    </row>
    <row r="36" spans="1:11" ht="15.6" thickTop="1" thickBot="1" x14ac:dyDescent="0.35">
      <c r="A36" t="e">
        <f t="shared" si="0"/>
        <v>#VALUE!</v>
      </c>
      <c r="B36" t="e">
        <f t="shared" si="1"/>
        <v>#VALUE!</v>
      </c>
      <c r="C36" s="1" t="e">
        <f t="shared" si="2"/>
        <v>#VALUE!</v>
      </c>
      <c r="E36" s="10" t="e">
        <f>"'"&amp;A36&amp;"',"</f>
        <v>#VALUE!</v>
      </c>
      <c r="K36" s="2"/>
    </row>
    <row r="37" spans="1:11" ht="15" thickTop="1" x14ac:dyDescent="0.3">
      <c r="C37" s="1"/>
      <c r="K37" s="2"/>
    </row>
    <row r="38" spans="1:11" x14ac:dyDescent="0.3">
      <c r="C38" s="1"/>
      <c r="K38" s="2"/>
    </row>
    <row r="39" spans="1:11" x14ac:dyDescent="0.3">
      <c r="C39" s="1"/>
      <c r="K39" s="2"/>
    </row>
    <row r="40" spans="1:11" x14ac:dyDescent="0.3">
      <c r="A40" s="9" t="s">
        <v>219</v>
      </c>
      <c r="C40" s="1"/>
    </row>
    <row r="41" spans="1:11" x14ac:dyDescent="0.3">
      <c r="A41" s="13" t="s">
        <v>254</v>
      </c>
      <c r="B41" t="e">
        <f t="shared" ref="B41:B42" si="3">MID(A42,FIND("''",A42),LEN(A42)-FIND("''",A42,FIND("''",A42)))</f>
        <v>#VALUE!</v>
      </c>
      <c r="C41" s="1"/>
    </row>
    <row r="42" spans="1:11" x14ac:dyDescent="0.3">
      <c r="A42" s="13" t="s">
        <v>255</v>
      </c>
      <c r="B42" t="e">
        <f t="shared" si="3"/>
        <v>#VALUE!</v>
      </c>
      <c r="C42" s="1"/>
    </row>
    <row r="43" spans="1:11" x14ac:dyDescent="0.3">
      <c r="A43" s="13" t="s">
        <v>256</v>
      </c>
      <c r="B43" t="e">
        <f>MID(A44,FIND("''",A44),LEN(A44)-FIND("''",A44,FIND("''",A44)))</f>
        <v>#VALUE!</v>
      </c>
      <c r="C43" s="1" t="e">
        <f>SUBSTITUTE(MID(A44,FIND("''",A44),LEN(A44)-FIND("''",A44,FIND("''",A44))),"''","")</f>
        <v>#VALUE!</v>
      </c>
    </row>
    <row r="44" spans="1:11" x14ac:dyDescent="0.3">
      <c r="A44" s="13" t="s">
        <v>257</v>
      </c>
      <c r="B44" t="e">
        <f t="shared" ref="B44:B74" si="4">MID(A45,FIND("''",A45),LEN(A45)-FIND("''",A45,FIND("''",A45)))</f>
        <v>#VALUE!</v>
      </c>
      <c r="C44" s="1"/>
    </row>
    <row r="45" spans="1:11" x14ac:dyDescent="0.3">
      <c r="A45" s="13" t="s">
        <v>258</v>
      </c>
      <c r="B45" t="str">
        <f t="shared" si="4"/>
        <v>''$.CalendarDateType.Code'</v>
      </c>
      <c r="C45" s="1"/>
    </row>
    <row r="46" spans="1:11" x14ac:dyDescent="0.3">
      <c r="A46" s="13" t="s">
        <v>259</v>
      </c>
      <c r="B46" t="e">
        <f t="shared" si="4"/>
        <v>#VALUE!</v>
      </c>
      <c r="C46" s="1"/>
    </row>
    <row r="47" spans="1:11" x14ac:dyDescent="0.3">
      <c r="A47" s="13" t="s">
        <v>260</v>
      </c>
      <c r="B47" t="str">
        <f t="shared" si="4"/>
        <v>''$.StudentAttendance.CountsTowardAttendance'</v>
      </c>
      <c r="C47" s="1"/>
    </row>
    <row r="48" spans="1:11" x14ac:dyDescent="0.3">
      <c r="A48" s="13" t="s">
        <v>261</v>
      </c>
      <c r="B48" t="str">
        <f t="shared" si="4"/>
        <v>''$.StudentAttendance.AttendanceValue'</v>
      </c>
      <c r="C48" s="1"/>
    </row>
    <row r="49" spans="1:3" x14ac:dyDescent="0.3">
      <c r="A49" s="13" t="s">
        <v>262</v>
      </c>
      <c r="B49" t="str">
        <f t="shared" si="4"/>
        <v>''$.TeacherAttendance.CountsTowardAttendance'</v>
      </c>
      <c r="C49" s="1"/>
    </row>
    <row r="50" spans="1:3" x14ac:dyDescent="0.3">
      <c r="A50" s="13" t="s">
        <v>263</v>
      </c>
      <c r="B50" t="str">
        <f t="shared" si="4"/>
        <v>''$.TeacherAttendance.AttendanceValue'</v>
      </c>
      <c r="C50" s="1"/>
    </row>
    <row r="51" spans="1:3" x14ac:dyDescent="0.3">
      <c r="A51" s="13" t="s">
        <v>264</v>
      </c>
      <c r="B51" t="str">
        <f t="shared" si="4"/>
        <v>''$.AdministratorAttendance.CountsTowardAttendance'</v>
      </c>
      <c r="C51" s="1"/>
    </row>
    <row r="52" spans="1:3" x14ac:dyDescent="0.3">
      <c r="A52" s="13" t="s">
        <v>265</v>
      </c>
      <c r="B52" t="str">
        <f t="shared" si="4"/>
        <v>''$.AdministratorAttendance.AttendanceValue'</v>
      </c>
      <c r="C52" s="1"/>
    </row>
    <row r="53" spans="1:3" x14ac:dyDescent="0.3">
      <c r="A53" s="13" t="s">
        <v>266</v>
      </c>
      <c r="B53" t="e">
        <f t="shared" si="4"/>
        <v>#VALUE!</v>
      </c>
      <c r="C53" s="1"/>
    </row>
    <row r="54" spans="1:3" x14ac:dyDescent="0.3">
      <c r="A54" s="13"/>
      <c r="B54" t="e">
        <f t="shared" si="4"/>
        <v>#VALUE!</v>
      </c>
      <c r="C54" s="1"/>
    </row>
    <row r="55" spans="1:3" x14ac:dyDescent="0.3">
      <c r="A55" s="13"/>
      <c r="B55" t="e">
        <f t="shared" si="4"/>
        <v>#VALUE!</v>
      </c>
      <c r="C55" s="1"/>
    </row>
    <row r="56" spans="1:3" x14ac:dyDescent="0.3">
      <c r="A56" s="13"/>
      <c r="B56" t="e">
        <f t="shared" si="4"/>
        <v>#VALUE!</v>
      </c>
      <c r="C56" s="1"/>
    </row>
    <row r="57" spans="1:3" x14ac:dyDescent="0.3">
      <c r="A57" s="13"/>
      <c r="B57" t="e">
        <f t="shared" si="4"/>
        <v>#VALUE!</v>
      </c>
      <c r="C57" s="1"/>
    </row>
    <row r="58" spans="1:3" x14ac:dyDescent="0.3">
      <c r="A58" s="13"/>
      <c r="B58" t="e">
        <f t="shared" si="4"/>
        <v>#VALUE!</v>
      </c>
      <c r="C58" s="1"/>
    </row>
    <row r="59" spans="1:3" x14ac:dyDescent="0.3">
      <c r="A59" s="13"/>
      <c r="B59" t="e">
        <f t="shared" si="4"/>
        <v>#VALUE!</v>
      </c>
      <c r="C59" s="1"/>
    </row>
    <row r="60" spans="1:3" x14ac:dyDescent="0.3">
      <c r="A60" s="13"/>
      <c r="B60" t="e">
        <f t="shared" si="4"/>
        <v>#VALUE!</v>
      </c>
      <c r="C60" s="1"/>
    </row>
    <row r="61" spans="1:3" x14ac:dyDescent="0.3">
      <c r="A61" s="13"/>
      <c r="B61" t="e">
        <f t="shared" si="4"/>
        <v>#VALUE!</v>
      </c>
      <c r="C61" s="1"/>
    </row>
    <row r="62" spans="1:3" x14ac:dyDescent="0.3">
      <c r="A62" s="13"/>
      <c r="B62" t="e">
        <f t="shared" si="4"/>
        <v>#VALUE!</v>
      </c>
      <c r="C62" s="1"/>
    </row>
    <row r="63" spans="1:3" x14ac:dyDescent="0.3">
      <c r="A63" s="13"/>
      <c r="B63" t="e">
        <f t="shared" si="4"/>
        <v>#VALUE!</v>
      </c>
      <c r="C63" s="1"/>
    </row>
    <row r="64" spans="1:3" x14ac:dyDescent="0.3">
      <c r="A64" s="13"/>
      <c r="B64" t="e">
        <f t="shared" si="4"/>
        <v>#VALUE!</v>
      </c>
      <c r="C64" s="1"/>
    </row>
    <row r="65" spans="1:3" x14ac:dyDescent="0.3">
      <c r="A65" s="13"/>
      <c r="B65" t="e">
        <f t="shared" si="4"/>
        <v>#VALUE!</v>
      </c>
      <c r="C65" s="1"/>
    </row>
    <row r="66" spans="1:3" x14ac:dyDescent="0.3">
      <c r="A66" s="13"/>
      <c r="B66" t="e">
        <f t="shared" si="4"/>
        <v>#VALUE!</v>
      </c>
      <c r="C66" s="1"/>
    </row>
    <row r="67" spans="1:3" x14ac:dyDescent="0.3">
      <c r="A67" s="13"/>
      <c r="B67" t="e">
        <f t="shared" si="4"/>
        <v>#VALUE!</v>
      </c>
      <c r="C67" s="1"/>
    </row>
    <row r="68" spans="1:3" x14ac:dyDescent="0.3">
      <c r="A68" s="13"/>
      <c r="B68" t="e">
        <f t="shared" si="4"/>
        <v>#VALUE!</v>
      </c>
      <c r="C68" s="1"/>
    </row>
    <row r="69" spans="1:3" x14ac:dyDescent="0.3">
      <c r="A69" s="13"/>
      <c r="B69" t="e">
        <f t="shared" si="4"/>
        <v>#VALUE!</v>
      </c>
      <c r="C69" s="1"/>
    </row>
    <row r="70" spans="1:3" x14ac:dyDescent="0.3">
      <c r="A70" s="13"/>
      <c r="B70" t="e">
        <f t="shared" si="4"/>
        <v>#VALUE!</v>
      </c>
    </row>
    <row r="71" spans="1:3" x14ac:dyDescent="0.3">
      <c r="A71" s="13"/>
      <c r="B71" t="e">
        <f t="shared" si="4"/>
        <v>#VALUE!</v>
      </c>
    </row>
    <row r="72" spans="1:3" x14ac:dyDescent="0.3">
      <c r="A72" s="13"/>
      <c r="B72" t="e">
        <f t="shared" si="4"/>
        <v>#VALUE!</v>
      </c>
    </row>
    <row r="73" spans="1:3" x14ac:dyDescent="0.3">
      <c r="A73" s="13"/>
      <c r="B73" t="e">
        <f t="shared" si="4"/>
        <v>#VALUE!</v>
      </c>
    </row>
    <row r="74" spans="1:3" x14ac:dyDescent="0.3">
      <c r="A74" s="13"/>
      <c r="B74" t="e">
        <f t="shared" si="4"/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C3EE-3E2B-4601-BB5E-6F402558A46B}">
  <dimension ref="A1:BT74"/>
  <sheetViews>
    <sheetView topLeftCell="A10" workbookViewId="0">
      <selection activeCell="A41" sqref="A41"/>
    </sheetView>
  </sheetViews>
  <sheetFormatPr defaultRowHeight="14.4" x14ac:dyDescent="0.3"/>
  <cols>
    <col min="1" max="1" width="83.88671875" bestFit="1" customWidth="1"/>
    <col min="2" max="2" width="47.33203125" bestFit="1" customWidth="1"/>
    <col min="3" max="3" width="105.21875" bestFit="1" customWidth="1"/>
    <col min="5" max="5" width="21.6640625" customWidth="1"/>
    <col min="9" max="9" width="18.33203125" bestFit="1" customWidth="1"/>
    <col min="13" max="13" width="18.5546875" customWidth="1"/>
  </cols>
  <sheetData>
    <row r="1" spans="1:72" x14ac:dyDescent="0.3">
      <c r="A1" s="9" t="s">
        <v>218</v>
      </c>
    </row>
    <row r="2" spans="1:72" ht="15" thickBot="1" x14ac:dyDescent="0.35">
      <c r="A2" t="s">
        <v>192</v>
      </c>
      <c r="B2" t="s">
        <v>193</v>
      </c>
      <c r="C2" t="s">
        <v>194</v>
      </c>
      <c r="E2" s="12" t="s">
        <v>195</v>
      </c>
      <c r="F2" s="11" t="str" cm="1">
        <f t="array" ref="F2:BT2">TRANSPOSE(E3:E69)</f>
        <v>'RefId',</v>
      </c>
      <c r="G2" s="11" t="str">
        <v>'LocalId',</v>
      </c>
      <c r="H2" s="11" t="str">
        <v>'StateProvinceId',</v>
      </c>
      <c r="I2" s="11" t="str">
        <v>'FirstName',</v>
      </c>
      <c r="J2" s="11" t="str">
        <v>'LastName',</v>
      </c>
      <c r="K2" s="11" t="str">
        <v>'MiddleName',</v>
      </c>
      <c r="L2" s="11" t="str">
        <v>'OtherNames',</v>
      </c>
      <c r="M2" s="11" t="str">
        <v>'EmploymentStatus',</v>
      </c>
      <c r="N2" s="11" t="str">
        <v>'Title',</v>
      </c>
      <c r="O2" s="11" t="str">
        <v>'IndigenousStatus',</v>
      </c>
      <c r="P2" s="11" t="str">
        <v>'Sex',</v>
      </c>
      <c r="Q2" s="11" t="str">
        <v>'BirthDate',</v>
      </c>
      <c r="R2" s="11" t="str">
        <v>'DateOfDeath',</v>
      </c>
      <c r="S2" s="11" t="str">
        <v>'Deceased',</v>
      </c>
      <c r="T2" s="11" t="str">
        <v>'BirthDateVerification',</v>
      </c>
      <c r="U2" s="11" t="str">
        <v>'PlaceOfBirth',</v>
      </c>
      <c r="V2" s="11" t="str">
        <v>'StateOfBirth',</v>
      </c>
      <c r="W2" s="11" t="str">
        <v>'CountryOfBirth',</v>
      </c>
      <c r="X2" s="11" t="str">
        <v>'CountryOfCitizenship',</v>
      </c>
      <c r="Y2" s="11" t="str">
        <v>'CountryOfResidency',</v>
      </c>
      <c r="Z2" s="11" t="str">
        <v>'CountryArrivalDate',</v>
      </c>
      <c r="AA2" s="11" t="str">
        <v>'AustralianCitizenshipStatus',</v>
      </c>
      <c r="AB2" s="11" t="str">
        <v>'EnglishProficiency',</v>
      </c>
      <c r="AC2" s="11" t="str">
        <v>'LanguageList',</v>
      </c>
      <c r="AD2" s="11" t="str">
        <v>'DwellingArrangement',</v>
      </c>
      <c r="AE2" s="11" t="str">
        <v>'Religion',</v>
      </c>
      <c r="AF2" s="11" t="str">
        <v>'ReligiousEventList',</v>
      </c>
      <c r="AG2" s="11" t="str">
        <v>'ReligiousRegion',</v>
      </c>
      <c r="AH2" s="11" t="str">
        <v>'PermanentResident',</v>
      </c>
      <c r="AI2" s="11" t="str">
        <v>'VisaSubClass',</v>
      </c>
      <c r="AJ2" s="11" t="str">
        <v>'VisaStatisticalCode',</v>
      </c>
      <c r="AK2" s="11" t="str">
        <v>'EmailList',</v>
      </c>
      <c r="AL2" s="11" t="str">
        <v>'PhoneNumberList',</v>
      </c>
      <c r="AM2" s="11" t="str">
        <v>'AddressList',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</row>
    <row r="3" spans="1:72" ht="15.6" thickTop="1" thickBot="1" x14ac:dyDescent="0.35">
      <c r="A3" t="str">
        <f t="shared" ref="A3:A36" si="0">TRIM(SUBSTITUTE(SUBSTITUTE(MID(A41,1,FIND(" ",A41)),"[",""),"]",""))</f>
        <v>RefId</v>
      </c>
      <c r="B3" t="str">
        <f t="shared" ref="B3:B36" si="1">IF(ISERROR(SUBSTITUTE(SUBSTITUTE(MID(A41,FIND("''",A41),LEN(A41)-FIND("''",A41,FIND("''",A41))),"''",""),"$.","")),A3,(SUBSTITUTE(SUBSTITUTE(MID(A41,FIND("''",A41),LEN(A41)-FIND("''",A41,FIND("''",A41))),"''",""),"$.","")))</f>
        <v>RefId</v>
      </c>
      <c r="E3" s="10" t="str">
        <f>"'"&amp;A3&amp;"',"</f>
        <v>'RefId',</v>
      </c>
    </row>
    <row r="4" spans="1:72" ht="15.6" thickTop="1" thickBot="1" x14ac:dyDescent="0.35">
      <c r="A4" t="str">
        <f t="shared" si="0"/>
        <v>LocalId</v>
      </c>
      <c r="B4" t="str">
        <f t="shared" si="1"/>
        <v>LocalId</v>
      </c>
      <c r="C4" s="1" t="str">
        <f>".withColumn('"&amp;A4&amp;"',get_json_object(col('json'), '$."&amp;B4&amp;"')) \"</f>
        <v>.withColumn('LocalId',get_json_object(col('json'), '$.LocalId')) \</v>
      </c>
      <c r="E4" s="10" t="str">
        <f>"'"&amp;A4&amp;"',"</f>
        <v>'LocalId',</v>
      </c>
    </row>
    <row r="5" spans="1:72" ht="15.6" thickTop="1" thickBot="1" x14ac:dyDescent="0.35">
      <c r="A5" t="str">
        <f t="shared" si="0"/>
        <v>StateProvinceId</v>
      </c>
      <c r="B5" t="str">
        <f t="shared" si="1"/>
        <v>StateProvinceId</v>
      </c>
      <c r="C5" s="1" t="str">
        <f t="shared" ref="C5:C36" si="2">".withColumn('"&amp;A5&amp;"',get_json_object(col('json'), '$."&amp;B5&amp;"')) \"</f>
        <v>.withColumn('StateProvinceId',get_json_object(col('json'), '$.StateProvinceId')) \</v>
      </c>
      <c r="E5" s="10" t="str">
        <f>"'"&amp;A5&amp;"',"</f>
        <v>'StateProvinceId',</v>
      </c>
    </row>
    <row r="6" spans="1:72" ht="15.6" thickTop="1" thickBot="1" x14ac:dyDescent="0.35">
      <c r="A6" t="str">
        <f t="shared" si="0"/>
        <v>FirstName</v>
      </c>
      <c r="B6" t="str">
        <f>IF(ISERROR(SUBSTITUTE(SUBSTITUTE(MID(A44,FIND("''",A44),LEN(A44)-FIND("''",A44,FIND("''",A44))),"''",""),"$.","")),A6,(SUBSTITUTE(SUBSTITUTE(MID(A44,FIND("''",A44),LEN(A44)-FIND("''",A44,FIND("''",A44))),"''",""),"$.","")))</f>
        <v xml:space="preserve">PersonInfo.Name.GivenName   </v>
      </c>
      <c r="C6" s="1" t="str">
        <f t="shared" si="2"/>
        <v>.withColumn('FirstName',get_json_object(col('json'), '$.PersonInfo.Name.GivenName   ')) \</v>
      </c>
      <c r="E6" s="10" t="str">
        <f>"'"&amp;A6&amp;"',"</f>
        <v>'FirstName',</v>
      </c>
      <c r="K6" s="2"/>
    </row>
    <row r="7" spans="1:72" ht="15.6" thickTop="1" thickBot="1" x14ac:dyDescent="0.35">
      <c r="A7" t="str">
        <f t="shared" si="0"/>
        <v>LastName</v>
      </c>
      <c r="B7" t="str">
        <f t="shared" si="1"/>
        <v xml:space="preserve">PersonInfo.Name.FamilyName   </v>
      </c>
      <c r="C7" s="1" t="str">
        <f t="shared" si="2"/>
        <v>.withColumn('LastName',get_json_object(col('json'), '$.PersonInfo.Name.FamilyName   ')) \</v>
      </c>
      <c r="E7" s="10" t="str">
        <f>"'"&amp;A7&amp;"',"</f>
        <v>'LastName',</v>
      </c>
      <c r="K7" s="2"/>
    </row>
    <row r="8" spans="1:72" ht="15.6" thickTop="1" thickBot="1" x14ac:dyDescent="0.35">
      <c r="A8" t="str">
        <f t="shared" si="0"/>
        <v>MiddleName</v>
      </c>
      <c r="B8" t="str">
        <f t="shared" si="1"/>
        <v>MiddleName</v>
      </c>
      <c r="C8" s="1" t="str">
        <f t="shared" si="2"/>
        <v>.withColumn('MiddleName',get_json_object(col('json'), '$.MiddleName')) \</v>
      </c>
      <c r="E8" s="10" t="str">
        <f>"'"&amp;A8&amp;"',"</f>
        <v>'MiddleName',</v>
      </c>
      <c r="K8" s="2"/>
    </row>
    <row r="9" spans="1:72" ht="15.6" thickTop="1" thickBot="1" x14ac:dyDescent="0.35">
      <c r="A9" t="str">
        <f t="shared" si="0"/>
        <v>OtherNames</v>
      </c>
      <c r="B9" t="str">
        <f t="shared" si="1"/>
        <v>PersonInfo.OtherNames'</v>
      </c>
      <c r="C9" s="1" t="str">
        <f t="shared" si="2"/>
        <v>.withColumn('OtherNames',get_json_object(col('json'), '$.PersonInfo.OtherNames'')) \</v>
      </c>
      <c r="E9" s="10" t="str">
        <f>"'"&amp;A9&amp;"',"</f>
        <v>'OtherNames',</v>
      </c>
      <c r="K9" s="2"/>
      <c r="Q9" t="s">
        <v>97</v>
      </c>
    </row>
    <row r="10" spans="1:72" ht="15.6" thickTop="1" thickBot="1" x14ac:dyDescent="0.35">
      <c r="A10" t="str">
        <f t="shared" si="0"/>
        <v>EmploymentStatus</v>
      </c>
      <c r="B10" t="str">
        <f t="shared" si="1"/>
        <v>EmploymentStatus</v>
      </c>
      <c r="C10" s="1" t="str">
        <f t="shared" si="2"/>
        <v>.withColumn('EmploymentStatus',get_json_object(col('json'), '$.EmploymentStatus')) \</v>
      </c>
      <c r="E10" s="10" t="str">
        <f>"'"&amp;A10&amp;"',"</f>
        <v>'EmploymentStatus',</v>
      </c>
      <c r="K10" s="2"/>
      <c r="Q10" t="s">
        <v>97</v>
      </c>
    </row>
    <row r="11" spans="1:72" ht="15.6" thickTop="1" thickBot="1" x14ac:dyDescent="0.35">
      <c r="A11" t="str">
        <f t="shared" si="0"/>
        <v>Title</v>
      </c>
      <c r="B11" t="str">
        <f t="shared" si="1"/>
        <v>Title</v>
      </c>
      <c r="C11" s="1" t="str">
        <f t="shared" si="2"/>
        <v>.withColumn('Title',get_json_object(col('json'), '$.Title')) \</v>
      </c>
      <c r="E11" s="10" t="str">
        <f>"'"&amp;A11&amp;"',"</f>
        <v>'Title',</v>
      </c>
      <c r="K11" s="2"/>
    </row>
    <row r="12" spans="1:72" ht="15.6" thickTop="1" thickBot="1" x14ac:dyDescent="0.35">
      <c r="A12" t="str">
        <f t="shared" si="0"/>
        <v>IndigenousStatus</v>
      </c>
      <c r="B12" t="str">
        <f t="shared" si="1"/>
        <v>PersonInfo.Demographics.IndigenousStatus'</v>
      </c>
      <c r="C12" s="1" t="str">
        <f t="shared" si="2"/>
        <v>.withColumn('IndigenousStatus',get_json_object(col('json'), '$.PersonInfo.Demographics.IndigenousStatus'')) \</v>
      </c>
      <c r="E12" s="10" t="str">
        <f>"'"&amp;A12&amp;"',"</f>
        <v>'IndigenousStatus',</v>
      </c>
      <c r="K12" s="2"/>
    </row>
    <row r="13" spans="1:72" ht="15.6" thickTop="1" thickBot="1" x14ac:dyDescent="0.35">
      <c r="A13" t="str">
        <f t="shared" si="0"/>
        <v>Sex</v>
      </c>
      <c r="B13" t="str">
        <f t="shared" si="1"/>
        <v>PersonInfo.Demographics.Sex'</v>
      </c>
      <c r="C13" s="1" t="str">
        <f t="shared" si="2"/>
        <v>.withColumn('Sex',get_json_object(col('json'), '$.PersonInfo.Demographics.Sex'')) \</v>
      </c>
      <c r="E13" s="10" t="str">
        <f>"'"&amp;A13&amp;"',"</f>
        <v>'Sex',</v>
      </c>
      <c r="K13" s="2"/>
    </row>
    <row r="14" spans="1:72" ht="15.6" thickTop="1" thickBot="1" x14ac:dyDescent="0.35">
      <c r="A14" t="str">
        <f t="shared" si="0"/>
        <v>BirthDate</v>
      </c>
      <c r="B14" t="str">
        <f t="shared" si="1"/>
        <v>PersonInfo.Demographics.BirthDate'</v>
      </c>
      <c r="C14" s="1" t="str">
        <f t="shared" si="2"/>
        <v>.withColumn('BirthDate',get_json_object(col('json'), '$.PersonInfo.Demographics.BirthDate'')) \</v>
      </c>
      <c r="E14" s="10" t="str">
        <f>"'"&amp;A14&amp;"',"</f>
        <v>'BirthDate',</v>
      </c>
      <c r="K14" s="2"/>
    </row>
    <row r="15" spans="1:72" ht="15.6" thickTop="1" thickBot="1" x14ac:dyDescent="0.35">
      <c r="A15" t="str">
        <f t="shared" si="0"/>
        <v>DateOfDeath</v>
      </c>
      <c r="B15" t="str">
        <f t="shared" si="1"/>
        <v>PersonInfo.Demographics.DateOfDeath'</v>
      </c>
      <c r="C15" s="1" t="str">
        <f t="shared" si="2"/>
        <v>.withColumn('DateOfDeath',get_json_object(col('json'), '$.PersonInfo.Demographics.DateOfDeath'')) \</v>
      </c>
      <c r="E15" s="10" t="str">
        <f>"'"&amp;A15&amp;"',"</f>
        <v>'DateOfDeath',</v>
      </c>
      <c r="K15" s="2"/>
    </row>
    <row r="16" spans="1:72" ht="15.6" thickTop="1" thickBot="1" x14ac:dyDescent="0.35">
      <c r="A16" t="str">
        <f t="shared" si="0"/>
        <v>Deceased</v>
      </c>
      <c r="B16" t="str">
        <f t="shared" si="1"/>
        <v>PersonInfo.Demographics.Deceased'</v>
      </c>
      <c r="C16" s="1" t="str">
        <f t="shared" si="2"/>
        <v>.withColumn('Deceased',get_json_object(col('json'), '$.PersonInfo.Demographics.Deceased'')) \</v>
      </c>
      <c r="E16" s="10" t="str">
        <f>"'"&amp;A16&amp;"',"</f>
        <v>'Deceased',</v>
      </c>
      <c r="K16" s="2"/>
    </row>
    <row r="17" spans="1:11" ht="15.6" thickTop="1" thickBot="1" x14ac:dyDescent="0.35">
      <c r="A17" t="str">
        <f t="shared" si="0"/>
        <v>BirthDateVerification</v>
      </c>
      <c r="B17" t="str">
        <f t="shared" si="1"/>
        <v>PersonInfo.Demographics.BirthDateVerification'</v>
      </c>
      <c r="C17" s="1" t="str">
        <f t="shared" si="2"/>
        <v>.withColumn('BirthDateVerification',get_json_object(col('json'), '$.PersonInfo.Demographics.BirthDateVerification'')) \</v>
      </c>
      <c r="E17" s="10" t="str">
        <f>"'"&amp;A17&amp;"',"</f>
        <v>'BirthDateVerification',</v>
      </c>
      <c r="K17" s="2"/>
    </row>
    <row r="18" spans="1:11" ht="15.6" thickTop="1" thickBot="1" x14ac:dyDescent="0.35">
      <c r="A18" t="str">
        <f t="shared" si="0"/>
        <v>PlaceOfBirth</v>
      </c>
      <c r="B18" t="str">
        <f t="shared" si="1"/>
        <v>PersonInfo.Demographics.PlaceOfBirth'</v>
      </c>
      <c r="C18" s="1" t="str">
        <f t="shared" si="2"/>
        <v>.withColumn('PlaceOfBirth',get_json_object(col('json'), '$.PersonInfo.Demographics.PlaceOfBirth'')) \</v>
      </c>
      <c r="E18" s="10" t="str">
        <f>"'"&amp;A18&amp;"',"</f>
        <v>'PlaceOfBirth',</v>
      </c>
      <c r="K18" s="2"/>
    </row>
    <row r="19" spans="1:11" ht="15.6" thickTop="1" thickBot="1" x14ac:dyDescent="0.35">
      <c r="A19" t="str">
        <f t="shared" si="0"/>
        <v>StateOfBirth</v>
      </c>
      <c r="B19" t="str">
        <f t="shared" si="1"/>
        <v>PersonInfo.Demographics.StateOfBirth'</v>
      </c>
      <c r="C19" s="1" t="str">
        <f t="shared" si="2"/>
        <v>.withColumn('StateOfBirth',get_json_object(col('json'), '$.PersonInfo.Demographics.StateOfBirth'')) \</v>
      </c>
      <c r="E19" s="10" t="str">
        <f>"'"&amp;A19&amp;"',"</f>
        <v>'StateOfBirth',</v>
      </c>
      <c r="K19" s="2"/>
    </row>
    <row r="20" spans="1:11" ht="15.6" thickTop="1" thickBot="1" x14ac:dyDescent="0.35">
      <c r="A20" t="str">
        <f t="shared" si="0"/>
        <v>CountryOfBirth</v>
      </c>
      <c r="B20" t="str">
        <f t="shared" si="1"/>
        <v>PersonInfo.Demographics.CountryOfBirth'</v>
      </c>
      <c r="C20" s="1" t="str">
        <f t="shared" si="2"/>
        <v>.withColumn('CountryOfBirth',get_json_object(col('json'), '$.PersonInfo.Demographics.CountryOfBirth'')) \</v>
      </c>
      <c r="E20" s="10" t="str">
        <f>"'"&amp;A20&amp;"',"</f>
        <v>'CountryOfBirth',</v>
      </c>
      <c r="K20" s="2"/>
    </row>
    <row r="21" spans="1:11" ht="15.6" thickTop="1" thickBot="1" x14ac:dyDescent="0.35">
      <c r="A21" t="str">
        <f t="shared" si="0"/>
        <v>CountryOfCitizenship</v>
      </c>
      <c r="B21" t="str">
        <f t="shared" si="1"/>
        <v>PersonInfo.Demographics.CountriesOfCitizenship'</v>
      </c>
      <c r="C21" s="1" t="str">
        <f t="shared" si="2"/>
        <v>.withColumn('CountryOfCitizenship',get_json_object(col('json'), '$.PersonInfo.Demographics.CountriesOfCitizenship'')) \</v>
      </c>
      <c r="E21" s="10" t="str">
        <f>"'"&amp;A21&amp;"',"</f>
        <v>'CountryOfCitizenship',</v>
      </c>
      <c r="K21" s="2"/>
    </row>
    <row r="22" spans="1:11" ht="15.6" thickTop="1" thickBot="1" x14ac:dyDescent="0.35">
      <c r="A22" t="str">
        <f t="shared" si="0"/>
        <v>CountryOfResidency</v>
      </c>
      <c r="B22" t="str">
        <f t="shared" si="1"/>
        <v>PersonInfo.Demographics.CountriesOfResidency'</v>
      </c>
      <c r="C22" s="1" t="str">
        <f t="shared" si="2"/>
        <v>.withColumn('CountryOfResidency',get_json_object(col('json'), '$.PersonInfo.Demographics.CountriesOfResidency'')) \</v>
      </c>
      <c r="E22" s="10" t="str">
        <f>"'"&amp;A22&amp;"',"</f>
        <v>'CountryOfResidency',</v>
      </c>
      <c r="K22" s="2"/>
    </row>
    <row r="23" spans="1:11" ht="15.6" thickTop="1" thickBot="1" x14ac:dyDescent="0.35">
      <c r="A23" t="str">
        <f t="shared" si="0"/>
        <v>CountryArrivalDate</v>
      </c>
      <c r="B23" t="str">
        <f t="shared" si="1"/>
        <v>PersonInfo.Demographics.CountryArrivalDate'</v>
      </c>
      <c r="C23" s="1" t="str">
        <f t="shared" si="2"/>
        <v>.withColumn('CountryArrivalDate',get_json_object(col('json'), '$.PersonInfo.Demographics.CountryArrivalDate'')) \</v>
      </c>
      <c r="E23" s="10" t="str">
        <f>"'"&amp;A23&amp;"',"</f>
        <v>'CountryArrivalDate',</v>
      </c>
      <c r="K23" s="2"/>
    </row>
    <row r="24" spans="1:11" ht="15.6" thickTop="1" thickBot="1" x14ac:dyDescent="0.35">
      <c r="A24" t="str">
        <f t="shared" si="0"/>
        <v>AustralianCitizenshipStatus</v>
      </c>
      <c r="B24" t="str">
        <f t="shared" si="1"/>
        <v>PersonInfo.Demographics.AustralianCitizenshipStatus'</v>
      </c>
      <c r="C24" s="1" t="str">
        <f t="shared" si="2"/>
        <v>.withColumn('AustralianCitizenshipStatus',get_json_object(col('json'), '$.PersonInfo.Demographics.AustralianCitizenshipStatus'')) \</v>
      </c>
      <c r="E24" s="10" t="str">
        <f>"'"&amp;A24&amp;"',"</f>
        <v>'AustralianCitizenshipStatus',</v>
      </c>
      <c r="K24" s="2"/>
    </row>
    <row r="25" spans="1:11" ht="15.6" thickTop="1" thickBot="1" x14ac:dyDescent="0.35">
      <c r="A25" t="str">
        <f t="shared" si="0"/>
        <v>EnglishProficiency</v>
      </c>
      <c r="B25" t="str">
        <f t="shared" si="1"/>
        <v>PersonInfo.Demographics.EnglishProficiency.Code'</v>
      </c>
      <c r="C25" s="1" t="str">
        <f t="shared" si="2"/>
        <v>.withColumn('EnglishProficiency',get_json_object(col('json'), '$.PersonInfo.Demographics.EnglishProficiency.Code'')) \</v>
      </c>
      <c r="E25" s="10" t="str">
        <f>"'"&amp;A25&amp;"',"</f>
        <v>'EnglishProficiency',</v>
      </c>
      <c r="K25" s="2"/>
    </row>
    <row r="26" spans="1:11" ht="15.6" thickTop="1" thickBot="1" x14ac:dyDescent="0.35">
      <c r="A26" t="str">
        <f t="shared" si="0"/>
        <v>LanguageList</v>
      </c>
      <c r="B26" t="str">
        <f t="shared" si="1"/>
        <v>PersonInfo.Demographics.LanguageList'</v>
      </c>
      <c r="C26" s="1" t="str">
        <f t="shared" si="2"/>
        <v>.withColumn('LanguageList',get_json_object(col('json'), '$.PersonInfo.Demographics.LanguageList'')) \</v>
      </c>
      <c r="E26" s="10" t="str">
        <f>"'"&amp;A26&amp;"',"</f>
        <v>'LanguageList',</v>
      </c>
      <c r="K26" s="2"/>
    </row>
    <row r="27" spans="1:11" ht="15.6" thickTop="1" thickBot="1" x14ac:dyDescent="0.35">
      <c r="A27" t="str">
        <f t="shared" si="0"/>
        <v>DwellingArrangement</v>
      </c>
      <c r="B27" t="str">
        <f t="shared" si="1"/>
        <v>PersonInfo.Demographics.DwellingArrangement.Code'</v>
      </c>
      <c r="C27" s="1" t="str">
        <f t="shared" si="2"/>
        <v>.withColumn('DwellingArrangement',get_json_object(col('json'), '$.PersonInfo.Demographics.DwellingArrangement.Code'')) \</v>
      </c>
      <c r="E27" s="10" t="str">
        <f>"'"&amp;A27&amp;"',"</f>
        <v>'DwellingArrangement',</v>
      </c>
      <c r="K27" s="2"/>
    </row>
    <row r="28" spans="1:11" ht="15.6" thickTop="1" thickBot="1" x14ac:dyDescent="0.35">
      <c r="A28" t="str">
        <f t="shared" si="0"/>
        <v>Religion</v>
      </c>
      <c r="B28" t="str">
        <f t="shared" si="1"/>
        <v>PersonInfo.Demographics.Religion.Code'</v>
      </c>
      <c r="C28" s="1" t="str">
        <f t="shared" si="2"/>
        <v>.withColumn('Religion',get_json_object(col('json'), '$.PersonInfo.Demographics.Religion.Code'')) \</v>
      </c>
      <c r="E28" s="10" t="str">
        <f>"'"&amp;A28&amp;"',"</f>
        <v>'Religion',</v>
      </c>
      <c r="K28" s="2"/>
    </row>
    <row r="29" spans="1:11" ht="15.6" thickTop="1" thickBot="1" x14ac:dyDescent="0.35">
      <c r="A29" t="str">
        <f t="shared" si="0"/>
        <v>ReligiousEventList</v>
      </c>
      <c r="B29" t="str">
        <f t="shared" si="1"/>
        <v>PersonInfo.Demographics.ReligiousEventList'</v>
      </c>
      <c r="C29" s="1" t="str">
        <f t="shared" si="2"/>
        <v>.withColumn('ReligiousEventList',get_json_object(col('json'), '$.PersonInfo.Demographics.ReligiousEventList'')) \</v>
      </c>
      <c r="E29" s="10" t="str">
        <f>"'"&amp;A29&amp;"',"</f>
        <v>'ReligiousEventList',</v>
      </c>
      <c r="K29" s="2"/>
    </row>
    <row r="30" spans="1:11" ht="15.6" thickTop="1" thickBot="1" x14ac:dyDescent="0.35">
      <c r="A30" t="str">
        <f t="shared" si="0"/>
        <v>ReligiousRegion</v>
      </c>
      <c r="B30" t="str">
        <f t="shared" si="1"/>
        <v>PersonInfo.Demographics.ReligiousRegion'</v>
      </c>
      <c r="C30" s="1" t="str">
        <f t="shared" si="2"/>
        <v>.withColumn('ReligiousRegion',get_json_object(col('json'), '$.PersonInfo.Demographics.ReligiousRegion'')) \</v>
      </c>
      <c r="E30" s="10" t="str">
        <f>"'"&amp;A30&amp;"',"</f>
        <v>'ReligiousRegion',</v>
      </c>
      <c r="K30" s="2"/>
    </row>
    <row r="31" spans="1:11" ht="15.6" thickTop="1" thickBot="1" x14ac:dyDescent="0.35">
      <c r="A31" t="str">
        <f t="shared" si="0"/>
        <v>PermanentResident</v>
      </c>
      <c r="B31" t="str">
        <f t="shared" si="1"/>
        <v>PersonInfo.Demographics.PermanentResident'</v>
      </c>
      <c r="C31" s="1" t="str">
        <f t="shared" si="2"/>
        <v>.withColumn('PermanentResident',get_json_object(col('json'), '$.PersonInfo.Demographics.PermanentResident'')) \</v>
      </c>
      <c r="E31" s="10" t="str">
        <f>"'"&amp;A31&amp;"',"</f>
        <v>'PermanentResident',</v>
      </c>
      <c r="K31" s="2"/>
    </row>
    <row r="32" spans="1:11" ht="15.6" thickTop="1" thickBot="1" x14ac:dyDescent="0.35">
      <c r="A32" t="str">
        <f t="shared" si="0"/>
        <v>VisaSubClass</v>
      </c>
      <c r="B32" t="str">
        <f t="shared" si="1"/>
        <v>PersonInfo.Demographics.VisaSubClass'</v>
      </c>
      <c r="C32" s="1" t="str">
        <f t="shared" si="2"/>
        <v>.withColumn('VisaSubClass',get_json_object(col('json'), '$.PersonInfo.Demographics.VisaSubClass'')) \</v>
      </c>
      <c r="E32" s="10" t="str">
        <f>"'"&amp;A32&amp;"',"</f>
        <v>'VisaSubClass',</v>
      </c>
      <c r="K32" s="2"/>
    </row>
    <row r="33" spans="1:11" ht="15.6" thickTop="1" thickBot="1" x14ac:dyDescent="0.35">
      <c r="A33" t="str">
        <f t="shared" si="0"/>
        <v>VisaStatisticalCode</v>
      </c>
      <c r="B33" t="str">
        <f t="shared" si="1"/>
        <v>PersonInfo.Demographics.VisaStatisticalCode'</v>
      </c>
      <c r="C33" s="1" t="str">
        <f t="shared" si="2"/>
        <v>.withColumn('VisaStatisticalCode',get_json_object(col('json'), '$.PersonInfo.Demographics.VisaStatisticalCode'')) \</v>
      </c>
      <c r="E33" s="10" t="str">
        <f>"'"&amp;A33&amp;"',"</f>
        <v>'VisaStatisticalCode',</v>
      </c>
      <c r="K33" s="2"/>
    </row>
    <row r="34" spans="1:11" ht="15.6" thickTop="1" thickBot="1" x14ac:dyDescent="0.35">
      <c r="A34" t="str">
        <f t="shared" si="0"/>
        <v>EmailList</v>
      </c>
      <c r="B34" t="str">
        <f t="shared" si="1"/>
        <v>PersonInfo.EmailList'</v>
      </c>
      <c r="C34" s="1" t="str">
        <f t="shared" si="2"/>
        <v>.withColumn('EmailList',get_json_object(col('json'), '$.PersonInfo.EmailList'')) \</v>
      </c>
      <c r="E34" s="10" t="str">
        <f>"'"&amp;A34&amp;"',"</f>
        <v>'EmailList',</v>
      </c>
      <c r="K34" s="2"/>
    </row>
    <row r="35" spans="1:11" ht="15.6" thickTop="1" thickBot="1" x14ac:dyDescent="0.35">
      <c r="A35" t="str">
        <f t="shared" si="0"/>
        <v>PhoneNumberList</v>
      </c>
      <c r="B35" t="str">
        <f t="shared" si="1"/>
        <v>PersonInfo.PhoneNumberList'</v>
      </c>
      <c r="C35" s="1" t="str">
        <f t="shared" si="2"/>
        <v>.withColumn('PhoneNumberList',get_json_object(col('json'), '$.PersonInfo.PhoneNumberList'')) \</v>
      </c>
      <c r="E35" s="10" t="str">
        <f>"'"&amp;A35&amp;"',"</f>
        <v>'PhoneNumberList',</v>
      </c>
      <c r="K35" s="2"/>
    </row>
    <row r="36" spans="1:11" ht="15.6" thickTop="1" thickBot="1" x14ac:dyDescent="0.35">
      <c r="A36" t="str">
        <f t="shared" si="0"/>
        <v>AddressList</v>
      </c>
      <c r="B36" t="str">
        <f t="shared" si="1"/>
        <v>PersonInfo.AddressList'</v>
      </c>
      <c r="C36" s="1" t="str">
        <f t="shared" si="2"/>
        <v>.withColumn('AddressList',get_json_object(col('json'), '$.PersonInfo.AddressList'')) \</v>
      </c>
      <c r="E36" s="10" t="str">
        <f>"'"&amp;A36&amp;"',"</f>
        <v>'AddressList',</v>
      </c>
      <c r="K36" s="2"/>
    </row>
    <row r="37" spans="1:11" ht="15" thickTop="1" x14ac:dyDescent="0.3">
      <c r="C37" s="1"/>
      <c r="K37" s="2"/>
    </row>
    <row r="38" spans="1:11" x14ac:dyDescent="0.3">
      <c r="C38" s="1"/>
      <c r="K38" s="2"/>
    </row>
    <row r="39" spans="1:11" x14ac:dyDescent="0.3">
      <c r="C39" s="1"/>
      <c r="K39" s="2"/>
    </row>
    <row r="40" spans="1:11" x14ac:dyDescent="0.3">
      <c r="A40" s="9" t="s">
        <v>219</v>
      </c>
      <c r="C40" s="1"/>
    </row>
    <row r="41" spans="1:11" x14ac:dyDescent="0.3">
      <c r="A41" s="13" t="s">
        <v>220</v>
      </c>
      <c r="B41" t="e">
        <f t="shared" ref="B41:B42" si="3">MID(A42,FIND("''",A42),LEN(A42)-FIND("''",A42,FIND("''",A42)))</f>
        <v>#VALUE!</v>
      </c>
      <c r="C41" s="1"/>
    </row>
    <row r="42" spans="1:11" x14ac:dyDescent="0.3">
      <c r="A42" s="13" t="s">
        <v>221</v>
      </c>
      <c r="B42" t="e">
        <f t="shared" si="3"/>
        <v>#VALUE!</v>
      </c>
      <c r="C42" s="1"/>
    </row>
    <row r="43" spans="1:11" x14ac:dyDescent="0.3">
      <c r="A43" s="13" t="s">
        <v>222</v>
      </c>
      <c r="B43" t="str">
        <f>MID(A44,FIND("''",A44),LEN(A44)-FIND("''",A44,FIND("''",A44)))</f>
        <v xml:space="preserve">''$.PersonInfo.Name.GivenName''   </v>
      </c>
      <c r="C43" s="1" t="str">
        <f>SUBSTITUTE(MID(A44,FIND("''",A44),LEN(A44)-FIND("''",A44,FIND("''",A44))),"''","")</f>
        <v xml:space="preserve">$.PersonInfo.Name.GivenName   </v>
      </c>
    </row>
    <row r="44" spans="1:11" x14ac:dyDescent="0.3">
      <c r="A44" s="13" t="s">
        <v>223</v>
      </c>
      <c r="B44" t="str">
        <f t="shared" ref="B44:B74" si="4">MID(A45,FIND("''",A45),LEN(A45)-FIND("''",A45,FIND("''",A45)))</f>
        <v xml:space="preserve">''$.PersonInfo.Name.FamilyName''   </v>
      </c>
      <c r="C44" s="1"/>
    </row>
    <row r="45" spans="1:11" x14ac:dyDescent="0.3">
      <c r="A45" s="13" t="s">
        <v>224</v>
      </c>
      <c r="B45" t="e">
        <f t="shared" si="4"/>
        <v>#VALUE!</v>
      </c>
      <c r="C45" s="1"/>
    </row>
    <row r="46" spans="1:11" x14ac:dyDescent="0.3">
      <c r="A46" s="13" t="s">
        <v>225</v>
      </c>
      <c r="B46" t="str">
        <f t="shared" si="4"/>
        <v>''$.PersonInfo.OtherNames'</v>
      </c>
      <c r="C46" s="1"/>
    </row>
    <row r="47" spans="1:11" x14ac:dyDescent="0.3">
      <c r="A47" s="13" t="s">
        <v>226</v>
      </c>
      <c r="B47" t="e">
        <f t="shared" si="4"/>
        <v>#VALUE!</v>
      </c>
      <c r="C47" s="1"/>
    </row>
    <row r="48" spans="1:11" x14ac:dyDescent="0.3">
      <c r="A48" s="13" t="s">
        <v>227</v>
      </c>
      <c r="B48" t="e">
        <f t="shared" si="4"/>
        <v>#VALUE!</v>
      </c>
      <c r="C48" s="1"/>
    </row>
    <row r="49" spans="1:3" x14ac:dyDescent="0.3">
      <c r="A49" s="13" t="s">
        <v>228</v>
      </c>
      <c r="B49" t="str">
        <f t="shared" si="4"/>
        <v>''$.PersonInfo.Demographics.IndigenousStatus'</v>
      </c>
      <c r="C49" s="1"/>
    </row>
    <row r="50" spans="1:3" x14ac:dyDescent="0.3">
      <c r="A50" s="13" t="s">
        <v>229</v>
      </c>
      <c r="B50" t="str">
        <f t="shared" si="4"/>
        <v>''$.PersonInfo.Demographics.Sex'</v>
      </c>
      <c r="C50" s="1"/>
    </row>
    <row r="51" spans="1:3" x14ac:dyDescent="0.3">
      <c r="A51" s="13" t="s">
        <v>230</v>
      </c>
      <c r="B51" t="str">
        <f t="shared" si="4"/>
        <v>''$.PersonInfo.Demographics.BirthDate'</v>
      </c>
      <c r="C51" s="1"/>
    </row>
    <row r="52" spans="1:3" x14ac:dyDescent="0.3">
      <c r="A52" s="13" t="s">
        <v>231</v>
      </c>
      <c r="B52" t="str">
        <f t="shared" si="4"/>
        <v>''$.PersonInfo.Demographics.DateOfDeath'</v>
      </c>
      <c r="C52" s="1"/>
    </row>
    <row r="53" spans="1:3" x14ac:dyDescent="0.3">
      <c r="A53" s="13" t="s">
        <v>232</v>
      </c>
      <c r="B53" t="str">
        <f t="shared" si="4"/>
        <v>''$.PersonInfo.Demographics.Deceased'</v>
      </c>
      <c r="C53" s="1"/>
    </row>
    <row r="54" spans="1:3" x14ac:dyDescent="0.3">
      <c r="A54" s="13" t="s">
        <v>233</v>
      </c>
      <c r="B54" t="str">
        <f t="shared" si="4"/>
        <v>''$.PersonInfo.Demographics.BirthDateVerification'</v>
      </c>
      <c r="C54" s="1"/>
    </row>
    <row r="55" spans="1:3" x14ac:dyDescent="0.3">
      <c r="A55" s="13" t="s">
        <v>234</v>
      </c>
      <c r="B55" t="str">
        <f t="shared" si="4"/>
        <v>''$.PersonInfo.Demographics.PlaceOfBirth'</v>
      </c>
      <c r="C55" s="1"/>
    </row>
    <row r="56" spans="1:3" x14ac:dyDescent="0.3">
      <c r="A56" s="13" t="s">
        <v>235</v>
      </c>
      <c r="B56" t="str">
        <f t="shared" si="4"/>
        <v>''$.PersonInfo.Demographics.StateOfBirth'</v>
      </c>
      <c r="C56" s="1"/>
    </row>
    <row r="57" spans="1:3" x14ac:dyDescent="0.3">
      <c r="A57" s="13" t="s">
        <v>236</v>
      </c>
      <c r="B57" t="str">
        <f t="shared" si="4"/>
        <v>''$.PersonInfo.Demographics.CountryOfBirth'</v>
      </c>
      <c r="C57" s="1"/>
    </row>
    <row r="58" spans="1:3" x14ac:dyDescent="0.3">
      <c r="A58" s="13" t="s">
        <v>237</v>
      </c>
      <c r="B58" t="str">
        <f t="shared" si="4"/>
        <v>''$.PersonInfo.Demographics.CountriesOfCitizenship'</v>
      </c>
      <c r="C58" s="1"/>
    </row>
    <row r="59" spans="1:3" x14ac:dyDescent="0.3">
      <c r="A59" s="13" t="s">
        <v>238</v>
      </c>
      <c r="B59" t="str">
        <f t="shared" si="4"/>
        <v>''$.PersonInfo.Demographics.CountriesOfResidency'</v>
      </c>
      <c r="C59" s="1"/>
    </row>
    <row r="60" spans="1:3" x14ac:dyDescent="0.3">
      <c r="A60" s="13" t="s">
        <v>239</v>
      </c>
      <c r="B60" t="str">
        <f t="shared" si="4"/>
        <v>''$.PersonInfo.Demographics.CountryArrivalDate'</v>
      </c>
      <c r="C60" s="1"/>
    </row>
    <row r="61" spans="1:3" x14ac:dyDescent="0.3">
      <c r="A61" s="13" t="s">
        <v>240</v>
      </c>
      <c r="B61" t="str">
        <f t="shared" si="4"/>
        <v>''$.PersonInfo.Demographics.AustralianCitizenshipStatus'</v>
      </c>
      <c r="C61" s="1"/>
    </row>
    <row r="62" spans="1:3" x14ac:dyDescent="0.3">
      <c r="A62" s="13" t="s">
        <v>241</v>
      </c>
      <c r="B62" t="str">
        <f t="shared" si="4"/>
        <v>''$.PersonInfo.Demographics.EnglishProficiency.Code'</v>
      </c>
      <c r="C62" s="1"/>
    </row>
    <row r="63" spans="1:3" x14ac:dyDescent="0.3">
      <c r="A63" s="13" t="s">
        <v>242</v>
      </c>
      <c r="B63" t="str">
        <f t="shared" si="4"/>
        <v>''$.PersonInfo.Demographics.LanguageList'</v>
      </c>
      <c r="C63" s="1"/>
    </row>
    <row r="64" spans="1:3" x14ac:dyDescent="0.3">
      <c r="A64" s="13" t="s">
        <v>243</v>
      </c>
      <c r="B64" t="str">
        <f t="shared" si="4"/>
        <v>''$.PersonInfo.Demographics.DwellingArrangement.Code'</v>
      </c>
      <c r="C64" s="1"/>
    </row>
    <row r="65" spans="1:3" x14ac:dyDescent="0.3">
      <c r="A65" s="13" t="s">
        <v>244</v>
      </c>
      <c r="B65" t="str">
        <f t="shared" si="4"/>
        <v>''$.PersonInfo.Demographics.Religion.Code'</v>
      </c>
      <c r="C65" s="1"/>
    </row>
    <row r="66" spans="1:3" x14ac:dyDescent="0.3">
      <c r="A66" s="13" t="s">
        <v>245</v>
      </c>
      <c r="B66" t="str">
        <f t="shared" si="4"/>
        <v>''$.PersonInfo.Demographics.ReligiousEventList'</v>
      </c>
      <c r="C66" s="1"/>
    </row>
    <row r="67" spans="1:3" x14ac:dyDescent="0.3">
      <c r="A67" s="13" t="s">
        <v>246</v>
      </c>
      <c r="B67" t="str">
        <f t="shared" si="4"/>
        <v>''$.PersonInfo.Demographics.ReligiousRegion'</v>
      </c>
      <c r="C67" s="1"/>
    </row>
    <row r="68" spans="1:3" x14ac:dyDescent="0.3">
      <c r="A68" s="13" t="s">
        <v>247</v>
      </c>
      <c r="B68" t="str">
        <f t="shared" si="4"/>
        <v>''$.PersonInfo.Demographics.PermanentResident'</v>
      </c>
      <c r="C68" s="1"/>
    </row>
    <row r="69" spans="1:3" x14ac:dyDescent="0.3">
      <c r="A69" s="13" t="s">
        <v>248</v>
      </c>
      <c r="B69" t="str">
        <f t="shared" si="4"/>
        <v>''$.PersonInfo.Demographics.VisaSubClass'</v>
      </c>
      <c r="C69" s="1"/>
    </row>
    <row r="70" spans="1:3" x14ac:dyDescent="0.3">
      <c r="A70" s="13" t="s">
        <v>249</v>
      </c>
      <c r="B70" t="str">
        <f t="shared" si="4"/>
        <v>''$.PersonInfo.Demographics.VisaStatisticalCode'</v>
      </c>
    </row>
    <row r="71" spans="1:3" x14ac:dyDescent="0.3">
      <c r="A71" s="13" t="s">
        <v>250</v>
      </c>
      <c r="B71" t="str">
        <f t="shared" si="4"/>
        <v>''$.PersonInfo.EmailList'</v>
      </c>
    </row>
    <row r="72" spans="1:3" x14ac:dyDescent="0.3">
      <c r="A72" s="13" t="s">
        <v>251</v>
      </c>
      <c r="B72" t="str">
        <f t="shared" si="4"/>
        <v>''$.PersonInfo.PhoneNumberList'</v>
      </c>
    </row>
    <row r="73" spans="1:3" x14ac:dyDescent="0.3">
      <c r="A73" s="13" t="s">
        <v>252</v>
      </c>
      <c r="B73" t="str">
        <f t="shared" si="4"/>
        <v>''$.PersonInfo.AddressList'</v>
      </c>
    </row>
    <row r="74" spans="1:3" x14ac:dyDescent="0.3">
      <c r="A74" s="13" t="s">
        <v>253</v>
      </c>
      <c r="B74" t="e">
        <f t="shared" si="4"/>
        <v>#VALUE!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E19A-B70A-4320-B0FA-BF90F5ED098B}">
  <dimension ref="A1:BT69"/>
  <sheetViews>
    <sheetView workbookViewId="0">
      <selection activeCell="C4" sqref="C4:C24"/>
    </sheetView>
  </sheetViews>
  <sheetFormatPr defaultRowHeight="14.4" x14ac:dyDescent="0.3"/>
  <cols>
    <col min="1" max="1" width="35.21875" customWidth="1"/>
    <col min="2" max="2" width="47.33203125" bestFit="1" customWidth="1"/>
    <col min="3" max="3" width="85.21875" bestFit="1" customWidth="1"/>
    <col min="5" max="5" width="21.6640625" customWidth="1"/>
    <col min="9" max="9" width="18.33203125" bestFit="1" customWidth="1"/>
    <col min="13" max="13" width="18.5546875" customWidth="1"/>
  </cols>
  <sheetData>
    <row r="1" spans="1:72" x14ac:dyDescent="0.3">
      <c r="A1" s="9" t="s">
        <v>218</v>
      </c>
    </row>
    <row r="2" spans="1:72" ht="15" thickBot="1" x14ac:dyDescent="0.35">
      <c r="A2" t="s">
        <v>192</v>
      </c>
      <c r="B2" t="s">
        <v>193</v>
      </c>
      <c r="C2" t="s">
        <v>194</v>
      </c>
      <c r="E2" s="12" t="s">
        <v>195</v>
      </c>
      <c r="F2" s="11" t="str" cm="1">
        <f t="array" ref="F2:BT2">TRANSPOSE(E3:E69)</f>
        <v>'RefId',</v>
      </c>
      <c r="G2" s="11" t="str">
        <v>'SchoolYear',</v>
      </c>
      <c r="H2" s="11" t="str">
        <v>'LocalId',</v>
      </c>
      <c r="I2" s="11" t="str">
        <v>'ShortName',</v>
      </c>
      <c r="J2" s="11" t="str">
        <v>'LongName',</v>
      </c>
      <c r="K2" s="11" t="str">
        <v>'GroupType',</v>
      </c>
      <c r="L2" s="11" t="str">
        <v>'Set',</v>
      </c>
      <c r="M2" s="11" t="str">
        <v>'Block',</v>
      </c>
      <c r="N2" s="11" t="str">
        <v>'CurriculumLevel',</v>
      </c>
      <c r="O2" s="11" t="str">
        <v>'SchoolInfoRefId',</v>
      </c>
      <c r="P2" s="11" t="str">
        <v>'SchoolLocalId',</v>
      </c>
      <c r="Q2" s="11" t="str">
        <v>'SchoolCourseInfoRefId',</v>
      </c>
      <c r="R2" s="11" t="str">
        <v>'SchoolCourseLocalId',</v>
      </c>
      <c r="S2" s="11" t="str">
        <v>'TimeTableSubjectRefId',</v>
      </c>
      <c r="T2" s="11" t="str">
        <v>'TimeTableSubjectLocalId',</v>
      </c>
      <c r="U2" s="11" t="str">
        <v>'KeyLearningArea',</v>
      </c>
      <c r="V2" s="11" t="str">
        <v>'Semester',</v>
      </c>
      <c r="W2" s="11" t="str">
        <v>'MinClassSize',</v>
      </c>
      <c r="X2" s="11" t="str">
        <v>'MaxClassSize',</v>
      </c>
      <c r="Y2" s="11" t="str">
        <v>'StudentList',</v>
      </c>
      <c r="Z2" s="11" t="str">
        <v>'TeacherList',</v>
      </c>
      <c r="AA2" s="11" t="str">
        <v>'TeachingGroupPeriodList',</v>
      </c>
      <c r="AB2" s="11" t="e">
        <v>#VALUE!</v>
      </c>
      <c r="AC2" s="11" t="e">
        <v>#VALUE!</v>
      </c>
      <c r="AD2" s="11" t="e">
        <v>#VALUE!</v>
      </c>
      <c r="AE2" s="11" t="e">
        <v>#VALUE!</v>
      </c>
      <c r="AF2" s="11" t="e">
        <v>#VALUE!</v>
      </c>
      <c r="AG2" s="11" t="e">
        <v>#VALUE!</v>
      </c>
      <c r="AH2" s="11" t="e">
        <v>#VALUE!</v>
      </c>
      <c r="AI2" s="11" t="e">
        <v>#VALUE!</v>
      </c>
      <c r="AJ2" s="11" t="e">
        <v>#VALUE!</v>
      </c>
      <c r="AK2" s="11" t="e">
        <v>#VALUE!</v>
      </c>
      <c r="AL2" s="11" t="e">
        <v>#VALUE!</v>
      </c>
      <c r="AM2" s="11" t="e">
        <v>#VALUE!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</row>
    <row r="3" spans="1:72" ht="15.6" thickTop="1" thickBot="1" x14ac:dyDescent="0.35">
      <c r="A3" t="str">
        <f t="shared" ref="A3:A36" si="0">TRIM(SUBSTITUTE(SUBSTITUTE(MID(A41,1,FIND(" ",A41)),"[",""),"]",""))</f>
        <v>RefId</v>
      </c>
      <c r="B3" t="str">
        <f t="shared" ref="B3:B36" si="1">IF(ISERROR(SUBSTITUTE(SUBSTITUTE(MID(A41,FIND("''",A41),LEN(A41)-FIND("''",A41,FIND("''",A41))),"''",""),"$.","")),A3,(SUBSTITUTE(SUBSTITUTE(MID(A41,FIND("''",A41),LEN(A41)-FIND("''",A41,FIND("''",A41))),"''",""),"$.","")))</f>
        <v>RefId</v>
      </c>
      <c r="E3" s="10" t="str">
        <f>"'"&amp;A3&amp;"',"</f>
        <v>'RefId',</v>
      </c>
    </row>
    <row r="4" spans="1:72" ht="15.6" thickTop="1" thickBot="1" x14ac:dyDescent="0.35">
      <c r="A4" t="str">
        <f t="shared" si="0"/>
        <v>SchoolYear</v>
      </c>
      <c r="B4" t="str">
        <f t="shared" si="1"/>
        <v>SchoolYear</v>
      </c>
      <c r="C4" t="str">
        <f t="shared" ref="C3:C36" si="2">".withColumn('"&amp;A4&amp;"',get_json_object(col('json'), '$."&amp;B4&amp;"')) \"</f>
        <v>.withColumn('SchoolYear',get_json_object(col('json'), '$.SchoolYear')) \</v>
      </c>
      <c r="E4" s="10" t="str">
        <f>"'"&amp;A4&amp;"',"</f>
        <v>'SchoolYear',</v>
      </c>
    </row>
    <row r="5" spans="1:72" ht="15.6" thickTop="1" thickBot="1" x14ac:dyDescent="0.35">
      <c r="A5" t="str">
        <f t="shared" si="0"/>
        <v>LocalId</v>
      </c>
      <c r="B5" t="str">
        <f t="shared" si="1"/>
        <v>LocalId</v>
      </c>
      <c r="C5" t="str">
        <f t="shared" si="2"/>
        <v>.withColumn('LocalId',get_json_object(col('json'), '$.LocalId')) \</v>
      </c>
      <c r="E5" s="10" t="str">
        <f>"'"&amp;A5&amp;"',"</f>
        <v>'LocalId',</v>
      </c>
    </row>
    <row r="6" spans="1:72" ht="15.6" thickTop="1" thickBot="1" x14ac:dyDescent="0.35">
      <c r="A6" t="str">
        <f t="shared" si="0"/>
        <v>ShortName</v>
      </c>
      <c r="B6" t="str">
        <f t="shared" si="1"/>
        <v>ShortName</v>
      </c>
      <c r="C6" t="str">
        <f t="shared" si="2"/>
        <v>.withColumn('ShortName',get_json_object(col('json'), '$.ShortName')) \</v>
      </c>
      <c r="E6" s="10" t="str">
        <f>"'"&amp;A6&amp;"',"</f>
        <v>'ShortName',</v>
      </c>
      <c r="K6" s="2"/>
    </row>
    <row r="7" spans="1:72" ht="15.6" thickTop="1" thickBot="1" x14ac:dyDescent="0.35">
      <c r="A7" t="str">
        <f t="shared" si="0"/>
        <v>LongName</v>
      </c>
      <c r="B7" t="str">
        <f t="shared" si="1"/>
        <v>LongName</v>
      </c>
      <c r="C7" t="str">
        <f t="shared" si="2"/>
        <v>.withColumn('LongName',get_json_object(col('json'), '$.LongName')) \</v>
      </c>
      <c r="E7" s="10" t="str">
        <f>"'"&amp;A7&amp;"',"</f>
        <v>'LongName',</v>
      </c>
      <c r="K7" s="2"/>
    </row>
    <row r="8" spans="1:72" ht="15.6" thickTop="1" thickBot="1" x14ac:dyDescent="0.35">
      <c r="A8" t="str">
        <f t="shared" si="0"/>
        <v>GroupType</v>
      </c>
      <c r="B8" t="str">
        <f t="shared" si="1"/>
        <v>GroupType</v>
      </c>
      <c r="C8" t="str">
        <f t="shared" si="2"/>
        <v>.withColumn('GroupType',get_json_object(col('json'), '$.GroupType')) \</v>
      </c>
      <c r="E8" s="10" t="str">
        <f>"'"&amp;A8&amp;"',"</f>
        <v>'GroupType',</v>
      </c>
      <c r="K8" s="2"/>
    </row>
    <row r="9" spans="1:72" ht="15.6" thickTop="1" thickBot="1" x14ac:dyDescent="0.35">
      <c r="A9" t="str">
        <f t="shared" si="0"/>
        <v>Set</v>
      </c>
      <c r="B9" t="str">
        <f t="shared" si="1"/>
        <v>Set</v>
      </c>
      <c r="C9" t="str">
        <f t="shared" si="2"/>
        <v>.withColumn('Set',get_json_object(col('json'), '$.Set')) \</v>
      </c>
      <c r="E9" s="10" t="str">
        <f>"'"&amp;A9&amp;"',"</f>
        <v>'Set',</v>
      </c>
      <c r="K9" s="2"/>
      <c r="Q9" t="s">
        <v>97</v>
      </c>
    </row>
    <row r="10" spans="1:72" ht="15.6" thickTop="1" thickBot="1" x14ac:dyDescent="0.35">
      <c r="A10" t="str">
        <f t="shared" si="0"/>
        <v>Block</v>
      </c>
      <c r="B10" t="str">
        <f t="shared" si="1"/>
        <v>Block</v>
      </c>
      <c r="C10" t="str">
        <f t="shared" si="2"/>
        <v>.withColumn('Block',get_json_object(col('json'), '$.Block')) \</v>
      </c>
      <c r="E10" s="10" t="str">
        <f>"'"&amp;A10&amp;"',"</f>
        <v>'Block',</v>
      </c>
      <c r="K10" s="2"/>
      <c r="Q10" t="s">
        <v>97</v>
      </c>
    </row>
    <row r="11" spans="1:72" ht="15.6" thickTop="1" thickBot="1" x14ac:dyDescent="0.35">
      <c r="A11" t="str">
        <f t="shared" si="0"/>
        <v>CurriculumLevel</v>
      </c>
      <c r="B11" t="str">
        <f t="shared" si="1"/>
        <v>CurriculumLevel</v>
      </c>
      <c r="C11" t="str">
        <f t="shared" si="2"/>
        <v>.withColumn('CurriculumLevel',get_json_object(col('json'), '$.CurriculumLevel')) \</v>
      </c>
      <c r="E11" s="10" t="str">
        <f>"'"&amp;A11&amp;"',"</f>
        <v>'CurriculumLevel',</v>
      </c>
      <c r="K11" s="2"/>
    </row>
    <row r="12" spans="1:72" ht="15.6" thickTop="1" thickBot="1" x14ac:dyDescent="0.35">
      <c r="A12" t="str">
        <f t="shared" si="0"/>
        <v>SchoolInfoRefId</v>
      </c>
      <c r="B12" t="str">
        <f t="shared" si="1"/>
        <v>SchoolInfoRefId</v>
      </c>
      <c r="C12" t="str">
        <f t="shared" si="2"/>
        <v>.withColumn('SchoolInfoRefId',get_json_object(col('json'), '$.SchoolInfoRefId')) \</v>
      </c>
      <c r="E12" s="10" t="str">
        <f>"'"&amp;A12&amp;"',"</f>
        <v>'SchoolInfoRefId',</v>
      </c>
      <c r="K12" s="2"/>
    </row>
    <row r="13" spans="1:72" ht="15.6" thickTop="1" thickBot="1" x14ac:dyDescent="0.35">
      <c r="A13" t="str">
        <f t="shared" si="0"/>
        <v>SchoolLocalId</v>
      </c>
      <c r="B13" t="str">
        <f t="shared" si="1"/>
        <v>SchoolLocalId</v>
      </c>
      <c r="C13" t="str">
        <f t="shared" si="2"/>
        <v>.withColumn('SchoolLocalId',get_json_object(col('json'), '$.SchoolLocalId')) \</v>
      </c>
      <c r="E13" s="10" t="str">
        <f>"'"&amp;A13&amp;"',"</f>
        <v>'SchoolLocalId',</v>
      </c>
      <c r="K13" s="2"/>
    </row>
    <row r="14" spans="1:72" ht="15.6" thickTop="1" thickBot="1" x14ac:dyDescent="0.35">
      <c r="A14" t="str">
        <f t="shared" si="0"/>
        <v>SchoolCourseInfoRefId</v>
      </c>
      <c r="B14" t="str">
        <f t="shared" si="1"/>
        <v>SchoolCourseInfoRefId</v>
      </c>
      <c r="C14" t="str">
        <f t="shared" si="2"/>
        <v>.withColumn('SchoolCourseInfoRefId',get_json_object(col('json'), '$.SchoolCourseInfoRefId')) \</v>
      </c>
      <c r="E14" s="10" t="str">
        <f>"'"&amp;A14&amp;"',"</f>
        <v>'SchoolCourseInfoRefId',</v>
      </c>
      <c r="K14" s="2"/>
    </row>
    <row r="15" spans="1:72" ht="15.6" thickTop="1" thickBot="1" x14ac:dyDescent="0.35">
      <c r="A15" t="str">
        <f t="shared" si="0"/>
        <v>SchoolCourseLocalId</v>
      </c>
      <c r="B15" t="str">
        <f t="shared" si="1"/>
        <v>SchoolCourseLocalId</v>
      </c>
      <c r="C15" t="str">
        <f t="shared" si="2"/>
        <v>.withColumn('SchoolCourseLocalId',get_json_object(col('json'), '$.SchoolCourseLocalId')) \</v>
      </c>
      <c r="E15" s="10" t="str">
        <f>"'"&amp;A15&amp;"',"</f>
        <v>'SchoolCourseLocalId',</v>
      </c>
      <c r="K15" s="2"/>
    </row>
    <row r="16" spans="1:72" ht="15.6" thickTop="1" thickBot="1" x14ac:dyDescent="0.35">
      <c r="A16" t="str">
        <f t="shared" si="0"/>
        <v>TimeTableSubjectRefId</v>
      </c>
      <c r="B16" t="str">
        <f t="shared" si="1"/>
        <v>TimeTableSubjectRefId</v>
      </c>
      <c r="C16" t="str">
        <f t="shared" si="2"/>
        <v>.withColumn('TimeTableSubjectRefId',get_json_object(col('json'), '$.TimeTableSubjectRefId')) \</v>
      </c>
      <c r="E16" s="10" t="str">
        <f>"'"&amp;A16&amp;"',"</f>
        <v>'TimeTableSubjectRefId',</v>
      </c>
      <c r="K16" s="2"/>
    </row>
    <row r="17" spans="1:11" ht="15.6" thickTop="1" thickBot="1" x14ac:dyDescent="0.35">
      <c r="A17" t="str">
        <f t="shared" si="0"/>
        <v>TimeTableSubjectLocalId</v>
      </c>
      <c r="B17" t="str">
        <f t="shared" si="1"/>
        <v>TimeTableSubjectLocalId</v>
      </c>
      <c r="C17" t="str">
        <f t="shared" si="2"/>
        <v>.withColumn('TimeTableSubjectLocalId',get_json_object(col('json'), '$.TimeTableSubjectLocalId')) \</v>
      </c>
      <c r="E17" s="10" t="str">
        <f>"'"&amp;A17&amp;"',"</f>
        <v>'TimeTableSubjectLocalId',</v>
      </c>
      <c r="K17" s="2"/>
    </row>
    <row r="18" spans="1:11" ht="15.6" thickTop="1" thickBot="1" x14ac:dyDescent="0.35">
      <c r="A18" t="str">
        <f t="shared" si="0"/>
        <v>KeyLearningArea</v>
      </c>
      <c r="B18" t="str">
        <f t="shared" si="1"/>
        <v>KeyLearningArea</v>
      </c>
      <c r="C18" t="str">
        <f t="shared" si="2"/>
        <v>.withColumn('KeyLearningArea',get_json_object(col('json'), '$.KeyLearningArea')) \</v>
      </c>
      <c r="E18" s="10" t="str">
        <f>"'"&amp;A18&amp;"',"</f>
        <v>'KeyLearningArea',</v>
      </c>
      <c r="K18" s="2"/>
    </row>
    <row r="19" spans="1:11" ht="15.6" thickTop="1" thickBot="1" x14ac:dyDescent="0.35">
      <c r="A19" t="str">
        <f t="shared" si="0"/>
        <v>Semester</v>
      </c>
      <c r="B19" t="str">
        <f t="shared" si="1"/>
        <v>Semester</v>
      </c>
      <c r="C19" t="str">
        <f t="shared" si="2"/>
        <v>.withColumn('Semester',get_json_object(col('json'), '$.Semester')) \</v>
      </c>
      <c r="E19" s="10" t="str">
        <f>"'"&amp;A19&amp;"',"</f>
        <v>'Semester',</v>
      </c>
      <c r="K19" s="2"/>
    </row>
    <row r="20" spans="1:11" ht="15.6" thickTop="1" thickBot="1" x14ac:dyDescent="0.35">
      <c r="A20" t="str">
        <f t="shared" si="0"/>
        <v>MinClassSize</v>
      </c>
      <c r="B20" t="str">
        <f t="shared" si="1"/>
        <v>MinClassSize</v>
      </c>
      <c r="C20" t="str">
        <f t="shared" si="2"/>
        <v>.withColumn('MinClassSize',get_json_object(col('json'), '$.MinClassSize')) \</v>
      </c>
      <c r="E20" s="10" t="str">
        <f>"'"&amp;A20&amp;"',"</f>
        <v>'MinClassSize',</v>
      </c>
      <c r="K20" s="2"/>
    </row>
    <row r="21" spans="1:11" ht="15.6" thickTop="1" thickBot="1" x14ac:dyDescent="0.35">
      <c r="A21" t="str">
        <f t="shared" si="0"/>
        <v>MaxClassSize</v>
      </c>
      <c r="B21" t="str">
        <f t="shared" si="1"/>
        <v>MaxClassSize</v>
      </c>
      <c r="C21" t="str">
        <f t="shared" si="2"/>
        <v>.withColumn('MaxClassSize',get_json_object(col('json'), '$.MaxClassSize')) \</v>
      </c>
      <c r="E21" s="10" t="str">
        <f>"'"&amp;A21&amp;"',"</f>
        <v>'MaxClassSize',</v>
      </c>
      <c r="K21" s="2"/>
    </row>
    <row r="22" spans="1:11" ht="15.6" thickTop="1" thickBot="1" x14ac:dyDescent="0.35">
      <c r="A22" t="str">
        <f t="shared" si="0"/>
        <v>StudentList</v>
      </c>
      <c r="B22" t="str">
        <f t="shared" si="1"/>
        <v>StudentList</v>
      </c>
      <c r="C22" t="str">
        <f t="shared" si="2"/>
        <v>.withColumn('StudentList',get_json_object(col('json'), '$.StudentList')) \</v>
      </c>
      <c r="E22" s="10" t="str">
        <f>"'"&amp;A22&amp;"',"</f>
        <v>'StudentList',</v>
      </c>
      <c r="K22" s="2"/>
    </row>
    <row r="23" spans="1:11" ht="15.6" thickTop="1" thickBot="1" x14ac:dyDescent="0.35">
      <c r="A23" t="str">
        <f t="shared" si="0"/>
        <v>TeacherList</v>
      </c>
      <c r="B23" t="str">
        <f t="shared" si="1"/>
        <v>TeacherList</v>
      </c>
      <c r="C23" t="str">
        <f t="shared" si="2"/>
        <v>.withColumn('TeacherList',get_json_object(col('json'), '$.TeacherList')) \</v>
      </c>
      <c r="E23" s="10" t="str">
        <f>"'"&amp;A23&amp;"',"</f>
        <v>'TeacherList',</v>
      </c>
      <c r="K23" s="2"/>
    </row>
    <row r="24" spans="1:11" ht="15.6" thickTop="1" thickBot="1" x14ac:dyDescent="0.35">
      <c r="A24" t="str">
        <f t="shared" si="0"/>
        <v>TeachingGroupPeriodList</v>
      </c>
      <c r="B24" t="str">
        <f t="shared" si="1"/>
        <v>TeachingGroupPeriodList</v>
      </c>
      <c r="C24" t="str">
        <f t="shared" si="2"/>
        <v>.withColumn('TeachingGroupPeriodList',get_json_object(col('json'), '$.TeachingGroupPeriodList')) \</v>
      </c>
      <c r="E24" s="10" t="str">
        <f>"'"&amp;A24&amp;"',"</f>
        <v>'TeachingGroupPeriodList',</v>
      </c>
      <c r="K24" s="2"/>
    </row>
    <row r="25" spans="1:11" ht="15.6" thickTop="1" thickBot="1" x14ac:dyDescent="0.35">
      <c r="A25" t="e">
        <f t="shared" si="0"/>
        <v>#VALUE!</v>
      </c>
      <c r="B25" t="e">
        <f t="shared" si="1"/>
        <v>#VALUE!</v>
      </c>
      <c r="C25" t="e">
        <f t="shared" si="2"/>
        <v>#VALUE!</v>
      </c>
      <c r="E25" s="10" t="e">
        <f>"'"&amp;A25&amp;"',"</f>
        <v>#VALUE!</v>
      </c>
      <c r="K25" s="2"/>
    </row>
    <row r="26" spans="1:11" ht="15.6" thickTop="1" thickBot="1" x14ac:dyDescent="0.35">
      <c r="A26" t="e">
        <f t="shared" si="0"/>
        <v>#VALUE!</v>
      </c>
      <c r="B26" t="e">
        <f t="shared" si="1"/>
        <v>#VALUE!</v>
      </c>
      <c r="C26" t="e">
        <f t="shared" si="2"/>
        <v>#VALUE!</v>
      </c>
      <c r="E26" s="10" t="e">
        <f>"'"&amp;A26&amp;"',"</f>
        <v>#VALUE!</v>
      </c>
      <c r="K26" s="2"/>
    </row>
    <row r="27" spans="1:11" ht="15.6" thickTop="1" thickBot="1" x14ac:dyDescent="0.35">
      <c r="A27" t="e">
        <f t="shared" si="0"/>
        <v>#VALUE!</v>
      </c>
      <c r="B27" t="e">
        <f t="shared" si="1"/>
        <v>#VALUE!</v>
      </c>
      <c r="C27" t="e">
        <f t="shared" si="2"/>
        <v>#VALUE!</v>
      </c>
      <c r="E27" s="10" t="e">
        <f>"'"&amp;A27&amp;"',"</f>
        <v>#VALUE!</v>
      </c>
      <c r="K27" s="2"/>
    </row>
    <row r="28" spans="1:11" ht="15.6" thickTop="1" thickBot="1" x14ac:dyDescent="0.35">
      <c r="A28" t="e">
        <f t="shared" si="0"/>
        <v>#VALUE!</v>
      </c>
      <c r="B28" t="e">
        <f t="shared" si="1"/>
        <v>#VALUE!</v>
      </c>
      <c r="C28" t="e">
        <f t="shared" si="2"/>
        <v>#VALUE!</v>
      </c>
      <c r="E28" s="10" t="e">
        <f>"'"&amp;A28&amp;"',"</f>
        <v>#VALUE!</v>
      </c>
      <c r="K28" s="2"/>
    </row>
    <row r="29" spans="1:11" ht="15.6" thickTop="1" thickBot="1" x14ac:dyDescent="0.35">
      <c r="A29" t="e">
        <f t="shared" si="0"/>
        <v>#VALUE!</v>
      </c>
      <c r="B29" t="e">
        <f t="shared" si="1"/>
        <v>#VALUE!</v>
      </c>
      <c r="C29" t="e">
        <f t="shared" si="2"/>
        <v>#VALUE!</v>
      </c>
      <c r="E29" s="10" t="e">
        <f>"'"&amp;A29&amp;"',"</f>
        <v>#VALUE!</v>
      </c>
      <c r="K29" s="2"/>
    </row>
    <row r="30" spans="1:11" ht="15.6" thickTop="1" thickBot="1" x14ac:dyDescent="0.35">
      <c r="A30" t="e">
        <f t="shared" si="0"/>
        <v>#VALUE!</v>
      </c>
      <c r="B30" t="e">
        <f t="shared" si="1"/>
        <v>#VALUE!</v>
      </c>
      <c r="C30" t="e">
        <f t="shared" si="2"/>
        <v>#VALUE!</v>
      </c>
      <c r="E30" s="10" t="e">
        <f>"'"&amp;A30&amp;"',"</f>
        <v>#VALUE!</v>
      </c>
      <c r="K30" s="2"/>
    </row>
    <row r="31" spans="1:11" ht="15.6" thickTop="1" thickBot="1" x14ac:dyDescent="0.35">
      <c r="A31" t="e">
        <f t="shared" si="0"/>
        <v>#VALUE!</v>
      </c>
      <c r="B31" t="e">
        <f t="shared" si="1"/>
        <v>#VALUE!</v>
      </c>
      <c r="C31" t="e">
        <f t="shared" si="2"/>
        <v>#VALUE!</v>
      </c>
      <c r="E31" s="10" t="e">
        <f>"'"&amp;A31&amp;"',"</f>
        <v>#VALUE!</v>
      </c>
      <c r="K31" s="2"/>
    </row>
    <row r="32" spans="1:11" ht="15.6" thickTop="1" thickBot="1" x14ac:dyDescent="0.35">
      <c r="A32" t="e">
        <f t="shared" si="0"/>
        <v>#VALUE!</v>
      </c>
      <c r="B32" t="e">
        <f t="shared" si="1"/>
        <v>#VALUE!</v>
      </c>
      <c r="C32" t="e">
        <f t="shared" si="2"/>
        <v>#VALUE!</v>
      </c>
      <c r="E32" s="10" t="e">
        <f>"'"&amp;A32&amp;"',"</f>
        <v>#VALUE!</v>
      </c>
      <c r="K32" s="2"/>
    </row>
    <row r="33" spans="1:11" ht="15.6" thickTop="1" thickBot="1" x14ac:dyDescent="0.35">
      <c r="A33" t="e">
        <f t="shared" si="0"/>
        <v>#VALUE!</v>
      </c>
      <c r="B33" t="e">
        <f t="shared" si="1"/>
        <v>#VALUE!</v>
      </c>
      <c r="C33" t="e">
        <f t="shared" si="2"/>
        <v>#VALUE!</v>
      </c>
      <c r="E33" s="10" t="e">
        <f>"'"&amp;A33&amp;"',"</f>
        <v>#VALUE!</v>
      </c>
      <c r="K33" s="2"/>
    </row>
    <row r="34" spans="1:11" ht="15.6" thickTop="1" thickBot="1" x14ac:dyDescent="0.35">
      <c r="A34" t="e">
        <f t="shared" si="0"/>
        <v>#VALUE!</v>
      </c>
      <c r="B34" t="e">
        <f t="shared" si="1"/>
        <v>#VALUE!</v>
      </c>
      <c r="C34" t="e">
        <f t="shared" si="2"/>
        <v>#VALUE!</v>
      </c>
      <c r="E34" s="10" t="e">
        <f>"'"&amp;A34&amp;"',"</f>
        <v>#VALUE!</v>
      </c>
      <c r="K34" s="2"/>
    </row>
    <row r="35" spans="1:11" ht="15.6" thickTop="1" thickBot="1" x14ac:dyDescent="0.35">
      <c r="A35" t="e">
        <f t="shared" si="0"/>
        <v>#VALUE!</v>
      </c>
      <c r="B35" t="e">
        <f t="shared" si="1"/>
        <v>#VALUE!</v>
      </c>
      <c r="C35" t="e">
        <f t="shared" si="2"/>
        <v>#VALUE!</v>
      </c>
      <c r="E35" s="10" t="e">
        <f>"'"&amp;A35&amp;"',"</f>
        <v>#VALUE!</v>
      </c>
      <c r="K35" s="2"/>
    </row>
    <row r="36" spans="1:11" ht="15.6" thickTop="1" thickBot="1" x14ac:dyDescent="0.35">
      <c r="A36" t="e">
        <f t="shared" si="0"/>
        <v>#VALUE!</v>
      </c>
      <c r="B36" t="e">
        <f t="shared" si="1"/>
        <v>#VALUE!</v>
      </c>
      <c r="C36" t="e">
        <f t="shared" si="2"/>
        <v>#VALUE!</v>
      </c>
      <c r="E36" s="10" t="e">
        <f>"'"&amp;A36&amp;"',"</f>
        <v>#VALUE!</v>
      </c>
      <c r="K36" s="2"/>
    </row>
    <row r="37" spans="1:11" ht="15" thickTop="1" x14ac:dyDescent="0.3">
      <c r="C37" s="1"/>
      <c r="K37" s="2"/>
    </row>
    <row r="38" spans="1:11" x14ac:dyDescent="0.3">
      <c r="C38" s="1"/>
      <c r="K38" s="2"/>
    </row>
    <row r="39" spans="1:11" x14ac:dyDescent="0.3">
      <c r="C39" s="1"/>
      <c r="K39" s="2"/>
    </row>
    <row r="40" spans="1:11" x14ac:dyDescent="0.3">
      <c r="A40" s="9" t="s">
        <v>219</v>
      </c>
      <c r="C40" s="1"/>
    </row>
    <row r="41" spans="1:11" x14ac:dyDescent="0.3">
      <c r="A41" s="13" t="s">
        <v>196</v>
      </c>
      <c r="C41" s="1"/>
    </row>
    <row r="42" spans="1:11" x14ac:dyDescent="0.3">
      <c r="A42" s="13" t="s">
        <v>197</v>
      </c>
      <c r="C42" s="1"/>
    </row>
    <row r="43" spans="1:11" x14ac:dyDescent="0.3">
      <c r="A43" s="13" t="s">
        <v>198</v>
      </c>
      <c r="C43" s="1"/>
    </row>
    <row r="44" spans="1:11" x14ac:dyDescent="0.3">
      <c r="A44" s="13" t="s">
        <v>199</v>
      </c>
      <c r="C44" s="1"/>
    </row>
    <row r="45" spans="1:11" x14ac:dyDescent="0.3">
      <c r="A45" s="13" t="s">
        <v>200</v>
      </c>
      <c r="C45" s="1"/>
    </row>
    <row r="46" spans="1:11" x14ac:dyDescent="0.3">
      <c r="A46" s="13" t="s">
        <v>201</v>
      </c>
      <c r="C46" s="1"/>
    </row>
    <row r="47" spans="1:11" x14ac:dyDescent="0.3">
      <c r="A47" s="13" t="s">
        <v>202</v>
      </c>
      <c r="C47" s="1"/>
    </row>
    <row r="48" spans="1:11" x14ac:dyDescent="0.3">
      <c r="A48" s="13" t="s">
        <v>203</v>
      </c>
      <c r="C48" s="1"/>
    </row>
    <row r="49" spans="1:3" x14ac:dyDescent="0.3">
      <c r="A49" s="13" t="s">
        <v>204</v>
      </c>
      <c r="C49" s="1"/>
    </row>
    <row r="50" spans="1:3" x14ac:dyDescent="0.3">
      <c r="A50" s="13" t="s">
        <v>205</v>
      </c>
      <c r="C50" s="1"/>
    </row>
    <row r="51" spans="1:3" x14ac:dyDescent="0.3">
      <c r="A51" s="13" t="s">
        <v>206</v>
      </c>
      <c r="C51" s="1"/>
    </row>
    <row r="52" spans="1:3" x14ac:dyDescent="0.3">
      <c r="A52" s="13" t="s">
        <v>207</v>
      </c>
      <c r="C52" s="1"/>
    </row>
    <row r="53" spans="1:3" x14ac:dyDescent="0.3">
      <c r="A53" s="13" t="s">
        <v>208</v>
      </c>
      <c r="C53" s="1"/>
    </row>
    <row r="54" spans="1:3" x14ac:dyDescent="0.3">
      <c r="A54" s="13" t="s">
        <v>209</v>
      </c>
      <c r="C54" s="1"/>
    </row>
    <row r="55" spans="1:3" x14ac:dyDescent="0.3">
      <c r="A55" s="13" t="s">
        <v>210</v>
      </c>
      <c r="C55" s="1"/>
    </row>
    <row r="56" spans="1:3" x14ac:dyDescent="0.3">
      <c r="A56" s="13" t="s">
        <v>211</v>
      </c>
      <c r="C56" s="1"/>
    </row>
    <row r="57" spans="1:3" x14ac:dyDescent="0.3">
      <c r="A57" s="13" t="s">
        <v>212</v>
      </c>
      <c r="C57" s="1"/>
    </row>
    <row r="58" spans="1:3" x14ac:dyDescent="0.3">
      <c r="A58" s="13" t="s">
        <v>213</v>
      </c>
      <c r="C58" s="1"/>
    </row>
    <row r="59" spans="1:3" x14ac:dyDescent="0.3">
      <c r="A59" s="13" t="s">
        <v>214</v>
      </c>
      <c r="C59" s="1"/>
    </row>
    <row r="60" spans="1:3" x14ac:dyDescent="0.3">
      <c r="A60" s="13" t="s">
        <v>215</v>
      </c>
      <c r="C60" s="1"/>
    </row>
    <row r="61" spans="1:3" x14ac:dyDescent="0.3">
      <c r="A61" s="13" t="s">
        <v>216</v>
      </c>
      <c r="C61" s="1"/>
    </row>
    <row r="62" spans="1:3" x14ac:dyDescent="0.3">
      <c r="A62" s="13" t="s">
        <v>217</v>
      </c>
      <c r="C62" s="1"/>
    </row>
    <row r="63" spans="1:3" x14ac:dyDescent="0.3">
      <c r="C63" s="1"/>
    </row>
    <row r="64" spans="1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0078-09B1-496E-A980-08484CCC758B}">
  <dimension ref="A1:CF67"/>
  <sheetViews>
    <sheetView workbookViewId="0">
      <selection activeCell="D69" sqref="D69"/>
    </sheetView>
  </sheetViews>
  <sheetFormatPr defaultRowHeight="14.4" x14ac:dyDescent="0.3"/>
  <cols>
    <col min="1" max="1" width="27.88671875" bestFit="1" customWidth="1"/>
    <col min="2" max="2" width="47.33203125" bestFit="1" customWidth="1"/>
    <col min="3" max="3" width="13.44140625" customWidth="1"/>
  </cols>
  <sheetData>
    <row r="1" spans="1:84" x14ac:dyDescent="0.3">
      <c r="A1" t="s">
        <v>0</v>
      </c>
      <c r="M1" t="str">
        <f>"'"&amp;A1&amp;"',"</f>
        <v>'RefId',</v>
      </c>
      <c r="R1" t="str" cm="1">
        <f t="array" ref="R1:CF1">TRANSPOSE(M1:M67)</f>
        <v>'RefId',</v>
      </c>
      <c r="S1" t="str">
        <v>'LocalId',</v>
      </c>
      <c r="T1" t="str">
        <v>'StateProvinceId',</v>
      </c>
      <c r="U1" t="str">
        <v>'NationalUniqueStudentIdentifier',</v>
      </c>
      <c r="V1" t="str">
        <v>'AlertMessages',</v>
      </c>
      <c r="W1" t="str">
        <v>'MedicalAlertMessages',</v>
      </c>
      <c r="X1" t="str">
        <v>'FirstName',</v>
      </c>
      <c r="Y1" t="str">
        <v>'LastName',</v>
      </c>
      <c r="Z1" t="str">
        <v>'MiddleName',</v>
      </c>
      <c r="AA1" t="str">
        <v>'OtherNames',</v>
      </c>
      <c r="AB1" t="str">
        <v>'ProjectedGraduationYear',</v>
      </c>
      <c r="AC1" t="str">
        <v>'OnTimeGraduationYear',</v>
      </c>
      <c r="AD1" t="str">
        <v>'GraduationDate',</v>
      </c>
      <c r="AE1" t="str">
        <v>'MostRecent',</v>
      </c>
      <c r="AF1" t="str">
        <v>'AcceptableUsePolicy',</v>
      </c>
      <c r="AG1" t="str">
        <v>'GiftedTalented',</v>
      </c>
      <c r="AH1" t="str">
        <v>'EconomicDisadvantage',</v>
      </c>
      <c r="AI1" t="str">
        <v>'ESL',</v>
      </c>
      <c r="AJ1" t="str">
        <v>'ESLDateAssessed',</v>
      </c>
      <c r="AK1" t="str">
        <v>'YoungCarersRole',</v>
      </c>
      <c r="AL1" t="str">
        <v>'Disability',</v>
      </c>
      <c r="AM1" t="str">
        <v>'IntegrationAide',</v>
      </c>
      <c r="AN1" t="str">
        <v>'EducationSupport',</v>
      </c>
      <c r="AO1" t="str">
        <v>'HomeSchooledStudent',</v>
      </c>
      <c r="AP1" t="str">
        <v>'IndependentStudent',</v>
      </c>
      <c r="AQ1" t="str">
        <v>'Sensitive',</v>
      </c>
      <c r="AR1" t="str">
        <v>'OfflineDelivery',</v>
      </c>
      <c r="AS1" t="str">
        <v>'ESLSupport',</v>
      </c>
      <c r="AT1" t="str">
        <v>'PrePrimaryEducation',</v>
      </c>
      <c r="AU1" t="str">
        <v>'PrePrimaryEducationHours',</v>
      </c>
      <c r="AV1" t="str">
        <v>'FirstAUSchoolEnrollment',</v>
      </c>
      <c r="AW1" t="str">
        <v>'EmailList',</v>
      </c>
      <c r="AX1" t="str">
        <v>'PhoneNumberList',</v>
      </c>
      <c r="AY1" t="str">
        <v>'AddressList',</v>
      </c>
      <c r="AZ1" t="str">
        <v>'IndigenousStatus',</v>
      </c>
      <c r="BA1" t="str">
        <v>'Sex',</v>
      </c>
      <c r="BB1" t="str">
        <v>'BirthDate',</v>
      </c>
      <c r="BC1" t="str">
        <v>'DateOfDeath',</v>
      </c>
      <c r="BD1" t="str">
        <v>'Deceased',</v>
      </c>
      <c r="BE1" t="str">
        <v>'BirthDateVerification',</v>
      </c>
      <c r="BF1" t="str">
        <v>'PlaceOfBirth',</v>
      </c>
      <c r="BG1" t="str">
        <v>'StateOfBirth',</v>
      </c>
      <c r="BH1" t="str">
        <v>'CountryOfBirth ',</v>
      </c>
      <c r="BI1" t="str">
        <v>'CountryOfCitizenship ',</v>
      </c>
      <c r="BJ1" t="str">
        <v>'CountryOfResidency',</v>
      </c>
      <c r="BK1" t="str">
        <v>'CountryArrivalDate',</v>
      </c>
      <c r="BL1" t="str">
        <v>'AustralianCitizenshipStatus',</v>
      </c>
      <c r="BM1" t="str">
        <v>'EnglishProficiency',</v>
      </c>
      <c r="BN1" t="str">
        <v>'LanguageList',</v>
      </c>
      <c r="BO1" t="str">
        <v>'DwellingArrangement',</v>
      </c>
      <c r="BP1" t="str">
        <v>'Religion',</v>
      </c>
      <c r="BQ1" t="str">
        <v>'ReligiousEventList',</v>
      </c>
      <c r="BR1" t="str">
        <v>'ReligiousRegion',</v>
      </c>
      <c r="BS1" t="str">
        <v>'PermanentResident',</v>
      </c>
      <c r="BT1" t="str">
        <v>'VisaSubClass',</v>
      </c>
      <c r="BU1" t="str">
        <v>'VisaStatisticalCode',</v>
      </c>
      <c r="BV1" t="str">
        <v>'VisaSubClassList',</v>
      </c>
      <c r="BW1" t="str">
        <v>'PassportList',</v>
      </c>
      <c r="BX1" t="str">
        <v>'LBOTE',</v>
      </c>
      <c r="BY1" t="str">
        <v>'InterpreterRequired',</v>
      </c>
      <c r="BZ1" t="str">
        <v>'ImmunisationCertificateStatus',</v>
      </c>
      <c r="CA1" t="str">
        <v>'CulturalBackground',</v>
      </c>
      <c r="CB1" t="str">
        <v>'MaritalStatus',</v>
      </c>
      <c r="CC1" t="str">
        <v>'MedicareNumber',</v>
      </c>
      <c r="CD1" t="str">
        <v>'MedicarePositionNumber',</v>
      </c>
      <c r="CE1" t="str">
        <v>'MedicareCardHolderName',</v>
      </c>
      <c r="CF1" t="str">
        <v>'PrivateHealthInsurance',</v>
      </c>
    </row>
    <row r="2" spans="1:84" x14ac:dyDescent="0.3">
      <c r="A2" t="s">
        <v>1</v>
      </c>
      <c r="B2" t="s">
        <v>4</v>
      </c>
      <c r="M2" t="str">
        <f t="shared" ref="M2:M65" si="0">"'"&amp;A2&amp;"',"</f>
        <v>'LocalId',</v>
      </c>
    </row>
    <row r="3" spans="1:84" x14ac:dyDescent="0.3">
      <c r="A3" t="s">
        <v>2</v>
      </c>
      <c r="B3" t="str">
        <f t="shared" ref="B3:B5" si="1">A3</f>
        <v>StateProvinceId</v>
      </c>
      <c r="C3" s="1" t="str">
        <f>".withColumn('"&amp;A2&amp;"',F.when(for_exist_column(df_Raw, '$."&amp;B2&amp;"'), col('$."&amp;B2&amp;"'))) \"</f>
        <v>.withColumn('LocalId',F.when(for_exist_column(df_Raw, '$.AlertMessages'), col('$.AlertMessages'))) \</v>
      </c>
      <c r="M3" t="str">
        <f t="shared" si="0"/>
        <v>'StateProvinceId',</v>
      </c>
    </row>
    <row r="4" spans="1:84" x14ac:dyDescent="0.3">
      <c r="A4" t="s">
        <v>3</v>
      </c>
      <c r="B4" t="str">
        <f t="shared" si="1"/>
        <v>NationalUniqueStudentIdentifier</v>
      </c>
      <c r="C4" s="1" t="str">
        <f t="shared" ref="C4:C67" si="2">".withColumn('"&amp;A3&amp;"',F.when(for_exist_column(df_Raw, '$."&amp;B3&amp;"'), col('$."&amp;B3&amp;"'))) \"</f>
        <v>.withColumn('StateProvinceId',F.when(for_exist_column(df_Raw, '$.StateProvinceId'), col('$.StateProvinceId'))) \</v>
      </c>
      <c r="M4" t="str">
        <f t="shared" si="0"/>
        <v>'NationalUniqueStudentIdentifier',</v>
      </c>
    </row>
    <row r="5" spans="1:84" x14ac:dyDescent="0.3">
      <c r="A5" t="s">
        <v>4</v>
      </c>
      <c r="B5" t="str">
        <f t="shared" si="1"/>
        <v>AlertMessages</v>
      </c>
      <c r="C5" s="1" t="str">
        <f t="shared" si="2"/>
        <v>.withColumn('NationalUniqueStudentIdentifier',F.when(for_exist_column(df_Raw, '$.NationalUniqueStudentIdentifier'), col('$.NationalUniqueStudentIdentifier'))) \</v>
      </c>
      <c r="M5" t="str">
        <f t="shared" si="0"/>
        <v>'AlertMessages',</v>
      </c>
    </row>
    <row r="6" spans="1:84" x14ac:dyDescent="0.3">
      <c r="A6" t="s">
        <v>5</v>
      </c>
      <c r="B6" t="s">
        <v>5</v>
      </c>
      <c r="C6" s="1" t="str">
        <f t="shared" si="2"/>
        <v>.withColumn('AlertMessages',F.when(for_exist_column(df_Raw, '$.AlertMessages'), col('$.AlertMessages'))) \</v>
      </c>
      <c r="M6" t="str">
        <f t="shared" si="0"/>
        <v>'MedicalAlertMessages',</v>
      </c>
    </row>
    <row r="7" spans="1:84" x14ac:dyDescent="0.3">
      <c r="A7" t="s">
        <v>6</v>
      </c>
      <c r="B7" t="s">
        <v>67</v>
      </c>
      <c r="C7" s="1" t="str">
        <f t="shared" si="2"/>
        <v>.withColumn('MedicalAlertMessages',F.when(for_exist_column(df_Raw, '$.MedicalAlertMessages'), col('$.MedicalAlertMessages'))) \</v>
      </c>
      <c r="M7" t="str">
        <f t="shared" si="0"/>
        <v>'FirstName',</v>
      </c>
    </row>
    <row r="8" spans="1:84" x14ac:dyDescent="0.3">
      <c r="A8" t="s">
        <v>7</v>
      </c>
      <c r="B8" t="s">
        <v>68</v>
      </c>
      <c r="C8" s="1" t="str">
        <f t="shared" si="2"/>
        <v>.withColumn('FirstName',F.when(for_exist_column(df_Raw, '$.PersonInfo.Name.GivenName'), col('$.PersonInfo.Name.GivenName'))) \</v>
      </c>
      <c r="M8" t="str">
        <f t="shared" si="0"/>
        <v>'LastName',</v>
      </c>
    </row>
    <row r="9" spans="1:84" x14ac:dyDescent="0.3">
      <c r="A9" t="s">
        <v>8</v>
      </c>
      <c r="B9" t="str">
        <f>A9</f>
        <v>MiddleName</v>
      </c>
      <c r="C9" s="1" t="str">
        <f t="shared" si="2"/>
        <v>.withColumn('LastName',F.when(for_exist_column(df_Raw, '$.PersonInfo.Name.FamilyName'), col('$.PersonInfo.Name.FamilyName'))) \</v>
      </c>
      <c r="M9" t="str">
        <f t="shared" si="0"/>
        <v>'MiddleName',</v>
      </c>
    </row>
    <row r="10" spans="1:84" x14ac:dyDescent="0.3">
      <c r="A10" t="s">
        <v>9</v>
      </c>
      <c r="B10" t="s">
        <v>69</v>
      </c>
      <c r="C10" s="1" t="str">
        <f t="shared" si="2"/>
        <v>.withColumn('MiddleName',F.when(for_exist_column(df_Raw, '$.MiddleName'), col('$.MiddleName'))) \</v>
      </c>
      <c r="M10" t="str">
        <f t="shared" si="0"/>
        <v>'OtherNames',</v>
      </c>
    </row>
    <row r="11" spans="1:84" x14ac:dyDescent="0.3">
      <c r="A11" t="s">
        <v>10</v>
      </c>
      <c r="B11" t="str">
        <f t="shared" ref="B11:B13" si="3">A11</f>
        <v>ProjectedGraduationYear</v>
      </c>
      <c r="C11" s="1" t="str">
        <f t="shared" si="2"/>
        <v>.withColumn('OtherNames',F.when(for_exist_column(df_Raw, '$.PersonInfo.OtherNames'), col('$.PersonInfo.OtherNames'))) \</v>
      </c>
      <c r="M11" t="str">
        <f t="shared" si="0"/>
        <v>'ProjectedGraduationYear',</v>
      </c>
    </row>
    <row r="12" spans="1:84" x14ac:dyDescent="0.3">
      <c r="A12" t="s">
        <v>11</v>
      </c>
      <c r="B12" t="str">
        <f t="shared" si="3"/>
        <v>OnTimeGraduationYear</v>
      </c>
      <c r="C12" s="1" t="str">
        <f t="shared" si="2"/>
        <v>.withColumn('ProjectedGraduationYear',F.when(for_exist_column(df_Raw, '$.ProjectedGraduationYear'), col('$.ProjectedGraduationYear'))) \</v>
      </c>
      <c r="M12" t="str">
        <f t="shared" si="0"/>
        <v>'OnTimeGraduationYear',</v>
      </c>
    </row>
    <row r="13" spans="1:84" x14ac:dyDescent="0.3">
      <c r="A13" t="s">
        <v>12</v>
      </c>
      <c r="B13" t="str">
        <f t="shared" si="3"/>
        <v>GraduationDate</v>
      </c>
      <c r="C13" s="1" t="str">
        <f t="shared" si="2"/>
        <v>.withColumn('OnTimeGraduationYear',F.when(for_exist_column(df_Raw, '$.OnTimeGraduationYear'), col('$.OnTimeGraduationYear'))) \</v>
      </c>
      <c r="M13" t="str">
        <f t="shared" si="0"/>
        <v>'GraduationDate',</v>
      </c>
    </row>
    <row r="14" spans="1:84" x14ac:dyDescent="0.3">
      <c r="A14" t="s">
        <v>13</v>
      </c>
      <c r="B14" t="s">
        <v>13</v>
      </c>
      <c r="C14" s="1" t="str">
        <f t="shared" si="2"/>
        <v>.withColumn('GraduationDate',F.when(for_exist_column(df_Raw, '$.GraduationDate'), col('$.GraduationDate'))) \</v>
      </c>
      <c r="M14" t="str">
        <f t="shared" si="0"/>
        <v>'MostRecent',</v>
      </c>
    </row>
    <row r="15" spans="1:84" x14ac:dyDescent="0.3">
      <c r="A15" t="s">
        <v>14</v>
      </c>
      <c r="B15" t="str">
        <f t="shared" ref="B15:B31" si="4">A15</f>
        <v>AcceptableUsePolicy</v>
      </c>
      <c r="C15" s="1" t="str">
        <f t="shared" si="2"/>
        <v>.withColumn('MostRecent',F.when(for_exist_column(df_Raw, '$.MostRecent'), col('$.MostRecent'))) \</v>
      </c>
      <c r="M15" t="str">
        <f t="shared" si="0"/>
        <v>'AcceptableUsePolicy',</v>
      </c>
    </row>
    <row r="16" spans="1:84" x14ac:dyDescent="0.3">
      <c r="A16" t="s">
        <v>15</v>
      </c>
      <c r="B16" t="str">
        <f t="shared" si="4"/>
        <v>GiftedTalented</v>
      </c>
      <c r="C16" s="1" t="str">
        <f t="shared" si="2"/>
        <v>.withColumn('AcceptableUsePolicy',F.when(for_exist_column(df_Raw, '$.AcceptableUsePolicy'), col('$.AcceptableUsePolicy'))) \</v>
      </c>
      <c r="M16" t="str">
        <f t="shared" si="0"/>
        <v>'GiftedTalented',</v>
      </c>
    </row>
    <row r="17" spans="1:13" x14ac:dyDescent="0.3">
      <c r="A17" t="s">
        <v>16</v>
      </c>
      <c r="B17" t="str">
        <f t="shared" si="4"/>
        <v>EconomicDisadvantage</v>
      </c>
      <c r="C17" s="1" t="str">
        <f t="shared" si="2"/>
        <v>.withColumn('GiftedTalented',F.when(for_exist_column(df_Raw, '$.GiftedTalented'), col('$.GiftedTalented'))) \</v>
      </c>
      <c r="M17" t="str">
        <f t="shared" si="0"/>
        <v>'EconomicDisadvantage',</v>
      </c>
    </row>
    <row r="18" spans="1:13" x14ac:dyDescent="0.3">
      <c r="A18" t="s">
        <v>17</v>
      </c>
      <c r="B18" t="str">
        <f t="shared" si="4"/>
        <v>ESL</v>
      </c>
      <c r="C18" s="1" t="str">
        <f t="shared" si="2"/>
        <v>.withColumn('EconomicDisadvantage',F.when(for_exist_column(df_Raw, '$.EconomicDisadvantage'), col('$.EconomicDisadvantage'))) \</v>
      </c>
      <c r="M18" t="str">
        <f t="shared" si="0"/>
        <v>'ESL',</v>
      </c>
    </row>
    <row r="19" spans="1:13" x14ac:dyDescent="0.3">
      <c r="A19" t="s">
        <v>18</v>
      </c>
      <c r="B19" t="str">
        <f t="shared" si="4"/>
        <v>ESLDateAssessed</v>
      </c>
      <c r="C19" s="1" t="str">
        <f t="shared" si="2"/>
        <v>.withColumn('ESL',F.when(for_exist_column(df_Raw, '$.ESL'), col('$.ESL'))) \</v>
      </c>
      <c r="M19" t="str">
        <f t="shared" si="0"/>
        <v>'ESLDateAssessed',</v>
      </c>
    </row>
    <row r="20" spans="1:13" x14ac:dyDescent="0.3">
      <c r="A20" t="s">
        <v>19</v>
      </c>
      <c r="B20" t="str">
        <f t="shared" si="4"/>
        <v>YoungCarersRole</v>
      </c>
      <c r="C20" s="1" t="str">
        <f t="shared" si="2"/>
        <v>.withColumn('ESLDateAssessed',F.when(for_exist_column(df_Raw, '$.ESLDateAssessed'), col('$.ESLDateAssessed'))) \</v>
      </c>
      <c r="M20" t="str">
        <f t="shared" si="0"/>
        <v>'YoungCarersRole',</v>
      </c>
    </row>
    <row r="21" spans="1:13" x14ac:dyDescent="0.3">
      <c r="A21" t="s">
        <v>20</v>
      </c>
      <c r="B21" t="str">
        <f t="shared" si="4"/>
        <v>Disability</v>
      </c>
      <c r="C21" s="1" t="str">
        <f t="shared" si="2"/>
        <v>.withColumn('YoungCarersRole',F.when(for_exist_column(df_Raw, '$.YoungCarersRole'), col('$.YoungCarersRole'))) \</v>
      </c>
      <c r="M21" t="str">
        <f t="shared" si="0"/>
        <v>'Disability',</v>
      </c>
    </row>
    <row r="22" spans="1:13" x14ac:dyDescent="0.3">
      <c r="A22" t="s">
        <v>21</v>
      </c>
      <c r="B22" t="str">
        <f t="shared" si="4"/>
        <v>IntegrationAide</v>
      </c>
      <c r="C22" s="1" t="str">
        <f t="shared" si="2"/>
        <v>.withColumn('Disability',F.when(for_exist_column(df_Raw, '$.Disability'), col('$.Disability'))) \</v>
      </c>
      <c r="M22" t="str">
        <f t="shared" si="0"/>
        <v>'IntegrationAide',</v>
      </c>
    </row>
    <row r="23" spans="1:13" x14ac:dyDescent="0.3">
      <c r="A23" t="s">
        <v>22</v>
      </c>
      <c r="B23" t="str">
        <f t="shared" si="4"/>
        <v>EducationSupport</v>
      </c>
      <c r="C23" s="1" t="str">
        <f t="shared" si="2"/>
        <v>.withColumn('IntegrationAide',F.when(for_exist_column(df_Raw, '$.IntegrationAide'), col('$.IntegrationAide'))) \</v>
      </c>
      <c r="M23" t="str">
        <f t="shared" si="0"/>
        <v>'EducationSupport',</v>
      </c>
    </row>
    <row r="24" spans="1:13" x14ac:dyDescent="0.3">
      <c r="A24" t="s">
        <v>23</v>
      </c>
      <c r="B24" t="str">
        <f t="shared" si="4"/>
        <v>HomeSchooledStudent</v>
      </c>
      <c r="C24" s="1" t="str">
        <f t="shared" si="2"/>
        <v>.withColumn('EducationSupport',F.when(for_exist_column(df_Raw, '$.EducationSupport'), col('$.EducationSupport'))) \</v>
      </c>
      <c r="M24" t="str">
        <f t="shared" si="0"/>
        <v>'HomeSchooledStudent',</v>
      </c>
    </row>
    <row r="25" spans="1:13" x14ac:dyDescent="0.3">
      <c r="A25" t="s">
        <v>24</v>
      </c>
      <c r="B25" t="str">
        <f t="shared" si="4"/>
        <v>IndependentStudent</v>
      </c>
      <c r="C25" s="1" t="str">
        <f t="shared" si="2"/>
        <v>.withColumn('HomeSchooledStudent',F.when(for_exist_column(df_Raw, '$.HomeSchooledStudent'), col('$.HomeSchooledStudent'))) \</v>
      </c>
      <c r="M25" t="str">
        <f t="shared" si="0"/>
        <v>'IndependentStudent',</v>
      </c>
    </row>
    <row r="26" spans="1:13" x14ac:dyDescent="0.3">
      <c r="A26" t="s">
        <v>25</v>
      </c>
      <c r="B26" t="str">
        <f t="shared" si="4"/>
        <v>Sensitive</v>
      </c>
      <c r="C26" s="1" t="str">
        <f t="shared" si="2"/>
        <v>.withColumn('IndependentStudent',F.when(for_exist_column(df_Raw, '$.IndependentStudent'), col('$.IndependentStudent'))) \</v>
      </c>
      <c r="M26" t="str">
        <f t="shared" si="0"/>
        <v>'Sensitive',</v>
      </c>
    </row>
    <row r="27" spans="1:13" x14ac:dyDescent="0.3">
      <c r="A27" t="s">
        <v>26</v>
      </c>
      <c r="B27" t="str">
        <f t="shared" si="4"/>
        <v>OfflineDelivery</v>
      </c>
      <c r="C27" s="1" t="str">
        <f t="shared" si="2"/>
        <v>.withColumn('Sensitive',F.when(for_exist_column(df_Raw, '$.Sensitive'), col('$.Sensitive'))) \</v>
      </c>
      <c r="M27" t="str">
        <f t="shared" si="0"/>
        <v>'OfflineDelivery',</v>
      </c>
    </row>
    <row r="28" spans="1:13" x14ac:dyDescent="0.3">
      <c r="A28" t="s">
        <v>27</v>
      </c>
      <c r="B28" t="str">
        <f t="shared" si="4"/>
        <v>ESLSupport</v>
      </c>
      <c r="C28" s="1" t="str">
        <f t="shared" si="2"/>
        <v>.withColumn('OfflineDelivery',F.when(for_exist_column(df_Raw, '$.OfflineDelivery'), col('$.OfflineDelivery'))) \</v>
      </c>
      <c r="M28" t="str">
        <f t="shared" si="0"/>
        <v>'ESLSupport',</v>
      </c>
    </row>
    <row r="29" spans="1:13" x14ac:dyDescent="0.3">
      <c r="A29" t="s">
        <v>28</v>
      </c>
      <c r="B29" t="str">
        <f t="shared" si="4"/>
        <v>PrePrimaryEducation</v>
      </c>
      <c r="C29" s="1" t="str">
        <f t="shared" si="2"/>
        <v>.withColumn('ESLSupport',F.when(for_exist_column(df_Raw, '$.ESLSupport'), col('$.ESLSupport'))) \</v>
      </c>
      <c r="M29" t="str">
        <f t="shared" si="0"/>
        <v>'PrePrimaryEducation',</v>
      </c>
    </row>
    <row r="30" spans="1:13" x14ac:dyDescent="0.3">
      <c r="A30" t="s">
        <v>29</v>
      </c>
      <c r="B30" t="str">
        <f t="shared" si="4"/>
        <v>PrePrimaryEducationHours</v>
      </c>
      <c r="C30" s="1" t="str">
        <f t="shared" si="2"/>
        <v>.withColumn('PrePrimaryEducation',F.when(for_exist_column(df_Raw, '$.PrePrimaryEducation'), col('$.PrePrimaryEducation'))) \</v>
      </c>
      <c r="M30" t="str">
        <f t="shared" si="0"/>
        <v>'PrePrimaryEducationHours',</v>
      </c>
    </row>
    <row r="31" spans="1:13" x14ac:dyDescent="0.3">
      <c r="A31" t="s">
        <v>30</v>
      </c>
      <c r="B31" t="str">
        <f t="shared" si="4"/>
        <v>FirstAUSchoolEnrollment</v>
      </c>
      <c r="C31" s="1" t="str">
        <f t="shared" si="2"/>
        <v>.withColumn('PrePrimaryEducationHours',F.when(for_exist_column(df_Raw, '$.PrePrimaryEducationHours'), col('$.PrePrimaryEducationHours'))) \</v>
      </c>
      <c r="M31" t="str">
        <f t="shared" si="0"/>
        <v>'FirstAUSchoolEnrollment',</v>
      </c>
    </row>
    <row r="32" spans="1:13" x14ac:dyDescent="0.3">
      <c r="A32" t="s">
        <v>31</v>
      </c>
      <c r="B32" t="s">
        <v>70</v>
      </c>
      <c r="C32" s="1" t="str">
        <f t="shared" si="2"/>
        <v>.withColumn('FirstAUSchoolEnrollment',F.when(for_exist_column(df_Raw, '$.FirstAUSchoolEnrollment'), col('$.FirstAUSchoolEnrollment'))) \</v>
      </c>
      <c r="M32" t="str">
        <f t="shared" si="0"/>
        <v>'EmailList',</v>
      </c>
    </row>
    <row r="33" spans="1:13" x14ac:dyDescent="0.3">
      <c r="A33" t="s">
        <v>32</v>
      </c>
      <c r="B33" t="s">
        <v>71</v>
      </c>
      <c r="C33" s="1" t="str">
        <f t="shared" si="2"/>
        <v>.withColumn('EmailList',F.when(for_exist_column(df_Raw, '$.PersonInfo.EmailList'), col('$.PersonInfo.EmailList'))) \</v>
      </c>
      <c r="M33" t="str">
        <f t="shared" si="0"/>
        <v>'PhoneNumberList',</v>
      </c>
    </row>
    <row r="34" spans="1:13" x14ac:dyDescent="0.3">
      <c r="A34" t="s">
        <v>33</v>
      </c>
      <c r="B34" t="s">
        <v>72</v>
      </c>
      <c r="C34" s="1" t="str">
        <f t="shared" si="2"/>
        <v>.withColumn('PhoneNumberList',F.when(for_exist_column(df_Raw, '$.PersonInfo.PhoneNumberList'), col('$.PersonInfo.PhoneNumberList'))) \</v>
      </c>
      <c r="M34" t="str">
        <f t="shared" si="0"/>
        <v>'AddressList',</v>
      </c>
    </row>
    <row r="35" spans="1:13" x14ac:dyDescent="0.3">
      <c r="A35" t="s">
        <v>34</v>
      </c>
      <c r="B35" t="s">
        <v>73</v>
      </c>
      <c r="C35" s="1" t="str">
        <f t="shared" si="2"/>
        <v>.withColumn('AddressList',F.when(for_exist_column(df_Raw, '$.PersonInfo.AddressList'), col('$.PersonInfo.AddressList'))) \</v>
      </c>
      <c r="M35" t="str">
        <f t="shared" si="0"/>
        <v>'IndigenousStatus',</v>
      </c>
    </row>
    <row r="36" spans="1:13" x14ac:dyDescent="0.3">
      <c r="A36" t="s">
        <v>35</v>
      </c>
      <c r="B36" t="s">
        <v>74</v>
      </c>
      <c r="C36" s="1" t="str">
        <f t="shared" si="2"/>
        <v>.withColumn('IndigenousStatus',F.when(for_exist_column(df_Raw, '$.PersonInfo.Demographics.IndigenousStatus'), col('$.PersonInfo.Demographics.IndigenousStatus'))) \</v>
      </c>
      <c r="M36" t="str">
        <f t="shared" si="0"/>
        <v>'Sex',</v>
      </c>
    </row>
    <row r="37" spans="1:13" x14ac:dyDescent="0.3">
      <c r="A37" t="s">
        <v>36</v>
      </c>
      <c r="B37" t="s">
        <v>75</v>
      </c>
      <c r="C37" s="1" t="str">
        <f t="shared" si="2"/>
        <v>.withColumn('Sex',F.when(for_exist_column(df_Raw, '$.PersonInfo.Demographics.Sex'), col('$.PersonInfo.Demographics.Sex'))) \</v>
      </c>
      <c r="M37" t="str">
        <f t="shared" si="0"/>
        <v>'BirthDate',</v>
      </c>
    </row>
    <row r="38" spans="1:13" x14ac:dyDescent="0.3">
      <c r="A38" t="s">
        <v>37</v>
      </c>
      <c r="B38" t="s">
        <v>76</v>
      </c>
      <c r="C38" s="1" t="str">
        <f t="shared" si="2"/>
        <v>.withColumn('BirthDate',F.when(for_exist_column(df_Raw, '$.PersonInfo.Demographics.BirthDate'), col('$.PersonInfo.Demographics.BirthDate'))) \</v>
      </c>
      <c r="M38" t="str">
        <f t="shared" si="0"/>
        <v>'DateOfDeath',</v>
      </c>
    </row>
    <row r="39" spans="1:13" x14ac:dyDescent="0.3">
      <c r="A39" t="s">
        <v>38</v>
      </c>
      <c r="B39" t="s">
        <v>77</v>
      </c>
      <c r="C39" s="1" t="str">
        <f t="shared" si="2"/>
        <v>.withColumn('DateOfDeath',F.when(for_exist_column(df_Raw, '$.PersonInfo.Demographics.DateOfDeath'), col('$.PersonInfo.Demographics.DateOfDeath'))) \</v>
      </c>
      <c r="M39" t="str">
        <f t="shared" si="0"/>
        <v>'Deceased',</v>
      </c>
    </row>
    <row r="40" spans="1:13" x14ac:dyDescent="0.3">
      <c r="A40" t="s">
        <v>39</v>
      </c>
      <c r="B40" t="s">
        <v>78</v>
      </c>
      <c r="C40" s="1" t="str">
        <f t="shared" si="2"/>
        <v>.withColumn('Deceased',F.when(for_exist_column(df_Raw, '$.PersonInfo.Demographics.Deceased'), col('$.PersonInfo.Demographics.Deceased'))) \</v>
      </c>
      <c r="M40" t="str">
        <f t="shared" si="0"/>
        <v>'BirthDateVerification',</v>
      </c>
    </row>
    <row r="41" spans="1:13" x14ac:dyDescent="0.3">
      <c r="A41" t="s">
        <v>40</v>
      </c>
      <c r="B41" t="s">
        <v>79</v>
      </c>
      <c r="C41" s="1" t="str">
        <f t="shared" si="2"/>
        <v>.withColumn('BirthDateVerification',F.when(for_exist_column(df_Raw, '$.PersonInfo.Demographics.BirthDateVerification'), col('$.PersonInfo.Demographics.BirthDateVerification'))) \</v>
      </c>
      <c r="M41" t="str">
        <f t="shared" si="0"/>
        <v>'PlaceOfBirth',</v>
      </c>
    </row>
    <row r="42" spans="1:13" x14ac:dyDescent="0.3">
      <c r="A42" t="s">
        <v>41</v>
      </c>
      <c r="B42" t="s">
        <v>80</v>
      </c>
      <c r="C42" s="1" t="str">
        <f t="shared" si="2"/>
        <v>.withColumn('PlaceOfBirth',F.when(for_exist_column(df_Raw, '$.PersonInfo.Demographics.PlaceOfBirth'), col('$.PersonInfo.Demographics.PlaceOfBirth'))) \</v>
      </c>
      <c r="M42" t="str">
        <f t="shared" si="0"/>
        <v>'StateOfBirth',</v>
      </c>
    </row>
    <row r="43" spans="1:13" x14ac:dyDescent="0.3">
      <c r="A43" t="s">
        <v>42</v>
      </c>
      <c r="B43" t="s">
        <v>81</v>
      </c>
      <c r="C43" s="1" t="str">
        <f t="shared" si="2"/>
        <v>.withColumn('StateOfBirth',F.when(for_exist_column(df_Raw, '$.PersonInfo.Demographics.StateOfBirth'), col('$.PersonInfo.Demographics.StateOfBirth'))) \</v>
      </c>
      <c r="M43" t="str">
        <f t="shared" si="0"/>
        <v>'CountryOfBirth ',</v>
      </c>
    </row>
    <row r="44" spans="1:13" x14ac:dyDescent="0.3">
      <c r="A44" t="s">
        <v>43</v>
      </c>
      <c r="B44" t="s">
        <v>82</v>
      </c>
      <c r="C44" s="1" t="str">
        <f t="shared" si="2"/>
        <v>.withColumn('CountryOfBirth ',F.when(for_exist_column(df_Raw, '$.PersonInfo.Demographics.CountryOfBirth'), col('$.PersonInfo.Demographics.CountryOfBirth'))) \</v>
      </c>
      <c r="M44" t="str">
        <f t="shared" si="0"/>
        <v>'CountryOfCitizenship ',</v>
      </c>
    </row>
    <row r="45" spans="1:13" x14ac:dyDescent="0.3">
      <c r="A45" t="s">
        <v>44</v>
      </c>
      <c r="B45" t="s">
        <v>83</v>
      </c>
      <c r="C45" s="1" t="str">
        <f t="shared" si="2"/>
        <v>.withColumn('CountryOfCitizenship ',F.when(for_exist_column(df_Raw, '$.PersonInfo.Demographics.CountriesOfCitizenship'), col('$.PersonInfo.Demographics.CountriesOfCitizenship'))) \</v>
      </c>
      <c r="M45" t="str">
        <f t="shared" si="0"/>
        <v>'CountryOfResidency',</v>
      </c>
    </row>
    <row r="46" spans="1:13" x14ac:dyDescent="0.3">
      <c r="A46" t="s">
        <v>45</v>
      </c>
      <c r="B46" t="s">
        <v>84</v>
      </c>
      <c r="C46" s="1" t="str">
        <f t="shared" si="2"/>
        <v>.withColumn('CountryOfResidency',F.when(for_exist_column(df_Raw, '$.PersonInfo.Demographics.CountriesOfResidency'), col('$.PersonInfo.Demographics.CountriesOfResidency'))) \</v>
      </c>
      <c r="M46" t="str">
        <f t="shared" si="0"/>
        <v>'CountryArrivalDate',</v>
      </c>
    </row>
    <row r="47" spans="1:13" x14ac:dyDescent="0.3">
      <c r="A47" t="s">
        <v>46</v>
      </c>
      <c r="B47" t="s">
        <v>85</v>
      </c>
      <c r="C47" s="1" t="str">
        <f t="shared" si="2"/>
        <v>.withColumn('CountryArrivalDate',F.when(for_exist_column(df_Raw, '$.PersonInfo.Demographics.CountryArrivalDate'), col('$.PersonInfo.Demographics.CountryArrivalDate'))) \</v>
      </c>
      <c r="M47" t="str">
        <f t="shared" si="0"/>
        <v>'AustralianCitizenshipStatus',</v>
      </c>
    </row>
    <row r="48" spans="1:13" x14ac:dyDescent="0.3">
      <c r="A48" t="s">
        <v>47</v>
      </c>
      <c r="B48" t="s">
        <v>86</v>
      </c>
      <c r="C48" s="1" t="str">
        <f t="shared" si="2"/>
        <v>.withColumn('AustralianCitizenshipStatus',F.when(for_exist_column(df_Raw, '$.PersonInfo.Demographics.AustralianCitizenshipStatus'), col('$.PersonInfo.Demographics.AustralianCitizenshipStatus'))) \</v>
      </c>
      <c r="M48" t="str">
        <f t="shared" si="0"/>
        <v>'EnglishProficiency',</v>
      </c>
    </row>
    <row r="49" spans="1:13" x14ac:dyDescent="0.3">
      <c r="A49" t="s">
        <v>48</v>
      </c>
      <c r="B49" t="s">
        <v>87</v>
      </c>
      <c r="C49" s="1" t="str">
        <f t="shared" si="2"/>
        <v>.withColumn('EnglishProficiency',F.when(for_exist_column(df_Raw, '$.PersonInfo.Demographics.EnglishProficiency.Code'), col('$.PersonInfo.Demographics.EnglishProficiency.Code'))) \</v>
      </c>
      <c r="M49" t="str">
        <f t="shared" si="0"/>
        <v>'LanguageList',</v>
      </c>
    </row>
    <row r="50" spans="1:13" x14ac:dyDescent="0.3">
      <c r="A50" t="s">
        <v>49</v>
      </c>
      <c r="B50" t="s">
        <v>88</v>
      </c>
      <c r="C50" s="1" t="str">
        <f t="shared" si="2"/>
        <v>.withColumn('LanguageList',F.when(for_exist_column(df_Raw, '$.PersonInfo.Demographics.LanguageList'), col('$.PersonInfo.Demographics.LanguageList'))) \</v>
      </c>
      <c r="M50" t="str">
        <f t="shared" si="0"/>
        <v>'DwellingArrangement',</v>
      </c>
    </row>
    <row r="51" spans="1:13" x14ac:dyDescent="0.3">
      <c r="A51" t="s">
        <v>50</v>
      </c>
      <c r="B51" t="s">
        <v>89</v>
      </c>
      <c r="C51" s="1" t="str">
        <f t="shared" si="2"/>
        <v>.withColumn('DwellingArrangement',F.when(for_exist_column(df_Raw, '$.PersonInfo.Demographics.DwellingArrangement.Code'), col('$.PersonInfo.Demographics.DwellingArrangement.Code'))) \</v>
      </c>
      <c r="M51" t="str">
        <f t="shared" si="0"/>
        <v>'Religion',</v>
      </c>
    </row>
    <row r="52" spans="1:13" x14ac:dyDescent="0.3">
      <c r="A52" t="s">
        <v>51</v>
      </c>
      <c r="B52" t="s">
        <v>90</v>
      </c>
      <c r="C52" s="1" t="str">
        <f t="shared" si="2"/>
        <v>.withColumn('Religion',F.when(for_exist_column(df_Raw, '$.PersonInfo.Demographics.Religion.Code'), col('$.PersonInfo.Demographics.Religion.Code'))) \</v>
      </c>
      <c r="M52" t="str">
        <f t="shared" si="0"/>
        <v>'ReligiousEventList',</v>
      </c>
    </row>
    <row r="53" spans="1:13" x14ac:dyDescent="0.3">
      <c r="A53" t="s">
        <v>52</v>
      </c>
      <c r="B53" t="s">
        <v>91</v>
      </c>
      <c r="C53" s="1" t="str">
        <f t="shared" si="2"/>
        <v>.withColumn('ReligiousEventList',F.when(for_exist_column(df_Raw, '$.PersonInfo.Demographics.ReligiousEventList'), col('$.PersonInfo.Demographics.ReligiousEventList'))) \</v>
      </c>
      <c r="M53" t="str">
        <f t="shared" si="0"/>
        <v>'ReligiousRegion',</v>
      </c>
    </row>
    <row r="54" spans="1:13" x14ac:dyDescent="0.3">
      <c r="A54" t="s">
        <v>53</v>
      </c>
      <c r="B54" t="s">
        <v>92</v>
      </c>
      <c r="C54" s="1" t="str">
        <f t="shared" si="2"/>
        <v>.withColumn('ReligiousRegion',F.when(for_exist_column(df_Raw, '$.PersonInfo.Demographics.ReligiousRegion'), col('$.PersonInfo.Demographics.ReligiousRegion'))) \</v>
      </c>
      <c r="M54" t="str">
        <f t="shared" si="0"/>
        <v>'PermanentResident',</v>
      </c>
    </row>
    <row r="55" spans="1:13" x14ac:dyDescent="0.3">
      <c r="A55" t="s">
        <v>54</v>
      </c>
      <c r="B55" t="s">
        <v>93</v>
      </c>
      <c r="C55" s="1" t="str">
        <f t="shared" si="2"/>
        <v>.withColumn('PermanentResident',F.when(for_exist_column(df_Raw, '$.PersonInfo.Demographics.PermanentResident'), col('$.PersonInfo.Demographics.PermanentResident'))) \</v>
      </c>
      <c r="M55" t="str">
        <f t="shared" si="0"/>
        <v>'VisaSubClass',</v>
      </c>
    </row>
    <row r="56" spans="1:13" x14ac:dyDescent="0.3">
      <c r="A56" t="s">
        <v>55</v>
      </c>
      <c r="B56" t="s">
        <v>94</v>
      </c>
      <c r="C56" s="1" t="str">
        <f t="shared" si="2"/>
        <v>.withColumn('VisaSubClass',F.when(for_exist_column(df_Raw, '$.PersonInfo.Demographics.VisaSubClass'), col('$.PersonInfo.Demographics.VisaSubClass'))) \</v>
      </c>
      <c r="M56" t="str">
        <f t="shared" si="0"/>
        <v>'VisaStatisticalCode',</v>
      </c>
    </row>
    <row r="57" spans="1:13" x14ac:dyDescent="0.3">
      <c r="A57" t="s">
        <v>56</v>
      </c>
      <c r="B57" t="s">
        <v>95</v>
      </c>
      <c r="C57" s="1" t="str">
        <f t="shared" si="2"/>
        <v>.withColumn('VisaStatisticalCode',F.when(for_exist_column(df_Raw, '$.PersonInfo.Demographics.VisaStatisticalCode'), col('$.PersonInfo.Demographics.VisaStatisticalCode'))) \</v>
      </c>
      <c r="M57" t="str">
        <f t="shared" si="0"/>
        <v>'VisaSubClassList',</v>
      </c>
    </row>
    <row r="58" spans="1:13" x14ac:dyDescent="0.3">
      <c r="A58" t="s">
        <v>57</v>
      </c>
      <c r="B58" t="s">
        <v>96</v>
      </c>
      <c r="C58" s="1" t="str">
        <f t="shared" si="2"/>
        <v>.withColumn('VisaSubClassList',F.when(for_exist_column(df_Raw, '$.PersonInfo.Demographics.VisaSubClassList'), col('$.PersonInfo.Demographics.VisaSubClassList'))) \</v>
      </c>
      <c r="M58" t="str">
        <f t="shared" si="0"/>
        <v>'PassportList',</v>
      </c>
    </row>
    <row r="59" spans="1:13" x14ac:dyDescent="0.3">
      <c r="A59" t="s">
        <v>58</v>
      </c>
      <c r="B59" t="str">
        <f t="shared" ref="B59:B67" si="5">A59</f>
        <v>LBOTE</v>
      </c>
      <c r="C59" s="1" t="str">
        <f t="shared" si="2"/>
        <v>.withColumn('PassportList',F.when(for_exist_column(df_Raw, '$.PersonInfo.Demographics.Passport'), col('$.PersonInfo.Demographics.Passport'))) \</v>
      </c>
      <c r="M59" t="str">
        <f t="shared" si="0"/>
        <v>'LBOTE',</v>
      </c>
    </row>
    <row r="60" spans="1:13" x14ac:dyDescent="0.3">
      <c r="A60" t="s">
        <v>59</v>
      </c>
      <c r="B60" t="str">
        <f t="shared" si="5"/>
        <v>InterpreterRequired</v>
      </c>
      <c r="C60" s="1" t="str">
        <f t="shared" si="2"/>
        <v>.withColumn('LBOTE',F.when(for_exist_column(df_Raw, '$.LBOTE'), col('$.LBOTE'))) \</v>
      </c>
      <c r="M60" t="str">
        <f t="shared" si="0"/>
        <v>'InterpreterRequired',</v>
      </c>
    </row>
    <row r="61" spans="1:13" x14ac:dyDescent="0.3">
      <c r="A61" t="s">
        <v>60</v>
      </c>
      <c r="B61" t="str">
        <f t="shared" si="5"/>
        <v>ImmunisationCertificateStatus</v>
      </c>
      <c r="C61" s="1" t="str">
        <f t="shared" si="2"/>
        <v>.withColumn('InterpreterRequired',F.when(for_exist_column(df_Raw, '$.InterpreterRequired'), col('$.InterpreterRequired'))) \</v>
      </c>
      <c r="M61" t="str">
        <f t="shared" si="0"/>
        <v>'ImmunisationCertificateStatus',</v>
      </c>
    </row>
    <row r="62" spans="1:13" x14ac:dyDescent="0.3">
      <c r="A62" t="s">
        <v>61</v>
      </c>
      <c r="B62" t="str">
        <f t="shared" si="5"/>
        <v>CulturalBackground</v>
      </c>
      <c r="C62" s="1" t="str">
        <f t="shared" si="2"/>
        <v>.withColumn('ImmunisationCertificateStatus',F.when(for_exist_column(df_Raw, '$.ImmunisationCertificateStatus'), col('$.ImmunisationCertificateStatus'))) \</v>
      </c>
      <c r="M62" t="str">
        <f t="shared" si="0"/>
        <v>'CulturalBackground',</v>
      </c>
    </row>
    <row r="63" spans="1:13" x14ac:dyDescent="0.3">
      <c r="A63" t="s">
        <v>62</v>
      </c>
      <c r="B63" t="str">
        <f t="shared" si="5"/>
        <v>MaritalStatus</v>
      </c>
      <c r="C63" s="1" t="str">
        <f t="shared" si="2"/>
        <v>.withColumn('CulturalBackground',F.when(for_exist_column(df_Raw, '$.CulturalBackground'), col('$.CulturalBackground'))) \</v>
      </c>
      <c r="M63" t="str">
        <f t="shared" si="0"/>
        <v>'MaritalStatus',</v>
      </c>
    </row>
    <row r="64" spans="1:13" x14ac:dyDescent="0.3">
      <c r="A64" t="s">
        <v>63</v>
      </c>
      <c r="B64" t="str">
        <f t="shared" si="5"/>
        <v>MedicareNumber</v>
      </c>
      <c r="C64" s="1" t="str">
        <f t="shared" si="2"/>
        <v>.withColumn('MaritalStatus',F.when(for_exist_column(df_Raw, '$.MaritalStatus'), col('$.MaritalStatus'))) \</v>
      </c>
      <c r="M64" t="str">
        <f t="shared" si="0"/>
        <v>'MedicareNumber',</v>
      </c>
    </row>
    <row r="65" spans="1:13" x14ac:dyDescent="0.3">
      <c r="A65" t="s">
        <v>64</v>
      </c>
      <c r="B65" t="str">
        <f t="shared" si="5"/>
        <v>MedicarePositionNumber</v>
      </c>
      <c r="C65" s="1" t="str">
        <f t="shared" si="2"/>
        <v>.withColumn('MedicareNumber',F.when(for_exist_column(df_Raw, '$.MedicareNumber'), col('$.MedicareNumber'))) \</v>
      </c>
      <c r="M65" t="str">
        <f t="shared" si="0"/>
        <v>'MedicarePositionNumber',</v>
      </c>
    </row>
    <row r="66" spans="1:13" x14ac:dyDescent="0.3">
      <c r="A66" t="s">
        <v>65</v>
      </c>
      <c r="B66" t="str">
        <f t="shared" si="5"/>
        <v>MedicareCardHolderName</v>
      </c>
      <c r="C66" s="1" t="str">
        <f t="shared" si="2"/>
        <v>.withColumn('MedicarePositionNumber',F.when(for_exist_column(df_Raw, '$.MedicarePositionNumber'), col('$.MedicarePositionNumber'))) \</v>
      </c>
      <c r="M66" t="str">
        <f t="shared" ref="M66:M67" si="6">"'"&amp;A66&amp;"',"</f>
        <v>'MedicareCardHolderName',</v>
      </c>
    </row>
    <row r="67" spans="1:13" x14ac:dyDescent="0.3">
      <c r="A67" t="s">
        <v>66</v>
      </c>
      <c r="B67" t="str">
        <f t="shared" si="5"/>
        <v>PrivateHealthInsurance</v>
      </c>
      <c r="C67" s="1" t="str">
        <f t="shared" si="2"/>
        <v>.withColumn('MedicareCardHolderName',F.when(for_exist_column(df_Raw, '$.MedicareCardHolderName'), col('$.MedicareCardHolderName'))) \</v>
      </c>
      <c r="M67" t="str">
        <f t="shared" si="6"/>
        <v>'PrivateHealthInsurance',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96F2-B7E3-4877-B4A4-729F7C063035}">
  <dimension ref="A1:I95"/>
  <sheetViews>
    <sheetView workbookViewId="0">
      <selection activeCell="H75" sqref="H75:H94"/>
    </sheetView>
  </sheetViews>
  <sheetFormatPr defaultRowHeight="14.4" x14ac:dyDescent="0.3"/>
  <cols>
    <col min="1" max="1" width="12.21875" customWidth="1"/>
    <col min="2" max="5" width="10.109375" customWidth="1"/>
    <col min="6" max="6" width="48.21875" bestFit="1" customWidth="1"/>
  </cols>
  <sheetData>
    <row r="1" spans="1:6" ht="15.6" x14ac:dyDescent="0.3">
      <c r="A1" s="3" t="s">
        <v>150</v>
      </c>
      <c r="B1" s="5" t="s">
        <v>151</v>
      </c>
      <c r="C1" s="6" t="s">
        <v>152</v>
      </c>
      <c r="D1" t="s">
        <v>153</v>
      </c>
      <c r="E1" t="s">
        <v>154</v>
      </c>
      <c r="F1" t="s">
        <v>155</v>
      </c>
    </row>
    <row r="2" spans="1:6" ht="15.6" hidden="1" x14ac:dyDescent="0.3">
      <c r="A2" s="3" t="s">
        <v>98</v>
      </c>
      <c r="B2" s="5">
        <v>44568</v>
      </c>
      <c r="C2" s="6">
        <v>0.54513888888888895</v>
      </c>
      <c r="D2">
        <v>787</v>
      </c>
      <c r="E2" t="s">
        <v>99</v>
      </c>
      <c r="F2" t="s">
        <v>100</v>
      </c>
    </row>
    <row r="3" spans="1:6" ht="15.6" hidden="1" x14ac:dyDescent="0.3">
      <c r="A3" s="4" t="s">
        <v>98</v>
      </c>
      <c r="B3" s="5">
        <v>44568</v>
      </c>
      <c r="C3" s="6">
        <v>0.44513888888888892</v>
      </c>
      <c r="D3">
        <v>166</v>
      </c>
      <c r="E3" t="s">
        <v>99</v>
      </c>
      <c r="F3" t="s">
        <v>101</v>
      </c>
    </row>
    <row r="4" spans="1:6" ht="15.6" hidden="1" x14ac:dyDescent="0.3">
      <c r="A4" s="4" t="s">
        <v>98</v>
      </c>
      <c r="B4" t="s">
        <v>102</v>
      </c>
      <c r="C4" s="6">
        <v>0.74513888888888891</v>
      </c>
      <c r="D4">
        <v>48</v>
      </c>
      <c r="E4" t="s">
        <v>99</v>
      </c>
      <c r="F4" t="s">
        <v>103</v>
      </c>
    </row>
    <row r="5" spans="1:6" ht="15.6" hidden="1" x14ac:dyDescent="0.3">
      <c r="A5" s="4" t="s">
        <v>98</v>
      </c>
      <c r="B5" t="s">
        <v>102</v>
      </c>
      <c r="C5" s="6">
        <v>0.74791666666666667</v>
      </c>
      <c r="D5">
        <v>56081</v>
      </c>
      <c r="E5" t="s">
        <v>99</v>
      </c>
      <c r="F5" t="s">
        <v>104</v>
      </c>
    </row>
    <row r="6" spans="1:6" ht="15.6" hidden="1" x14ac:dyDescent="0.3">
      <c r="A6" s="4" t="s">
        <v>98</v>
      </c>
      <c r="B6" t="s">
        <v>102</v>
      </c>
      <c r="C6" s="6">
        <v>0.74513888888888891</v>
      </c>
      <c r="D6">
        <v>0</v>
      </c>
      <c r="E6" t="s">
        <v>99</v>
      </c>
      <c r="F6" t="s">
        <v>105</v>
      </c>
    </row>
    <row r="7" spans="1:6" ht="15.6" hidden="1" x14ac:dyDescent="0.3">
      <c r="A7" s="4" t="s">
        <v>98</v>
      </c>
      <c r="B7" t="s">
        <v>102</v>
      </c>
      <c r="C7" s="6">
        <v>0.74791666666666667</v>
      </c>
      <c r="D7">
        <v>6313</v>
      </c>
      <c r="E7" t="s">
        <v>99</v>
      </c>
      <c r="F7" t="s">
        <v>106</v>
      </c>
    </row>
    <row r="8" spans="1:6" ht="15.6" hidden="1" x14ac:dyDescent="0.3">
      <c r="A8" s="4" t="s">
        <v>98</v>
      </c>
      <c r="B8" t="s">
        <v>102</v>
      </c>
      <c r="C8" s="6">
        <v>0.74513888888888891</v>
      </c>
      <c r="D8">
        <v>1</v>
      </c>
      <c r="E8" t="s">
        <v>99</v>
      </c>
      <c r="F8" t="s">
        <v>107</v>
      </c>
    </row>
    <row r="9" spans="1:6" ht="15.6" hidden="1" x14ac:dyDescent="0.3">
      <c r="A9" s="4" t="s">
        <v>98</v>
      </c>
      <c r="B9" t="s">
        <v>102</v>
      </c>
      <c r="C9" s="6">
        <v>0.74513888888888891</v>
      </c>
      <c r="D9">
        <v>0</v>
      </c>
      <c r="E9" t="s">
        <v>99</v>
      </c>
      <c r="F9" t="s">
        <v>108</v>
      </c>
    </row>
    <row r="10" spans="1:6" ht="15.6" hidden="1" x14ac:dyDescent="0.3">
      <c r="A10" s="4" t="s">
        <v>98</v>
      </c>
      <c r="B10" t="s">
        <v>102</v>
      </c>
      <c r="C10" s="6">
        <v>0.74513888888888891</v>
      </c>
      <c r="D10">
        <v>0</v>
      </c>
      <c r="E10" t="s">
        <v>99</v>
      </c>
      <c r="F10" t="s">
        <v>109</v>
      </c>
    </row>
    <row r="11" spans="1:6" ht="15.6" hidden="1" x14ac:dyDescent="0.3">
      <c r="A11" s="4" t="s">
        <v>98</v>
      </c>
      <c r="B11" t="s">
        <v>102</v>
      </c>
      <c r="C11" s="6">
        <v>0.74513888888888891</v>
      </c>
      <c r="D11">
        <v>991</v>
      </c>
      <c r="E11" t="s">
        <v>99</v>
      </c>
      <c r="F11" t="s">
        <v>110</v>
      </c>
    </row>
    <row r="12" spans="1:6" ht="15.6" hidden="1" x14ac:dyDescent="0.3">
      <c r="A12" s="4" t="s">
        <v>98</v>
      </c>
      <c r="B12" s="5">
        <v>44568</v>
      </c>
      <c r="C12" s="6">
        <v>0.44513888888888892</v>
      </c>
      <c r="D12">
        <v>14219</v>
      </c>
      <c r="E12" t="s">
        <v>99</v>
      </c>
      <c r="F12" t="s">
        <v>111</v>
      </c>
    </row>
    <row r="13" spans="1:6" ht="15.6" hidden="1" x14ac:dyDescent="0.3">
      <c r="A13" s="4" t="s">
        <v>98</v>
      </c>
      <c r="B13" t="s">
        <v>102</v>
      </c>
      <c r="C13" s="6">
        <v>0.74791666666666667</v>
      </c>
      <c r="D13">
        <v>517</v>
      </c>
      <c r="E13" t="s">
        <v>99</v>
      </c>
      <c r="F13" t="s">
        <v>112</v>
      </c>
    </row>
    <row r="14" spans="1:6" ht="15.6" hidden="1" x14ac:dyDescent="0.3">
      <c r="A14" s="4" t="s">
        <v>98</v>
      </c>
      <c r="B14" t="s">
        <v>102</v>
      </c>
      <c r="C14" s="6">
        <v>0.74791666666666667</v>
      </c>
      <c r="D14">
        <v>650</v>
      </c>
      <c r="E14" t="s">
        <v>99</v>
      </c>
      <c r="F14" t="s">
        <v>113</v>
      </c>
    </row>
    <row r="15" spans="1:6" ht="15.6" x14ac:dyDescent="0.3">
      <c r="A15" s="4" t="s">
        <v>98</v>
      </c>
      <c r="B15" s="5">
        <v>44568</v>
      </c>
      <c r="C15" s="6">
        <v>0.44513888888888892</v>
      </c>
      <c r="D15">
        <v>1174</v>
      </c>
      <c r="E15" t="s">
        <v>99</v>
      </c>
      <c r="F15" t="s">
        <v>114</v>
      </c>
    </row>
    <row r="16" spans="1:6" ht="15.6" hidden="1" x14ac:dyDescent="0.3">
      <c r="A16" s="4" t="s">
        <v>98</v>
      </c>
      <c r="B16" t="s">
        <v>102</v>
      </c>
      <c r="C16" s="6">
        <v>0.74791666666666667</v>
      </c>
      <c r="D16">
        <v>553</v>
      </c>
      <c r="E16" t="s">
        <v>99</v>
      </c>
      <c r="F16" t="s">
        <v>115</v>
      </c>
    </row>
    <row r="17" spans="1:6" ht="15.6" x14ac:dyDescent="0.3">
      <c r="A17" s="4" t="s">
        <v>98</v>
      </c>
      <c r="B17" s="5">
        <v>44568</v>
      </c>
      <c r="C17" s="6">
        <v>0.44513888888888892</v>
      </c>
      <c r="D17">
        <v>2772</v>
      </c>
      <c r="E17" t="s">
        <v>99</v>
      </c>
      <c r="F17" t="s">
        <v>116</v>
      </c>
    </row>
    <row r="18" spans="1:6" ht="15.6" hidden="1" x14ac:dyDescent="0.3">
      <c r="A18" s="4" t="s">
        <v>98</v>
      </c>
      <c r="B18" t="s">
        <v>102</v>
      </c>
      <c r="C18" s="6">
        <v>0.74791666666666667</v>
      </c>
      <c r="D18">
        <v>5176</v>
      </c>
      <c r="E18" t="s">
        <v>99</v>
      </c>
      <c r="F18" t="s">
        <v>117</v>
      </c>
    </row>
    <row r="19" spans="1:6" ht="15.6" x14ac:dyDescent="0.3">
      <c r="A19" s="4" t="s">
        <v>98</v>
      </c>
      <c r="B19" s="5">
        <v>44568</v>
      </c>
      <c r="C19" s="6">
        <v>0.44513888888888892</v>
      </c>
      <c r="D19">
        <v>1868</v>
      </c>
      <c r="E19" t="s">
        <v>99</v>
      </c>
      <c r="F19" t="s">
        <v>118</v>
      </c>
    </row>
    <row r="20" spans="1:6" ht="15.6" hidden="1" x14ac:dyDescent="0.3">
      <c r="A20" s="4" t="s">
        <v>98</v>
      </c>
      <c r="B20" t="s">
        <v>102</v>
      </c>
      <c r="C20" s="6">
        <v>0.74791666666666667</v>
      </c>
      <c r="D20">
        <v>687</v>
      </c>
      <c r="E20" t="s">
        <v>99</v>
      </c>
      <c r="F20" t="s">
        <v>119</v>
      </c>
    </row>
    <row r="21" spans="1:6" ht="15.6" x14ac:dyDescent="0.3">
      <c r="A21" s="4" t="s">
        <v>98</v>
      </c>
      <c r="B21" s="5">
        <v>44568</v>
      </c>
      <c r="C21" s="6">
        <v>0.44513888888888892</v>
      </c>
      <c r="D21">
        <v>1405</v>
      </c>
      <c r="E21" t="s">
        <v>99</v>
      </c>
      <c r="F21" t="s">
        <v>120</v>
      </c>
    </row>
    <row r="22" spans="1:6" ht="15.6" hidden="1" x14ac:dyDescent="0.3">
      <c r="A22" s="4" t="s">
        <v>98</v>
      </c>
      <c r="B22" t="s">
        <v>102</v>
      </c>
      <c r="C22" s="6">
        <v>0.74791666666666667</v>
      </c>
      <c r="D22">
        <v>598</v>
      </c>
      <c r="E22" t="s">
        <v>99</v>
      </c>
      <c r="F22" t="s">
        <v>121</v>
      </c>
    </row>
    <row r="23" spans="1:6" ht="15.6" x14ac:dyDescent="0.3">
      <c r="A23" s="4" t="s">
        <v>98</v>
      </c>
      <c r="B23" s="5">
        <v>44568</v>
      </c>
      <c r="C23" s="6">
        <v>0.44513888888888892</v>
      </c>
      <c r="D23">
        <v>2392</v>
      </c>
      <c r="E23" t="s">
        <v>99</v>
      </c>
      <c r="F23" t="s">
        <v>122</v>
      </c>
    </row>
    <row r="24" spans="1:6" ht="15.6" x14ac:dyDescent="0.3">
      <c r="A24" s="4" t="s">
        <v>98</v>
      </c>
      <c r="B24" t="s">
        <v>102</v>
      </c>
      <c r="C24" s="6">
        <v>0.74791666666666667</v>
      </c>
      <c r="D24">
        <v>657</v>
      </c>
      <c r="E24" t="s">
        <v>99</v>
      </c>
      <c r="F24" t="s">
        <v>123</v>
      </c>
    </row>
    <row r="25" spans="1:6" ht="15.6" x14ac:dyDescent="0.3">
      <c r="A25" s="4" t="s">
        <v>98</v>
      </c>
      <c r="B25" s="5">
        <v>44568</v>
      </c>
      <c r="C25" s="6">
        <v>0.44513888888888892</v>
      </c>
      <c r="D25">
        <v>673</v>
      </c>
      <c r="E25" t="s">
        <v>99</v>
      </c>
      <c r="F25" t="s">
        <v>124</v>
      </c>
    </row>
    <row r="26" spans="1:6" ht="15.6" x14ac:dyDescent="0.3">
      <c r="A26" s="4" t="s">
        <v>98</v>
      </c>
      <c r="B26" t="s">
        <v>102</v>
      </c>
      <c r="C26" s="6">
        <v>0.74791666666666667</v>
      </c>
      <c r="D26">
        <v>691</v>
      </c>
      <c r="E26" t="s">
        <v>99</v>
      </c>
      <c r="F26" t="s">
        <v>125</v>
      </c>
    </row>
    <row r="27" spans="1:6" ht="15.6" x14ac:dyDescent="0.3">
      <c r="A27" s="4" t="s">
        <v>98</v>
      </c>
      <c r="B27" s="5">
        <v>44568</v>
      </c>
      <c r="C27" s="6">
        <v>0.44513888888888892</v>
      </c>
      <c r="D27">
        <v>785</v>
      </c>
      <c r="E27" t="s">
        <v>99</v>
      </c>
      <c r="F27" t="s">
        <v>126</v>
      </c>
    </row>
    <row r="28" spans="1:6" ht="15.6" hidden="1" x14ac:dyDescent="0.3">
      <c r="A28" s="4" t="s">
        <v>98</v>
      </c>
      <c r="B28" t="s">
        <v>102</v>
      </c>
      <c r="C28" s="6">
        <v>0.74791666666666667</v>
      </c>
      <c r="D28">
        <v>798</v>
      </c>
      <c r="E28" t="s">
        <v>99</v>
      </c>
      <c r="F28" t="s">
        <v>127</v>
      </c>
    </row>
    <row r="29" spans="1:6" ht="15.6" x14ac:dyDescent="0.3">
      <c r="A29" s="4" t="s">
        <v>98</v>
      </c>
      <c r="B29" s="5">
        <v>44568</v>
      </c>
      <c r="C29" s="6">
        <v>0.44513888888888892</v>
      </c>
      <c r="D29">
        <v>1667</v>
      </c>
      <c r="E29" t="s">
        <v>99</v>
      </c>
      <c r="F29" t="s">
        <v>128</v>
      </c>
    </row>
    <row r="30" spans="1:6" ht="15.6" hidden="1" x14ac:dyDescent="0.3">
      <c r="A30" s="4" t="s">
        <v>98</v>
      </c>
      <c r="B30" t="s">
        <v>102</v>
      </c>
      <c r="C30" s="6">
        <v>0.74791666666666667</v>
      </c>
      <c r="D30">
        <v>479</v>
      </c>
      <c r="E30" t="s">
        <v>99</v>
      </c>
      <c r="F30" t="s">
        <v>129</v>
      </c>
    </row>
    <row r="31" spans="1:6" ht="15.6" x14ac:dyDescent="0.3">
      <c r="A31" s="4" t="s">
        <v>98</v>
      </c>
      <c r="B31" s="5">
        <v>44568</v>
      </c>
      <c r="C31" s="6">
        <v>0.44513888888888892</v>
      </c>
      <c r="D31">
        <v>1106</v>
      </c>
      <c r="E31" t="s">
        <v>99</v>
      </c>
      <c r="F31" t="s">
        <v>130</v>
      </c>
    </row>
    <row r="32" spans="1:6" ht="15.6" hidden="1" x14ac:dyDescent="0.3">
      <c r="A32" s="4" t="s">
        <v>98</v>
      </c>
      <c r="B32" t="s">
        <v>102</v>
      </c>
      <c r="C32" s="6">
        <v>0.74791666666666667</v>
      </c>
      <c r="D32">
        <v>491</v>
      </c>
      <c r="E32" t="s">
        <v>99</v>
      </c>
      <c r="F32" t="s">
        <v>131</v>
      </c>
    </row>
    <row r="33" spans="1:6" ht="15.6" x14ac:dyDescent="0.3">
      <c r="A33" s="4" t="s">
        <v>98</v>
      </c>
      <c r="B33" s="5">
        <v>44568</v>
      </c>
      <c r="C33" s="6">
        <v>0.44513888888888892</v>
      </c>
      <c r="D33">
        <v>678</v>
      </c>
      <c r="E33" t="s">
        <v>99</v>
      </c>
      <c r="F33" t="s">
        <v>132</v>
      </c>
    </row>
    <row r="34" spans="1:6" ht="15.6" hidden="1" x14ac:dyDescent="0.3">
      <c r="A34" s="4" t="s">
        <v>98</v>
      </c>
      <c r="B34" t="s">
        <v>102</v>
      </c>
      <c r="C34" s="6">
        <v>0.74791666666666667</v>
      </c>
      <c r="D34">
        <v>426</v>
      </c>
      <c r="E34" t="s">
        <v>99</v>
      </c>
      <c r="F34" t="s">
        <v>133</v>
      </c>
    </row>
    <row r="35" spans="1:6" ht="15.6" x14ac:dyDescent="0.3">
      <c r="A35" s="4" t="s">
        <v>98</v>
      </c>
      <c r="B35" s="5">
        <v>44568</v>
      </c>
      <c r="C35" s="6">
        <v>0.44513888888888892</v>
      </c>
      <c r="D35">
        <v>3486</v>
      </c>
      <c r="E35" t="s">
        <v>99</v>
      </c>
      <c r="F35" t="s">
        <v>134</v>
      </c>
    </row>
    <row r="36" spans="1:6" ht="15.6" hidden="1" x14ac:dyDescent="0.3">
      <c r="A36" s="4" t="s">
        <v>98</v>
      </c>
      <c r="B36" t="s">
        <v>102</v>
      </c>
      <c r="C36" s="6">
        <v>0.74791666666666667</v>
      </c>
      <c r="D36">
        <v>1200</v>
      </c>
      <c r="E36" t="s">
        <v>99</v>
      </c>
      <c r="F36" t="s">
        <v>135</v>
      </c>
    </row>
    <row r="37" spans="1:6" ht="15.6" x14ac:dyDescent="0.3">
      <c r="A37" s="4" t="s">
        <v>98</v>
      </c>
      <c r="B37" s="5">
        <v>44568</v>
      </c>
      <c r="C37" s="6">
        <v>0.44513888888888892</v>
      </c>
      <c r="D37">
        <v>1698</v>
      </c>
      <c r="E37" t="s">
        <v>99</v>
      </c>
      <c r="F37" t="s">
        <v>136</v>
      </c>
    </row>
    <row r="38" spans="1:6" ht="15.6" hidden="1" x14ac:dyDescent="0.3">
      <c r="A38" s="4" t="s">
        <v>98</v>
      </c>
      <c r="B38" t="s">
        <v>102</v>
      </c>
      <c r="C38" s="6">
        <v>0.74791666666666667</v>
      </c>
      <c r="D38">
        <v>465</v>
      </c>
      <c r="E38" t="s">
        <v>99</v>
      </c>
      <c r="F38" t="s">
        <v>137</v>
      </c>
    </row>
    <row r="39" spans="1:6" ht="15.6" x14ac:dyDescent="0.3">
      <c r="A39" s="4" t="s">
        <v>98</v>
      </c>
      <c r="B39" s="5">
        <v>44568</v>
      </c>
      <c r="C39" s="6">
        <v>0.44513888888888892</v>
      </c>
      <c r="D39">
        <v>984</v>
      </c>
      <c r="E39" t="s">
        <v>99</v>
      </c>
      <c r="F39" t="s">
        <v>138</v>
      </c>
    </row>
    <row r="40" spans="1:6" ht="15.6" x14ac:dyDescent="0.3">
      <c r="A40" s="4" t="s">
        <v>98</v>
      </c>
      <c r="B40" s="5">
        <v>44568</v>
      </c>
      <c r="C40" s="6">
        <v>0.44513888888888892</v>
      </c>
      <c r="D40">
        <v>705</v>
      </c>
      <c r="E40" t="s">
        <v>99</v>
      </c>
      <c r="F40" t="s">
        <v>139</v>
      </c>
    </row>
    <row r="41" spans="1:6" ht="15.6" hidden="1" x14ac:dyDescent="0.3">
      <c r="A41" s="4" t="s">
        <v>98</v>
      </c>
      <c r="B41" t="s">
        <v>102</v>
      </c>
      <c r="C41" s="6">
        <v>0.74791666666666667</v>
      </c>
      <c r="D41">
        <v>571</v>
      </c>
      <c r="E41" t="s">
        <v>99</v>
      </c>
      <c r="F41" t="s">
        <v>140</v>
      </c>
    </row>
    <row r="42" spans="1:6" ht="15.6" x14ac:dyDescent="0.3">
      <c r="A42" s="4" t="s">
        <v>98</v>
      </c>
      <c r="B42" s="5">
        <v>44568</v>
      </c>
      <c r="C42" s="6">
        <v>0.44513888888888892</v>
      </c>
      <c r="D42">
        <v>1504</v>
      </c>
      <c r="E42" t="s">
        <v>99</v>
      </c>
      <c r="F42" t="s">
        <v>141</v>
      </c>
    </row>
    <row r="43" spans="1:6" ht="15.6" hidden="1" x14ac:dyDescent="0.3">
      <c r="A43" s="4" t="s">
        <v>98</v>
      </c>
      <c r="B43" t="s">
        <v>102</v>
      </c>
      <c r="C43" s="6">
        <v>0.74791666666666667</v>
      </c>
      <c r="D43">
        <v>397</v>
      </c>
      <c r="E43" t="s">
        <v>99</v>
      </c>
      <c r="F43" t="s">
        <v>142</v>
      </c>
    </row>
    <row r="44" spans="1:6" ht="15.6" x14ac:dyDescent="0.3">
      <c r="A44" s="4" t="s">
        <v>98</v>
      </c>
      <c r="B44" s="5">
        <v>44568</v>
      </c>
      <c r="C44" s="6">
        <v>0.44513888888888892</v>
      </c>
      <c r="D44">
        <v>4024</v>
      </c>
      <c r="E44" t="s">
        <v>99</v>
      </c>
      <c r="F44" t="s">
        <v>143</v>
      </c>
    </row>
    <row r="45" spans="1:6" ht="15.6" hidden="1" x14ac:dyDescent="0.3">
      <c r="A45" s="4" t="s">
        <v>98</v>
      </c>
      <c r="B45" t="s">
        <v>102</v>
      </c>
      <c r="C45" s="6">
        <v>0.74791666666666667</v>
      </c>
      <c r="D45">
        <v>9230</v>
      </c>
      <c r="E45" t="s">
        <v>99</v>
      </c>
      <c r="F45" t="s">
        <v>144</v>
      </c>
    </row>
    <row r="46" spans="1:6" ht="15.6" x14ac:dyDescent="0.3">
      <c r="A46" s="4" t="s">
        <v>98</v>
      </c>
      <c r="B46" s="5">
        <v>44568</v>
      </c>
      <c r="C46" s="6">
        <v>0.44513888888888892</v>
      </c>
      <c r="D46">
        <v>1476</v>
      </c>
      <c r="E46" t="s">
        <v>99</v>
      </c>
      <c r="F46" t="s">
        <v>145</v>
      </c>
    </row>
    <row r="47" spans="1:6" ht="15.6" hidden="1" x14ac:dyDescent="0.3">
      <c r="A47" s="4" t="s">
        <v>98</v>
      </c>
      <c r="B47" t="s">
        <v>102</v>
      </c>
      <c r="C47" s="6">
        <v>0.74791666666666667</v>
      </c>
      <c r="D47">
        <v>796</v>
      </c>
      <c r="E47" t="s">
        <v>99</v>
      </c>
      <c r="F47" t="s">
        <v>146</v>
      </c>
    </row>
    <row r="48" spans="1:6" ht="15.6" x14ac:dyDescent="0.3">
      <c r="A48" s="4" t="s">
        <v>98</v>
      </c>
      <c r="B48" s="5">
        <v>44568</v>
      </c>
      <c r="C48" s="6">
        <v>0.44513888888888892</v>
      </c>
      <c r="D48">
        <v>1014</v>
      </c>
      <c r="E48" t="s">
        <v>99</v>
      </c>
      <c r="F48" t="s">
        <v>147</v>
      </c>
    </row>
    <row r="49" spans="1:8" ht="15.6" hidden="1" x14ac:dyDescent="0.3">
      <c r="A49" s="4" t="s">
        <v>98</v>
      </c>
      <c r="B49" t="s">
        <v>102</v>
      </c>
      <c r="C49" s="6">
        <v>0.74791666666666667</v>
      </c>
      <c r="D49">
        <v>596</v>
      </c>
      <c r="E49" t="s">
        <v>99</v>
      </c>
      <c r="F49" t="s">
        <v>148</v>
      </c>
    </row>
    <row r="50" spans="1:8" ht="15.6" x14ac:dyDescent="0.3">
      <c r="A50" s="4" t="s">
        <v>98</v>
      </c>
      <c r="B50" s="5">
        <v>44568</v>
      </c>
      <c r="C50" s="6">
        <v>0.44513888888888892</v>
      </c>
      <c r="D50">
        <v>1332</v>
      </c>
      <c r="E50" t="s">
        <v>99</v>
      </c>
      <c r="F50" t="s">
        <v>149</v>
      </c>
    </row>
    <row r="57" spans="1:8" x14ac:dyDescent="0.3">
      <c r="F57" s="7">
        <v>300</v>
      </c>
      <c r="G57" t="s">
        <v>156</v>
      </c>
      <c r="H57" t="s">
        <v>157</v>
      </c>
    </row>
    <row r="58" spans="1:8" x14ac:dyDescent="0.3">
      <c r="F58" s="8">
        <v>300</v>
      </c>
      <c r="G58" t="s">
        <v>156</v>
      </c>
      <c r="H58" t="s">
        <v>158</v>
      </c>
    </row>
    <row r="59" spans="1:8" x14ac:dyDescent="0.3">
      <c r="F59" s="7">
        <v>312</v>
      </c>
      <c r="G59" t="s">
        <v>156</v>
      </c>
      <c r="H59" t="s">
        <v>159</v>
      </c>
    </row>
    <row r="60" spans="1:8" x14ac:dyDescent="0.3">
      <c r="F60" s="8">
        <v>316</v>
      </c>
      <c r="G60" t="s">
        <v>156</v>
      </c>
      <c r="H60" t="s">
        <v>160</v>
      </c>
    </row>
    <row r="61" spans="1:8" x14ac:dyDescent="0.3">
      <c r="F61" s="7">
        <v>326</v>
      </c>
      <c r="G61" t="s">
        <v>156</v>
      </c>
      <c r="H61" t="s">
        <v>161</v>
      </c>
    </row>
    <row r="62" spans="1:8" x14ac:dyDescent="0.3">
      <c r="F62" s="8">
        <v>332</v>
      </c>
      <c r="G62" t="s">
        <v>156</v>
      </c>
      <c r="H62" t="s">
        <v>162</v>
      </c>
    </row>
    <row r="63" spans="1:8" x14ac:dyDescent="0.3">
      <c r="F63" s="7">
        <v>340</v>
      </c>
      <c r="G63" t="s">
        <v>156</v>
      </c>
      <c r="H63" t="s">
        <v>163</v>
      </c>
    </row>
    <row r="64" spans="1:8" x14ac:dyDescent="0.3">
      <c r="F64" s="8">
        <v>342</v>
      </c>
      <c r="G64" t="s">
        <v>156</v>
      </c>
      <c r="H64" t="s">
        <v>164</v>
      </c>
    </row>
    <row r="65" spans="6:9" x14ac:dyDescent="0.3">
      <c r="F65" s="7">
        <v>352</v>
      </c>
      <c r="G65" t="s">
        <v>156</v>
      </c>
      <c r="H65" t="s">
        <v>165</v>
      </c>
    </row>
    <row r="66" spans="6:9" x14ac:dyDescent="0.3">
      <c r="F66" s="8">
        <v>362</v>
      </c>
      <c r="G66" t="s">
        <v>156</v>
      </c>
      <c r="H66" t="s">
        <v>166</v>
      </c>
    </row>
    <row r="67" spans="6:9" x14ac:dyDescent="0.3">
      <c r="F67" s="7">
        <v>366</v>
      </c>
      <c r="G67" t="s">
        <v>156</v>
      </c>
      <c r="H67" t="s">
        <v>167</v>
      </c>
    </row>
    <row r="68" spans="6:9" x14ac:dyDescent="0.3">
      <c r="F68" s="8">
        <v>369</v>
      </c>
      <c r="G68" t="s">
        <v>156</v>
      </c>
      <c r="H68" t="s">
        <v>168</v>
      </c>
    </row>
    <row r="69" spans="6:9" x14ac:dyDescent="0.3">
      <c r="F69" s="7">
        <v>377</v>
      </c>
      <c r="G69" t="s">
        <v>156</v>
      </c>
      <c r="H69" t="s">
        <v>169</v>
      </c>
    </row>
    <row r="70" spans="6:9" x14ac:dyDescent="0.3">
      <c r="F70" s="8">
        <v>382</v>
      </c>
      <c r="G70" t="s">
        <v>156</v>
      </c>
      <c r="H70" t="s">
        <v>170</v>
      </c>
    </row>
    <row r="71" spans="6:9" x14ac:dyDescent="0.3">
      <c r="F71" s="7">
        <v>386</v>
      </c>
      <c r="G71" t="s">
        <v>156</v>
      </c>
      <c r="H71" t="s">
        <v>171</v>
      </c>
    </row>
    <row r="72" spans="6:9" x14ac:dyDescent="0.3">
      <c r="F72" s="8">
        <v>392</v>
      </c>
      <c r="G72" t="s">
        <v>156</v>
      </c>
      <c r="H72" t="s">
        <v>172</v>
      </c>
    </row>
    <row r="73" spans="6:9" x14ac:dyDescent="0.3">
      <c r="F73" s="7">
        <v>399</v>
      </c>
      <c r="G73" t="s">
        <v>156</v>
      </c>
      <c r="H73" t="s">
        <v>173</v>
      </c>
    </row>
    <row r="75" spans="6:9" x14ac:dyDescent="0.3">
      <c r="F75" s="7">
        <v>311</v>
      </c>
      <c r="G75" t="s">
        <v>174</v>
      </c>
      <c r="H75" t="s">
        <v>178</v>
      </c>
      <c r="I75" t="s">
        <v>179</v>
      </c>
    </row>
    <row r="76" spans="6:9" x14ac:dyDescent="0.3">
      <c r="F76" s="8">
        <v>315</v>
      </c>
      <c r="G76" t="s">
        <v>174</v>
      </c>
      <c r="H76" t="s">
        <v>180</v>
      </c>
      <c r="I76" t="s">
        <v>179</v>
      </c>
    </row>
    <row r="77" spans="6:9" x14ac:dyDescent="0.3">
      <c r="F77" s="7">
        <v>325</v>
      </c>
      <c r="G77" t="s">
        <v>174</v>
      </c>
      <c r="H77" t="s">
        <v>181</v>
      </c>
      <c r="I77" t="s">
        <v>179</v>
      </c>
    </row>
    <row r="78" spans="6:9" x14ac:dyDescent="0.3">
      <c r="F78" s="8">
        <v>331</v>
      </c>
      <c r="G78" t="s">
        <v>174</v>
      </c>
      <c r="H78" t="s">
        <v>182</v>
      </c>
      <c r="I78" t="s">
        <v>179</v>
      </c>
    </row>
    <row r="79" spans="6:9" x14ac:dyDescent="0.3">
      <c r="F79" s="7">
        <v>335</v>
      </c>
      <c r="G79" t="s">
        <v>174</v>
      </c>
      <c r="H79" t="s">
        <v>175</v>
      </c>
      <c r="I79" t="s">
        <v>179</v>
      </c>
    </row>
    <row r="80" spans="6:9" x14ac:dyDescent="0.3">
      <c r="F80" s="8">
        <v>336</v>
      </c>
      <c r="G80" t="s">
        <v>174</v>
      </c>
      <c r="H80" t="s">
        <v>175</v>
      </c>
    </row>
    <row r="81" spans="6:9" x14ac:dyDescent="0.3">
      <c r="F81" s="7">
        <v>337</v>
      </c>
      <c r="G81" t="s">
        <v>174</v>
      </c>
      <c r="H81" t="s">
        <v>175</v>
      </c>
    </row>
    <row r="82" spans="6:9" x14ac:dyDescent="0.3">
      <c r="F82" s="8">
        <v>338</v>
      </c>
      <c r="G82" t="s">
        <v>174</v>
      </c>
      <c r="H82" t="s">
        <v>175</v>
      </c>
    </row>
    <row r="83" spans="6:9" x14ac:dyDescent="0.3">
      <c r="F83" s="7">
        <v>339</v>
      </c>
      <c r="G83" t="s">
        <v>174</v>
      </c>
      <c r="H83" t="s">
        <v>175</v>
      </c>
    </row>
    <row r="84" spans="6:9" x14ac:dyDescent="0.3">
      <c r="F84" s="8">
        <v>341</v>
      </c>
      <c r="G84" t="s">
        <v>174</v>
      </c>
      <c r="H84" t="s">
        <v>183</v>
      </c>
      <c r="I84" t="s">
        <v>179</v>
      </c>
    </row>
    <row r="85" spans="6:9" x14ac:dyDescent="0.3">
      <c r="F85" s="7">
        <v>351</v>
      </c>
      <c r="G85" t="s">
        <v>174</v>
      </c>
      <c r="H85" t="s">
        <v>184</v>
      </c>
      <c r="I85" t="s">
        <v>179</v>
      </c>
    </row>
    <row r="86" spans="6:9" x14ac:dyDescent="0.3">
      <c r="F86" s="8">
        <v>360</v>
      </c>
      <c r="G86" t="s">
        <v>174</v>
      </c>
      <c r="H86" t="s">
        <v>176</v>
      </c>
    </row>
    <row r="87" spans="6:9" x14ac:dyDescent="0.3">
      <c r="F87" s="7">
        <v>365</v>
      </c>
      <c r="G87" t="s">
        <v>174</v>
      </c>
      <c r="H87" t="s">
        <v>185</v>
      </c>
      <c r="I87" t="s">
        <v>179</v>
      </c>
    </row>
    <row r="88" spans="6:9" x14ac:dyDescent="0.3">
      <c r="F88" s="8">
        <v>368</v>
      </c>
      <c r="G88" t="s">
        <v>174</v>
      </c>
      <c r="H88" t="s">
        <v>186</v>
      </c>
      <c r="I88" t="s">
        <v>179</v>
      </c>
    </row>
    <row r="89" spans="6:9" x14ac:dyDescent="0.3">
      <c r="F89" s="7">
        <v>375</v>
      </c>
      <c r="G89" t="s">
        <v>174</v>
      </c>
      <c r="H89" t="s">
        <v>177</v>
      </c>
      <c r="I89" t="s">
        <v>179</v>
      </c>
    </row>
    <row r="90" spans="6:9" x14ac:dyDescent="0.3">
      <c r="F90" s="8">
        <v>376</v>
      </c>
      <c r="G90" t="s">
        <v>174</v>
      </c>
      <c r="H90" t="s">
        <v>177</v>
      </c>
    </row>
    <row r="91" spans="6:9" x14ac:dyDescent="0.3">
      <c r="F91" s="7">
        <v>381</v>
      </c>
      <c r="G91" t="s">
        <v>174</v>
      </c>
      <c r="H91" t="s">
        <v>187</v>
      </c>
      <c r="I91" t="s">
        <v>179</v>
      </c>
    </row>
    <row r="92" spans="6:9" x14ac:dyDescent="0.3">
      <c r="F92" s="8">
        <v>385</v>
      </c>
      <c r="G92" t="s">
        <v>174</v>
      </c>
      <c r="H92" t="s">
        <v>188</v>
      </c>
      <c r="I92" t="s">
        <v>179</v>
      </c>
    </row>
    <row r="93" spans="6:9" x14ac:dyDescent="0.3">
      <c r="F93" s="7">
        <v>391</v>
      </c>
      <c r="G93" t="s">
        <v>174</v>
      </c>
      <c r="H93" t="s">
        <v>189</v>
      </c>
      <c r="I93" t="s">
        <v>179</v>
      </c>
    </row>
    <row r="94" spans="6:9" x14ac:dyDescent="0.3">
      <c r="F94" s="8">
        <v>398</v>
      </c>
      <c r="G94" t="s">
        <v>174</v>
      </c>
      <c r="H94" t="s">
        <v>190</v>
      </c>
      <c r="I94" t="s">
        <v>179</v>
      </c>
    </row>
    <row r="95" spans="6:9" x14ac:dyDescent="0.3">
      <c r="F95" s="7" t="s">
        <v>174</v>
      </c>
      <c r="G95" t="s">
        <v>175</v>
      </c>
      <c r="H95" t="s">
        <v>191</v>
      </c>
      <c r="I95" t="s">
        <v>179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CalendarDate</vt:lpstr>
      <vt:lpstr>StaffPersonal</vt:lpstr>
      <vt:lpstr>TeachingGroup</vt:lpstr>
      <vt:lpstr>StudentPersonal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rampono</dc:creator>
  <cp:lastModifiedBy>john rampono</cp:lastModifiedBy>
  <dcterms:created xsi:type="dcterms:W3CDTF">2022-07-02T22:27:02Z</dcterms:created>
  <dcterms:modified xsi:type="dcterms:W3CDTF">2022-07-19T02:30:51Z</dcterms:modified>
</cp:coreProperties>
</file>