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<sst xmlns="http://schemas.openxmlformats.org/spreadsheetml/2006/main" count="67" uniqueCount="48">
  <si>
    <t xml:space="preserve">PV-measure Board</t>
  </si>
  <si>
    <t xml:space="preserve">PV in Current Value</t>
  </si>
  <si>
    <t xml:space="preserve">PV in Voltage Value</t>
  </si>
  <si>
    <t xml:space="preserve">Battery Voltage Value</t>
  </si>
  <si>
    <t xml:space="preserve">*30</t>
  </si>
  <si>
    <t xml:space="preserve">*6</t>
  </si>
  <si>
    <t xml:space="preserve">*1.5</t>
  </si>
  <si>
    <t xml:space="preserve">10 Bit</t>
  </si>
  <si>
    <t xml:space="preserve">Max</t>
  </si>
  <si>
    <t xml:space="preserve">Amp (extrapolated)</t>
  </si>
  <si>
    <t xml:space="preserve">V (extrapolated)</t>
  </si>
  <si>
    <t xml:space="preserve">Measured:</t>
  </si>
  <si>
    <t xml:space="preserve">Meaured</t>
  </si>
  <si>
    <t xml:space="preserve">Current </t>
  </si>
  <si>
    <t xml:space="preserve">ADC Value hex</t>
  </si>
  <si>
    <t xml:space="preserve">ADC Value dec</t>
  </si>
  <si>
    <t xml:space="preserve">Voltage</t>
  </si>
  <si>
    <t xml:space="preserve">16</t>
  </si>
  <si>
    <t xml:space="preserve">51</t>
  </si>
  <si>
    <t xml:space="preserve">14A</t>
  </si>
  <si>
    <t xml:space="preserve">36</t>
  </si>
  <si>
    <t xml:space="preserve">A6</t>
  </si>
  <si>
    <t xml:space="preserve">290</t>
  </si>
  <si>
    <t xml:space="preserve">5A</t>
  </si>
  <si>
    <t xml:space="preserve">14E</t>
  </si>
  <si>
    <t xml:space="preserve">3D4</t>
  </si>
  <si>
    <t xml:space="preserve">7F</t>
  </si>
  <si>
    <t xml:space="preserve">1F4</t>
  </si>
  <si>
    <t xml:space="preserve">00</t>
  </si>
  <si>
    <t xml:space="preserve">A4</t>
  </si>
  <si>
    <t xml:space="preserve">0</t>
  </si>
  <si>
    <t xml:space="preserve">113</t>
  </si>
  <si>
    <t xml:space="preserve">DC Load-measure Board</t>
  </si>
  <si>
    <t xml:space="preserve">DC load current</t>
  </si>
  <si>
    <t xml:space="preserve">*27</t>
  </si>
  <si>
    <t xml:space="preserve">4B</t>
  </si>
  <si>
    <t xml:space="preserve">DD</t>
  </si>
  <si>
    <t xml:space="preserve">155</t>
  </si>
  <si>
    <t xml:space="preserve">AC board</t>
  </si>
  <si>
    <t xml:space="preserve">17E</t>
  </si>
  <si>
    <t xml:space="preserve">curr</t>
  </si>
  <si>
    <t xml:space="preserve">1EB</t>
  </si>
  <si>
    <t xml:space="preserve">24D</t>
  </si>
  <si>
    <t xml:space="preserve">2E1</t>
  </si>
  <si>
    <t xml:space="preserve">3F7</t>
  </si>
  <si>
    <t xml:space="preserve">volt</t>
  </si>
  <si>
    <t xml:space="preserve">Over current switch off</t>
  </si>
  <si>
    <t xml:space="preserve">32A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</si>
</sst>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0x&quot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16" activeCellId="0" sqref="I16"/>
    </sheetView>
  </sheetViews>
  <sheetFormatPr defaultRowHeight="15"/>
  <cols>
    <col collapsed="false" hidden="false" max="1" min="1" style="0" width="8.57085020242915"/>
    <col collapsed="false" hidden="false" max="2" min="2" style="1" width="8.57085020242915"/>
    <col collapsed="false" hidden="false" max="3" min="3" style="0" width="9.31983805668016"/>
    <col collapsed="false" hidden="false" max="1025" min="4" style="0" width="8.57085020242915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0" t="s">
        <v>1</v>
      </c>
      <c r="B2" s="0"/>
      <c r="F2" s="0" t="s">
        <v>2</v>
      </c>
      <c r="K2" s="0" t="s">
        <v>3</v>
      </c>
    </row>
    <row r="3" customFormat="false" ht="13.8" hidden="false" customHeight="false" outlineLevel="0" collapsed="false">
      <c r="B3" s="0"/>
      <c r="C3" s="3" t="n">
        <f aca="false">29983/1023</f>
        <v>29.3088954056696</v>
      </c>
      <c r="D3" s="4" t="s">
        <v>4</v>
      </c>
      <c r="H3" s="3" t="n">
        <f aca="false">6138/1023</f>
        <v>6</v>
      </c>
      <c r="I3" s="4" t="s">
        <v>5</v>
      </c>
      <c r="M3" s="3" t="n">
        <f aca="false">15656/1023</f>
        <v>15.3040078201369</v>
      </c>
      <c r="N3" s="4" t="s">
        <v>6</v>
      </c>
    </row>
    <row r="4" customFormat="false" ht="13.8" hidden="false" customHeight="false" outlineLevel="0" collapsed="false">
      <c r="A4" s="0" t="s">
        <v>7</v>
      </c>
      <c r="B4" s="1" t="n">
        <v>0</v>
      </c>
      <c r="C4" s="0" t="n">
        <v>1023</v>
      </c>
      <c r="D4" s="3" t="n">
        <f aca="false">C4*30</f>
        <v>30690</v>
      </c>
      <c r="I4" s="3"/>
    </row>
    <row r="5" customFormat="false" ht="13.8" hidden="false" customHeight="false" outlineLevel="0" collapsed="false">
      <c r="A5" s="0" t="s">
        <v>8</v>
      </c>
      <c r="B5" s="0" t="n">
        <f aca="false">1023/C15*A15</f>
        <v>29.9832</v>
      </c>
      <c r="C5" s="0" t="s">
        <v>9</v>
      </c>
      <c r="D5" s="3"/>
      <c r="F5" s="0" t="s">
        <v>8</v>
      </c>
      <c r="G5" s="0" t="n">
        <f aca="false">1023/H13*F13</f>
        <v>61.38</v>
      </c>
      <c r="H5" s="0" t="s">
        <v>10</v>
      </c>
      <c r="I5" s="3" t="n">
        <f aca="false">1023*60</f>
        <v>61380</v>
      </c>
      <c r="K5" s="0" t="s">
        <v>8</v>
      </c>
      <c r="L5" s="0" t="n">
        <f aca="false">1023/M12*K12</f>
        <v>15.6560755102041</v>
      </c>
      <c r="M5" s="0" t="s">
        <v>10</v>
      </c>
    </row>
    <row r="6" customFormat="false" ht="13.8" hidden="false" customHeight="false" outlineLevel="0" collapsed="false">
      <c r="B6" s="0"/>
      <c r="D6" s="3"/>
      <c r="I6" s="3"/>
      <c r="N6" s="3" t="n">
        <f aca="false">1023*1.5</f>
        <v>1534.5</v>
      </c>
    </row>
    <row r="7" customFormat="false" ht="13.8" hidden="false" customHeight="false" outlineLevel="0" collapsed="false">
      <c r="B7" s="0"/>
      <c r="D7" s="3"/>
      <c r="I7" s="3"/>
      <c r="N7" s="3"/>
    </row>
    <row r="8" customFormat="false" ht="13.8" hidden="false" customHeight="false" outlineLevel="0" collapsed="false">
      <c r="A8" s="0" t="s">
        <v>11</v>
      </c>
      <c r="B8" s="0"/>
      <c r="D8" s="3"/>
      <c r="F8" s="0" t="s">
        <v>12</v>
      </c>
      <c r="I8" s="3"/>
      <c r="K8" s="0" t="s">
        <v>12</v>
      </c>
      <c r="N8" s="3"/>
    </row>
    <row r="9" s="5" customFormat="true" ht="43.5" hidden="false" customHeight="true" outlineLevel="0" collapsed="false">
      <c r="A9" s="5" t="s">
        <v>13</v>
      </c>
      <c r="B9" s="5" t="s">
        <v>14</v>
      </c>
      <c r="C9" s="5" t="s">
        <v>15</v>
      </c>
      <c r="D9" s="6"/>
      <c r="F9" s="5" t="s">
        <v>16</v>
      </c>
      <c r="G9" s="5" t="s">
        <v>14</v>
      </c>
      <c r="H9" s="5" t="s">
        <v>15</v>
      </c>
      <c r="I9" s="6"/>
      <c r="K9" s="5" t="s">
        <v>16</v>
      </c>
      <c r="L9" s="5" t="s">
        <v>14</v>
      </c>
      <c r="M9" s="5" t="s">
        <v>15</v>
      </c>
      <c r="N9" s="6"/>
    </row>
    <row r="10" customFormat="false" ht="13.8" hidden="false" customHeight="false" outlineLevel="0" collapsed="false">
      <c r="A10" s="0" t="n">
        <v>0.96</v>
      </c>
      <c r="B10" s="7" t="s">
        <v>17</v>
      </c>
      <c r="C10" s="0" t="n">
        <f aca="false">HEX2DEC(B10)</f>
        <v>22</v>
      </c>
      <c r="D10" s="3" t="n">
        <f aca="false">C10*30</f>
        <v>660</v>
      </c>
      <c r="F10" s="0" t="n">
        <v>5.01</v>
      </c>
      <c r="G10" s="7" t="s">
        <v>18</v>
      </c>
      <c r="H10" s="0" t="n">
        <f aca="false">HEX2DEC(G10)</f>
        <v>81</v>
      </c>
      <c r="I10" s="3" t="n">
        <f aca="false">H10*6</f>
        <v>486</v>
      </c>
      <c r="K10" s="0" t="n">
        <v>5.01</v>
      </c>
      <c r="L10" s="7" t="s">
        <v>19</v>
      </c>
      <c r="M10" s="0" t="n">
        <f aca="false">HEX2DEC(L10)</f>
        <v>330</v>
      </c>
      <c r="N10" s="3" t="n">
        <f aca="false">M10*1.5</f>
        <v>495</v>
      </c>
    </row>
    <row r="11" customFormat="false" ht="13.8" hidden="false" customHeight="false" outlineLevel="0" collapsed="false">
      <c r="A11" s="0" t="n">
        <v>2</v>
      </c>
      <c r="B11" s="7" t="s">
        <v>20</v>
      </c>
      <c r="C11" s="0" t="n">
        <f aca="false">HEX2DEC(B11)</f>
        <v>54</v>
      </c>
      <c r="D11" s="3" t="n">
        <f aca="false">C11*30</f>
        <v>1620</v>
      </c>
      <c r="F11" s="0" t="n">
        <v>10</v>
      </c>
      <c r="G11" s="7" t="s">
        <v>21</v>
      </c>
      <c r="H11" s="0" t="n">
        <f aca="false">HEX2DEC(G11)</f>
        <v>166</v>
      </c>
      <c r="I11" s="3" t="n">
        <f aca="false">H11*6</f>
        <v>996</v>
      </c>
      <c r="K11" s="0" t="n">
        <v>10.05</v>
      </c>
      <c r="L11" s="7" t="s">
        <v>22</v>
      </c>
      <c r="M11" s="0" t="n">
        <f aca="false">HEX2DEC(L11)</f>
        <v>656</v>
      </c>
      <c r="N11" s="3" t="n">
        <f aca="false">M11*1.5</f>
        <v>984</v>
      </c>
    </row>
    <row r="12" customFormat="false" ht="13.8" hidden="false" customHeight="false" outlineLevel="0" collapsed="false">
      <c r="A12" s="0" t="n">
        <v>3.05</v>
      </c>
      <c r="B12" s="7" t="s">
        <v>23</v>
      </c>
      <c r="C12" s="0" t="n">
        <f aca="false">HEX2DEC(B12)</f>
        <v>90</v>
      </c>
      <c r="D12" s="3" t="n">
        <f aca="false">C12*30</f>
        <v>2700</v>
      </c>
      <c r="F12" s="0" t="n">
        <v>20</v>
      </c>
      <c r="G12" s="7" t="s">
        <v>24</v>
      </c>
      <c r="H12" s="0" t="n">
        <f aca="false">HEX2DEC(G12)</f>
        <v>334</v>
      </c>
      <c r="I12" s="3" t="n">
        <f aca="false">H12*6</f>
        <v>2004</v>
      </c>
      <c r="K12" s="0" t="n">
        <v>14.998</v>
      </c>
      <c r="L12" s="7" t="s">
        <v>25</v>
      </c>
      <c r="M12" s="0" t="n">
        <f aca="false">HEX2DEC(L12)</f>
        <v>980</v>
      </c>
      <c r="N12" s="3" t="n">
        <f aca="false">M12*1.5</f>
        <v>1470</v>
      </c>
    </row>
    <row r="13" customFormat="false" ht="13.8" hidden="false" customHeight="false" outlineLevel="0" collapsed="false">
      <c r="A13" s="0" t="n">
        <v>4</v>
      </c>
      <c r="B13" s="7" t="s">
        <v>26</v>
      </c>
      <c r="C13" s="0" t="n">
        <f aca="false">HEX2DEC(B13)</f>
        <v>127</v>
      </c>
      <c r="D13" s="3" t="n">
        <f aca="false">C13*30</f>
        <v>3810</v>
      </c>
      <c r="F13" s="0" t="n">
        <v>30</v>
      </c>
      <c r="G13" s="7" t="s">
        <v>27</v>
      </c>
      <c r="H13" s="0" t="n">
        <f aca="false">HEX2DEC(G13)</f>
        <v>500</v>
      </c>
      <c r="I13" s="3" t="n">
        <f aca="false">H13*6</f>
        <v>3000</v>
      </c>
      <c r="K13" s="0" t="n">
        <v>0</v>
      </c>
      <c r="L13" s="7" t="s">
        <v>28</v>
      </c>
      <c r="M13" s="0" t="n">
        <f aca="false">HEX2DEC(L13)</f>
        <v>0</v>
      </c>
      <c r="N13" s="3" t="n">
        <f aca="false">M13*15</f>
        <v>0</v>
      </c>
    </row>
    <row r="14" customFormat="false" ht="13.8" hidden="false" customHeight="false" outlineLevel="0" collapsed="false">
      <c r="A14" s="0" t="n">
        <v>4.97</v>
      </c>
      <c r="B14" s="7" t="s">
        <v>29</v>
      </c>
      <c r="C14" s="0" t="n">
        <f aca="false">HEX2DEC(B14)</f>
        <v>164</v>
      </c>
      <c r="D14" s="3" t="n">
        <f aca="false">C14*30</f>
        <v>4920</v>
      </c>
      <c r="G14" s="7" t="s">
        <v>30</v>
      </c>
      <c r="H14" s="0" t="n">
        <f aca="false">HEX2DEC(G14)</f>
        <v>0</v>
      </c>
      <c r="I14" s="3" t="n">
        <f aca="false">H14*6</f>
        <v>0</v>
      </c>
      <c r="L14" s="7" t="s">
        <v>30</v>
      </c>
      <c r="M14" s="0" t="n">
        <f aca="false">HEX2DEC(L14)</f>
        <v>0</v>
      </c>
      <c r="N14" s="3" t="n">
        <f aca="false">M14*15</f>
        <v>0</v>
      </c>
    </row>
    <row r="15" customFormat="false" ht="13.8" hidden="false" customHeight="false" outlineLevel="0" collapsed="false">
      <c r="A15" s="0" t="n">
        <v>8.06</v>
      </c>
      <c r="B15" s="7" t="s">
        <v>31</v>
      </c>
      <c r="C15" s="0" t="n">
        <f aca="false">HEX2DEC(B15)</f>
        <v>275</v>
      </c>
      <c r="D15" s="3" t="n">
        <f aca="false">C15*30</f>
        <v>8250</v>
      </c>
      <c r="G15" s="7" t="s">
        <v>30</v>
      </c>
      <c r="H15" s="0" t="n">
        <f aca="false">HEX2DEC(G15)</f>
        <v>0</v>
      </c>
      <c r="I15" s="3" t="n">
        <f aca="false">H15*6</f>
        <v>0</v>
      </c>
      <c r="L15" s="7" t="s">
        <v>30</v>
      </c>
      <c r="M15" s="0" t="n">
        <f aca="false">HEX2DEC(L15)</f>
        <v>0</v>
      </c>
      <c r="N15" s="3" t="n">
        <f aca="false">M15*15</f>
        <v>0</v>
      </c>
    </row>
    <row r="16" customFormat="false" ht="15" hidden="false" customHeight="false" outlineLevel="0" collapsed="false">
      <c r="B16" s="7"/>
    </row>
    <row r="17" customFormat="false" ht="15.75" hidden="false" customHeight="false" outlineLevel="0" collapsed="false">
      <c r="B17" s="7"/>
    </row>
    <row r="18" customFormat="false" ht="15.75" hidden="false" customHeight="false" outlineLevel="0" collapsed="false">
      <c r="A18" s="2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5" hidden="false" customHeight="false" outlineLevel="0" collapsed="false">
      <c r="A19" s="0" t="s">
        <v>33</v>
      </c>
      <c r="B19" s="7"/>
    </row>
    <row r="20" customFormat="false" ht="15" hidden="false" customHeight="false" outlineLevel="0" collapsed="false">
      <c r="B20" s="7"/>
    </row>
    <row r="21" customFormat="false" ht="13.8" hidden="false" customHeight="false" outlineLevel="0" collapsed="false">
      <c r="A21" s="0" t="s">
        <v>7</v>
      </c>
      <c r="B21" s="1" t="n">
        <v>0</v>
      </c>
      <c r="C21" s="0" t="n">
        <v>1023</v>
      </c>
      <c r="D21" s="3" t="n">
        <f aca="false">C21*27</f>
        <v>27621</v>
      </c>
    </row>
    <row r="22" customFormat="false" ht="13.8" hidden="false" customHeight="false" outlineLevel="0" collapsed="false">
      <c r="A22" s="0" t="s">
        <v>8</v>
      </c>
      <c r="B22" s="0" t="n">
        <f aca="false">1023/C32*A32</f>
        <v>27.8242105263158</v>
      </c>
      <c r="C22" s="0" t="s">
        <v>9</v>
      </c>
      <c r="D22" s="3"/>
    </row>
    <row r="23" customFormat="false" ht="13.8" hidden="false" customHeight="false" outlineLevel="0" collapsed="false">
      <c r="B23" s="0"/>
      <c r="C23" s="3" t="n">
        <f aca="false">27824/1023</f>
        <v>27.1984359726295</v>
      </c>
      <c r="D23" s="4" t="s">
        <v>34</v>
      </c>
    </row>
    <row r="24" customFormat="false" ht="13.8" hidden="false" customHeight="false" outlineLevel="0" collapsed="false">
      <c r="B24" s="0"/>
      <c r="D24" s="3"/>
    </row>
    <row r="25" customFormat="false" ht="13.8" hidden="false" customHeight="false" outlineLevel="0" collapsed="false">
      <c r="A25" s="0" t="s">
        <v>11</v>
      </c>
      <c r="B25" s="0"/>
      <c r="D25" s="3"/>
    </row>
    <row r="26" customFormat="false" ht="28.45" hidden="false" customHeight="false" outlineLevel="0" collapsed="false">
      <c r="A26" s="5" t="s">
        <v>13</v>
      </c>
      <c r="B26" s="5" t="s">
        <v>14</v>
      </c>
      <c r="C26" s="5" t="s">
        <v>15</v>
      </c>
      <c r="D26" s="3"/>
    </row>
    <row r="27" customFormat="false" ht="13.8" hidden="false" customHeight="false" outlineLevel="0" collapsed="false">
      <c r="A27" s="0" t="n">
        <v>1.99</v>
      </c>
      <c r="B27" s="7" t="s">
        <v>35</v>
      </c>
      <c r="C27" s="0" t="n">
        <f aca="false">HEX2DEC(B27)</f>
        <v>75</v>
      </c>
      <c r="D27" s="3" t="n">
        <f aca="false">C27*27</f>
        <v>2025</v>
      </c>
    </row>
    <row r="28" customFormat="false" ht="13.8" hidden="false" customHeight="false" outlineLevel="0" collapsed="false">
      <c r="A28" s="0" t="n">
        <v>6</v>
      </c>
      <c r="B28" s="7" t="s">
        <v>36</v>
      </c>
      <c r="C28" s="0" t="n">
        <f aca="false">HEX2DEC(B28)</f>
        <v>221</v>
      </c>
      <c r="D28" s="3" t="n">
        <f aca="false">C28*27</f>
        <v>5967</v>
      </c>
    </row>
    <row r="29" customFormat="false" ht="13.8" hidden="false" customHeight="false" outlineLevel="0" collapsed="false">
      <c r="A29" s="0" t="n">
        <v>9.32</v>
      </c>
      <c r="B29" s="7" t="s">
        <v>37</v>
      </c>
      <c r="C29" s="0" t="n">
        <f aca="false">HEX2DEC(B29)</f>
        <v>341</v>
      </c>
      <c r="D29" s="3" t="n">
        <f aca="false">C29*27</f>
        <v>9207</v>
      </c>
      <c r="H29" s="0" t="s">
        <v>38</v>
      </c>
    </row>
    <row r="30" customFormat="false" ht="13.8" hidden="false" customHeight="false" outlineLevel="0" collapsed="false">
      <c r="A30" s="0" t="n">
        <v>10.39</v>
      </c>
      <c r="B30" s="7" t="s">
        <v>39</v>
      </c>
      <c r="C30" s="0" t="n">
        <f aca="false">HEX2DEC(B30)</f>
        <v>382</v>
      </c>
      <c r="D30" s="3" t="n">
        <f aca="false">C30*27</f>
        <v>10314</v>
      </c>
      <c r="H30" s="0" t="s">
        <v>40</v>
      </c>
    </row>
    <row r="31" customFormat="false" ht="13.8" hidden="false" customHeight="false" outlineLevel="0" collapsed="false">
      <c r="A31" s="0" t="n">
        <v>13.28</v>
      </c>
      <c r="B31" s="7" t="s">
        <v>41</v>
      </c>
      <c r="C31" s="0" t="n">
        <f aca="false">HEX2DEC(B31)</f>
        <v>491</v>
      </c>
      <c r="D31" s="3" t="n">
        <f aca="false">C31*27</f>
        <v>13257</v>
      </c>
      <c r="G31" s="0" t="n">
        <v>966</v>
      </c>
      <c r="H31" s="0" t="n">
        <v>4.7</v>
      </c>
      <c r="I31" s="0" t="n">
        <f aca="false">H31*1000</f>
        <v>4700</v>
      </c>
      <c r="J31" s="0" t="n">
        <f aca="false">G31*40</f>
        <v>38640</v>
      </c>
    </row>
    <row r="32" customFormat="false" ht="13.8" hidden="false" customHeight="false" outlineLevel="0" collapsed="false">
      <c r="A32" s="0" t="n">
        <v>16.02</v>
      </c>
      <c r="B32" s="7" t="s">
        <v>42</v>
      </c>
      <c r="C32" s="0" t="n">
        <f aca="false">HEX2DEC(B32)</f>
        <v>589</v>
      </c>
      <c r="D32" s="3" t="n">
        <f aca="false">C32*27</f>
        <v>15903</v>
      </c>
      <c r="G32" s="0" t="n">
        <v>205</v>
      </c>
      <c r="H32" s="0" t="n">
        <v>0.778</v>
      </c>
      <c r="I32" s="0" t="n">
        <f aca="false">H32*1000</f>
        <v>778</v>
      </c>
      <c r="J32" s="0" t="n">
        <f aca="false">G32*40</f>
        <v>8200</v>
      </c>
    </row>
    <row r="33" customFormat="false" ht="13.8" hidden="false" customHeight="false" outlineLevel="0" collapsed="false">
      <c r="A33" s="0" t="n">
        <v>20.07</v>
      </c>
      <c r="B33" s="7" t="s">
        <v>43</v>
      </c>
      <c r="C33" s="0" t="n">
        <f aca="false">HEX2DEC(B33)</f>
        <v>737</v>
      </c>
      <c r="D33" s="3" t="n">
        <f aca="false">C33*27</f>
        <v>19899</v>
      </c>
    </row>
    <row r="34" customFormat="false" ht="13.8" hidden="false" customHeight="false" outlineLevel="0" collapsed="false">
      <c r="A34" s="0" t="n">
        <v>27.6</v>
      </c>
      <c r="B34" s="7" t="s">
        <v>44</v>
      </c>
      <c r="C34" s="0" t="n">
        <f aca="false">HEX2DEC(B34)</f>
        <v>1015</v>
      </c>
      <c r="D34" s="3" t="n">
        <f aca="false">C34*27</f>
        <v>27405</v>
      </c>
      <c r="H34" s="0" t="s">
        <v>45</v>
      </c>
    </row>
    <row r="35" customFormat="false" ht="13.8" hidden="false" customHeight="false" outlineLevel="0" collapsed="false">
      <c r="B35" s="7"/>
      <c r="G35" s="0" t="n">
        <v>559</v>
      </c>
      <c r="H35" s="0" t="n">
        <v>220</v>
      </c>
      <c r="I35" s="0" t="n">
        <f aca="false">H35*100</f>
        <v>22000</v>
      </c>
      <c r="J35" s="0" t="n">
        <f aca="false">G35*39</f>
        <v>21801</v>
      </c>
    </row>
    <row r="36" customFormat="false" ht="15" hidden="false" customHeight="false" outlineLevel="0" collapsed="false">
      <c r="A36" s="0" t="s">
        <v>46</v>
      </c>
      <c r="B36" s="7"/>
      <c r="D36" s="0" t="s">
        <v>47</v>
      </c>
    </row>
  </sheetData>
  <mergeCells count="2">
    <mergeCell ref="A1:N1"/>
    <mergeCell ref="A18:N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2017-12-21T03:19:04Z</dcterms:created>
  <dc:creator>Lenovo</dc:creator>
  <dc:description/>
  <dc:language>en-US</dc:language>
  <cp:lastModifiedBy/>
  <dcterms:modified xsi:type="dcterms:W3CDTF">2017-12-30T04:37:55Z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