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7A26B9B8-4557-497F-BD97-C35266DB0F45}" xr6:coauthVersionLast="47" xr6:coauthVersionMax="47" xr10:uidLastSave="{00000000-0000-0000-0000-000000000000}"/>
  <bookViews>
    <workbookView xWindow="6660" yWindow="840" windowWidth="21600" windowHeight="11385" tabRatio="500" xr2:uid="{00000000-000D-0000-FFFF-FFFF00000000}"/>
  </bookViews>
  <sheets>
    <sheet name="VGA sett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5" i="1" l="1"/>
  <c r="M15" i="1"/>
  <c r="K15" i="1"/>
  <c r="I15" i="1"/>
  <c r="G15" i="1"/>
  <c r="E15" i="1"/>
  <c r="C15" i="1"/>
  <c r="P14" i="1"/>
  <c r="P10" i="1"/>
  <c r="P15" i="1" s="1"/>
  <c r="O10" i="1"/>
  <c r="M10" i="1"/>
  <c r="N10" i="1" s="1"/>
  <c r="L10" i="1"/>
  <c r="L14" i="1" s="1"/>
  <c r="K10" i="1"/>
  <c r="I10" i="1"/>
  <c r="J10" i="1" s="1"/>
  <c r="H10" i="1"/>
  <c r="H15" i="1" s="1"/>
  <c r="G10" i="1"/>
  <c r="E10" i="1"/>
  <c r="F10" i="1" s="1"/>
  <c r="D10" i="1"/>
  <c r="D11" i="1" s="1"/>
  <c r="C10" i="1"/>
  <c r="P9" i="1"/>
  <c r="N9" i="1"/>
  <c r="L9" i="1"/>
  <c r="J9" i="1"/>
  <c r="H9" i="1"/>
  <c r="F9" i="1"/>
  <c r="D9" i="1"/>
  <c r="P8" i="1"/>
  <c r="N8" i="1"/>
  <c r="J8" i="1"/>
  <c r="H8" i="1"/>
  <c r="F8" i="1"/>
  <c r="D8" i="1"/>
  <c r="P7" i="1"/>
  <c r="N7" i="1"/>
  <c r="J7" i="1"/>
  <c r="H7" i="1"/>
  <c r="F7" i="1"/>
  <c r="D7" i="1"/>
  <c r="P6" i="1"/>
  <c r="N6" i="1"/>
  <c r="J6" i="1"/>
  <c r="H6" i="1"/>
  <c r="F6" i="1"/>
  <c r="D6" i="1"/>
  <c r="K4" i="1"/>
  <c r="L7" i="1" s="1"/>
  <c r="O3" i="1"/>
  <c r="O2" i="1" s="1"/>
  <c r="M3" i="1"/>
  <c r="M2" i="1" s="1"/>
  <c r="I3" i="1"/>
  <c r="I2" i="1" s="1"/>
  <c r="G3" i="1"/>
  <c r="G2" i="1" s="1"/>
  <c r="E3" i="1"/>
  <c r="E2" i="1" s="1"/>
  <c r="C3" i="1"/>
  <c r="C2" i="1" s="1"/>
  <c r="N15" i="1" l="1"/>
  <c r="N13" i="1"/>
  <c r="N11" i="1"/>
  <c r="N12" i="1"/>
  <c r="N14" i="1"/>
  <c r="J13" i="1"/>
  <c r="J14" i="1"/>
  <c r="J11" i="1"/>
  <c r="J15" i="1"/>
  <c r="J12" i="1"/>
  <c r="F11" i="1"/>
  <c r="F12" i="1"/>
  <c r="F14" i="1"/>
  <c r="F15" i="1"/>
  <c r="F13" i="1"/>
  <c r="D12" i="1"/>
  <c r="H14" i="1"/>
  <c r="K3" i="1"/>
  <c r="K2" i="1" s="1"/>
  <c r="L6" i="1"/>
  <c r="H11" i="1"/>
  <c r="L13" i="1"/>
  <c r="L11" i="1"/>
  <c r="P13" i="1"/>
  <c r="P12" i="1"/>
  <c r="D14" i="1"/>
  <c r="D15" i="1"/>
  <c r="L15" i="1"/>
  <c r="P11" i="1"/>
  <c r="D13" i="1"/>
  <c r="L12" i="1"/>
  <c r="L8" i="1"/>
  <c r="H13" i="1"/>
  <c r="H12" i="1"/>
</calcChain>
</file>

<file path=xl/sharedStrings.xml><?xml version="1.0" encoding="utf-8"?>
<sst xmlns="http://schemas.openxmlformats.org/spreadsheetml/2006/main" count="36" uniqueCount="20">
  <si>
    <t>640x480 60Hz</t>
  </si>
  <si>
    <t>800x600 60Hz</t>
  </si>
  <si>
    <t>1024x768 60Hz</t>
  </si>
  <si>
    <t>1280x1024 60Hz</t>
  </si>
  <si>
    <t>320x480 60Hz</t>
  </si>
  <si>
    <t>640x400 70Hz</t>
  </si>
  <si>
    <t>640x400 60Hz
(as 640x480 but insert empty lines)</t>
  </si>
  <si>
    <t>Screen refresh rate [Hz]</t>
  </si>
  <si>
    <t>Vertical refresh [kHz]</t>
  </si>
  <si>
    <t>Pixel freq [MHz]</t>
  </si>
  <si>
    <t>Pixels, lines</t>
  </si>
  <si>
    <t>Time [us]</t>
  </si>
  <si>
    <t>Horizontal timing (line)
Scanline part</t>
  </si>
  <si>
    <t>Active video</t>
  </si>
  <si>
    <t>Front porch</t>
  </si>
  <si>
    <t>Sync pulse</t>
  </si>
  <si>
    <t>Back porch</t>
  </si>
  <si>
    <t>Whole line</t>
  </si>
  <si>
    <t>Vertical timing (frame)
Frame part</t>
  </si>
  <si>
    <t>Whole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</si>
</sst>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4E102D"/>
        <bgColor rgb="FF333333"/>
      </patternFill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333333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4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2" borderId="1" xfId="0" applyFill="1" applyBorder="1"/>
    <xf numFmtId="0" fontId="0" fillId="4" borderId="1" xfId="0" applyFill="1" applyBorder="1" applyProtection="1">
      <protection locked="0"/>
    </xf>
    <xf numFmtId="164" fontId="0" fillId="3" borderId="1" xfId="0" applyNumberFormat="1" applyFill="1" applyBorder="1"/>
    <xf numFmtId="0" fontId="0" fillId="3" borderId="1" xfId="0" applyFill="1" applyBorder="1"/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4E102D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360</xdr:colOff>
      <xdr:row>15</xdr:row>
      <xdr:rowOff>139320</xdr:rowOff>
    </xdr:from>
    <xdr:to>
      <xdr:col>6</xdr:col>
      <xdr:colOff>28440</xdr:colOff>
      <xdr:row>33</xdr:row>
      <xdr:rowOff>162000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55920" y="2926080"/>
          <a:ext cx="4783680" cy="337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="95" zoomScaleNormal="95" workbookViewId="0">
      <selection activeCell="H19" sqref="H19"/>
    </sheetView>
  </sheetViews>
  <sheetFormatPr defaultRowHeight="12.75" x14ac:dyDescent="0.2"/>
  <cols>
    <col min="1" max="1" width="22" customWidth="1"/>
    <col min="2" max="2" width="21.85546875" customWidth="1"/>
    <col min="3" max="10" width="11.42578125" customWidth="1"/>
    <col min="11" max="1025" width="11" customWidth="1"/>
  </cols>
  <sheetData>
    <row r="1" spans="1:16" s="3" customFormat="1" ht="40.35" customHeight="1" x14ac:dyDescent="0.2">
      <c r="A1" s="8"/>
      <c r="B1" s="8"/>
      <c r="C1" s="9" t="s">
        <v>0</v>
      </c>
      <c r="D1" s="9"/>
      <c r="E1" s="9" t="s">
        <v>1</v>
      </c>
      <c r="F1" s="9"/>
      <c r="G1" s="9" t="s">
        <v>2</v>
      </c>
      <c r="H1" s="9"/>
      <c r="I1" s="9" t="s">
        <v>3</v>
      </c>
      <c r="J1" s="9"/>
      <c r="K1" s="9" t="s">
        <v>4</v>
      </c>
      <c r="L1" s="9"/>
      <c r="M1" s="9" t="s">
        <v>5</v>
      </c>
      <c r="N1" s="9"/>
      <c r="O1" s="10" t="s">
        <v>6</v>
      </c>
      <c r="P1" s="10"/>
    </row>
    <row r="2" spans="1:16" x14ac:dyDescent="0.2">
      <c r="A2" s="11"/>
      <c r="B2" s="12" t="s">
        <v>7</v>
      </c>
      <c r="C2" s="2">
        <f>C3/C15*1000</f>
        <v>59.940476190476197</v>
      </c>
      <c r="D2" s="2"/>
      <c r="E2" s="2">
        <f>E3/E15*1000</f>
        <v>60.316541208260958</v>
      </c>
      <c r="F2" s="2"/>
      <c r="G2" s="2">
        <f>G3/G15*1000</f>
        <v>60.003840245775734</v>
      </c>
      <c r="H2" s="2"/>
      <c r="I2" s="2">
        <f>I3/I15*1000</f>
        <v>60.019739825542615</v>
      </c>
      <c r="J2" s="2"/>
      <c r="K2" s="2">
        <f>K3/K15*1000</f>
        <v>59.940476190476197</v>
      </c>
      <c r="L2" s="2"/>
      <c r="M2" s="2">
        <f>M3/M15*1000</f>
        <v>69.947104677060125</v>
      </c>
      <c r="N2" s="2"/>
      <c r="O2" s="2">
        <f>O3/O15*1000</f>
        <v>59.821428571428569</v>
      </c>
      <c r="P2" s="2"/>
    </row>
    <row r="3" spans="1:16" x14ac:dyDescent="0.2">
      <c r="A3" s="11"/>
      <c r="B3" s="12" t="s">
        <v>8</v>
      </c>
      <c r="C3" s="2">
        <f>C4/C10*1000</f>
        <v>31.468750000000004</v>
      </c>
      <c r="D3" s="2"/>
      <c r="E3" s="2">
        <f>E4/E10*1000</f>
        <v>37.878787878787882</v>
      </c>
      <c r="F3" s="2"/>
      <c r="G3" s="2">
        <f>G4/G10*1000</f>
        <v>48.363095238095241</v>
      </c>
      <c r="H3" s="2"/>
      <c r="I3" s="2">
        <f>I4/I10*1000</f>
        <v>63.981042654028428</v>
      </c>
      <c r="J3" s="2"/>
      <c r="K3" s="2">
        <f>K4/K10*1000</f>
        <v>31.468750000000004</v>
      </c>
      <c r="L3" s="2"/>
      <c r="M3" s="2">
        <f>M4/M10*1000</f>
        <v>31.406249999999996</v>
      </c>
      <c r="N3" s="2"/>
      <c r="O3" s="2">
        <f>O4/O10*1000</f>
        <v>31.406249999999996</v>
      </c>
      <c r="P3" s="2"/>
    </row>
    <row r="4" spans="1:16" x14ac:dyDescent="0.2">
      <c r="A4" s="11"/>
      <c r="B4" s="12" t="s">
        <v>9</v>
      </c>
      <c r="C4" s="1">
        <v>25.175000000000001</v>
      </c>
      <c r="D4" s="1"/>
      <c r="E4" s="1">
        <v>40</v>
      </c>
      <c r="F4" s="1"/>
      <c r="G4" s="1">
        <v>65</v>
      </c>
      <c r="H4" s="1"/>
      <c r="I4" s="1">
        <v>108</v>
      </c>
      <c r="J4" s="1"/>
      <c r="K4" s="1">
        <f>C4/2</f>
        <v>12.5875</v>
      </c>
      <c r="L4" s="1"/>
      <c r="M4" s="1">
        <v>25.125</v>
      </c>
      <c r="N4" s="1"/>
      <c r="O4" s="1">
        <v>25.125</v>
      </c>
      <c r="P4" s="1"/>
    </row>
    <row r="5" spans="1:16" x14ac:dyDescent="0.2">
      <c r="A5" s="11"/>
      <c r="B5" s="11"/>
      <c r="C5" s="4" t="s">
        <v>10</v>
      </c>
      <c r="D5" s="4" t="s">
        <v>11</v>
      </c>
      <c r="E5" s="4" t="s">
        <v>10</v>
      </c>
      <c r="F5" s="4" t="s">
        <v>11</v>
      </c>
      <c r="G5" s="4" t="s">
        <v>10</v>
      </c>
      <c r="H5" s="4" t="s">
        <v>11</v>
      </c>
      <c r="I5" s="4" t="s">
        <v>10</v>
      </c>
      <c r="J5" s="4" t="s">
        <v>11</v>
      </c>
      <c r="K5" s="4" t="s">
        <v>10</v>
      </c>
      <c r="L5" s="4" t="s">
        <v>11</v>
      </c>
      <c r="M5" s="4" t="s">
        <v>10</v>
      </c>
      <c r="N5" s="4" t="s">
        <v>11</v>
      </c>
      <c r="O5" s="4" t="s">
        <v>10</v>
      </c>
      <c r="P5" s="4" t="s">
        <v>11</v>
      </c>
    </row>
    <row r="6" spans="1:16" ht="12.75" customHeight="1" x14ac:dyDescent="0.2">
      <c r="A6" s="13" t="s">
        <v>12</v>
      </c>
      <c r="B6" s="12" t="s">
        <v>13</v>
      </c>
      <c r="C6" s="5">
        <v>640</v>
      </c>
      <c r="D6" s="6">
        <f>C6/C4</f>
        <v>25.42204568023833</v>
      </c>
      <c r="E6" s="5">
        <v>800</v>
      </c>
      <c r="F6" s="6">
        <f>E6/E4</f>
        <v>20</v>
      </c>
      <c r="G6" s="5">
        <v>1024</v>
      </c>
      <c r="H6" s="6">
        <f>G6/G4</f>
        <v>15.753846153846155</v>
      </c>
      <c r="I6" s="5">
        <v>1280</v>
      </c>
      <c r="J6" s="6">
        <f>I6/I4</f>
        <v>11.851851851851851</v>
      </c>
      <c r="K6" s="5">
        <v>320</v>
      </c>
      <c r="L6" s="6">
        <f>K6/K4</f>
        <v>25.42204568023833</v>
      </c>
      <c r="M6" s="5">
        <v>640</v>
      </c>
      <c r="N6" s="6">
        <f>M6/M4</f>
        <v>25.472636815920399</v>
      </c>
      <c r="O6" s="5">
        <v>640</v>
      </c>
      <c r="P6" s="6">
        <f>O6/O4</f>
        <v>25.472636815920399</v>
      </c>
    </row>
    <row r="7" spans="1:16" x14ac:dyDescent="0.2">
      <c r="A7" s="13"/>
      <c r="B7" s="12" t="s">
        <v>14</v>
      </c>
      <c r="C7" s="5">
        <v>16</v>
      </c>
      <c r="D7" s="6">
        <f>C7/C4</f>
        <v>0.6355511420059583</v>
      </c>
      <c r="E7" s="5">
        <v>40</v>
      </c>
      <c r="F7" s="6">
        <f>E7/E4</f>
        <v>1</v>
      </c>
      <c r="G7" s="5">
        <v>24</v>
      </c>
      <c r="H7" s="6">
        <f>G7/G4</f>
        <v>0.36923076923076925</v>
      </c>
      <c r="I7" s="5">
        <v>48</v>
      </c>
      <c r="J7" s="6">
        <f>I7/I4</f>
        <v>0.44444444444444442</v>
      </c>
      <c r="K7" s="5">
        <v>8</v>
      </c>
      <c r="L7" s="6">
        <f>K7/K4</f>
        <v>0.6355511420059583</v>
      </c>
      <c r="M7" s="5">
        <v>16</v>
      </c>
      <c r="N7" s="6">
        <f>M7/M4</f>
        <v>0.63681592039800994</v>
      </c>
      <c r="O7" s="5">
        <v>16</v>
      </c>
      <c r="P7" s="6">
        <f>O7/O4</f>
        <v>0.63681592039800994</v>
      </c>
    </row>
    <row r="8" spans="1:16" x14ac:dyDescent="0.2">
      <c r="A8" s="13"/>
      <c r="B8" s="12" t="s">
        <v>15</v>
      </c>
      <c r="C8" s="5">
        <v>96</v>
      </c>
      <c r="D8" s="6">
        <f>C8/C4</f>
        <v>3.8133068520357498</v>
      </c>
      <c r="E8" s="5">
        <v>128</v>
      </c>
      <c r="F8" s="6">
        <f>E8/E4</f>
        <v>3.2</v>
      </c>
      <c r="G8" s="5">
        <v>136</v>
      </c>
      <c r="H8" s="6">
        <f>G8/G4</f>
        <v>2.0923076923076924</v>
      </c>
      <c r="I8" s="5">
        <v>112</v>
      </c>
      <c r="J8" s="6">
        <f>I8/I4</f>
        <v>1.037037037037037</v>
      </c>
      <c r="K8" s="5">
        <v>48</v>
      </c>
      <c r="L8" s="6">
        <f>K8/K4</f>
        <v>3.8133068520357498</v>
      </c>
      <c r="M8" s="5">
        <v>96</v>
      </c>
      <c r="N8" s="6">
        <f>M8/M4</f>
        <v>3.8208955223880596</v>
      </c>
      <c r="O8" s="5">
        <v>96</v>
      </c>
      <c r="P8" s="6">
        <f>O8/O4</f>
        <v>3.8208955223880596</v>
      </c>
    </row>
    <row r="9" spans="1:16" x14ac:dyDescent="0.2">
      <c r="A9" s="13"/>
      <c r="B9" s="12" t="s">
        <v>16</v>
      </c>
      <c r="C9" s="5">
        <v>48</v>
      </c>
      <c r="D9" s="6">
        <f>C9/C4</f>
        <v>1.9066534260178749</v>
      </c>
      <c r="E9" s="5">
        <v>88</v>
      </c>
      <c r="F9" s="6">
        <f>E9/E4</f>
        <v>2.2000000000000002</v>
      </c>
      <c r="G9" s="5">
        <v>160</v>
      </c>
      <c r="H9" s="6">
        <f>G9/G4</f>
        <v>2.4615384615384617</v>
      </c>
      <c r="I9" s="5">
        <v>248</v>
      </c>
      <c r="J9" s="6">
        <f>I9/I4</f>
        <v>2.2962962962962963</v>
      </c>
      <c r="K9" s="5">
        <v>24</v>
      </c>
      <c r="L9" s="6">
        <f>K9/K4</f>
        <v>1.9066534260178749</v>
      </c>
      <c r="M9" s="5">
        <v>48</v>
      </c>
      <c r="N9" s="6">
        <f>M9/M4</f>
        <v>1.9104477611940298</v>
      </c>
      <c r="O9" s="5">
        <v>48</v>
      </c>
      <c r="P9" s="6">
        <f>O9/O4</f>
        <v>1.9104477611940298</v>
      </c>
    </row>
    <row r="10" spans="1:16" x14ac:dyDescent="0.2">
      <c r="A10" s="13"/>
      <c r="B10" s="12" t="s">
        <v>17</v>
      </c>
      <c r="C10" s="7">
        <f>SUM(C6:C9)</f>
        <v>800</v>
      </c>
      <c r="D10" s="6">
        <f>C10/C4</f>
        <v>31.777557100297912</v>
      </c>
      <c r="E10" s="7">
        <f>SUM(E6:E9)</f>
        <v>1056</v>
      </c>
      <c r="F10" s="6">
        <f>E10/E4</f>
        <v>26.4</v>
      </c>
      <c r="G10" s="7">
        <f>SUM(G6:G9)</f>
        <v>1344</v>
      </c>
      <c r="H10" s="6">
        <f>G10/G4</f>
        <v>20.676923076923078</v>
      </c>
      <c r="I10" s="7">
        <f>SUM(I6:I9)</f>
        <v>1688</v>
      </c>
      <c r="J10" s="6">
        <f>I10/I4</f>
        <v>15.62962962962963</v>
      </c>
      <c r="K10" s="7">
        <f>SUM(K6:K9)</f>
        <v>400</v>
      </c>
      <c r="L10" s="6">
        <f>K10/K4</f>
        <v>31.777557100297912</v>
      </c>
      <c r="M10" s="7">
        <f>SUM(M6:M9)</f>
        <v>800</v>
      </c>
      <c r="N10" s="6">
        <f>M10/M4</f>
        <v>31.840796019900498</v>
      </c>
      <c r="O10" s="7">
        <f>SUM(O6:O9)</f>
        <v>800</v>
      </c>
      <c r="P10" s="6">
        <f>O10/O4</f>
        <v>31.840796019900498</v>
      </c>
    </row>
    <row r="11" spans="1:16" ht="12.75" customHeight="1" x14ac:dyDescent="0.2">
      <c r="A11" s="13" t="s">
        <v>18</v>
      </c>
      <c r="B11" s="12" t="s">
        <v>13</v>
      </c>
      <c r="C11" s="5">
        <v>480</v>
      </c>
      <c r="D11" s="6">
        <f>D$10*C11</f>
        <v>15253.227408142997</v>
      </c>
      <c r="E11" s="5">
        <v>600</v>
      </c>
      <c r="F11" s="6">
        <f>F$10*E11</f>
        <v>15840</v>
      </c>
      <c r="G11" s="5">
        <v>768</v>
      </c>
      <c r="H11" s="6">
        <f>H$10*G11</f>
        <v>15879.876923076925</v>
      </c>
      <c r="I11" s="5">
        <v>1024</v>
      </c>
      <c r="J11" s="6">
        <f>J$10*I11</f>
        <v>16004.740740740741</v>
      </c>
      <c r="K11" s="5">
        <v>480</v>
      </c>
      <c r="L11" s="6">
        <f>L$10*K11</f>
        <v>15253.227408142997</v>
      </c>
      <c r="M11" s="5">
        <v>400</v>
      </c>
      <c r="N11" s="6">
        <f>N$10*M11</f>
        <v>12736.3184079602</v>
      </c>
      <c r="O11" s="5">
        <v>400</v>
      </c>
      <c r="P11" s="6">
        <f>P$10*O11</f>
        <v>12736.3184079602</v>
      </c>
    </row>
    <row r="12" spans="1:16" x14ac:dyDescent="0.2">
      <c r="A12" s="13"/>
      <c r="B12" s="12" t="s">
        <v>14</v>
      </c>
      <c r="C12" s="5">
        <v>10</v>
      </c>
      <c r="D12" s="6">
        <f>D$10*C12</f>
        <v>317.77557100297912</v>
      </c>
      <c r="E12" s="5">
        <v>1</v>
      </c>
      <c r="F12" s="6">
        <f>F$10*E12</f>
        <v>26.4</v>
      </c>
      <c r="G12" s="5">
        <v>3</v>
      </c>
      <c r="H12" s="6">
        <f>H$10*G12</f>
        <v>62.030769230769238</v>
      </c>
      <c r="I12" s="5">
        <v>1</v>
      </c>
      <c r="J12" s="6">
        <f>J$10*I12</f>
        <v>15.62962962962963</v>
      </c>
      <c r="K12" s="5">
        <v>10</v>
      </c>
      <c r="L12" s="6">
        <f>L$10*K12</f>
        <v>317.77557100297912</v>
      </c>
      <c r="M12" s="5">
        <v>12</v>
      </c>
      <c r="N12" s="6">
        <f>N$10*M12</f>
        <v>382.08955223880599</v>
      </c>
      <c r="O12" s="5">
        <v>50</v>
      </c>
      <c r="P12" s="6">
        <f>P$10*O12</f>
        <v>1592.039800995025</v>
      </c>
    </row>
    <row r="13" spans="1:16" x14ac:dyDescent="0.2">
      <c r="A13" s="13"/>
      <c r="B13" s="12" t="s">
        <v>15</v>
      </c>
      <c r="C13" s="5">
        <v>2</v>
      </c>
      <c r="D13" s="6">
        <f>D$10*C13</f>
        <v>63.555114200595824</v>
      </c>
      <c r="E13" s="5">
        <v>4</v>
      </c>
      <c r="F13" s="6">
        <f>F$10*E13</f>
        <v>105.6</v>
      </c>
      <c r="G13" s="5">
        <v>6</v>
      </c>
      <c r="H13" s="6">
        <f>H$10*G13</f>
        <v>124.06153846153848</v>
      </c>
      <c r="I13" s="5">
        <v>3</v>
      </c>
      <c r="J13" s="6">
        <f>J$10*I13</f>
        <v>46.888888888888886</v>
      </c>
      <c r="K13" s="5">
        <v>2</v>
      </c>
      <c r="L13" s="6">
        <f>L$10*K13</f>
        <v>63.555114200595824</v>
      </c>
      <c r="M13" s="5">
        <v>2</v>
      </c>
      <c r="N13" s="6">
        <f>N$10*M13</f>
        <v>63.681592039800996</v>
      </c>
      <c r="O13" s="5">
        <v>2</v>
      </c>
      <c r="P13" s="6">
        <f>P$10*O13</f>
        <v>63.681592039800996</v>
      </c>
    </row>
    <row r="14" spans="1:16" x14ac:dyDescent="0.2">
      <c r="A14" s="13"/>
      <c r="B14" s="12" t="s">
        <v>16</v>
      </c>
      <c r="C14" s="5">
        <v>33</v>
      </c>
      <c r="D14" s="6">
        <f>D$10*C14</f>
        <v>1048.659384309831</v>
      </c>
      <c r="E14" s="5">
        <v>23</v>
      </c>
      <c r="F14" s="6">
        <f>F$10*E14</f>
        <v>607.19999999999993</v>
      </c>
      <c r="G14" s="5">
        <v>29</v>
      </c>
      <c r="H14" s="6">
        <f>H$10*G14</f>
        <v>599.63076923076926</v>
      </c>
      <c r="I14" s="5">
        <v>38</v>
      </c>
      <c r="J14" s="6">
        <f>J$10*I14</f>
        <v>593.92592592592598</v>
      </c>
      <c r="K14" s="5">
        <v>33</v>
      </c>
      <c r="L14" s="6">
        <f>L$10*K14</f>
        <v>1048.659384309831</v>
      </c>
      <c r="M14" s="5">
        <v>35</v>
      </c>
      <c r="N14" s="6">
        <f>N$10*M14</f>
        <v>1114.4278606965174</v>
      </c>
      <c r="O14" s="5">
        <v>73</v>
      </c>
      <c r="P14" s="6">
        <f>P$10*O14</f>
        <v>2324.3781094527362</v>
      </c>
    </row>
    <row r="15" spans="1:16" x14ac:dyDescent="0.2">
      <c r="A15" s="13"/>
      <c r="B15" s="12" t="s">
        <v>19</v>
      </c>
      <c r="C15" s="7">
        <f>SUM(C11:C14)</f>
        <v>525</v>
      </c>
      <c r="D15" s="6">
        <f>D$10*C15</f>
        <v>16683.217477656402</v>
      </c>
      <c r="E15" s="7">
        <f>SUM(E11:E14)</f>
        <v>628</v>
      </c>
      <c r="F15" s="6">
        <f>F$10*E15</f>
        <v>16579.2</v>
      </c>
      <c r="G15" s="7">
        <f>SUM(G11:G14)</f>
        <v>806</v>
      </c>
      <c r="H15" s="6">
        <f>H$10*G15</f>
        <v>16665.600000000002</v>
      </c>
      <c r="I15" s="7">
        <f>SUM(I11:I14)</f>
        <v>1066</v>
      </c>
      <c r="J15" s="6">
        <f>J$10*I15</f>
        <v>16661.185185185186</v>
      </c>
      <c r="K15" s="7">
        <f>SUM(K11:K14)</f>
        <v>525</v>
      </c>
      <c r="L15" s="6">
        <f>L$10*K15</f>
        <v>16683.217477656402</v>
      </c>
      <c r="M15" s="7">
        <f>SUM(M11:M14)</f>
        <v>449</v>
      </c>
      <c r="N15" s="6">
        <f>N$10*M15</f>
        <v>14296.517412935324</v>
      </c>
      <c r="O15" s="7">
        <f>SUM(O11:O14)</f>
        <v>525</v>
      </c>
      <c r="P15" s="6">
        <f>P$10*O15</f>
        <v>16716.417910447763</v>
      </c>
    </row>
  </sheetData>
  <mergeCells count="30">
    <mergeCell ref="A6:A10"/>
    <mergeCell ref="A11:A15"/>
    <mergeCell ref="M3:N3"/>
    <mergeCell ref="O3:P3"/>
    <mergeCell ref="C4:D4"/>
    <mergeCell ref="E4:F4"/>
    <mergeCell ref="G4:H4"/>
    <mergeCell ref="I4:J4"/>
    <mergeCell ref="K4:L4"/>
    <mergeCell ref="M4:N4"/>
    <mergeCell ref="O4:P4"/>
    <mergeCell ref="C3:D3"/>
    <mergeCell ref="E3:F3"/>
    <mergeCell ref="G3:H3"/>
    <mergeCell ref="I3:J3"/>
    <mergeCell ref="K3:L3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:D1"/>
    <mergeCell ref="E1:F1"/>
    <mergeCell ref="G1:H1"/>
    <mergeCell ref="I1:J1"/>
    <mergeCell ref="K1:L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Roman,Általános"&amp;12&amp;A</oddHeader>
    <oddFooter>&amp;C&amp;"Times New Roman,Általános"&amp;12Oldal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VGA 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Aerkany</dc:creator>
  <dc:description/>
  <cp:lastModifiedBy>Aerkany</cp:lastModifiedBy>
  <cp:revision>14</cp:revision>
  <dcterms:created xsi:type="dcterms:W3CDTF">2020-02-27T22:00:48Z</dcterms:created>
  <dcterms:modified xsi:type="dcterms:W3CDTF">2022-09-24T21:29:00Z</dcterms:modified>
  <dc:language>hu-HU</dc:language>
</cp:coreProperties>
</file>