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6 семестр/11.3/"/>
    </mc:Choice>
  </mc:AlternateContent>
  <xr:revisionPtr revIDLastSave="0" documentId="13_ncr:1_{F3316003-642A-E944-BB9F-B25A883A82B5}" xr6:coauthVersionLast="43" xr6:coauthVersionMax="43" xr10:uidLastSave="{00000000-0000-0000-0000-000000000000}"/>
  <bookViews>
    <workbookView xWindow="0" yWindow="0" windowWidth="33600" windowHeight="21000" activeTab="1" xr2:uid="{71129478-1B0C-B448-A490-489F5B594DAD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2" i="2"/>
  <c r="E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K17" i="1" l="1"/>
  <c r="J17" i="1"/>
  <c r="K16" i="1"/>
  <c r="J16" i="1"/>
  <c r="K15" i="1"/>
  <c r="J15" i="1"/>
  <c r="K14" i="1"/>
  <c r="J14" i="1"/>
  <c r="K13" i="1"/>
  <c r="J13" i="1"/>
  <c r="K12" i="1"/>
  <c r="J12" i="1"/>
  <c r="K4" i="1"/>
  <c r="K5" i="1"/>
  <c r="K6" i="1"/>
  <c r="K7" i="1"/>
  <c r="K8" i="1"/>
  <c r="K9" i="1"/>
  <c r="K10" i="1"/>
  <c r="K11" i="1"/>
  <c r="K3" i="1"/>
  <c r="J11" i="1"/>
  <c r="J4" i="1"/>
  <c r="J5" i="1"/>
  <c r="J6" i="1"/>
  <c r="J7" i="1"/>
  <c r="J8" i="1"/>
  <c r="J9" i="1"/>
  <c r="J10" i="1"/>
  <c r="J3" i="1"/>
</calcChain>
</file>

<file path=xl/sharedStrings.xml><?xml version="1.0" encoding="utf-8"?>
<sst xmlns="http://schemas.openxmlformats.org/spreadsheetml/2006/main" count="32" uniqueCount="25">
  <si>
    <t>Сбитый ноль</t>
  </si>
  <si>
    <t>мкВ</t>
  </si>
  <si>
    <t>Комнатная температура</t>
  </si>
  <si>
    <t>C</t>
  </si>
  <si>
    <t xml:space="preserve">Амплитуда </t>
  </si>
  <si>
    <t>10В</t>
  </si>
  <si>
    <t>/2000</t>
  </si>
  <si>
    <t>Период повторения</t>
  </si>
  <si>
    <t>мc</t>
  </si>
  <si>
    <t>R, Ом</t>
  </si>
  <si>
    <t>U, мкВ</t>
  </si>
  <si>
    <t>Термопара</t>
  </si>
  <si>
    <t>\Delta R, Ом</t>
  </si>
  <si>
    <t>15В</t>
  </si>
  <si>
    <t>20В</t>
  </si>
  <si>
    <t>№</t>
  </si>
  <si>
    <t>T</t>
  </si>
  <si>
    <t>1/T</t>
  </si>
  <si>
    <t>d 1/T</t>
  </si>
  <si>
    <t>ln R</t>
  </si>
  <si>
    <t>d ln R</t>
  </si>
  <si>
    <t>a</t>
  </si>
  <si>
    <t>da</t>
  </si>
  <si>
    <t>lnr</t>
  </si>
  <si>
    <t>dlnr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</si>
</sst>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5237785252984615E-2"/>
          <c:y val="5.7668389555959022E-2"/>
          <c:w val="0.91084937794639043"/>
          <c:h val="0.7965636449191859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Лист1!$J$3:$J$25</c:f>
              <c:numCache>
                <c:formatCode>General</c:formatCode>
                <c:ptCount val="23"/>
                <c:pt idx="0">
                  <c:v>301.5</c:v>
                </c:pt>
                <c:pt idx="1">
                  <c:v>304</c:v>
                </c:pt>
                <c:pt idx="2">
                  <c:v>306.25</c:v>
                </c:pt>
                <c:pt idx="3">
                  <c:v>309.25</c:v>
                </c:pt>
                <c:pt idx="4">
                  <c:v>312</c:v>
                </c:pt>
                <c:pt idx="5">
                  <c:v>315</c:v>
                </c:pt>
                <c:pt idx="6">
                  <c:v>317</c:v>
                </c:pt>
                <c:pt idx="7">
                  <c:v>319.5</c:v>
                </c:pt>
                <c:pt idx="8">
                  <c:v>322</c:v>
                </c:pt>
                <c:pt idx="9">
                  <c:v>324.75</c:v>
                </c:pt>
                <c:pt idx="10">
                  <c:v>328</c:v>
                </c:pt>
                <c:pt idx="11">
                  <c:v>331.75</c:v>
                </c:pt>
                <c:pt idx="12">
                  <c:v>335.5</c:v>
                </c:pt>
                <c:pt idx="13">
                  <c:v>339.25</c:v>
                </c:pt>
                <c:pt idx="14">
                  <c:v>342.75</c:v>
                </c:pt>
              </c:numCache>
            </c:numRef>
          </c:xVal>
          <c:yVal>
            <c:numRef>
              <c:f>Лист1!$K$3:$K$25</c:f>
              <c:numCache>
                <c:formatCode>General</c:formatCode>
                <c:ptCount val="23"/>
                <c:pt idx="0">
                  <c:v>230</c:v>
                </c:pt>
                <c:pt idx="1">
                  <c:v>180</c:v>
                </c:pt>
                <c:pt idx="2">
                  <c:v>160</c:v>
                </c:pt>
                <c:pt idx="3">
                  <c:v>123</c:v>
                </c:pt>
                <c:pt idx="4">
                  <c:v>93</c:v>
                </c:pt>
                <c:pt idx="5">
                  <c:v>80</c:v>
                </c:pt>
                <c:pt idx="6">
                  <c:v>70</c:v>
                </c:pt>
                <c:pt idx="7">
                  <c:v>63</c:v>
                </c:pt>
                <c:pt idx="8">
                  <c:v>55</c:v>
                </c:pt>
                <c:pt idx="9">
                  <c:v>49</c:v>
                </c:pt>
                <c:pt idx="10">
                  <c:v>37</c:v>
                </c:pt>
                <c:pt idx="11">
                  <c:v>42</c:v>
                </c:pt>
                <c:pt idx="12">
                  <c:v>27</c:v>
                </c:pt>
                <c:pt idx="13">
                  <c:v>19</c:v>
                </c:pt>
                <c:pt idx="14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D8-004E-841C-465DC1313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165247"/>
        <c:axId val="432166927"/>
      </c:scatterChart>
      <c:valAx>
        <c:axId val="43216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2166927"/>
        <c:crosses val="autoZero"/>
        <c:crossBetween val="midCat"/>
      </c:valAx>
      <c:valAx>
        <c:axId val="43216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216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744538</xdr:colOff>
      <xdr:row>10</xdr:row>
      <xdr:rowOff>53165</xdr:rowOff>
    </xdr:from>
    <xdr:to>
      <xdr:col>20</xdr:col>
      <xdr:colOff>771660</xdr:colOff>
      <xdr:row>28</xdr:row>
      <xdr:rowOff>198675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E0FA8BA-7709-9244-96F7-33D46892B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389F-BEA8-1F41-969B-163E0589C153}">
  <dimension ref="B1:K17"/>
  <sheetViews>
    <sheetView topLeftCell="B1" zoomScale="186" workbookViewId="0">
      <selection activeCell="H3" sqref="H3"/>
    </sheetView>
  </sheetViews>
  <sheetFormatPr baseColWidth="10" defaultRowHeight="16" x14ac:dyDescent="0.2"/>
  <cols>
    <col min="2" max="2" width="22" bestFit="1" customWidth="1"/>
    <col min="6" max="6" width="11.5" bestFit="1" customWidth="1"/>
  </cols>
  <sheetData>
    <row r="1" spans="2:11" x14ac:dyDescent="0.2">
      <c r="H1" t="s">
        <v>11</v>
      </c>
    </row>
    <row r="2" spans="2:11" x14ac:dyDescent="0.2">
      <c r="B2" t="s">
        <v>0</v>
      </c>
      <c r="C2">
        <v>20</v>
      </c>
      <c r="D2" t="s">
        <v>1</v>
      </c>
      <c r="F2" t="s">
        <v>12</v>
      </c>
      <c r="G2" t="s">
        <v>9</v>
      </c>
      <c r="H2" t="s">
        <v>10</v>
      </c>
    </row>
    <row r="3" spans="2:11" x14ac:dyDescent="0.2">
      <c r="B3" t="s">
        <v>2</v>
      </c>
      <c r="C3">
        <v>26</v>
      </c>
      <c r="D3" t="s">
        <v>3</v>
      </c>
      <c r="F3">
        <v>5</v>
      </c>
      <c r="G3">
        <v>230</v>
      </c>
      <c r="H3">
        <v>100</v>
      </c>
      <c r="J3">
        <f>273+26+H3/40</f>
        <v>301.5</v>
      </c>
      <c r="K3">
        <f>G3</f>
        <v>230</v>
      </c>
    </row>
    <row r="4" spans="2:11" x14ac:dyDescent="0.2">
      <c r="B4" t="s">
        <v>4</v>
      </c>
      <c r="C4" t="s">
        <v>5</v>
      </c>
      <c r="D4" t="s">
        <v>6</v>
      </c>
      <c r="G4">
        <v>180</v>
      </c>
      <c r="H4">
        <v>200</v>
      </c>
      <c r="J4">
        <f t="shared" ref="J4:J17" si="0">273+26+H4/40</f>
        <v>304</v>
      </c>
      <c r="K4">
        <f t="shared" ref="K4:K17" si="1">G4</f>
        <v>180</v>
      </c>
    </row>
    <row r="5" spans="2:11" x14ac:dyDescent="0.2">
      <c r="B5" t="s">
        <v>7</v>
      </c>
      <c r="C5">
        <v>1</v>
      </c>
      <c r="D5" t="s">
        <v>8</v>
      </c>
      <c r="G5">
        <v>160</v>
      </c>
      <c r="H5">
        <v>290</v>
      </c>
      <c r="J5">
        <f t="shared" si="0"/>
        <v>306.25</v>
      </c>
      <c r="K5">
        <f t="shared" si="1"/>
        <v>160</v>
      </c>
    </row>
    <row r="6" spans="2:11" x14ac:dyDescent="0.2">
      <c r="F6">
        <v>4</v>
      </c>
      <c r="G6">
        <v>123</v>
      </c>
      <c r="H6">
        <v>410</v>
      </c>
      <c r="J6">
        <f t="shared" si="0"/>
        <v>309.25</v>
      </c>
      <c r="K6">
        <f t="shared" si="1"/>
        <v>123</v>
      </c>
    </row>
    <row r="7" spans="2:11" x14ac:dyDescent="0.2">
      <c r="F7">
        <v>3</v>
      </c>
      <c r="G7">
        <v>93</v>
      </c>
      <c r="H7">
        <v>520</v>
      </c>
      <c r="J7">
        <f t="shared" si="0"/>
        <v>312</v>
      </c>
      <c r="K7">
        <f t="shared" si="1"/>
        <v>93</v>
      </c>
    </row>
    <row r="8" spans="2:11" x14ac:dyDescent="0.2">
      <c r="G8">
        <v>80</v>
      </c>
      <c r="H8">
        <v>640</v>
      </c>
      <c r="J8">
        <f t="shared" si="0"/>
        <v>315</v>
      </c>
      <c r="K8">
        <f t="shared" si="1"/>
        <v>80</v>
      </c>
    </row>
    <row r="9" spans="2:11" x14ac:dyDescent="0.2">
      <c r="F9">
        <v>4</v>
      </c>
      <c r="G9">
        <v>70</v>
      </c>
      <c r="H9">
        <v>720</v>
      </c>
      <c r="J9">
        <f t="shared" si="0"/>
        <v>317</v>
      </c>
      <c r="K9">
        <f t="shared" si="1"/>
        <v>70</v>
      </c>
    </row>
    <row r="10" spans="2:11" x14ac:dyDescent="0.2">
      <c r="F10">
        <v>3</v>
      </c>
      <c r="G10">
        <v>63</v>
      </c>
      <c r="H10">
        <v>820</v>
      </c>
      <c r="J10">
        <f t="shared" si="0"/>
        <v>319.5</v>
      </c>
      <c r="K10">
        <f t="shared" si="1"/>
        <v>63</v>
      </c>
    </row>
    <row r="11" spans="2:11" x14ac:dyDescent="0.2">
      <c r="F11">
        <v>4</v>
      </c>
      <c r="G11">
        <v>55</v>
      </c>
      <c r="H11">
        <v>920</v>
      </c>
      <c r="J11">
        <f t="shared" si="0"/>
        <v>322</v>
      </c>
      <c r="K11">
        <f t="shared" si="1"/>
        <v>55</v>
      </c>
    </row>
    <row r="12" spans="2:11" x14ac:dyDescent="0.2">
      <c r="B12" t="s">
        <v>4</v>
      </c>
      <c r="C12" t="s">
        <v>13</v>
      </c>
      <c r="D12" t="s">
        <v>6</v>
      </c>
      <c r="F12">
        <v>3</v>
      </c>
      <c r="G12">
        <v>49</v>
      </c>
      <c r="H12">
        <v>1030</v>
      </c>
      <c r="J12">
        <f t="shared" si="0"/>
        <v>324.75</v>
      </c>
      <c r="K12">
        <f t="shared" si="1"/>
        <v>49</v>
      </c>
    </row>
    <row r="13" spans="2:11" x14ac:dyDescent="0.2">
      <c r="F13">
        <v>2</v>
      </c>
      <c r="G13">
        <v>37</v>
      </c>
      <c r="H13">
        <v>1160</v>
      </c>
      <c r="J13">
        <f t="shared" si="0"/>
        <v>328</v>
      </c>
      <c r="K13">
        <f t="shared" si="1"/>
        <v>37</v>
      </c>
    </row>
    <row r="14" spans="2:11" x14ac:dyDescent="0.2">
      <c r="G14">
        <v>42</v>
      </c>
      <c r="H14">
        <v>1310</v>
      </c>
      <c r="J14">
        <f t="shared" si="0"/>
        <v>331.75</v>
      </c>
      <c r="K14">
        <f t="shared" si="1"/>
        <v>42</v>
      </c>
    </row>
    <row r="15" spans="2:11" x14ac:dyDescent="0.2">
      <c r="B15" t="s">
        <v>4</v>
      </c>
      <c r="C15" t="s">
        <v>14</v>
      </c>
      <c r="D15" t="s">
        <v>6</v>
      </c>
      <c r="G15">
        <v>27</v>
      </c>
      <c r="H15">
        <v>1460</v>
      </c>
      <c r="J15">
        <f t="shared" si="0"/>
        <v>335.5</v>
      </c>
      <c r="K15">
        <f t="shared" si="1"/>
        <v>27</v>
      </c>
    </row>
    <row r="16" spans="2:11" x14ac:dyDescent="0.2">
      <c r="G16">
        <v>19</v>
      </c>
      <c r="H16">
        <v>1610</v>
      </c>
      <c r="J16">
        <f t="shared" si="0"/>
        <v>339.25</v>
      </c>
      <c r="K16">
        <f t="shared" si="1"/>
        <v>19</v>
      </c>
    </row>
    <row r="17" spans="7:11" x14ac:dyDescent="0.2">
      <c r="G17">
        <v>16</v>
      </c>
      <c r="H17">
        <v>1750</v>
      </c>
      <c r="J17">
        <f t="shared" si="0"/>
        <v>342.75</v>
      </c>
      <c r="K17">
        <f t="shared" si="1"/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1509-7D43-864A-87DC-7913B4204C60}">
  <dimension ref="A1:I16"/>
  <sheetViews>
    <sheetView tabSelected="1" zoomScale="181" workbookViewId="0">
      <selection activeCell="K12" sqref="K12"/>
    </sheetView>
  </sheetViews>
  <sheetFormatPr baseColWidth="10" defaultRowHeight="16" x14ac:dyDescent="0.2"/>
  <cols>
    <col min="9" max="9" width="11.6640625" bestFit="1" customWidth="1"/>
  </cols>
  <sheetData>
    <row r="1" spans="1:9" x14ac:dyDescent="0.2">
      <c r="A1" t="s">
        <v>15</v>
      </c>
      <c r="B1" t="s">
        <v>10</v>
      </c>
      <c r="C1" t="s">
        <v>9</v>
      </c>
      <c r="D1" t="s">
        <v>12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>
        <v>1</v>
      </c>
      <c r="B2">
        <v>80</v>
      </c>
      <c r="C2">
        <v>230</v>
      </c>
      <c r="D2">
        <v>5</v>
      </c>
      <c r="E2" s="1">
        <f>273+26+B2/41</f>
        <v>300.95121951219511</v>
      </c>
      <c r="F2" s="2">
        <f>1/E2*1000</f>
        <v>3.3227976335197345</v>
      </c>
      <c r="G2" s="1">
        <f>F2*20/B2</f>
        <v>0.83069940837993372</v>
      </c>
      <c r="H2" s="1">
        <f>LN(C2)</f>
        <v>5.4380793089231956</v>
      </c>
      <c r="I2" s="1">
        <f>D2/C2</f>
        <v>2.1739130434782608E-2</v>
      </c>
    </row>
    <row r="3" spans="1:9" x14ac:dyDescent="0.2">
      <c r="A3">
        <v>2</v>
      </c>
      <c r="B3">
        <v>180</v>
      </c>
      <c r="C3">
        <v>180</v>
      </c>
      <c r="D3">
        <v>5</v>
      </c>
      <c r="E3" s="1">
        <f t="shared" ref="E3:E16" si="0">273+26+B3/41</f>
        <v>303.39024390243901</v>
      </c>
      <c r="F3" s="2">
        <f t="shared" ref="F3:F16" si="1">1/E3*1000</f>
        <v>3.2960848942841068</v>
      </c>
      <c r="G3" s="1">
        <f t="shared" ref="G3:G16" si="2">F3*20/B3</f>
        <v>0.36623165492045628</v>
      </c>
      <c r="H3" s="1">
        <f t="shared" ref="H3:H16" si="3">LN(C3)</f>
        <v>5.1929568508902104</v>
      </c>
      <c r="I3" s="1">
        <f t="shared" ref="I3:I16" si="4">D3/C3</f>
        <v>2.7777777777777776E-2</v>
      </c>
    </row>
    <row r="4" spans="1:9" x14ac:dyDescent="0.2">
      <c r="A4">
        <v>3</v>
      </c>
      <c r="B4">
        <v>270</v>
      </c>
      <c r="C4">
        <v>160</v>
      </c>
      <c r="D4">
        <v>5</v>
      </c>
      <c r="E4" s="1">
        <f t="shared" si="0"/>
        <v>305.58536585365852</v>
      </c>
      <c r="F4" s="2">
        <f t="shared" si="1"/>
        <v>3.2724080134088918</v>
      </c>
      <c r="G4" s="1">
        <f t="shared" si="2"/>
        <v>0.24240059358584382</v>
      </c>
      <c r="H4" s="1">
        <f t="shared" si="3"/>
        <v>5.0751738152338266</v>
      </c>
      <c r="I4" s="1">
        <f t="shared" si="4"/>
        <v>3.125E-2</v>
      </c>
    </row>
    <row r="5" spans="1:9" x14ac:dyDescent="0.2">
      <c r="A5">
        <v>4</v>
      </c>
      <c r="B5">
        <v>390</v>
      </c>
      <c r="C5">
        <v>123</v>
      </c>
      <c r="D5">
        <v>4</v>
      </c>
      <c r="E5" s="1">
        <f t="shared" si="0"/>
        <v>308.51219512195121</v>
      </c>
      <c r="F5" s="2">
        <f t="shared" si="1"/>
        <v>3.2413629535931694</v>
      </c>
      <c r="G5" s="1">
        <f t="shared" si="2"/>
        <v>0.1662237412099061</v>
      </c>
      <c r="H5" s="1">
        <f t="shared" si="3"/>
        <v>4.8121843553724171</v>
      </c>
      <c r="I5" s="1">
        <f t="shared" si="4"/>
        <v>3.2520325203252036E-2</v>
      </c>
    </row>
    <row r="6" spans="1:9" x14ac:dyDescent="0.2">
      <c r="A6">
        <v>5</v>
      </c>
      <c r="B6">
        <v>500</v>
      </c>
      <c r="C6">
        <v>93</v>
      </c>
      <c r="D6">
        <v>3</v>
      </c>
      <c r="E6" s="1">
        <f t="shared" si="0"/>
        <v>311.19512195121951</v>
      </c>
      <c r="F6" s="2">
        <f t="shared" si="1"/>
        <v>3.2134179794654756</v>
      </c>
      <c r="G6" s="1">
        <f t="shared" si="2"/>
        <v>0.12853671917861903</v>
      </c>
      <c r="H6" s="1">
        <f t="shared" si="3"/>
        <v>4.5325994931532563</v>
      </c>
      <c r="I6" s="1">
        <f t="shared" si="4"/>
        <v>3.2258064516129031E-2</v>
      </c>
    </row>
    <row r="7" spans="1:9" x14ac:dyDescent="0.2">
      <c r="A7">
        <v>6</v>
      </c>
      <c r="B7">
        <v>620</v>
      </c>
      <c r="C7">
        <v>80</v>
      </c>
      <c r="D7">
        <v>3</v>
      </c>
      <c r="E7" s="1">
        <f t="shared" si="0"/>
        <v>314.1219512195122</v>
      </c>
      <c r="F7" s="2">
        <f t="shared" si="1"/>
        <v>3.1834769780262442</v>
      </c>
      <c r="G7" s="1">
        <f t="shared" si="2"/>
        <v>0.10269280574278207</v>
      </c>
      <c r="H7" s="1">
        <f t="shared" si="3"/>
        <v>4.3820266346738812</v>
      </c>
      <c r="I7" s="1">
        <f t="shared" si="4"/>
        <v>3.7499999999999999E-2</v>
      </c>
    </row>
    <row r="8" spans="1:9" x14ac:dyDescent="0.2">
      <c r="A8">
        <v>7</v>
      </c>
      <c r="B8">
        <v>700</v>
      </c>
      <c r="C8">
        <v>70</v>
      </c>
      <c r="D8">
        <v>4</v>
      </c>
      <c r="E8" s="1">
        <f t="shared" si="0"/>
        <v>316.07317073170731</v>
      </c>
      <c r="F8" s="2">
        <f t="shared" si="1"/>
        <v>3.1638243691642876</v>
      </c>
      <c r="G8" s="1">
        <f t="shared" si="2"/>
        <v>9.0394981976122502E-2</v>
      </c>
      <c r="H8" s="1">
        <f t="shared" si="3"/>
        <v>4.2484952420493594</v>
      </c>
      <c r="I8" s="1">
        <f t="shared" si="4"/>
        <v>5.7142857142857141E-2</v>
      </c>
    </row>
    <row r="9" spans="1:9" x14ac:dyDescent="0.2">
      <c r="A9">
        <v>8</v>
      </c>
      <c r="B9">
        <v>800</v>
      </c>
      <c r="C9">
        <v>63</v>
      </c>
      <c r="D9">
        <v>3</v>
      </c>
      <c r="E9" s="1">
        <f t="shared" si="0"/>
        <v>318.51219512195121</v>
      </c>
      <c r="F9" s="2">
        <f t="shared" si="1"/>
        <v>3.1395972126502798</v>
      </c>
      <c r="G9" s="1">
        <f t="shared" si="2"/>
        <v>7.8489930316256992E-2</v>
      </c>
      <c r="H9" s="1">
        <f t="shared" si="3"/>
        <v>4.1431347263915326</v>
      </c>
      <c r="I9" s="1">
        <f t="shared" si="4"/>
        <v>4.7619047619047616E-2</v>
      </c>
    </row>
    <row r="10" spans="1:9" x14ac:dyDescent="0.2">
      <c r="A10">
        <v>9</v>
      </c>
      <c r="B10">
        <v>900</v>
      </c>
      <c r="C10">
        <v>55</v>
      </c>
      <c r="D10">
        <v>4</v>
      </c>
      <c r="E10" s="1">
        <f t="shared" si="0"/>
        <v>320.95121951219511</v>
      </c>
      <c r="F10" s="2">
        <f t="shared" si="1"/>
        <v>3.1157382779846494</v>
      </c>
      <c r="G10" s="1">
        <f t="shared" si="2"/>
        <v>6.9238628399658872E-2</v>
      </c>
      <c r="H10" s="1">
        <f t="shared" si="3"/>
        <v>4.0073331852324712</v>
      </c>
      <c r="I10" s="1">
        <f t="shared" si="4"/>
        <v>7.2727272727272724E-2</v>
      </c>
    </row>
    <row r="11" spans="1:9" x14ac:dyDescent="0.2">
      <c r="A11">
        <v>10</v>
      </c>
      <c r="B11">
        <v>1010</v>
      </c>
      <c r="C11">
        <v>49</v>
      </c>
      <c r="D11">
        <v>3</v>
      </c>
      <c r="E11" s="1">
        <f t="shared" si="0"/>
        <v>323.63414634146341</v>
      </c>
      <c r="F11" s="2">
        <f t="shared" si="1"/>
        <v>3.0899088100082901</v>
      </c>
      <c r="G11" s="1">
        <f t="shared" si="2"/>
        <v>6.1186313069471088E-2</v>
      </c>
      <c r="H11" s="1">
        <f t="shared" si="3"/>
        <v>3.8918202981106265</v>
      </c>
      <c r="I11" s="1">
        <f t="shared" si="4"/>
        <v>6.1224489795918366E-2</v>
      </c>
    </row>
    <row r="12" spans="1:9" x14ac:dyDescent="0.2">
      <c r="A12">
        <v>11</v>
      </c>
      <c r="B12">
        <v>1140</v>
      </c>
      <c r="C12">
        <v>37</v>
      </c>
      <c r="D12">
        <v>2</v>
      </c>
      <c r="E12" s="1">
        <f t="shared" si="0"/>
        <v>326.80487804878049</v>
      </c>
      <c r="F12" s="2">
        <f t="shared" si="1"/>
        <v>3.059929845510859</v>
      </c>
      <c r="G12" s="1">
        <f t="shared" si="2"/>
        <v>5.3682979745804542E-2</v>
      </c>
      <c r="H12" s="1">
        <f t="shared" si="3"/>
        <v>3.6109179126442243</v>
      </c>
      <c r="I12" s="1">
        <f t="shared" si="4"/>
        <v>5.4054054054054057E-2</v>
      </c>
    </row>
    <row r="13" spans="1:9" x14ac:dyDescent="0.2">
      <c r="A13">
        <v>12</v>
      </c>
      <c r="B13">
        <v>1290</v>
      </c>
      <c r="C13">
        <v>42</v>
      </c>
      <c r="D13">
        <v>2</v>
      </c>
      <c r="E13" s="1">
        <f t="shared" si="0"/>
        <v>330.46341463414632</v>
      </c>
      <c r="F13" s="2">
        <f t="shared" si="1"/>
        <v>3.0260535832902802</v>
      </c>
      <c r="G13" s="1">
        <f t="shared" si="2"/>
        <v>4.6915559430857061E-2</v>
      </c>
      <c r="H13" s="1">
        <f t="shared" si="3"/>
        <v>3.7376696182833684</v>
      </c>
      <c r="I13" s="1">
        <f t="shared" si="4"/>
        <v>4.7619047619047616E-2</v>
      </c>
    </row>
    <row r="14" spans="1:9" x14ac:dyDescent="0.2">
      <c r="A14">
        <v>13</v>
      </c>
      <c r="B14">
        <v>1440</v>
      </c>
      <c r="C14">
        <v>27</v>
      </c>
      <c r="D14">
        <v>2</v>
      </c>
      <c r="E14" s="1">
        <f t="shared" si="0"/>
        <v>334.1219512195122</v>
      </c>
      <c r="F14" s="2">
        <f t="shared" si="1"/>
        <v>2.992919191181838</v>
      </c>
      <c r="G14" s="1">
        <f t="shared" si="2"/>
        <v>4.156832209974775E-2</v>
      </c>
      <c r="H14" s="1">
        <f t="shared" si="3"/>
        <v>3.2958368660043291</v>
      </c>
      <c r="I14" s="1">
        <f t="shared" si="4"/>
        <v>7.407407407407407E-2</v>
      </c>
    </row>
    <row r="15" spans="1:9" x14ac:dyDescent="0.2">
      <c r="A15">
        <v>14</v>
      </c>
      <c r="B15">
        <v>1590</v>
      </c>
      <c r="C15">
        <v>19</v>
      </c>
      <c r="D15">
        <v>2</v>
      </c>
      <c r="E15" s="1">
        <f t="shared" si="0"/>
        <v>337.78048780487802</v>
      </c>
      <c r="F15" s="2">
        <f t="shared" si="1"/>
        <v>2.9605025633619757</v>
      </c>
      <c r="G15" s="1">
        <f t="shared" si="2"/>
        <v>3.723902595423869E-2</v>
      </c>
      <c r="H15" s="1">
        <f t="shared" si="3"/>
        <v>2.9444389791664403</v>
      </c>
      <c r="I15" s="1">
        <f t="shared" si="4"/>
        <v>0.10526315789473684</v>
      </c>
    </row>
    <row r="16" spans="1:9" x14ac:dyDescent="0.2">
      <c r="A16">
        <v>15</v>
      </c>
      <c r="B16">
        <v>1730</v>
      </c>
      <c r="C16">
        <v>16</v>
      </c>
      <c r="D16">
        <v>2</v>
      </c>
      <c r="E16" s="1">
        <f t="shared" si="0"/>
        <v>341.19512195121951</v>
      </c>
      <c r="F16" s="2">
        <f t="shared" si="1"/>
        <v>2.9308742583458436</v>
      </c>
      <c r="G16" s="1">
        <f t="shared" si="2"/>
        <v>3.3882939402842122E-2</v>
      </c>
      <c r="H16" s="1">
        <f t="shared" si="3"/>
        <v>2.7725887222397811</v>
      </c>
      <c r="I16" s="1">
        <f t="shared" si="4"/>
        <v>0.125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DFB4-446B-8C48-ABEA-239F21652EF5}">
  <dimension ref="A1:D16"/>
  <sheetViews>
    <sheetView zoomScale="170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s="2">
        <v>3.3227976335197345</v>
      </c>
      <c r="B2" s="1">
        <v>0.83069940837993372</v>
      </c>
      <c r="C2" s="1">
        <v>5.4380793089231956</v>
      </c>
      <c r="D2" s="1">
        <v>2.1739130434782608E-2</v>
      </c>
    </row>
    <row r="3" spans="1:4" x14ac:dyDescent="0.2">
      <c r="A3" s="2">
        <v>3.2960848942841068</v>
      </c>
      <c r="B3" s="1">
        <v>0.36623165492045628</v>
      </c>
      <c r="C3" s="1">
        <v>5.1929568508902104</v>
      </c>
      <c r="D3" s="1">
        <v>2.7777777777777776E-2</v>
      </c>
    </row>
    <row r="4" spans="1:4" x14ac:dyDescent="0.2">
      <c r="A4" s="2">
        <v>3.2724080134088918</v>
      </c>
      <c r="B4" s="1">
        <v>0.24240059358584382</v>
      </c>
      <c r="C4" s="1">
        <v>5.0751738152338266</v>
      </c>
      <c r="D4" s="1">
        <v>3.125E-2</v>
      </c>
    </row>
    <row r="5" spans="1:4" x14ac:dyDescent="0.2">
      <c r="A5" s="2">
        <v>3.2413629535931694</v>
      </c>
      <c r="B5" s="1">
        <v>0.1662237412099061</v>
      </c>
      <c r="C5" s="1">
        <v>4.8121843553724171</v>
      </c>
      <c r="D5" s="1">
        <v>3.2520325203252036E-2</v>
      </c>
    </row>
    <row r="6" spans="1:4" x14ac:dyDescent="0.2">
      <c r="A6" s="2">
        <v>3.2134179794654756</v>
      </c>
      <c r="B6" s="1">
        <v>0.12853671917861903</v>
      </c>
      <c r="C6" s="1">
        <v>4.5325994931532563</v>
      </c>
      <c r="D6" s="1">
        <v>3.2258064516129031E-2</v>
      </c>
    </row>
    <row r="7" spans="1:4" x14ac:dyDescent="0.2">
      <c r="A7" s="2">
        <v>3.1834769780262442</v>
      </c>
      <c r="B7" s="1">
        <v>0.10269280574278207</v>
      </c>
      <c r="C7" s="1">
        <v>4.3820266346738812</v>
      </c>
      <c r="D7" s="1">
        <v>3.7499999999999999E-2</v>
      </c>
    </row>
    <row r="8" spans="1:4" x14ac:dyDescent="0.2">
      <c r="A8" s="2">
        <v>3.1638243691642876</v>
      </c>
      <c r="B8" s="1">
        <v>9.0394981976122502E-2</v>
      </c>
      <c r="C8" s="1">
        <v>4.2484952420493594</v>
      </c>
      <c r="D8" s="1">
        <v>5.7142857142857141E-2</v>
      </c>
    </row>
    <row r="9" spans="1:4" x14ac:dyDescent="0.2">
      <c r="A9" s="2">
        <v>3.1395972126502798</v>
      </c>
      <c r="B9" s="1">
        <v>7.8489930316256992E-2</v>
      </c>
      <c r="C9" s="1">
        <v>4.1431347263915326</v>
      </c>
      <c r="D9" s="1">
        <v>4.7619047619047616E-2</v>
      </c>
    </row>
    <row r="10" spans="1:4" x14ac:dyDescent="0.2">
      <c r="A10" s="2">
        <v>3.1157382779846494</v>
      </c>
      <c r="B10" s="1">
        <v>6.9238628399658872E-2</v>
      </c>
      <c r="C10" s="1">
        <v>4.0073331852324712</v>
      </c>
      <c r="D10" s="1">
        <v>7.2727272727272724E-2</v>
      </c>
    </row>
    <row r="11" spans="1:4" x14ac:dyDescent="0.2">
      <c r="A11" s="2">
        <v>3.0899088100082901</v>
      </c>
      <c r="B11" s="1">
        <v>6.1186313069471088E-2</v>
      </c>
      <c r="C11" s="1">
        <v>3.8918202981106265</v>
      </c>
      <c r="D11" s="1">
        <v>6.1224489795918366E-2</v>
      </c>
    </row>
    <row r="12" spans="1:4" x14ac:dyDescent="0.2">
      <c r="A12" s="2">
        <v>3.059929845510859</v>
      </c>
      <c r="B12" s="1">
        <v>5.3682979745804542E-2</v>
      </c>
      <c r="C12" s="1">
        <v>3.6109179126442243</v>
      </c>
      <c r="D12" s="1">
        <v>5.4054054054054057E-2</v>
      </c>
    </row>
    <row r="13" spans="1:4" x14ac:dyDescent="0.2">
      <c r="A13" s="2">
        <v>3.0260535832902802</v>
      </c>
      <c r="B13" s="1">
        <v>4.6915559430857061E-2</v>
      </c>
      <c r="C13" s="1">
        <v>3.7376696182833684</v>
      </c>
      <c r="D13" s="1">
        <v>4.7619047619047616E-2</v>
      </c>
    </row>
    <row r="14" spans="1:4" x14ac:dyDescent="0.2">
      <c r="A14" s="2">
        <v>2.992919191181838</v>
      </c>
      <c r="B14" s="1">
        <v>4.156832209974775E-2</v>
      </c>
      <c r="C14" s="1">
        <v>3.2958368660043291</v>
      </c>
      <c r="D14" s="1">
        <v>7.407407407407407E-2</v>
      </c>
    </row>
    <row r="15" spans="1:4" x14ac:dyDescent="0.2">
      <c r="A15" s="2">
        <v>2.9605025633619757</v>
      </c>
      <c r="B15" s="1">
        <v>3.723902595423869E-2</v>
      </c>
      <c r="C15" s="1">
        <v>2.9444389791664403</v>
      </c>
      <c r="D15" s="1">
        <v>0.10526315789473684</v>
      </c>
    </row>
    <row r="16" spans="1:4" x14ac:dyDescent="0.2">
      <c r="A16" s="2">
        <v>2.9308742583458436</v>
      </c>
      <c r="B16" s="1">
        <v>3.3882939402842122E-2</v>
      </c>
      <c r="C16" s="1">
        <v>2.7725887222397811</v>
      </c>
      <c r="D16" s="1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2021-03-01T13:13:27Z</dcterms:created>
  <dcterms:modified xsi:type="dcterms:W3CDTF">2021-03-10T07:57:02Z</dcterms:modified>
</cp:coreProperties>
</file>