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6 семестр/6.1/"/>
    </mc:Choice>
  </mc:AlternateContent>
  <xr:revisionPtr revIDLastSave="0" documentId="13_ncr:1_{FF69D934-EA25-5C4B-919D-9D304E9F64B7}" xr6:coauthVersionLast="43" xr6:coauthVersionMax="43" xr10:uidLastSave="{00000000-0000-0000-0000-000000000000}"/>
  <bookViews>
    <workbookView xWindow="0" yWindow="0" windowWidth="33600" windowHeight="21000" activeTab="10" xr2:uid="{C49653AA-2738-CD40-9FCD-E67E015735F7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Работа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1" l="1"/>
  <c r="N13" i="11"/>
  <c r="N14" i="11"/>
  <c r="N11" i="11"/>
  <c r="M12" i="11"/>
  <c r="M13" i="11"/>
  <c r="M14" i="11"/>
  <c r="M11" i="11"/>
  <c r="I12" i="11"/>
  <c r="I13" i="11"/>
  <c r="I14" i="11"/>
  <c r="I11" i="11"/>
  <c r="H11" i="11"/>
  <c r="H12" i="11"/>
  <c r="H13" i="11"/>
  <c r="H14" i="11"/>
  <c r="D14" i="11"/>
  <c r="D13" i="11"/>
  <c r="D12" i="11"/>
  <c r="D11" i="11"/>
  <c r="C12" i="11"/>
  <c r="C13" i="11"/>
  <c r="C14" i="11"/>
  <c r="C11" i="11"/>
  <c r="B11" i="11"/>
  <c r="B14" i="11"/>
  <c r="B13" i="11"/>
  <c r="B12" i="1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6" i="2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6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7" i="3"/>
</calcChain>
</file>

<file path=xl/sharedStrings.xml><?xml version="1.0" encoding="utf-8"?>
<sst xmlns="http://schemas.openxmlformats.org/spreadsheetml/2006/main" count="140" uniqueCount="73">
  <si>
    <t>Накопление</t>
  </si>
  <si>
    <t>10с</t>
  </si>
  <si>
    <t>Номер</t>
  </si>
  <si>
    <t>Интенсивность</t>
  </si>
  <si>
    <t>Нижний порог, В</t>
  </si>
  <si>
    <t>Верхний порог, В</t>
  </si>
  <si>
    <t>Ход поглотителя, мм</t>
  </si>
  <si>
    <t>Погрешность</t>
  </si>
  <si>
    <t>Резонансное поглощение</t>
  </si>
  <si>
    <t>Фон (1/сек)</t>
  </si>
  <si>
    <t>Ход поглотителя (мм)</t>
  </si>
  <si>
    <t>Время измерения (сек)</t>
  </si>
  <si>
    <t>Положение держателя (цифра в окне)</t>
  </si>
  <si>
    <t>Толщина поглотителя (мкм)</t>
  </si>
  <si>
    <t>90 (Sn)</t>
  </si>
  <si>
    <t>180 (Sn)</t>
  </si>
  <si>
    <t>310 (Sn)</t>
  </si>
  <si>
    <t>(SnO2)</t>
  </si>
  <si>
    <t>Положение и толщина поглотителей, находящихся в держателе</t>
  </si>
  <si>
    <t>Образец 4</t>
  </si>
  <si>
    <t>Время накопления</t>
  </si>
  <si>
    <t>20 с</t>
  </si>
  <si>
    <t>№</t>
  </si>
  <si>
    <t>v-</t>
  </si>
  <si>
    <t>I-</t>
  </si>
  <si>
    <t>v+</t>
  </si>
  <si>
    <t>I+</t>
  </si>
  <si>
    <t>Образец</t>
  </si>
  <si>
    <t>10 с</t>
  </si>
  <si>
    <t>v</t>
  </si>
  <si>
    <t>I</t>
  </si>
  <si>
    <t>a</t>
  </si>
  <si>
    <t>v0</t>
  </si>
  <si>
    <t>Г</t>
  </si>
  <si>
    <t>37000\pm 70</t>
  </si>
  <si>
    <t>4000\pm 1000</t>
  </si>
  <si>
    <t>2,49\pm 0,02</t>
  </si>
  <si>
    <t>0,58\pm 0,13</t>
  </si>
  <si>
    <t>16300\pm 30</t>
  </si>
  <si>
    <t>3060 \pm 80</t>
  </si>
  <si>
    <t>2,457 \pm 0,012</t>
  </si>
  <si>
    <t>0,96 \pm 0,04</t>
  </si>
  <si>
    <t>4510\pm 15</t>
  </si>
  <si>
    <t>1150 \pm 40</t>
  </si>
  <si>
    <t>2,46 \pm 0,03</t>
  </si>
  <si>
    <t>1,26\pm 0,08</t>
  </si>
  <si>
    <t>43100 \pm 150</t>
  </si>
  <si>
    <t>b-</t>
  </si>
  <si>
    <t>11300 \pm 800</t>
  </si>
  <si>
    <t>0,21 \pm 0,03</t>
  </si>
  <si>
    <t>2,4\pm 0,2</t>
  </si>
  <si>
    <t>e</t>
  </si>
  <si>
    <t>de</t>
  </si>
  <si>
    <t>11,75 \pm 0,10</t>
  </si>
  <si>
    <t>18,73 \pm 0,10</t>
  </si>
  <si>
    <t>25,6\pm 0,3</t>
  </si>
  <si>
    <t>26 \pm 4</t>
  </si>
  <si>
    <t>1,2\pm 0,3</t>
  </si>
  <si>
    <t>1,92\pm 0,08</t>
  </si>
  <si>
    <t>2,5 \pm 0,2</t>
  </si>
  <si>
    <t>4,8\pm 0,4</t>
  </si>
  <si>
    <t>Г1</t>
  </si>
  <si>
    <t>10 \pm 2</t>
  </si>
  <si>
    <t>15,2 \pm 0,6</t>
  </si>
  <si>
    <t>20 \pm 2</t>
  </si>
  <si>
    <t>38 \pm 3</t>
  </si>
  <si>
    <t>vp</t>
  </si>
  <si>
    <t>E</t>
  </si>
  <si>
    <t>V</t>
  </si>
  <si>
    <t>2,0\pm 0,2</t>
  </si>
  <si>
    <t>1,949\pm0,010</t>
  </si>
  <si>
    <t>1,95\pm 0,03</t>
  </si>
  <si>
    <t>1,67 \pm 0,02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</si>
</sst>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Лист1!$C$7:$C$23</c:f>
              <c:numCache>
                <c:formatCode>0.0</c:formatCode>
                <c:ptCount val="17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</c:numCache>
            </c:numRef>
          </c:xVal>
          <c:yVal>
            <c:numRef>
              <c:f>Лист1!$D$7:$D$23</c:f>
              <c:numCache>
                <c:formatCode>General</c:formatCode>
                <c:ptCount val="17"/>
                <c:pt idx="0">
                  <c:v>349.9</c:v>
                </c:pt>
                <c:pt idx="1">
                  <c:v>558.5</c:v>
                </c:pt>
                <c:pt idx="2">
                  <c:v>1068.0999999999999</c:v>
                </c:pt>
                <c:pt idx="3">
                  <c:v>1583.1</c:v>
                </c:pt>
                <c:pt idx="4">
                  <c:v>1950.3</c:v>
                </c:pt>
                <c:pt idx="5">
                  <c:v>2258</c:v>
                </c:pt>
                <c:pt idx="6">
                  <c:v>2652.8</c:v>
                </c:pt>
                <c:pt idx="7">
                  <c:v>3281.8</c:v>
                </c:pt>
                <c:pt idx="8">
                  <c:v>3906.7</c:v>
                </c:pt>
                <c:pt idx="9">
                  <c:v>4423.1000000000004</c:v>
                </c:pt>
                <c:pt idx="10">
                  <c:v>4382.2</c:v>
                </c:pt>
                <c:pt idx="11">
                  <c:v>3671.7</c:v>
                </c:pt>
                <c:pt idx="12">
                  <c:v>2757.9</c:v>
                </c:pt>
                <c:pt idx="13">
                  <c:v>1716.4</c:v>
                </c:pt>
                <c:pt idx="14">
                  <c:v>964</c:v>
                </c:pt>
                <c:pt idx="15">
                  <c:v>475.8</c:v>
                </c:pt>
                <c:pt idx="16">
                  <c:v>259.7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C-044E-9961-E98318F4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63232"/>
        <c:axId val="612109856"/>
      </c:scatterChart>
      <c:valAx>
        <c:axId val="6120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109856"/>
        <c:crosses val="autoZero"/>
        <c:crossBetween val="midCat"/>
      </c:valAx>
      <c:valAx>
        <c:axId val="6121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0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Лист2!$L$5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Лист2!$K$6:$K$41</c:f>
              <c:numCache>
                <c:formatCode>General</c:formatCode>
                <c:ptCount val="36"/>
                <c:pt idx="0">
                  <c:v>-6.37</c:v>
                </c:pt>
                <c:pt idx="1">
                  <c:v>-6.39</c:v>
                </c:pt>
                <c:pt idx="2">
                  <c:v>-7.26</c:v>
                </c:pt>
                <c:pt idx="3">
                  <c:v>-7.06</c:v>
                </c:pt>
                <c:pt idx="4">
                  <c:v>-6.87</c:v>
                </c:pt>
                <c:pt idx="5">
                  <c:v>-6.64</c:v>
                </c:pt>
                <c:pt idx="6">
                  <c:v>-1.1000000000000001</c:v>
                </c:pt>
                <c:pt idx="7">
                  <c:v>-3.72</c:v>
                </c:pt>
                <c:pt idx="8">
                  <c:v>-5.62</c:v>
                </c:pt>
                <c:pt idx="9">
                  <c:v>-2.5299999999999998</c:v>
                </c:pt>
                <c:pt idx="10">
                  <c:v>-2.0099999999999998</c:v>
                </c:pt>
                <c:pt idx="11">
                  <c:v>-1.94</c:v>
                </c:pt>
                <c:pt idx="12">
                  <c:v>-1.55</c:v>
                </c:pt>
                <c:pt idx="13">
                  <c:v>-1.57</c:v>
                </c:pt>
                <c:pt idx="14">
                  <c:v>-1.57</c:v>
                </c:pt>
                <c:pt idx="15">
                  <c:v>-0.87</c:v>
                </c:pt>
                <c:pt idx="16">
                  <c:v>-1.22</c:v>
                </c:pt>
                <c:pt idx="17">
                  <c:v>-1.29</c:v>
                </c:pt>
                <c:pt idx="18">
                  <c:v>5</c:v>
                </c:pt>
                <c:pt idx="19">
                  <c:v>4.99</c:v>
                </c:pt>
                <c:pt idx="20">
                  <c:v>5.75</c:v>
                </c:pt>
                <c:pt idx="21">
                  <c:v>5.58</c:v>
                </c:pt>
                <c:pt idx="22">
                  <c:v>5.4</c:v>
                </c:pt>
                <c:pt idx="23">
                  <c:v>5.2</c:v>
                </c:pt>
                <c:pt idx="24">
                  <c:v>0.87</c:v>
                </c:pt>
                <c:pt idx="25">
                  <c:v>2.92</c:v>
                </c:pt>
                <c:pt idx="26">
                  <c:v>4.3899999999999997</c:v>
                </c:pt>
                <c:pt idx="27">
                  <c:v>2.82</c:v>
                </c:pt>
                <c:pt idx="28">
                  <c:v>1.59</c:v>
                </c:pt>
                <c:pt idx="29">
                  <c:v>1.91</c:v>
                </c:pt>
                <c:pt idx="30">
                  <c:v>1.53</c:v>
                </c:pt>
                <c:pt idx="31">
                  <c:v>1.54</c:v>
                </c:pt>
                <c:pt idx="32">
                  <c:v>1.25</c:v>
                </c:pt>
                <c:pt idx="33">
                  <c:v>0.7</c:v>
                </c:pt>
                <c:pt idx="34">
                  <c:v>1.29</c:v>
                </c:pt>
                <c:pt idx="35">
                  <c:v>1.02</c:v>
                </c:pt>
              </c:numCache>
            </c:numRef>
          </c:xVal>
          <c:yVal>
            <c:numRef>
              <c:f>Лист2!$L$6:$L$41</c:f>
              <c:numCache>
                <c:formatCode>General</c:formatCode>
                <c:ptCount val="36"/>
                <c:pt idx="0">
                  <c:v>42556.5</c:v>
                </c:pt>
                <c:pt idx="1">
                  <c:v>42515.1</c:v>
                </c:pt>
                <c:pt idx="2">
                  <c:v>42649.4</c:v>
                </c:pt>
                <c:pt idx="3">
                  <c:v>42656.4</c:v>
                </c:pt>
                <c:pt idx="4">
                  <c:v>42631.5</c:v>
                </c:pt>
                <c:pt idx="5">
                  <c:v>42670.3</c:v>
                </c:pt>
                <c:pt idx="6">
                  <c:v>36001.300000000003</c:v>
                </c:pt>
                <c:pt idx="7">
                  <c:v>41099.1</c:v>
                </c:pt>
                <c:pt idx="8">
                  <c:v>41459.1</c:v>
                </c:pt>
                <c:pt idx="9">
                  <c:v>40308.199999999997</c:v>
                </c:pt>
                <c:pt idx="10">
                  <c:v>39591.9</c:v>
                </c:pt>
                <c:pt idx="11">
                  <c:v>39358.9</c:v>
                </c:pt>
                <c:pt idx="12">
                  <c:v>38168.9</c:v>
                </c:pt>
                <c:pt idx="13">
                  <c:v>38272.1</c:v>
                </c:pt>
                <c:pt idx="14">
                  <c:v>38221.4</c:v>
                </c:pt>
                <c:pt idx="15">
                  <c:v>34248.800000000003</c:v>
                </c:pt>
                <c:pt idx="16">
                  <c:v>36451.599999999999</c:v>
                </c:pt>
                <c:pt idx="17">
                  <c:v>36907.800000000003</c:v>
                </c:pt>
                <c:pt idx="18">
                  <c:v>43059.5</c:v>
                </c:pt>
                <c:pt idx="19">
                  <c:v>43129</c:v>
                </c:pt>
                <c:pt idx="20">
                  <c:v>43166.1</c:v>
                </c:pt>
                <c:pt idx="21">
                  <c:v>43127.1</c:v>
                </c:pt>
                <c:pt idx="22">
                  <c:v>43190.8</c:v>
                </c:pt>
                <c:pt idx="23">
                  <c:v>43135.5</c:v>
                </c:pt>
                <c:pt idx="24">
                  <c:v>36986.1</c:v>
                </c:pt>
                <c:pt idx="25">
                  <c:v>41795</c:v>
                </c:pt>
                <c:pt idx="26">
                  <c:v>42260.9</c:v>
                </c:pt>
                <c:pt idx="27">
                  <c:v>41114.699999999997</c:v>
                </c:pt>
                <c:pt idx="28">
                  <c:v>40357.599999999999</c:v>
                </c:pt>
                <c:pt idx="29">
                  <c:v>40181</c:v>
                </c:pt>
                <c:pt idx="30">
                  <c:v>39230.5</c:v>
                </c:pt>
                <c:pt idx="31">
                  <c:v>39226.699999999997</c:v>
                </c:pt>
                <c:pt idx="32">
                  <c:v>39187.699999999997</c:v>
                </c:pt>
                <c:pt idx="33">
                  <c:v>35443.4</c:v>
                </c:pt>
                <c:pt idx="34">
                  <c:v>37663.699999999997</c:v>
                </c:pt>
                <c:pt idx="35">
                  <c:v>37905.300000000003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E-344D-BC70-60D39EE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6736"/>
        <c:axId val="668436784"/>
      </c:scatterChart>
      <c:valAx>
        <c:axId val="6681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436784"/>
        <c:crosses val="autoZero"/>
        <c:crossBetween val="midCat"/>
      </c:valAx>
      <c:valAx>
        <c:axId val="668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525619</xdr:colOff>
      <xdr:row>4</xdr:row>
      <xdr:rowOff>103949</xdr:rowOff>
    </xdr:from>
    <xdr:to>
      <xdr:col>14</xdr:col>
      <xdr:colOff>164440</xdr:colOff>
      <xdr:row>17</xdr:row>
      <xdr:rowOff>175011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8639F4-BF44-984A-8328-ABBDAD396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9</xdr:row>
      <xdr:rowOff>0</xdr:rowOff>
    </xdr:from>
    <xdr:to>
      <xdr:col>21</xdr:col>
      <xdr:colOff>685800</xdr:colOff>
      <xdr:row>36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B5312B-70CA-E049-BDD3-33327B43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2A84-2613-4145-8E7C-27B971485209}">
  <dimension ref="A1:M25"/>
  <sheetViews>
    <sheetView topLeftCell="C12" zoomScale="125" workbookViewId="0">
      <selection activeCell="C3" sqref="C3:D23"/>
    </sheetView>
  </sheetViews>
  <sheetFormatPr baseColWidth="10" defaultRowHeight="16" x14ac:dyDescent="0.2"/>
  <cols>
    <col min="3" max="3" width="13.5" bestFit="1" customWidth="1"/>
    <col min="7" max="7" width="19.1640625" bestFit="1" customWidth="1"/>
    <col min="8" max="8" width="12.33203125" bestFit="1" customWidth="1"/>
  </cols>
  <sheetData>
    <row r="1" spans="1:8" x14ac:dyDescent="0.2">
      <c r="A1" t="s">
        <v>0</v>
      </c>
      <c r="B1" t="s">
        <v>1</v>
      </c>
    </row>
    <row r="3" spans="1:8" x14ac:dyDescent="0.2">
      <c r="B3" t="s">
        <v>2</v>
      </c>
      <c r="C3" t="s">
        <v>4</v>
      </c>
      <c r="D3" t="s">
        <v>3</v>
      </c>
      <c r="G3" t="s">
        <v>4</v>
      </c>
      <c r="H3">
        <v>2</v>
      </c>
    </row>
    <row r="4" spans="1:8" x14ac:dyDescent="0.2">
      <c r="B4">
        <v>1</v>
      </c>
      <c r="C4" s="4">
        <v>0</v>
      </c>
      <c r="D4">
        <v>74683</v>
      </c>
    </row>
    <row r="5" spans="1:8" x14ac:dyDescent="0.2">
      <c r="B5">
        <v>2</v>
      </c>
      <c r="C5" s="4">
        <v>0.5</v>
      </c>
      <c r="D5">
        <v>4717.8999999999996</v>
      </c>
      <c r="G5" t="s">
        <v>5</v>
      </c>
      <c r="H5">
        <v>9</v>
      </c>
    </row>
    <row r="6" spans="1:8" x14ac:dyDescent="0.2">
      <c r="B6">
        <v>3</v>
      </c>
      <c r="C6" s="4">
        <v>1</v>
      </c>
      <c r="D6">
        <v>498.4</v>
      </c>
    </row>
    <row r="7" spans="1:8" x14ac:dyDescent="0.2">
      <c r="B7">
        <v>4</v>
      </c>
      <c r="C7" s="4">
        <v>1.5</v>
      </c>
      <c r="D7">
        <v>349.9</v>
      </c>
    </row>
    <row r="8" spans="1:8" x14ac:dyDescent="0.2">
      <c r="B8">
        <v>5</v>
      </c>
      <c r="C8" s="4">
        <v>2</v>
      </c>
      <c r="D8">
        <v>558.5</v>
      </c>
    </row>
    <row r="9" spans="1:8" x14ac:dyDescent="0.2">
      <c r="B9">
        <v>6</v>
      </c>
      <c r="C9" s="4">
        <v>2.5</v>
      </c>
      <c r="D9">
        <v>1068.0999999999999</v>
      </c>
    </row>
    <row r="10" spans="1:8" x14ac:dyDescent="0.2">
      <c r="B10">
        <v>7</v>
      </c>
      <c r="C10" s="4">
        <v>3</v>
      </c>
      <c r="D10">
        <v>1583.1</v>
      </c>
      <c r="G10" t="s">
        <v>6</v>
      </c>
      <c r="H10" t="s">
        <v>7</v>
      </c>
    </row>
    <row r="11" spans="1:8" x14ac:dyDescent="0.2">
      <c r="B11">
        <v>8</v>
      </c>
      <c r="C11" s="4">
        <v>3.5</v>
      </c>
      <c r="D11">
        <v>1950.3</v>
      </c>
      <c r="G11">
        <v>8.77</v>
      </c>
      <c r="H11">
        <v>0.02</v>
      </c>
    </row>
    <row r="12" spans="1:8" x14ac:dyDescent="0.2">
      <c r="B12">
        <v>9</v>
      </c>
      <c r="C12" s="4">
        <v>4</v>
      </c>
      <c r="D12">
        <v>2258</v>
      </c>
    </row>
    <row r="13" spans="1:8" x14ac:dyDescent="0.2">
      <c r="B13">
        <v>10</v>
      </c>
      <c r="C13" s="4">
        <v>4.5</v>
      </c>
      <c r="D13">
        <v>2652.8</v>
      </c>
    </row>
    <row r="14" spans="1:8" x14ac:dyDescent="0.2">
      <c r="B14">
        <v>11</v>
      </c>
      <c r="C14" s="4">
        <v>5</v>
      </c>
      <c r="D14">
        <v>3281.8</v>
      </c>
    </row>
    <row r="15" spans="1:8" x14ac:dyDescent="0.2">
      <c r="B15">
        <v>12</v>
      </c>
      <c r="C15" s="4">
        <v>5.5</v>
      </c>
      <c r="D15">
        <v>3906.7</v>
      </c>
    </row>
    <row r="16" spans="1:8" x14ac:dyDescent="0.2">
      <c r="B16">
        <v>13</v>
      </c>
      <c r="C16" s="4">
        <v>6</v>
      </c>
      <c r="D16">
        <v>4423.1000000000004</v>
      </c>
    </row>
    <row r="17" spans="2:13" x14ac:dyDescent="0.2">
      <c r="B17">
        <v>14</v>
      </c>
      <c r="C17" s="4">
        <v>6.5</v>
      </c>
      <c r="D17">
        <v>4382.2</v>
      </c>
      <c r="G17" t="s">
        <v>8</v>
      </c>
    </row>
    <row r="18" spans="2:13" x14ac:dyDescent="0.2">
      <c r="B18">
        <v>15</v>
      </c>
      <c r="C18" s="4">
        <v>7</v>
      </c>
      <c r="D18">
        <v>3671.7</v>
      </c>
      <c r="G18" t="s">
        <v>9</v>
      </c>
      <c r="H18">
        <v>7.39</v>
      </c>
    </row>
    <row r="19" spans="2:13" x14ac:dyDescent="0.2">
      <c r="B19">
        <v>16</v>
      </c>
      <c r="C19" s="4">
        <v>7.5</v>
      </c>
      <c r="D19">
        <v>2757.9</v>
      </c>
      <c r="G19" t="s">
        <v>10</v>
      </c>
      <c r="H19">
        <v>8.77</v>
      </c>
    </row>
    <row r="20" spans="2:13" x14ac:dyDescent="0.2">
      <c r="B20">
        <v>17</v>
      </c>
      <c r="C20" s="4">
        <v>8</v>
      </c>
      <c r="D20">
        <v>1716.4</v>
      </c>
      <c r="G20" t="s">
        <v>11</v>
      </c>
      <c r="H20">
        <v>20</v>
      </c>
    </row>
    <row r="21" spans="2:13" x14ac:dyDescent="0.2">
      <c r="B21">
        <v>18</v>
      </c>
      <c r="C21" s="4">
        <v>8.5</v>
      </c>
      <c r="D21">
        <v>964</v>
      </c>
    </row>
    <row r="22" spans="2:13" x14ac:dyDescent="0.2">
      <c r="B22">
        <v>19</v>
      </c>
      <c r="C22" s="4">
        <v>9</v>
      </c>
      <c r="D22">
        <v>475.8</v>
      </c>
    </row>
    <row r="23" spans="2:13" x14ac:dyDescent="0.2">
      <c r="B23">
        <v>20</v>
      </c>
      <c r="C23" s="4">
        <v>9.5</v>
      </c>
      <c r="D23">
        <v>259.7</v>
      </c>
      <c r="G23" t="s">
        <v>18</v>
      </c>
    </row>
    <row r="24" spans="2:13" ht="51" x14ac:dyDescent="0.2">
      <c r="G24" s="1" t="s">
        <v>12</v>
      </c>
      <c r="H24" s="2">
        <v>1</v>
      </c>
      <c r="I24" s="2">
        <v>2</v>
      </c>
      <c r="J24" s="2">
        <v>3</v>
      </c>
      <c r="K24" s="2">
        <v>4</v>
      </c>
      <c r="L24" s="2">
        <v>5</v>
      </c>
      <c r="M24" s="2">
        <v>6</v>
      </c>
    </row>
    <row r="25" spans="2:13" ht="34" x14ac:dyDescent="0.2">
      <c r="G25" s="1" t="s">
        <v>13</v>
      </c>
      <c r="H25" t="s">
        <v>14</v>
      </c>
      <c r="I25" t="s">
        <v>15</v>
      </c>
      <c r="J25" t="s">
        <v>16</v>
      </c>
      <c r="K25" t="s">
        <v>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721B-BB5A-F34D-93FC-F45C1D9178B4}">
  <dimension ref="A1:B37"/>
  <sheetViews>
    <sheetView workbookViewId="0">
      <selection activeCell="L17" sqref="L17"/>
    </sheetView>
  </sheetViews>
  <sheetFormatPr baseColWidth="10" defaultRowHeight="16" x14ac:dyDescent="0.2"/>
  <sheetData>
    <row r="1" spans="1:2" x14ac:dyDescent="0.2">
      <c r="A1" t="s">
        <v>29</v>
      </c>
      <c r="B1" t="s">
        <v>30</v>
      </c>
    </row>
    <row r="2" spans="1:2" x14ac:dyDescent="0.2">
      <c r="A2">
        <v>-7.26</v>
      </c>
      <c r="B2">
        <v>42649.4</v>
      </c>
    </row>
    <row r="3" spans="1:2" x14ac:dyDescent="0.2">
      <c r="A3">
        <v>-7.06</v>
      </c>
      <c r="B3">
        <v>42656.4</v>
      </c>
    </row>
    <row r="4" spans="1:2" x14ac:dyDescent="0.2">
      <c r="A4">
        <v>-6.87</v>
      </c>
      <c r="B4">
        <v>42631.5</v>
      </c>
    </row>
    <row r="5" spans="1:2" x14ac:dyDescent="0.2">
      <c r="A5">
        <v>-6.64</v>
      </c>
      <c r="B5">
        <v>42670.3</v>
      </c>
    </row>
    <row r="6" spans="1:2" x14ac:dyDescent="0.2">
      <c r="A6">
        <v>-6.39</v>
      </c>
      <c r="B6">
        <v>42515.1</v>
      </c>
    </row>
    <row r="7" spans="1:2" x14ac:dyDescent="0.2">
      <c r="A7">
        <v>-6.37</v>
      </c>
      <c r="B7">
        <v>42556.5</v>
      </c>
    </row>
    <row r="8" spans="1:2" x14ac:dyDescent="0.2">
      <c r="A8">
        <v>-5.62</v>
      </c>
      <c r="B8">
        <v>41459.1</v>
      </c>
    </row>
    <row r="9" spans="1:2" x14ac:dyDescent="0.2">
      <c r="A9">
        <v>-3.72</v>
      </c>
      <c r="B9">
        <v>41099.1</v>
      </c>
    </row>
    <row r="10" spans="1:2" x14ac:dyDescent="0.2">
      <c r="A10">
        <v>-2.5299999999999998</v>
      </c>
      <c r="B10">
        <v>40308.199999999997</v>
      </c>
    </row>
    <row r="11" spans="1:2" x14ac:dyDescent="0.2">
      <c r="A11">
        <v>-2.0099999999999998</v>
      </c>
      <c r="B11">
        <v>39591.9</v>
      </c>
    </row>
    <row r="12" spans="1:2" x14ac:dyDescent="0.2">
      <c r="A12">
        <v>-1.94</v>
      </c>
      <c r="B12">
        <v>39358.9</v>
      </c>
    </row>
    <row r="13" spans="1:2" x14ac:dyDescent="0.2">
      <c r="A13">
        <v>-1.57</v>
      </c>
      <c r="B13">
        <v>38272.1</v>
      </c>
    </row>
    <row r="14" spans="1:2" x14ac:dyDescent="0.2">
      <c r="A14">
        <v>-1.57</v>
      </c>
      <c r="B14">
        <v>38221.4</v>
      </c>
    </row>
    <row r="15" spans="1:2" x14ac:dyDescent="0.2">
      <c r="A15">
        <v>-1.55</v>
      </c>
      <c r="B15">
        <v>38168.9</v>
      </c>
    </row>
    <row r="16" spans="1:2" x14ac:dyDescent="0.2">
      <c r="A16">
        <v>-1.29</v>
      </c>
      <c r="B16">
        <v>36907.800000000003</v>
      </c>
    </row>
    <row r="17" spans="1:2" x14ac:dyDescent="0.2">
      <c r="A17">
        <v>-1.22</v>
      </c>
      <c r="B17">
        <v>36451.599999999999</v>
      </c>
    </row>
    <row r="18" spans="1:2" x14ac:dyDescent="0.2">
      <c r="A18">
        <v>-1.1000000000000001</v>
      </c>
      <c r="B18">
        <v>36001.300000000003</v>
      </c>
    </row>
    <row r="19" spans="1:2" x14ac:dyDescent="0.2">
      <c r="A19">
        <v>-0.87</v>
      </c>
      <c r="B19">
        <v>34248.800000000003</v>
      </c>
    </row>
    <row r="20" spans="1:2" x14ac:dyDescent="0.2">
      <c r="A20">
        <v>0.7</v>
      </c>
      <c r="B20">
        <v>35443.4</v>
      </c>
    </row>
    <row r="21" spans="1:2" x14ac:dyDescent="0.2">
      <c r="A21">
        <v>0.87</v>
      </c>
      <c r="B21">
        <v>36986.1</v>
      </c>
    </row>
    <row r="22" spans="1:2" x14ac:dyDescent="0.2">
      <c r="A22">
        <v>1.02</v>
      </c>
      <c r="B22">
        <v>37905.300000000003</v>
      </c>
    </row>
    <row r="23" spans="1:2" x14ac:dyDescent="0.2">
      <c r="A23">
        <v>1.25</v>
      </c>
      <c r="B23">
        <v>39187.699999999997</v>
      </c>
    </row>
    <row r="24" spans="1:2" x14ac:dyDescent="0.2">
      <c r="A24">
        <v>1.29</v>
      </c>
      <c r="B24">
        <v>37663.699999999997</v>
      </c>
    </row>
    <row r="25" spans="1:2" x14ac:dyDescent="0.2">
      <c r="A25">
        <v>1.53</v>
      </c>
      <c r="B25">
        <v>39230.5</v>
      </c>
    </row>
    <row r="26" spans="1:2" x14ac:dyDescent="0.2">
      <c r="A26">
        <v>1.54</v>
      </c>
      <c r="B26">
        <v>39226.699999999997</v>
      </c>
    </row>
    <row r="27" spans="1:2" x14ac:dyDescent="0.2">
      <c r="A27">
        <v>1.59</v>
      </c>
      <c r="B27">
        <v>40357.599999999999</v>
      </c>
    </row>
    <row r="28" spans="1:2" x14ac:dyDescent="0.2">
      <c r="A28">
        <v>1.91</v>
      </c>
      <c r="B28">
        <v>40181</v>
      </c>
    </row>
    <row r="29" spans="1:2" x14ac:dyDescent="0.2">
      <c r="A29">
        <v>2.82</v>
      </c>
      <c r="B29">
        <v>41114.699999999997</v>
      </c>
    </row>
    <row r="30" spans="1:2" x14ac:dyDescent="0.2">
      <c r="A30">
        <v>2.92</v>
      </c>
      <c r="B30">
        <v>41795</v>
      </c>
    </row>
    <row r="31" spans="1:2" x14ac:dyDescent="0.2">
      <c r="A31">
        <v>4.3899999999999997</v>
      </c>
      <c r="B31">
        <v>42260.9</v>
      </c>
    </row>
    <row r="32" spans="1:2" x14ac:dyDescent="0.2">
      <c r="A32">
        <v>4.99</v>
      </c>
      <c r="B32">
        <v>43129</v>
      </c>
    </row>
    <row r="33" spans="1:2" x14ac:dyDescent="0.2">
      <c r="A33">
        <v>5</v>
      </c>
      <c r="B33">
        <v>43059.5</v>
      </c>
    </row>
    <row r="34" spans="1:2" x14ac:dyDescent="0.2">
      <c r="A34">
        <v>5.2</v>
      </c>
      <c r="B34">
        <v>43135.5</v>
      </c>
    </row>
    <row r="35" spans="1:2" x14ac:dyDescent="0.2">
      <c r="A35">
        <v>5.4</v>
      </c>
      <c r="B35">
        <v>43190.8</v>
      </c>
    </row>
    <row r="36" spans="1:2" x14ac:dyDescent="0.2">
      <c r="A36">
        <v>5.58</v>
      </c>
      <c r="B36">
        <v>43127.1</v>
      </c>
    </row>
    <row r="37" spans="1:2" x14ac:dyDescent="0.2">
      <c r="A37">
        <v>5.75</v>
      </c>
      <c r="B37">
        <v>43166.1</v>
      </c>
    </row>
  </sheetData>
  <sortState xmlns:xlrd2="http://schemas.microsoft.com/office/spreadsheetml/2017/richdata2" ref="A2:B37">
    <sortCondition ref="A2:A3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7073-2F0E-9645-974F-2E2DDEE5F50F}">
  <dimension ref="A1:N22"/>
  <sheetViews>
    <sheetView tabSelected="1" topLeftCell="B2" zoomScale="161" workbookViewId="0">
      <selection activeCell="H19" sqref="H19"/>
    </sheetView>
  </sheetViews>
  <sheetFormatPr baseColWidth="10" defaultRowHeight="16" x14ac:dyDescent="0.2"/>
  <cols>
    <col min="2" max="2" width="12.1640625" bestFit="1" customWidth="1"/>
    <col min="3" max="3" width="13.1640625" bestFit="1" customWidth="1"/>
    <col min="4" max="4" width="14.6640625" bestFit="1" customWidth="1"/>
    <col min="12" max="13" width="11.1640625" bestFit="1" customWidth="1"/>
    <col min="14" max="14" width="12.1640625" bestFit="1" customWidth="1"/>
  </cols>
  <sheetData>
    <row r="1" spans="1:14" x14ac:dyDescent="0.2">
      <c r="A1" t="s">
        <v>22</v>
      </c>
      <c r="B1" t="s">
        <v>31</v>
      </c>
      <c r="C1" t="s">
        <v>47</v>
      </c>
      <c r="D1" t="s">
        <v>32</v>
      </c>
      <c r="E1" t="s">
        <v>33</v>
      </c>
    </row>
    <row r="2" spans="1:14" x14ac:dyDescent="0.2">
      <c r="A2">
        <v>1</v>
      </c>
      <c r="B2" t="s">
        <v>34</v>
      </c>
      <c r="C2" t="s">
        <v>35</v>
      </c>
      <c r="D2" t="s">
        <v>36</v>
      </c>
      <c r="E2" t="s">
        <v>37</v>
      </c>
    </row>
    <row r="3" spans="1:14" x14ac:dyDescent="0.2">
      <c r="A3">
        <v>2</v>
      </c>
      <c r="B3" t="s">
        <v>38</v>
      </c>
      <c r="C3" t="s">
        <v>39</v>
      </c>
      <c r="D3" t="s">
        <v>40</v>
      </c>
      <c r="E3" t="s">
        <v>41</v>
      </c>
    </row>
    <row r="4" spans="1:14" x14ac:dyDescent="0.2">
      <c r="A4">
        <v>3</v>
      </c>
      <c r="B4" t="s">
        <v>42</v>
      </c>
      <c r="C4" t="s">
        <v>43</v>
      </c>
      <c r="D4" t="s">
        <v>44</v>
      </c>
      <c r="E4" t="s">
        <v>45</v>
      </c>
    </row>
    <row r="5" spans="1:14" x14ac:dyDescent="0.2">
      <c r="A5">
        <v>4</v>
      </c>
      <c r="B5" t="s">
        <v>46</v>
      </c>
      <c r="C5" t="s">
        <v>48</v>
      </c>
      <c r="D5" t="s">
        <v>49</v>
      </c>
      <c r="E5" t="s">
        <v>50</v>
      </c>
    </row>
    <row r="10" spans="1:14" x14ac:dyDescent="0.2">
      <c r="A10" t="s">
        <v>22</v>
      </c>
      <c r="B10" t="s">
        <v>51</v>
      </c>
      <c r="C10" t="s">
        <v>51</v>
      </c>
      <c r="D10" t="s">
        <v>52</v>
      </c>
      <c r="F10" t="s">
        <v>33</v>
      </c>
      <c r="K10" t="s">
        <v>68</v>
      </c>
      <c r="M10" t="s">
        <v>67</v>
      </c>
    </row>
    <row r="11" spans="1:14" x14ac:dyDescent="0.2">
      <c r="A11">
        <v>1</v>
      </c>
      <c r="B11" s="5">
        <f>(37000-32652.5)/(37000-8)</f>
        <v>0.11752541089965397</v>
      </c>
      <c r="C11" s="3">
        <f>B11*100</f>
        <v>11.752541089965398</v>
      </c>
      <c r="D11" s="3">
        <f>C11*((70/37000)^2+(0.02/2.49)^2)^(1/2)</f>
        <v>9.6981142602418496E-2</v>
      </c>
      <c r="F11">
        <v>1.2</v>
      </c>
      <c r="G11">
        <v>0.3</v>
      </c>
      <c r="H11">
        <f>(F11*23.8)/(3*10^8)</f>
        <v>9.5199999999999992E-8</v>
      </c>
      <c r="I11">
        <f>G11/F11*H11</f>
        <v>2.3799999999999998E-8</v>
      </c>
      <c r="K11">
        <v>2.4900000000000002</v>
      </c>
      <c r="L11">
        <v>0.2</v>
      </c>
      <c r="M11">
        <f>(K11*23.8)/(3*10^8)</f>
        <v>1.9754000000000003E-7</v>
      </c>
      <c r="N11">
        <f>M11*L11/K11</f>
        <v>1.586666666666667E-8</v>
      </c>
    </row>
    <row r="12" spans="1:14" x14ac:dyDescent="0.2">
      <c r="A12">
        <v>2</v>
      </c>
      <c r="B12" s="5">
        <f>(16300-13248.7)/(16300-8)</f>
        <v>0.18728823962681065</v>
      </c>
      <c r="C12" s="3">
        <f t="shared" ref="C12:C14" si="0">B12*100</f>
        <v>18.728823962681066</v>
      </c>
      <c r="D12" s="3">
        <f>C12*((30/16300)^2+(0.012/2.457)^2)^(1/2)</f>
        <v>9.7751023634898071E-2</v>
      </c>
      <c r="F12">
        <v>1.92</v>
      </c>
      <c r="G12">
        <v>0.08</v>
      </c>
      <c r="H12">
        <f t="shared" ref="H12:H14" si="1">(F12*23.8)/(3*10^8)</f>
        <v>1.5232E-7</v>
      </c>
      <c r="I12">
        <f t="shared" ref="I12:I14" si="2">G12/F12*H12</f>
        <v>6.3466666666666679E-9</v>
      </c>
      <c r="K12">
        <v>2.4569999999999999</v>
      </c>
      <c r="L12">
        <v>1.2E-2</v>
      </c>
      <c r="M12">
        <f t="shared" ref="M12:M14" si="3">(K12*23.8)/(3*10^8)</f>
        <v>1.94922E-7</v>
      </c>
      <c r="N12">
        <f t="shared" ref="N12:N14" si="4">M12*L12/K12</f>
        <v>9.5200000000000002E-10</v>
      </c>
    </row>
    <row r="13" spans="1:14" x14ac:dyDescent="0.2">
      <c r="A13">
        <v>3</v>
      </c>
      <c r="B13" s="5">
        <f>(4510-3357.9)/(4510-8)</f>
        <v>0.25590848511772546</v>
      </c>
      <c r="C13" s="3">
        <f t="shared" si="0"/>
        <v>25.590848511772545</v>
      </c>
      <c r="D13" s="3">
        <f>C13*((15/4510)^2+(0.03/2.46)^2)^(1/2)</f>
        <v>0.3234817802722606</v>
      </c>
      <c r="F13">
        <v>2.5</v>
      </c>
      <c r="G13">
        <v>0.2</v>
      </c>
      <c r="H13">
        <f t="shared" si="1"/>
        <v>1.9833333333333332E-7</v>
      </c>
      <c r="I13">
        <f t="shared" si="2"/>
        <v>1.5866666666666666E-8</v>
      </c>
      <c r="K13">
        <v>2.46</v>
      </c>
      <c r="L13">
        <v>0.03</v>
      </c>
      <c r="M13">
        <f t="shared" si="3"/>
        <v>1.9516000000000001E-7</v>
      </c>
      <c r="N13">
        <f t="shared" si="4"/>
        <v>2.3800000000000001E-9</v>
      </c>
    </row>
    <row r="14" spans="1:14" x14ac:dyDescent="0.2">
      <c r="A14">
        <v>4</v>
      </c>
      <c r="B14" s="5">
        <f>(43100-31796.7)/(43100-8)</f>
        <v>0.26230622853429869</v>
      </c>
      <c r="C14" s="3">
        <f t="shared" si="0"/>
        <v>26.230622853429868</v>
      </c>
      <c r="D14" s="3">
        <f>C14*((150/43100)^2+(0.03/0.21)^2)^(1/2)</f>
        <v>3.7483436708443372</v>
      </c>
      <c r="F14">
        <v>4.8</v>
      </c>
      <c r="G14">
        <v>0.4</v>
      </c>
      <c r="H14">
        <f t="shared" si="1"/>
        <v>3.8079999999999997E-7</v>
      </c>
      <c r="I14">
        <f t="shared" si="2"/>
        <v>3.1733333333333333E-8</v>
      </c>
      <c r="K14">
        <v>0.21</v>
      </c>
      <c r="L14">
        <v>0.03</v>
      </c>
      <c r="M14">
        <f t="shared" si="3"/>
        <v>1.6660000000000002E-8</v>
      </c>
      <c r="N14">
        <f t="shared" si="4"/>
        <v>2.3800000000000005E-9</v>
      </c>
    </row>
    <row r="18" spans="1:6" x14ac:dyDescent="0.2">
      <c r="A18" t="s">
        <v>22</v>
      </c>
      <c r="B18" t="s">
        <v>51</v>
      </c>
      <c r="C18" t="s">
        <v>33</v>
      </c>
      <c r="D18" t="s">
        <v>61</v>
      </c>
      <c r="E18" t="s">
        <v>66</v>
      </c>
      <c r="F18" t="s">
        <v>67</v>
      </c>
    </row>
    <row r="19" spans="1:6" x14ac:dyDescent="0.2">
      <c r="A19">
        <v>1</v>
      </c>
      <c r="B19" s="3" t="s">
        <v>53</v>
      </c>
      <c r="C19" t="s">
        <v>57</v>
      </c>
      <c r="D19" t="s">
        <v>62</v>
      </c>
      <c r="E19" t="s">
        <v>36</v>
      </c>
      <c r="F19" t="s">
        <v>69</v>
      </c>
    </row>
    <row r="20" spans="1:6" x14ac:dyDescent="0.2">
      <c r="A20">
        <v>2</v>
      </c>
      <c r="B20" s="3" t="s">
        <v>54</v>
      </c>
      <c r="C20" t="s">
        <v>58</v>
      </c>
      <c r="D20" t="s">
        <v>63</v>
      </c>
      <c r="E20" t="s">
        <v>40</v>
      </c>
      <c r="F20" t="s">
        <v>70</v>
      </c>
    </row>
    <row r="21" spans="1:6" x14ac:dyDescent="0.2">
      <c r="A21">
        <v>3</v>
      </c>
      <c r="B21" s="3" t="s">
        <v>55</v>
      </c>
      <c r="C21" t="s">
        <v>59</v>
      </c>
      <c r="D21" t="s">
        <v>64</v>
      </c>
      <c r="E21" t="s">
        <v>44</v>
      </c>
      <c r="F21" t="s">
        <v>71</v>
      </c>
    </row>
    <row r="22" spans="1:6" x14ac:dyDescent="0.2">
      <c r="A22">
        <v>4</v>
      </c>
      <c r="B22" s="3" t="s">
        <v>56</v>
      </c>
      <c r="C22" t="s">
        <v>60</v>
      </c>
      <c r="D22" t="s">
        <v>65</v>
      </c>
      <c r="E22" t="s">
        <v>49</v>
      </c>
      <c r="F22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576D-8C69-2C4D-A622-57B7C755D1C3}">
  <dimension ref="A1:L41"/>
  <sheetViews>
    <sheetView workbookViewId="0">
      <selection activeCell="H31" sqref="H31"/>
    </sheetView>
  </sheetViews>
  <sheetFormatPr baseColWidth="10" defaultRowHeight="16" x14ac:dyDescent="0.2"/>
  <cols>
    <col min="1" max="1" width="23.5" bestFit="1" customWidth="1"/>
  </cols>
  <sheetData>
    <row r="1" spans="1:12" x14ac:dyDescent="0.2">
      <c r="A1" t="s">
        <v>19</v>
      </c>
      <c r="B1">
        <v>4</v>
      </c>
    </row>
    <row r="2" spans="1:12" x14ac:dyDescent="0.2">
      <c r="A2" t="s">
        <v>20</v>
      </c>
      <c r="B2" t="s">
        <v>21</v>
      </c>
    </row>
    <row r="4" spans="1:12" x14ac:dyDescent="0.2">
      <c r="D4" t="s">
        <v>22</v>
      </c>
      <c r="E4" t="s">
        <v>23</v>
      </c>
      <c r="F4" t="s">
        <v>24</v>
      </c>
      <c r="G4" t="s">
        <v>25</v>
      </c>
      <c r="H4" t="s">
        <v>26</v>
      </c>
    </row>
    <row r="5" spans="1:12" x14ac:dyDescent="0.2">
      <c r="A5" t="s">
        <v>8</v>
      </c>
      <c r="D5">
        <v>1</v>
      </c>
      <c r="E5">
        <v>0</v>
      </c>
      <c r="F5">
        <v>0</v>
      </c>
      <c r="G5">
        <v>0</v>
      </c>
      <c r="H5">
        <v>0</v>
      </c>
      <c r="K5" t="s">
        <v>29</v>
      </c>
      <c r="L5" t="s">
        <v>30</v>
      </c>
    </row>
    <row r="6" spans="1:12" x14ac:dyDescent="0.2">
      <c r="A6" t="s">
        <v>9</v>
      </c>
      <c r="B6">
        <v>7.39</v>
      </c>
      <c r="D6">
        <v>2</v>
      </c>
      <c r="E6">
        <v>6.37</v>
      </c>
      <c r="F6">
        <v>42556.5</v>
      </c>
      <c r="G6">
        <v>5</v>
      </c>
      <c r="H6">
        <v>43059.5</v>
      </c>
      <c r="K6">
        <f>-E6</f>
        <v>-6.37</v>
      </c>
      <c r="L6">
        <v>42556.5</v>
      </c>
    </row>
    <row r="7" spans="1:12" x14ac:dyDescent="0.2">
      <c r="A7" t="s">
        <v>10</v>
      </c>
      <c r="B7">
        <v>8.77</v>
      </c>
      <c r="D7">
        <v>3</v>
      </c>
      <c r="E7">
        <v>6.39</v>
      </c>
      <c r="F7">
        <v>42515.1</v>
      </c>
      <c r="G7">
        <v>4.99</v>
      </c>
      <c r="H7">
        <v>43129</v>
      </c>
      <c r="K7">
        <f t="shared" ref="K7:K23" si="0">-E7</f>
        <v>-6.39</v>
      </c>
      <c r="L7">
        <v>42515.1</v>
      </c>
    </row>
    <row r="8" spans="1:12" x14ac:dyDescent="0.2">
      <c r="A8" t="s">
        <v>11</v>
      </c>
      <c r="B8">
        <v>20</v>
      </c>
      <c r="D8">
        <v>4</v>
      </c>
      <c r="E8">
        <v>7.26</v>
      </c>
      <c r="F8">
        <v>42649.4</v>
      </c>
      <c r="G8">
        <v>5.75</v>
      </c>
      <c r="H8">
        <v>43166.1</v>
      </c>
      <c r="K8">
        <f t="shared" si="0"/>
        <v>-7.26</v>
      </c>
      <c r="L8">
        <v>42649.4</v>
      </c>
    </row>
    <row r="9" spans="1:12" x14ac:dyDescent="0.2">
      <c r="D9">
        <v>5</v>
      </c>
      <c r="E9">
        <v>7.06</v>
      </c>
      <c r="F9">
        <v>42656.4</v>
      </c>
      <c r="G9">
        <v>5.58</v>
      </c>
      <c r="H9">
        <v>43127.1</v>
      </c>
      <c r="K9">
        <f t="shared" si="0"/>
        <v>-7.06</v>
      </c>
      <c r="L9">
        <v>42656.4</v>
      </c>
    </row>
    <row r="10" spans="1:12" x14ac:dyDescent="0.2">
      <c r="D10">
        <v>6</v>
      </c>
      <c r="E10">
        <v>6.87</v>
      </c>
      <c r="F10">
        <v>42631.5</v>
      </c>
      <c r="G10">
        <v>5.4</v>
      </c>
      <c r="H10">
        <v>43190.8</v>
      </c>
      <c r="K10">
        <f t="shared" si="0"/>
        <v>-6.87</v>
      </c>
      <c r="L10">
        <v>42631.5</v>
      </c>
    </row>
    <row r="11" spans="1:12" x14ac:dyDescent="0.2">
      <c r="D11">
        <v>7</v>
      </c>
      <c r="E11">
        <v>6.64</v>
      </c>
      <c r="F11">
        <v>42670.3</v>
      </c>
      <c r="G11">
        <v>5.2</v>
      </c>
      <c r="H11">
        <v>43135.5</v>
      </c>
      <c r="K11">
        <f t="shared" si="0"/>
        <v>-6.64</v>
      </c>
      <c r="L11">
        <v>42670.3</v>
      </c>
    </row>
    <row r="12" spans="1:12" x14ac:dyDescent="0.2">
      <c r="D12">
        <v>8</v>
      </c>
      <c r="E12">
        <v>1.1000000000000001</v>
      </c>
      <c r="F12">
        <v>36001.300000000003</v>
      </c>
      <c r="G12">
        <v>0.87</v>
      </c>
      <c r="H12">
        <v>36986.1</v>
      </c>
      <c r="K12">
        <f t="shared" si="0"/>
        <v>-1.1000000000000001</v>
      </c>
      <c r="L12">
        <v>36001.300000000003</v>
      </c>
    </row>
    <row r="13" spans="1:12" x14ac:dyDescent="0.2">
      <c r="D13">
        <v>9</v>
      </c>
      <c r="E13">
        <v>3.72</v>
      </c>
      <c r="F13">
        <v>41099.1</v>
      </c>
      <c r="G13">
        <v>2.92</v>
      </c>
      <c r="H13">
        <v>41795</v>
      </c>
      <c r="K13">
        <f t="shared" si="0"/>
        <v>-3.72</v>
      </c>
      <c r="L13">
        <v>41099.1</v>
      </c>
    </row>
    <row r="14" spans="1:12" x14ac:dyDescent="0.2">
      <c r="D14">
        <v>10</v>
      </c>
      <c r="E14">
        <v>5.62</v>
      </c>
      <c r="F14">
        <v>41459.1</v>
      </c>
      <c r="G14">
        <v>4.3899999999999997</v>
      </c>
      <c r="H14">
        <v>42260.9</v>
      </c>
      <c r="K14">
        <f t="shared" si="0"/>
        <v>-5.62</v>
      </c>
      <c r="L14">
        <v>41459.1</v>
      </c>
    </row>
    <row r="15" spans="1:12" x14ac:dyDescent="0.2">
      <c r="D15">
        <v>11</v>
      </c>
      <c r="E15">
        <v>2.5299999999999998</v>
      </c>
      <c r="F15">
        <v>40308.199999999997</v>
      </c>
      <c r="G15">
        <v>2.82</v>
      </c>
      <c r="H15">
        <v>41114.699999999997</v>
      </c>
      <c r="K15">
        <f t="shared" si="0"/>
        <v>-2.5299999999999998</v>
      </c>
      <c r="L15">
        <v>40308.199999999997</v>
      </c>
    </row>
    <row r="16" spans="1:12" x14ac:dyDescent="0.2">
      <c r="D16">
        <v>12</v>
      </c>
      <c r="E16">
        <v>2.0099999999999998</v>
      </c>
      <c r="F16">
        <v>39591.9</v>
      </c>
      <c r="G16">
        <v>1.59</v>
      </c>
      <c r="H16">
        <v>40357.599999999999</v>
      </c>
      <c r="K16">
        <f t="shared" si="0"/>
        <v>-2.0099999999999998</v>
      </c>
      <c r="L16">
        <v>39591.9</v>
      </c>
    </row>
    <row r="17" spans="4:12" x14ac:dyDescent="0.2">
      <c r="D17">
        <v>13</v>
      </c>
      <c r="E17">
        <v>1.94</v>
      </c>
      <c r="F17">
        <v>39358.9</v>
      </c>
      <c r="G17">
        <v>1.91</v>
      </c>
      <c r="H17">
        <v>40181</v>
      </c>
      <c r="K17">
        <f t="shared" si="0"/>
        <v>-1.94</v>
      </c>
      <c r="L17">
        <v>39358.9</v>
      </c>
    </row>
    <row r="18" spans="4:12" x14ac:dyDescent="0.2">
      <c r="D18">
        <v>14</v>
      </c>
      <c r="E18">
        <v>1.55</v>
      </c>
      <c r="F18">
        <v>38168.9</v>
      </c>
      <c r="G18">
        <v>1.53</v>
      </c>
      <c r="H18">
        <v>39230.5</v>
      </c>
      <c r="K18">
        <f t="shared" si="0"/>
        <v>-1.55</v>
      </c>
      <c r="L18">
        <v>38168.9</v>
      </c>
    </row>
    <row r="19" spans="4:12" x14ac:dyDescent="0.2">
      <c r="D19">
        <v>15</v>
      </c>
      <c r="E19">
        <v>1.57</v>
      </c>
      <c r="F19">
        <v>38272.1</v>
      </c>
      <c r="G19">
        <v>1.54</v>
      </c>
      <c r="H19">
        <v>39226.699999999997</v>
      </c>
      <c r="K19">
        <f t="shared" si="0"/>
        <v>-1.57</v>
      </c>
      <c r="L19">
        <v>38272.1</v>
      </c>
    </row>
    <row r="20" spans="4:12" x14ac:dyDescent="0.2">
      <c r="D20">
        <v>16</v>
      </c>
      <c r="E20">
        <v>1.57</v>
      </c>
      <c r="F20">
        <v>38221.4</v>
      </c>
      <c r="G20">
        <v>1.25</v>
      </c>
      <c r="H20">
        <v>39187.699999999997</v>
      </c>
      <c r="K20">
        <f t="shared" si="0"/>
        <v>-1.57</v>
      </c>
      <c r="L20">
        <v>38221.4</v>
      </c>
    </row>
    <row r="21" spans="4:12" x14ac:dyDescent="0.2">
      <c r="D21">
        <v>17</v>
      </c>
      <c r="E21">
        <v>0.87</v>
      </c>
      <c r="F21">
        <v>34248.800000000003</v>
      </c>
      <c r="G21">
        <v>0.7</v>
      </c>
      <c r="H21">
        <v>35443.4</v>
      </c>
      <c r="K21">
        <f t="shared" si="0"/>
        <v>-0.87</v>
      </c>
      <c r="L21">
        <v>34248.800000000003</v>
      </c>
    </row>
    <row r="22" spans="4:12" x14ac:dyDescent="0.2">
      <c r="D22">
        <v>18</v>
      </c>
      <c r="E22">
        <v>1.22</v>
      </c>
      <c r="F22">
        <v>36451.599999999999</v>
      </c>
      <c r="G22">
        <v>1.29</v>
      </c>
      <c r="H22">
        <v>37663.699999999997</v>
      </c>
      <c r="K22">
        <f t="shared" si="0"/>
        <v>-1.22</v>
      </c>
      <c r="L22">
        <v>36451.599999999999</v>
      </c>
    </row>
    <row r="23" spans="4:12" x14ac:dyDescent="0.2">
      <c r="D23">
        <v>19</v>
      </c>
      <c r="E23">
        <v>1.29</v>
      </c>
      <c r="F23">
        <v>36907.800000000003</v>
      </c>
      <c r="G23">
        <v>1.02</v>
      </c>
      <c r="H23">
        <v>37905.300000000003</v>
      </c>
      <c r="K23">
        <f t="shared" si="0"/>
        <v>-1.29</v>
      </c>
      <c r="L23">
        <v>36907.800000000003</v>
      </c>
    </row>
    <row r="24" spans="4:12" x14ac:dyDescent="0.2">
      <c r="K24">
        <v>5</v>
      </c>
      <c r="L24">
        <v>43059.5</v>
      </c>
    </row>
    <row r="25" spans="4:12" x14ac:dyDescent="0.2">
      <c r="K25">
        <v>4.99</v>
      </c>
      <c r="L25">
        <v>43129</v>
      </c>
    </row>
    <row r="26" spans="4:12" x14ac:dyDescent="0.2">
      <c r="K26">
        <v>5.75</v>
      </c>
      <c r="L26">
        <v>43166.1</v>
      </c>
    </row>
    <row r="27" spans="4:12" x14ac:dyDescent="0.2">
      <c r="K27">
        <v>5.58</v>
      </c>
      <c r="L27">
        <v>43127.1</v>
      </c>
    </row>
    <row r="28" spans="4:12" x14ac:dyDescent="0.2">
      <c r="K28">
        <v>5.4</v>
      </c>
      <c r="L28">
        <v>43190.8</v>
      </c>
    </row>
    <row r="29" spans="4:12" x14ac:dyDescent="0.2">
      <c r="K29">
        <v>5.2</v>
      </c>
      <c r="L29">
        <v>43135.5</v>
      </c>
    </row>
    <row r="30" spans="4:12" x14ac:dyDescent="0.2">
      <c r="K30">
        <v>0.87</v>
      </c>
      <c r="L30">
        <v>36986.1</v>
      </c>
    </row>
    <row r="31" spans="4:12" x14ac:dyDescent="0.2">
      <c r="K31">
        <v>2.92</v>
      </c>
      <c r="L31">
        <v>41795</v>
      </c>
    </row>
    <row r="32" spans="4:12" x14ac:dyDescent="0.2">
      <c r="K32">
        <v>4.3899999999999997</v>
      </c>
      <c r="L32">
        <v>42260.9</v>
      </c>
    </row>
    <row r="33" spans="11:12" x14ac:dyDescent="0.2">
      <c r="K33">
        <v>2.82</v>
      </c>
      <c r="L33">
        <v>41114.699999999997</v>
      </c>
    </row>
    <row r="34" spans="11:12" x14ac:dyDescent="0.2">
      <c r="K34">
        <v>1.59</v>
      </c>
      <c r="L34">
        <v>40357.599999999999</v>
      </c>
    </row>
    <row r="35" spans="11:12" x14ac:dyDescent="0.2">
      <c r="K35">
        <v>1.91</v>
      </c>
      <c r="L35">
        <v>40181</v>
      </c>
    </row>
    <row r="36" spans="11:12" x14ac:dyDescent="0.2">
      <c r="K36">
        <v>1.53</v>
      </c>
      <c r="L36">
        <v>39230.5</v>
      </c>
    </row>
    <row r="37" spans="11:12" x14ac:dyDescent="0.2">
      <c r="K37">
        <v>1.54</v>
      </c>
      <c r="L37">
        <v>39226.699999999997</v>
      </c>
    </row>
    <row r="38" spans="11:12" x14ac:dyDescent="0.2">
      <c r="K38">
        <v>1.25</v>
      </c>
      <c r="L38">
        <v>39187.699999999997</v>
      </c>
    </row>
    <row r="39" spans="11:12" x14ac:dyDescent="0.2">
      <c r="K39">
        <v>0.7</v>
      </c>
      <c r="L39">
        <v>35443.4</v>
      </c>
    </row>
    <row r="40" spans="11:12" x14ac:dyDescent="0.2">
      <c r="K40">
        <v>1.29</v>
      </c>
      <c r="L40">
        <v>37663.699999999997</v>
      </c>
    </row>
    <row r="41" spans="11:12" x14ac:dyDescent="0.2">
      <c r="K41">
        <v>1.02</v>
      </c>
      <c r="L41">
        <v>37905.300000000003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4790-F963-5048-92D6-5D7F6E8B4227}">
  <dimension ref="A1:L36"/>
  <sheetViews>
    <sheetView zoomScale="125" workbookViewId="0">
      <selection activeCell="K6" sqref="K6:L36"/>
    </sheetView>
  </sheetViews>
  <sheetFormatPr baseColWidth="10" defaultRowHeight="16" x14ac:dyDescent="0.2"/>
  <sheetData>
    <row r="1" spans="1:12" x14ac:dyDescent="0.2">
      <c r="A1" t="s">
        <v>27</v>
      </c>
      <c r="B1">
        <v>1</v>
      </c>
    </row>
    <row r="2" spans="1:12" x14ac:dyDescent="0.2">
      <c r="A2" t="s">
        <v>20</v>
      </c>
      <c r="B2" t="s">
        <v>28</v>
      </c>
    </row>
    <row r="5" spans="1:12" x14ac:dyDescent="0.2">
      <c r="A5" t="s">
        <v>8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</row>
    <row r="6" spans="1:12" x14ac:dyDescent="0.2">
      <c r="A6" t="s">
        <v>9</v>
      </c>
      <c r="B6">
        <v>7.3</v>
      </c>
      <c r="E6">
        <v>1</v>
      </c>
      <c r="F6">
        <v>0</v>
      </c>
      <c r="G6">
        <v>0</v>
      </c>
      <c r="H6">
        <v>0</v>
      </c>
      <c r="I6">
        <v>0</v>
      </c>
      <c r="K6" t="s">
        <v>29</v>
      </c>
      <c r="L6" t="s">
        <v>30</v>
      </c>
    </row>
    <row r="7" spans="1:12" x14ac:dyDescent="0.2">
      <c r="A7" t="s">
        <v>10</v>
      </c>
      <c r="B7">
        <v>8.77</v>
      </c>
      <c r="E7">
        <v>2</v>
      </c>
      <c r="F7">
        <v>1.1399999999999999</v>
      </c>
      <c r="G7">
        <v>36731</v>
      </c>
      <c r="H7">
        <v>0.91</v>
      </c>
      <c r="I7">
        <v>37238.300000000003</v>
      </c>
      <c r="K7">
        <f>-F7</f>
        <v>-1.1399999999999999</v>
      </c>
      <c r="L7">
        <v>36731</v>
      </c>
    </row>
    <row r="8" spans="1:12" x14ac:dyDescent="0.2">
      <c r="A8" t="s">
        <v>11</v>
      </c>
      <c r="B8">
        <v>10</v>
      </c>
      <c r="E8">
        <v>3</v>
      </c>
      <c r="F8">
        <v>2.02</v>
      </c>
      <c r="G8">
        <v>36766.199999999997</v>
      </c>
      <c r="H8">
        <v>1.6</v>
      </c>
      <c r="I8">
        <v>36617.300000000003</v>
      </c>
      <c r="K8">
        <f t="shared" ref="K8:K21" si="0">-F8</f>
        <v>-2.02</v>
      </c>
      <c r="L8">
        <v>36766.199999999997</v>
      </c>
    </row>
    <row r="9" spans="1:12" x14ac:dyDescent="0.2">
      <c r="E9">
        <v>4</v>
      </c>
      <c r="F9">
        <v>3.75</v>
      </c>
      <c r="G9">
        <v>36712.9</v>
      </c>
      <c r="H9">
        <v>2.96</v>
      </c>
      <c r="I9">
        <v>35534.1</v>
      </c>
      <c r="K9">
        <f t="shared" si="0"/>
        <v>-3.75</v>
      </c>
      <c r="L9">
        <v>36712.9</v>
      </c>
    </row>
    <row r="10" spans="1:12" x14ac:dyDescent="0.2">
      <c r="E10">
        <v>5</v>
      </c>
      <c r="F10">
        <v>5.14</v>
      </c>
      <c r="G10">
        <v>36723.599999999999</v>
      </c>
      <c r="H10">
        <v>4.04</v>
      </c>
      <c r="I10">
        <v>37111.599999999999</v>
      </c>
      <c r="K10">
        <f t="shared" si="0"/>
        <v>-5.14</v>
      </c>
      <c r="L10">
        <v>36723.599999999999</v>
      </c>
    </row>
    <row r="11" spans="1:12" x14ac:dyDescent="0.2">
      <c r="E11">
        <v>6</v>
      </c>
      <c r="F11">
        <v>6.28</v>
      </c>
      <c r="G11">
        <v>36727.9</v>
      </c>
      <c r="H11">
        <v>4.9000000000000004</v>
      </c>
      <c r="I11">
        <v>37357.4</v>
      </c>
      <c r="K11">
        <f t="shared" si="0"/>
        <v>-6.28</v>
      </c>
      <c r="L11">
        <v>36727.9</v>
      </c>
    </row>
    <row r="12" spans="1:12" x14ac:dyDescent="0.2">
      <c r="E12">
        <v>7</v>
      </c>
      <c r="F12">
        <v>6.98</v>
      </c>
      <c r="G12">
        <v>36734.5</v>
      </c>
      <c r="H12">
        <v>5.52</v>
      </c>
      <c r="I12">
        <v>37410.800000000003</v>
      </c>
      <c r="K12">
        <f t="shared" si="0"/>
        <v>-6.98</v>
      </c>
      <c r="L12">
        <v>36734.5</v>
      </c>
    </row>
    <row r="13" spans="1:12" x14ac:dyDescent="0.2">
      <c r="E13">
        <v>8</v>
      </c>
      <c r="F13">
        <v>4.76</v>
      </c>
      <c r="G13">
        <v>36741.800000000003</v>
      </c>
      <c r="H13">
        <v>3.72</v>
      </c>
      <c r="I13">
        <v>36867.800000000003</v>
      </c>
      <c r="K13">
        <f t="shared" si="0"/>
        <v>-4.76</v>
      </c>
      <c r="L13">
        <v>36741.800000000003</v>
      </c>
    </row>
    <row r="14" spans="1:12" x14ac:dyDescent="0.2">
      <c r="E14">
        <v>9</v>
      </c>
      <c r="F14">
        <v>3.99</v>
      </c>
      <c r="G14">
        <v>36723</v>
      </c>
      <c r="H14">
        <v>3.16</v>
      </c>
      <c r="I14">
        <v>36317.800000000003</v>
      </c>
      <c r="K14">
        <f t="shared" si="0"/>
        <v>-3.99</v>
      </c>
      <c r="L14">
        <v>36723</v>
      </c>
    </row>
    <row r="15" spans="1:12" x14ac:dyDescent="0.2">
      <c r="E15">
        <v>10</v>
      </c>
      <c r="F15">
        <v>3.47</v>
      </c>
      <c r="G15">
        <v>36755.1</v>
      </c>
      <c r="H15">
        <v>2.74</v>
      </c>
      <c r="I15">
        <v>34547.9</v>
      </c>
      <c r="K15">
        <f t="shared" si="0"/>
        <v>-3.47</v>
      </c>
      <c r="L15">
        <v>36755.1</v>
      </c>
    </row>
    <row r="16" spans="1:12" x14ac:dyDescent="0.2">
      <c r="E16">
        <v>11</v>
      </c>
      <c r="F16">
        <v>2.87</v>
      </c>
      <c r="G16">
        <v>37097.4</v>
      </c>
      <c r="H16">
        <v>2.2599999999999998</v>
      </c>
      <c r="I16">
        <v>34412.400000000001</v>
      </c>
      <c r="K16">
        <f t="shared" si="0"/>
        <v>-2.87</v>
      </c>
      <c r="L16">
        <v>37097.4</v>
      </c>
    </row>
    <row r="17" spans="5:12" x14ac:dyDescent="0.2">
      <c r="E17">
        <v>12</v>
      </c>
      <c r="F17">
        <v>3.66</v>
      </c>
      <c r="G17">
        <v>37109.1</v>
      </c>
      <c r="H17">
        <v>2.9</v>
      </c>
      <c r="I17">
        <v>35678.300000000003</v>
      </c>
      <c r="K17">
        <f t="shared" si="0"/>
        <v>-3.66</v>
      </c>
      <c r="L17">
        <v>37109.1</v>
      </c>
    </row>
    <row r="18" spans="5:12" x14ac:dyDescent="0.2">
      <c r="E18">
        <v>13</v>
      </c>
      <c r="F18">
        <v>2.57</v>
      </c>
      <c r="G18">
        <v>37040.800000000003</v>
      </c>
      <c r="H18">
        <v>2.06</v>
      </c>
      <c r="I18">
        <v>35460.300000000003</v>
      </c>
      <c r="K18">
        <f t="shared" si="0"/>
        <v>-2.57</v>
      </c>
      <c r="L18">
        <v>37040.800000000003</v>
      </c>
    </row>
    <row r="19" spans="5:12" x14ac:dyDescent="0.2">
      <c r="E19">
        <v>14</v>
      </c>
      <c r="F19">
        <v>2.41</v>
      </c>
      <c r="G19">
        <v>37024.1</v>
      </c>
      <c r="H19">
        <v>1.92</v>
      </c>
      <c r="I19">
        <v>36100.5</v>
      </c>
      <c r="K19">
        <f t="shared" si="0"/>
        <v>-2.41</v>
      </c>
      <c r="L19">
        <v>37024.1</v>
      </c>
    </row>
    <row r="20" spans="5:12" x14ac:dyDescent="0.2">
      <c r="E20">
        <v>15</v>
      </c>
      <c r="F20">
        <v>1.58</v>
      </c>
      <c r="G20">
        <v>37119.199999999997</v>
      </c>
      <c r="H20">
        <v>1.25</v>
      </c>
      <c r="I20">
        <v>37410.6</v>
      </c>
      <c r="K20">
        <f t="shared" si="0"/>
        <v>-1.58</v>
      </c>
      <c r="L20">
        <v>37119.199999999997</v>
      </c>
    </row>
    <row r="21" spans="5:12" x14ac:dyDescent="0.2">
      <c r="E21">
        <v>16</v>
      </c>
      <c r="F21">
        <v>0.9</v>
      </c>
      <c r="G21">
        <v>37100.300000000003</v>
      </c>
      <c r="H21">
        <v>0.7</v>
      </c>
      <c r="I21">
        <v>37572.300000000003</v>
      </c>
      <c r="K21">
        <f t="shared" si="0"/>
        <v>-0.9</v>
      </c>
      <c r="L21">
        <v>37100.300000000003</v>
      </c>
    </row>
    <row r="22" spans="5:12" x14ac:dyDescent="0.2">
      <c r="K22">
        <v>0.91</v>
      </c>
      <c r="L22">
        <v>37238.300000000003</v>
      </c>
    </row>
    <row r="23" spans="5:12" x14ac:dyDescent="0.2">
      <c r="K23">
        <v>1.6</v>
      </c>
      <c r="L23">
        <v>36617.300000000003</v>
      </c>
    </row>
    <row r="24" spans="5:12" x14ac:dyDescent="0.2">
      <c r="K24">
        <v>2.96</v>
      </c>
      <c r="L24">
        <v>35534.1</v>
      </c>
    </row>
    <row r="25" spans="5:12" x14ac:dyDescent="0.2">
      <c r="K25">
        <v>4.04</v>
      </c>
      <c r="L25">
        <v>37111.599999999999</v>
      </c>
    </row>
    <row r="26" spans="5:12" x14ac:dyDescent="0.2">
      <c r="K26">
        <v>4.9000000000000004</v>
      </c>
      <c r="L26">
        <v>37357.4</v>
      </c>
    </row>
    <row r="27" spans="5:12" x14ac:dyDescent="0.2">
      <c r="K27">
        <v>5.52</v>
      </c>
      <c r="L27">
        <v>37410.800000000003</v>
      </c>
    </row>
    <row r="28" spans="5:12" x14ac:dyDescent="0.2">
      <c r="K28">
        <v>3.72</v>
      </c>
      <c r="L28">
        <v>36867.800000000003</v>
      </c>
    </row>
    <row r="29" spans="5:12" x14ac:dyDescent="0.2">
      <c r="K29">
        <v>3.16</v>
      </c>
      <c r="L29">
        <v>36317.800000000003</v>
      </c>
    </row>
    <row r="30" spans="5:12" x14ac:dyDescent="0.2">
      <c r="K30">
        <v>2.74</v>
      </c>
      <c r="L30">
        <v>34547.9</v>
      </c>
    </row>
    <row r="31" spans="5:12" x14ac:dyDescent="0.2">
      <c r="K31">
        <v>2.2599999999999998</v>
      </c>
      <c r="L31">
        <v>34412.400000000001</v>
      </c>
    </row>
    <row r="32" spans="5:12" x14ac:dyDescent="0.2">
      <c r="K32">
        <v>2.9</v>
      </c>
      <c r="L32">
        <v>35678.300000000003</v>
      </c>
    </row>
    <row r="33" spans="11:12" x14ac:dyDescent="0.2">
      <c r="K33">
        <v>2.06</v>
      </c>
      <c r="L33">
        <v>35460.300000000003</v>
      </c>
    </row>
    <row r="34" spans="11:12" x14ac:dyDescent="0.2">
      <c r="K34">
        <v>1.92</v>
      </c>
      <c r="L34">
        <v>36100.5</v>
      </c>
    </row>
    <row r="35" spans="11:12" x14ac:dyDescent="0.2">
      <c r="K35">
        <v>1.25</v>
      </c>
      <c r="L35">
        <v>37410.6</v>
      </c>
    </row>
    <row r="36" spans="11:12" x14ac:dyDescent="0.2">
      <c r="K36">
        <v>0.7</v>
      </c>
      <c r="L36">
        <v>37572.300000000003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132C-5DAB-6D4B-B35F-397C9D2E3F97}">
  <dimension ref="A1:M39"/>
  <sheetViews>
    <sheetView zoomScale="107" workbookViewId="0">
      <selection activeCell="L5" sqref="L5:M39"/>
    </sheetView>
  </sheetViews>
  <sheetFormatPr baseColWidth="10" defaultRowHeight="16" x14ac:dyDescent="0.2"/>
  <sheetData>
    <row r="1" spans="1:13" x14ac:dyDescent="0.2">
      <c r="A1" t="s">
        <v>27</v>
      </c>
      <c r="B1">
        <v>2</v>
      </c>
    </row>
    <row r="2" spans="1:13" x14ac:dyDescent="0.2">
      <c r="A2" t="s">
        <v>20</v>
      </c>
      <c r="B2" t="s">
        <v>28</v>
      </c>
    </row>
    <row r="4" spans="1:13" x14ac:dyDescent="0.2">
      <c r="A4" t="s">
        <v>8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</row>
    <row r="5" spans="1:13" x14ac:dyDescent="0.2">
      <c r="A5" t="s">
        <v>9</v>
      </c>
      <c r="B5">
        <v>8.3800000000000008</v>
      </c>
      <c r="E5">
        <v>1</v>
      </c>
      <c r="F5">
        <v>0</v>
      </c>
      <c r="G5">
        <v>0</v>
      </c>
      <c r="H5">
        <v>0</v>
      </c>
      <c r="I5">
        <v>0</v>
      </c>
      <c r="L5" t="s">
        <v>29</v>
      </c>
      <c r="M5" t="s">
        <v>30</v>
      </c>
    </row>
    <row r="6" spans="1:13" x14ac:dyDescent="0.2">
      <c r="A6" t="s">
        <v>10</v>
      </c>
      <c r="B6">
        <v>8.77</v>
      </c>
      <c r="E6">
        <v>2</v>
      </c>
      <c r="F6">
        <v>1.1299999999999999</v>
      </c>
      <c r="G6">
        <v>16267.7</v>
      </c>
      <c r="H6">
        <v>0.88</v>
      </c>
      <c r="I6">
        <v>16314.1</v>
      </c>
      <c r="L6">
        <f>-F6</f>
        <v>-1.1299999999999999</v>
      </c>
      <c r="M6">
        <v>16267.7</v>
      </c>
    </row>
    <row r="7" spans="1:13" x14ac:dyDescent="0.2">
      <c r="A7" t="s">
        <v>11</v>
      </c>
      <c r="B7">
        <v>10</v>
      </c>
      <c r="E7">
        <v>3</v>
      </c>
      <c r="F7">
        <v>1.99</v>
      </c>
      <c r="G7">
        <v>16186.2</v>
      </c>
      <c r="H7">
        <v>1.56</v>
      </c>
      <c r="I7">
        <v>15755.1</v>
      </c>
      <c r="L7">
        <f t="shared" ref="L7:L22" si="0">-F7</f>
        <v>-1.99</v>
      </c>
      <c r="M7">
        <v>16186.2</v>
      </c>
    </row>
    <row r="8" spans="1:13" x14ac:dyDescent="0.2">
      <c r="E8">
        <v>4</v>
      </c>
      <c r="F8">
        <v>3.65</v>
      </c>
      <c r="G8">
        <v>16196.1</v>
      </c>
      <c r="H8">
        <v>2.89</v>
      </c>
      <c r="I8">
        <v>14508.8</v>
      </c>
      <c r="L8">
        <f t="shared" si="0"/>
        <v>-3.65</v>
      </c>
      <c r="M8">
        <v>16196.1</v>
      </c>
    </row>
    <row r="9" spans="1:13" x14ac:dyDescent="0.2">
      <c r="E9">
        <v>5</v>
      </c>
      <c r="F9">
        <v>5.17</v>
      </c>
      <c r="G9">
        <v>16324.5</v>
      </c>
      <c r="H9">
        <v>4.07</v>
      </c>
      <c r="I9">
        <v>16143.4</v>
      </c>
      <c r="L9">
        <f t="shared" si="0"/>
        <v>-5.17</v>
      </c>
      <c r="M9">
        <v>16324.5</v>
      </c>
    </row>
    <row r="10" spans="1:13" x14ac:dyDescent="0.2">
      <c r="E10">
        <v>6</v>
      </c>
      <c r="F10">
        <v>6.3</v>
      </c>
      <c r="G10">
        <v>16299.7</v>
      </c>
      <c r="H10">
        <v>4.95</v>
      </c>
      <c r="I10">
        <v>16328.7</v>
      </c>
      <c r="L10">
        <f t="shared" si="0"/>
        <v>-6.3</v>
      </c>
      <c r="M10">
        <v>16299.7</v>
      </c>
    </row>
    <row r="11" spans="1:13" x14ac:dyDescent="0.2">
      <c r="E11">
        <v>7</v>
      </c>
      <c r="F11">
        <v>4.8499999999999996</v>
      </c>
      <c r="G11">
        <v>16309.8</v>
      </c>
      <c r="H11">
        <v>3.79</v>
      </c>
      <c r="I11">
        <v>16035.4</v>
      </c>
      <c r="L11">
        <f t="shared" si="0"/>
        <v>-4.8499999999999996</v>
      </c>
      <c r="M11">
        <v>16309.8</v>
      </c>
    </row>
    <row r="12" spans="1:13" x14ac:dyDescent="0.2">
      <c r="E12">
        <v>8</v>
      </c>
      <c r="F12">
        <v>4.3099999999999996</v>
      </c>
      <c r="G12">
        <v>16267.9</v>
      </c>
      <c r="H12">
        <v>3.39</v>
      </c>
      <c r="I12">
        <v>15697.8</v>
      </c>
      <c r="L12">
        <f t="shared" si="0"/>
        <v>-4.3099999999999996</v>
      </c>
      <c r="M12">
        <v>16267.9</v>
      </c>
    </row>
    <row r="13" spans="1:13" x14ac:dyDescent="0.2">
      <c r="E13">
        <v>9</v>
      </c>
      <c r="F13">
        <v>4.01</v>
      </c>
      <c r="G13">
        <v>16255.7</v>
      </c>
      <c r="H13">
        <v>3.16</v>
      </c>
      <c r="I13">
        <v>15331.1</v>
      </c>
      <c r="L13">
        <f t="shared" si="0"/>
        <v>-4.01</v>
      </c>
      <c r="M13">
        <v>16255.7</v>
      </c>
    </row>
    <row r="14" spans="1:13" x14ac:dyDescent="0.2">
      <c r="E14">
        <v>10</v>
      </c>
      <c r="F14">
        <v>3.89</v>
      </c>
      <c r="G14">
        <v>16256.5</v>
      </c>
      <c r="H14">
        <v>3.07</v>
      </c>
      <c r="I14">
        <v>15114.6</v>
      </c>
      <c r="L14">
        <f t="shared" si="0"/>
        <v>-3.89</v>
      </c>
      <c r="M14">
        <v>16256.5</v>
      </c>
    </row>
    <row r="15" spans="1:13" x14ac:dyDescent="0.2">
      <c r="E15">
        <v>11</v>
      </c>
      <c r="F15">
        <v>3.83</v>
      </c>
      <c r="G15">
        <v>16286.5</v>
      </c>
      <c r="H15">
        <v>3</v>
      </c>
      <c r="I15">
        <v>14845.7</v>
      </c>
      <c r="L15">
        <f t="shared" si="0"/>
        <v>-3.83</v>
      </c>
      <c r="M15">
        <v>16286.5</v>
      </c>
    </row>
    <row r="16" spans="1:13" x14ac:dyDescent="0.2">
      <c r="E16">
        <v>12</v>
      </c>
      <c r="F16">
        <v>3.2</v>
      </c>
      <c r="G16">
        <v>16166.5</v>
      </c>
      <c r="H16">
        <v>2.5499999999999998</v>
      </c>
      <c r="I16">
        <v>13488.4</v>
      </c>
      <c r="L16">
        <f t="shared" si="0"/>
        <v>-3.2</v>
      </c>
      <c r="M16">
        <v>16166.5</v>
      </c>
    </row>
    <row r="17" spans="5:13" x14ac:dyDescent="0.2">
      <c r="E17">
        <v>13</v>
      </c>
      <c r="F17">
        <v>2.9</v>
      </c>
      <c r="G17">
        <v>16228.2</v>
      </c>
      <c r="H17">
        <v>2.31</v>
      </c>
      <c r="I17">
        <v>13534.8</v>
      </c>
      <c r="L17">
        <f t="shared" si="0"/>
        <v>-2.9</v>
      </c>
      <c r="M17">
        <v>16228.2</v>
      </c>
    </row>
    <row r="18" spans="5:13" x14ac:dyDescent="0.2">
      <c r="E18">
        <v>14</v>
      </c>
      <c r="F18">
        <v>2.58</v>
      </c>
      <c r="G18">
        <v>16174.1</v>
      </c>
      <c r="H18">
        <v>2.0299999999999998</v>
      </c>
      <c r="I18">
        <v>14458.8</v>
      </c>
      <c r="L18">
        <f t="shared" si="0"/>
        <v>-2.58</v>
      </c>
      <c r="M18">
        <v>16174.1</v>
      </c>
    </row>
    <row r="19" spans="5:13" x14ac:dyDescent="0.2">
      <c r="E19">
        <v>15</v>
      </c>
      <c r="F19">
        <v>2.77</v>
      </c>
      <c r="G19">
        <v>16187.7</v>
      </c>
      <c r="H19">
        <v>2.21</v>
      </c>
      <c r="I19">
        <v>13810.9</v>
      </c>
      <c r="L19">
        <f t="shared" si="0"/>
        <v>-2.77</v>
      </c>
      <c r="M19">
        <v>16187.7</v>
      </c>
    </row>
    <row r="20" spans="5:13" x14ac:dyDescent="0.2">
      <c r="E20">
        <v>16</v>
      </c>
      <c r="F20">
        <v>2.44</v>
      </c>
      <c r="G20">
        <v>16194.3</v>
      </c>
      <c r="H20">
        <v>1.95</v>
      </c>
      <c r="I20">
        <v>14787.9</v>
      </c>
      <c r="L20">
        <f t="shared" si="0"/>
        <v>-2.44</v>
      </c>
      <c r="M20">
        <v>16194.3</v>
      </c>
    </row>
    <row r="21" spans="5:13" x14ac:dyDescent="0.2">
      <c r="E21">
        <v>17</v>
      </c>
      <c r="F21">
        <v>2.0099999999999998</v>
      </c>
      <c r="G21">
        <v>16222.1</v>
      </c>
      <c r="H21">
        <v>1.62</v>
      </c>
      <c r="I21">
        <v>15718.1</v>
      </c>
      <c r="L21">
        <f t="shared" si="0"/>
        <v>-2.0099999999999998</v>
      </c>
      <c r="M21">
        <v>16222.1</v>
      </c>
    </row>
    <row r="22" spans="5:13" x14ac:dyDescent="0.2">
      <c r="E22">
        <v>18</v>
      </c>
      <c r="F22">
        <v>1.59</v>
      </c>
      <c r="G22">
        <v>16211.2</v>
      </c>
      <c r="H22">
        <v>1.26</v>
      </c>
      <c r="I22">
        <v>16098.1</v>
      </c>
      <c r="L22">
        <f t="shared" si="0"/>
        <v>-1.59</v>
      </c>
      <c r="M22">
        <v>16211.2</v>
      </c>
    </row>
    <row r="23" spans="5:13" x14ac:dyDescent="0.2">
      <c r="L23">
        <v>0.88</v>
      </c>
      <c r="M23">
        <v>16314.1</v>
      </c>
    </row>
    <row r="24" spans="5:13" x14ac:dyDescent="0.2">
      <c r="L24">
        <v>1.56</v>
      </c>
      <c r="M24">
        <v>15755.1</v>
      </c>
    </row>
    <row r="25" spans="5:13" x14ac:dyDescent="0.2">
      <c r="L25">
        <v>2.89</v>
      </c>
      <c r="M25">
        <v>14508.8</v>
      </c>
    </row>
    <row r="26" spans="5:13" x14ac:dyDescent="0.2">
      <c r="L26">
        <v>4.07</v>
      </c>
      <c r="M26">
        <v>16143.4</v>
      </c>
    </row>
    <row r="27" spans="5:13" x14ac:dyDescent="0.2">
      <c r="L27">
        <v>4.95</v>
      </c>
      <c r="M27">
        <v>16328.7</v>
      </c>
    </row>
    <row r="28" spans="5:13" x14ac:dyDescent="0.2">
      <c r="L28">
        <v>3.79</v>
      </c>
      <c r="M28">
        <v>16035.4</v>
      </c>
    </row>
    <row r="29" spans="5:13" x14ac:dyDescent="0.2">
      <c r="L29">
        <v>3.39</v>
      </c>
      <c r="M29">
        <v>15697.8</v>
      </c>
    </row>
    <row r="30" spans="5:13" x14ac:dyDescent="0.2">
      <c r="L30">
        <v>3.16</v>
      </c>
      <c r="M30">
        <v>15331.1</v>
      </c>
    </row>
    <row r="31" spans="5:13" x14ac:dyDescent="0.2">
      <c r="L31">
        <v>3.07</v>
      </c>
      <c r="M31">
        <v>15114.6</v>
      </c>
    </row>
    <row r="32" spans="5:13" x14ac:dyDescent="0.2">
      <c r="L32">
        <v>3</v>
      </c>
      <c r="M32">
        <v>14845.7</v>
      </c>
    </row>
    <row r="33" spans="12:13" x14ac:dyDescent="0.2">
      <c r="L33">
        <v>2.5499999999999998</v>
      </c>
      <c r="M33">
        <v>13488.4</v>
      </c>
    </row>
    <row r="34" spans="12:13" x14ac:dyDescent="0.2">
      <c r="L34">
        <v>2.31</v>
      </c>
      <c r="M34">
        <v>13534.8</v>
      </c>
    </row>
    <row r="35" spans="12:13" x14ac:dyDescent="0.2">
      <c r="L35">
        <v>2.0299999999999998</v>
      </c>
      <c r="M35">
        <v>14458.8</v>
      </c>
    </row>
    <row r="36" spans="12:13" x14ac:dyDescent="0.2">
      <c r="L36">
        <v>2.21</v>
      </c>
      <c r="M36">
        <v>13810.9</v>
      </c>
    </row>
    <row r="37" spans="12:13" x14ac:dyDescent="0.2">
      <c r="L37">
        <v>1.95</v>
      </c>
      <c r="M37">
        <v>14787.9</v>
      </c>
    </row>
    <row r="38" spans="12:13" x14ac:dyDescent="0.2">
      <c r="L38">
        <v>1.62</v>
      </c>
      <c r="M38">
        <v>15718.1</v>
      </c>
    </row>
    <row r="39" spans="12:13" x14ac:dyDescent="0.2">
      <c r="L39">
        <v>1.26</v>
      </c>
      <c r="M39">
        <v>16098.1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0736-EFAE-234D-998F-78DFE631B468}">
  <dimension ref="A1:L41"/>
  <sheetViews>
    <sheetView zoomScale="109" workbookViewId="0">
      <selection activeCell="G30" sqref="G30"/>
    </sheetView>
  </sheetViews>
  <sheetFormatPr baseColWidth="10" defaultRowHeight="16" x14ac:dyDescent="0.2"/>
  <sheetData>
    <row r="1" spans="1:12" x14ac:dyDescent="0.2">
      <c r="A1" t="s">
        <v>27</v>
      </c>
      <c r="B1">
        <v>3</v>
      </c>
    </row>
    <row r="2" spans="1:12" x14ac:dyDescent="0.2">
      <c r="A2" t="s">
        <v>20</v>
      </c>
      <c r="B2" t="s">
        <v>28</v>
      </c>
    </row>
    <row r="4" spans="1:12" x14ac:dyDescent="0.2">
      <c r="A4" t="s">
        <v>8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</row>
    <row r="5" spans="1:12" x14ac:dyDescent="0.2">
      <c r="A5" t="s">
        <v>9</v>
      </c>
      <c r="B5">
        <v>8.3800000000000008</v>
      </c>
      <c r="E5">
        <v>1</v>
      </c>
      <c r="F5">
        <v>0</v>
      </c>
      <c r="G5">
        <v>0</v>
      </c>
      <c r="H5">
        <v>0</v>
      </c>
      <c r="I5">
        <v>0</v>
      </c>
      <c r="K5" t="s">
        <v>29</v>
      </c>
      <c r="L5" t="s">
        <v>30</v>
      </c>
    </row>
    <row r="6" spans="1:12" x14ac:dyDescent="0.2">
      <c r="A6" t="s">
        <v>10</v>
      </c>
      <c r="B6">
        <v>8.77</v>
      </c>
      <c r="E6">
        <v>2</v>
      </c>
      <c r="F6">
        <v>2.02</v>
      </c>
      <c r="G6">
        <v>4538.7</v>
      </c>
      <c r="H6">
        <v>1.61</v>
      </c>
      <c r="I6">
        <v>4158.7</v>
      </c>
      <c r="K6">
        <f>-F6</f>
        <v>-2.02</v>
      </c>
      <c r="L6">
        <v>4538.7</v>
      </c>
    </row>
    <row r="7" spans="1:12" x14ac:dyDescent="0.2">
      <c r="A7" t="s">
        <v>11</v>
      </c>
      <c r="B7">
        <v>10</v>
      </c>
      <c r="E7">
        <v>3</v>
      </c>
      <c r="F7">
        <v>3.79</v>
      </c>
      <c r="G7">
        <v>4557.3999999999996</v>
      </c>
      <c r="H7">
        <v>2.98</v>
      </c>
      <c r="I7">
        <v>3816.2</v>
      </c>
      <c r="K7">
        <f t="shared" ref="K7:K23" si="0">-F7</f>
        <v>-3.79</v>
      </c>
      <c r="L7">
        <v>4557.3999999999996</v>
      </c>
    </row>
    <row r="8" spans="1:12" x14ac:dyDescent="0.2">
      <c r="E8">
        <v>4</v>
      </c>
      <c r="F8">
        <v>5.15</v>
      </c>
      <c r="G8">
        <v>4557.1000000000004</v>
      </c>
      <c r="H8">
        <v>4.05</v>
      </c>
      <c r="I8">
        <v>4371.5</v>
      </c>
      <c r="K8">
        <f t="shared" si="0"/>
        <v>-5.15</v>
      </c>
      <c r="L8">
        <v>4557.1000000000004</v>
      </c>
    </row>
    <row r="9" spans="1:12" x14ac:dyDescent="0.2">
      <c r="E9">
        <v>5</v>
      </c>
      <c r="F9">
        <v>6.27</v>
      </c>
      <c r="G9">
        <v>4538</v>
      </c>
      <c r="H9">
        <v>4.93</v>
      </c>
      <c r="I9">
        <v>4461.3999999999996</v>
      </c>
      <c r="K9">
        <f t="shared" si="0"/>
        <v>-6.27</v>
      </c>
      <c r="L9">
        <v>4538</v>
      </c>
    </row>
    <row r="10" spans="1:12" x14ac:dyDescent="0.2">
      <c r="E10">
        <v>6</v>
      </c>
      <c r="F10">
        <v>4.3099999999999996</v>
      </c>
      <c r="G10">
        <v>4534.3999999999996</v>
      </c>
      <c r="H10">
        <v>3.38</v>
      </c>
      <c r="I10">
        <v>4143.8999999999996</v>
      </c>
      <c r="K10">
        <f t="shared" si="0"/>
        <v>-4.3099999999999996</v>
      </c>
      <c r="L10">
        <v>4534.3999999999996</v>
      </c>
    </row>
    <row r="11" spans="1:12" x14ac:dyDescent="0.2">
      <c r="E11">
        <v>7</v>
      </c>
      <c r="F11">
        <v>3.2</v>
      </c>
      <c r="G11">
        <v>4550.8</v>
      </c>
      <c r="H11">
        <v>2.5499999999999998</v>
      </c>
      <c r="I11">
        <v>3376.3</v>
      </c>
      <c r="K11">
        <f t="shared" si="0"/>
        <v>-3.2</v>
      </c>
      <c r="L11">
        <v>4550.8</v>
      </c>
    </row>
    <row r="12" spans="1:12" x14ac:dyDescent="0.2">
      <c r="E12">
        <v>8</v>
      </c>
      <c r="F12">
        <v>3.04</v>
      </c>
      <c r="G12">
        <v>4539.6000000000004</v>
      </c>
      <c r="H12">
        <v>2.4</v>
      </c>
      <c r="I12">
        <v>3383.5</v>
      </c>
      <c r="K12">
        <f t="shared" si="0"/>
        <v>-3.04</v>
      </c>
      <c r="L12">
        <v>4539.6000000000004</v>
      </c>
    </row>
    <row r="13" spans="1:12" x14ac:dyDescent="0.2">
      <c r="E13">
        <v>9</v>
      </c>
      <c r="F13">
        <v>3.12</v>
      </c>
      <c r="G13">
        <v>4563.3</v>
      </c>
      <c r="H13">
        <v>2.4300000000000002</v>
      </c>
      <c r="I13">
        <v>3384.2</v>
      </c>
      <c r="K13">
        <f t="shared" si="0"/>
        <v>-3.12</v>
      </c>
      <c r="L13">
        <v>4563.3</v>
      </c>
    </row>
    <row r="14" spans="1:12" x14ac:dyDescent="0.2">
      <c r="E14">
        <v>10</v>
      </c>
      <c r="F14">
        <v>3.47</v>
      </c>
      <c r="G14">
        <v>4572.3</v>
      </c>
      <c r="H14">
        <v>2.73</v>
      </c>
      <c r="I14">
        <v>3531.5</v>
      </c>
      <c r="K14">
        <f t="shared" si="0"/>
        <v>-3.47</v>
      </c>
      <c r="L14">
        <v>4572.3</v>
      </c>
    </row>
    <row r="15" spans="1:12" x14ac:dyDescent="0.2">
      <c r="E15">
        <v>11</v>
      </c>
      <c r="F15">
        <v>2.83</v>
      </c>
      <c r="G15">
        <v>4546.7</v>
      </c>
      <c r="H15">
        <v>2.2200000000000002</v>
      </c>
      <c r="I15">
        <v>3460.9</v>
      </c>
      <c r="K15">
        <f t="shared" si="0"/>
        <v>-2.83</v>
      </c>
      <c r="L15">
        <v>4546.7</v>
      </c>
    </row>
    <row r="16" spans="1:12" x14ac:dyDescent="0.2">
      <c r="E16">
        <v>12</v>
      </c>
      <c r="F16">
        <v>2.48</v>
      </c>
      <c r="G16">
        <v>4526.1000000000004</v>
      </c>
      <c r="H16">
        <v>1.98</v>
      </c>
      <c r="I16">
        <v>3757.1</v>
      </c>
      <c r="K16">
        <f t="shared" si="0"/>
        <v>-2.48</v>
      </c>
      <c r="L16">
        <v>4526.1000000000004</v>
      </c>
    </row>
    <row r="17" spans="5:12" x14ac:dyDescent="0.2">
      <c r="E17">
        <v>13</v>
      </c>
      <c r="F17">
        <v>2.0099999999999998</v>
      </c>
      <c r="G17">
        <v>4512.8999999999996</v>
      </c>
      <c r="H17">
        <v>1.6</v>
      </c>
      <c r="I17">
        <v>4137.5</v>
      </c>
      <c r="K17">
        <f t="shared" si="0"/>
        <v>-2.0099999999999998</v>
      </c>
      <c r="L17">
        <v>4512.8999999999996</v>
      </c>
    </row>
    <row r="18" spans="5:12" x14ac:dyDescent="0.2">
      <c r="E18">
        <v>14</v>
      </c>
      <c r="F18">
        <v>1.93</v>
      </c>
      <c r="G18">
        <v>4521</v>
      </c>
      <c r="H18">
        <v>1.52</v>
      </c>
      <c r="I18">
        <v>4191</v>
      </c>
      <c r="K18">
        <f t="shared" si="0"/>
        <v>-1.93</v>
      </c>
      <c r="L18">
        <v>4521</v>
      </c>
    </row>
    <row r="19" spans="5:12" x14ac:dyDescent="0.2">
      <c r="E19">
        <v>15</v>
      </c>
      <c r="F19">
        <v>1.49</v>
      </c>
      <c r="G19">
        <v>4537.8</v>
      </c>
      <c r="H19">
        <v>1.17</v>
      </c>
      <c r="I19">
        <v>4347.8</v>
      </c>
      <c r="K19">
        <f t="shared" si="0"/>
        <v>-1.49</v>
      </c>
      <c r="L19">
        <v>4537.8</v>
      </c>
    </row>
    <row r="20" spans="5:12" x14ac:dyDescent="0.2">
      <c r="E20">
        <v>16</v>
      </c>
      <c r="F20">
        <v>1.07</v>
      </c>
      <c r="G20">
        <v>4350.1000000000004</v>
      </c>
      <c r="H20">
        <v>0.85</v>
      </c>
      <c r="I20">
        <v>4249</v>
      </c>
      <c r="K20">
        <f t="shared" si="0"/>
        <v>-1.07</v>
      </c>
      <c r="L20">
        <v>4350.1000000000004</v>
      </c>
    </row>
    <row r="21" spans="5:12" x14ac:dyDescent="0.2">
      <c r="E21">
        <v>17</v>
      </c>
      <c r="F21">
        <v>1.17</v>
      </c>
      <c r="G21">
        <v>4366.7</v>
      </c>
      <c r="H21">
        <v>0.94</v>
      </c>
      <c r="I21">
        <v>4269.8</v>
      </c>
      <c r="K21">
        <f t="shared" si="0"/>
        <v>-1.17</v>
      </c>
      <c r="L21">
        <v>4366.7</v>
      </c>
    </row>
    <row r="22" spans="5:12" x14ac:dyDescent="0.2">
      <c r="E22">
        <v>18</v>
      </c>
      <c r="F22">
        <v>7.25</v>
      </c>
      <c r="G22">
        <v>4400.3</v>
      </c>
      <c r="H22">
        <v>5.7</v>
      </c>
      <c r="I22">
        <v>4347.6000000000004</v>
      </c>
      <c r="K22">
        <f t="shared" si="0"/>
        <v>-7.25</v>
      </c>
      <c r="L22">
        <v>4400.3</v>
      </c>
    </row>
    <row r="23" spans="5:12" x14ac:dyDescent="0.2">
      <c r="E23">
        <v>19</v>
      </c>
      <c r="F23">
        <v>7.03</v>
      </c>
      <c r="G23">
        <v>4407.3</v>
      </c>
      <c r="H23">
        <v>5.54</v>
      </c>
      <c r="I23">
        <v>4358.3999999999996</v>
      </c>
      <c r="K23">
        <f t="shared" si="0"/>
        <v>-7.03</v>
      </c>
      <c r="L23">
        <v>4407.3</v>
      </c>
    </row>
    <row r="24" spans="5:12" x14ac:dyDescent="0.2">
      <c r="K24">
        <v>1.61</v>
      </c>
      <c r="L24">
        <v>4158.7</v>
      </c>
    </row>
    <row r="25" spans="5:12" x14ac:dyDescent="0.2">
      <c r="K25">
        <v>2.98</v>
      </c>
      <c r="L25">
        <v>3816.2</v>
      </c>
    </row>
    <row r="26" spans="5:12" x14ac:dyDescent="0.2">
      <c r="K26">
        <v>4.05</v>
      </c>
      <c r="L26">
        <v>4371.5</v>
      </c>
    </row>
    <row r="27" spans="5:12" x14ac:dyDescent="0.2">
      <c r="K27">
        <v>4.93</v>
      </c>
      <c r="L27">
        <v>4461.3999999999996</v>
      </c>
    </row>
    <row r="28" spans="5:12" x14ac:dyDescent="0.2">
      <c r="K28">
        <v>3.38</v>
      </c>
      <c r="L28">
        <v>4143.8999999999996</v>
      </c>
    </row>
    <row r="29" spans="5:12" x14ac:dyDescent="0.2">
      <c r="K29">
        <v>2.5499999999999998</v>
      </c>
      <c r="L29">
        <v>3376.3</v>
      </c>
    </row>
    <row r="30" spans="5:12" x14ac:dyDescent="0.2">
      <c r="K30">
        <v>2.4</v>
      </c>
      <c r="L30">
        <v>3383.5</v>
      </c>
    </row>
    <row r="31" spans="5:12" x14ac:dyDescent="0.2">
      <c r="K31">
        <v>2.4300000000000002</v>
      </c>
      <c r="L31">
        <v>3384.2</v>
      </c>
    </row>
    <row r="32" spans="5:12" x14ac:dyDescent="0.2">
      <c r="K32">
        <v>2.73</v>
      </c>
      <c r="L32">
        <v>3531.5</v>
      </c>
    </row>
    <row r="33" spans="11:12" x14ac:dyDescent="0.2">
      <c r="K33">
        <v>2.2200000000000002</v>
      </c>
      <c r="L33">
        <v>3460.9</v>
      </c>
    </row>
    <row r="34" spans="11:12" x14ac:dyDescent="0.2">
      <c r="K34">
        <v>1.98</v>
      </c>
      <c r="L34">
        <v>3757.1</v>
      </c>
    </row>
    <row r="35" spans="11:12" x14ac:dyDescent="0.2">
      <c r="K35">
        <v>1.6</v>
      </c>
      <c r="L35">
        <v>4137.5</v>
      </c>
    </row>
    <row r="36" spans="11:12" x14ac:dyDescent="0.2">
      <c r="K36">
        <v>1.52</v>
      </c>
      <c r="L36">
        <v>4191</v>
      </c>
    </row>
    <row r="37" spans="11:12" x14ac:dyDescent="0.2">
      <c r="K37">
        <v>1.17</v>
      </c>
      <c r="L37">
        <v>4347.8</v>
      </c>
    </row>
    <row r="38" spans="11:12" x14ac:dyDescent="0.2">
      <c r="K38">
        <v>0.85</v>
      </c>
      <c r="L38">
        <v>4249</v>
      </c>
    </row>
    <row r="39" spans="11:12" x14ac:dyDescent="0.2">
      <c r="K39">
        <v>0.94</v>
      </c>
      <c r="L39">
        <v>4269.8</v>
      </c>
    </row>
    <row r="40" spans="11:12" x14ac:dyDescent="0.2">
      <c r="K40">
        <v>5.7</v>
      </c>
      <c r="L40">
        <v>4347.6000000000004</v>
      </c>
    </row>
    <row r="41" spans="11:12" x14ac:dyDescent="0.2">
      <c r="K41">
        <v>5.54</v>
      </c>
      <c r="L41">
        <v>4358.3999999999996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1F8C-41BF-EA40-A52F-133D3F309F61}">
  <dimension ref="A1:B21"/>
  <sheetViews>
    <sheetView workbookViewId="0">
      <selection activeCell="C5" sqref="C5"/>
    </sheetView>
  </sheetViews>
  <sheetFormatPr baseColWidth="10" defaultRowHeight="16" x14ac:dyDescent="0.2"/>
  <sheetData>
    <row r="1" spans="1:2" x14ac:dyDescent="0.2">
      <c r="A1" t="s">
        <v>4</v>
      </c>
      <c r="B1" t="s">
        <v>3</v>
      </c>
    </row>
    <row r="2" spans="1:2" x14ac:dyDescent="0.2">
      <c r="A2" s="4">
        <v>0</v>
      </c>
      <c r="B2">
        <v>74683</v>
      </c>
    </row>
    <row r="3" spans="1:2" x14ac:dyDescent="0.2">
      <c r="A3" s="4">
        <v>0.5</v>
      </c>
      <c r="B3">
        <v>4717.8999999999996</v>
      </c>
    </row>
    <row r="4" spans="1:2" x14ac:dyDescent="0.2">
      <c r="A4" s="4">
        <v>1</v>
      </c>
      <c r="B4">
        <v>498.4</v>
      </c>
    </row>
    <row r="5" spans="1:2" x14ac:dyDescent="0.2">
      <c r="A5" s="4">
        <v>1.5</v>
      </c>
      <c r="B5">
        <v>349.9</v>
      </c>
    </row>
    <row r="6" spans="1:2" x14ac:dyDescent="0.2">
      <c r="A6" s="4">
        <v>2</v>
      </c>
      <c r="B6">
        <v>558.5</v>
      </c>
    </row>
    <row r="7" spans="1:2" x14ac:dyDescent="0.2">
      <c r="A7" s="4">
        <v>2.5</v>
      </c>
      <c r="B7">
        <v>1068.0999999999999</v>
      </c>
    </row>
    <row r="8" spans="1:2" x14ac:dyDescent="0.2">
      <c r="A8" s="4">
        <v>3</v>
      </c>
      <c r="B8">
        <v>1583.1</v>
      </c>
    </row>
    <row r="9" spans="1:2" x14ac:dyDescent="0.2">
      <c r="A9" s="4">
        <v>3.5</v>
      </c>
      <c r="B9">
        <v>1950.3</v>
      </c>
    </row>
    <row r="10" spans="1:2" x14ac:dyDescent="0.2">
      <c r="A10" s="4">
        <v>4</v>
      </c>
      <c r="B10">
        <v>2258</v>
      </c>
    </row>
    <row r="11" spans="1:2" x14ac:dyDescent="0.2">
      <c r="A11" s="4">
        <v>4.5</v>
      </c>
      <c r="B11">
        <v>2652.8</v>
      </c>
    </row>
    <row r="12" spans="1:2" x14ac:dyDescent="0.2">
      <c r="A12" s="4">
        <v>5</v>
      </c>
      <c r="B12">
        <v>3281.8</v>
      </c>
    </row>
    <row r="13" spans="1:2" x14ac:dyDescent="0.2">
      <c r="A13" s="4">
        <v>5.5</v>
      </c>
      <c r="B13">
        <v>3906.7</v>
      </c>
    </row>
    <row r="14" spans="1:2" x14ac:dyDescent="0.2">
      <c r="A14" s="4">
        <v>6</v>
      </c>
      <c r="B14">
        <v>4423.1000000000004</v>
      </c>
    </row>
    <row r="15" spans="1:2" x14ac:dyDescent="0.2">
      <c r="A15" s="4">
        <v>6.5</v>
      </c>
      <c r="B15">
        <v>4382.2</v>
      </c>
    </row>
    <row r="16" spans="1:2" x14ac:dyDescent="0.2">
      <c r="A16" s="4">
        <v>7</v>
      </c>
      <c r="B16">
        <v>3671.7</v>
      </c>
    </row>
    <row r="17" spans="1:2" x14ac:dyDescent="0.2">
      <c r="A17" s="4">
        <v>7.5</v>
      </c>
      <c r="B17">
        <v>2757.9</v>
      </c>
    </row>
    <row r="18" spans="1:2" x14ac:dyDescent="0.2">
      <c r="A18" s="4">
        <v>8</v>
      </c>
      <c r="B18">
        <v>1716.4</v>
      </c>
    </row>
    <row r="19" spans="1:2" x14ac:dyDescent="0.2">
      <c r="A19" s="4">
        <v>8.5</v>
      </c>
      <c r="B19">
        <v>964</v>
      </c>
    </row>
    <row r="20" spans="1:2" x14ac:dyDescent="0.2">
      <c r="A20" s="4">
        <v>9</v>
      </c>
      <c r="B20">
        <v>475.8</v>
      </c>
    </row>
    <row r="21" spans="1:2" x14ac:dyDescent="0.2">
      <c r="A21" s="4">
        <v>9.5</v>
      </c>
      <c r="B21">
        <v>259.7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AFC-C4FC-CB4B-97BD-6455E1EE089E}">
  <dimension ref="A1:B31"/>
  <sheetViews>
    <sheetView workbookViewId="0">
      <selection activeCell="H27" sqref="H27"/>
    </sheetView>
  </sheetViews>
  <sheetFormatPr baseColWidth="10" defaultRowHeight="16" x14ac:dyDescent="0.2"/>
  <sheetData>
    <row r="1" spans="1:2" x14ac:dyDescent="0.2">
      <c r="A1" t="s">
        <v>29</v>
      </c>
      <c r="B1" t="s">
        <v>30</v>
      </c>
    </row>
    <row r="2" spans="1:2" x14ac:dyDescent="0.2">
      <c r="A2">
        <v>-6.98</v>
      </c>
      <c r="B2">
        <v>36734.5</v>
      </c>
    </row>
    <row r="3" spans="1:2" x14ac:dyDescent="0.2">
      <c r="A3">
        <v>-6.28</v>
      </c>
      <c r="B3">
        <v>36727.9</v>
      </c>
    </row>
    <row r="4" spans="1:2" x14ac:dyDescent="0.2">
      <c r="A4">
        <v>-5.14</v>
      </c>
      <c r="B4">
        <v>36723.599999999999</v>
      </c>
    </row>
    <row r="5" spans="1:2" x14ac:dyDescent="0.2">
      <c r="A5">
        <v>-4.76</v>
      </c>
      <c r="B5">
        <v>36741.800000000003</v>
      </c>
    </row>
    <row r="6" spans="1:2" x14ac:dyDescent="0.2">
      <c r="A6">
        <v>-3.99</v>
      </c>
      <c r="B6">
        <v>36723</v>
      </c>
    </row>
    <row r="7" spans="1:2" x14ac:dyDescent="0.2">
      <c r="A7">
        <v>-3.75</v>
      </c>
      <c r="B7">
        <v>36712.9</v>
      </c>
    </row>
    <row r="8" spans="1:2" x14ac:dyDescent="0.2">
      <c r="A8">
        <v>-3.66</v>
      </c>
      <c r="B8">
        <v>37109.1</v>
      </c>
    </row>
    <row r="9" spans="1:2" x14ac:dyDescent="0.2">
      <c r="A9">
        <v>-3.47</v>
      </c>
      <c r="B9">
        <v>36755.1</v>
      </c>
    </row>
    <row r="10" spans="1:2" x14ac:dyDescent="0.2">
      <c r="A10">
        <v>-2.87</v>
      </c>
      <c r="B10">
        <v>37097.4</v>
      </c>
    </row>
    <row r="11" spans="1:2" x14ac:dyDescent="0.2">
      <c r="A11">
        <v>-2.57</v>
      </c>
      <c r="B11">
        <v>37040.800000000003</v>
      </c>
    </row>
    <row r="12" spans="1:2" x14ac:dyDescent="0.2">
      <c r="A12">
        <v>-2.41</v>
      </c>
      <c r="B12">
        <v>37024.1</v>
      </c>
    </row>
    <row r="13" spans="1:2" x14ac:dyDescent="0.2">
      <c r="A13">
        <v>-2.02</v>
      </c>
      <c r="B13">
        <v>36766.199999999997</v>
      </c>
    </row>
    <row r="14" spans="1:2" x14ac:dyDescent="0.2">
      <c r="A14">
        <v>-1.58</v>
      </c>
      <c r="B14">
        <v>37119.199999999997</v>
      </c>
    </row>
    <row r="15" spans="1:2" x14ac:dyDescent="0.2">
      <c r="A15">
        <v>-1.1399999999999999</v>
      </c>
      <c r="B15">
        <v>36731</v>
      </c>
    </row>
    <row r="16" spans="1:2" x14ac:dyDescent="0.2">
      <c r="A16">
        <v>-0.9</v>
      </c>
      <c r="B16">
        <v>37100.300000000003</v>
      </c>
    </row>
    <row r="17" spans="1:2" x14ac:dyDescent="0.2">
      <c r="A17">
        <v>0.7</v>
      </c>
      <c r="B17">
        <v>37572.300000000003</v>
      </c>
    </row>
    <row r="18" spans="1:2" x14ac:dyDescent="0.2">
      <c r="A18">
        <v>0.91</v>
      </c>
      <c r="B18">
        <v>37238.300000000003</v>
      </c>
    </row>
    <row r="19" spans="1:2" x14ac:dyDescent="0.2">
      <c r="A19">
        <v>1.25</v>
      </c>
      <c r="B19">
        <v>37410.6</v>
      </c>
    </row>
    <row r="20" spans="1:2" x14ac:dyDescent="0.2">
      <c r="A20">
        <v>1.6</v>
      </c>
      <c r="B20">
        <v>36617.300000000003</v>
      </c>
    </row>
    <row r="21" spans="1:2" x14ac:dyDescent="0.2">
      <c r="A21">
        <v>1.92</v>
      </c>
      <c r="B21">
        <v>36100.5</v>
      </c>
    </row>
    <row r="22" spans="1:2" x14ac:dyDescent="0.2">
      <c r="A22">
        <v>2.06</v>
      </c>
      <c r="B22">
        <v>35460.300000000003</v>
      </c>
    </row>
    <row r="23" spans="1:2" x14ac:dyDescent="0.2">
      <c r="A23">
        <v>2.2599999999999998</v>
      </c>
      <c r="B23">
        <v>34412.400000000001</v>
      </c>
    </row>
    <row r="24" spans="1:2" x14ac:dyDescent="0.2">
      <c r="A24">
        <v>2.74</v>
      </c>
      <c r="B24">
        <v>34547.9</v>
      </c>
    </row>
    <row r="25" spans="1:2" x14ac:dyDescent="0.2">
      <c r="A25">
        <v>2.9</v>
      </c>
      <c r="B25">
        <v>35678.300000000003</v>
      </c>
    </row>
    <row r="26" spans="1:2" x14ac:dyDescent="0.2">
      <c r="A26">
        <v>2.96</v>
      </c>
      <c r="B26">
        <v>35534.1</v>
      </c>
    </row>
    <row r="27" spans="1:2" x14ac:dyDescent="0.2">
      <c r="A27">
        <v>3.16</v>
      </c>
      <c r="B27">
        <v>36317.800000000003</v>
      </c>
    </row>
    <row r="28" spans="1:2" x14ac:dyDescent="0.2">
      <c r="A28">
        <v>3.72</v>
      </c>
      <c r="B28">
        <v>36867.800000000003</v>
      </c>
    </row>
    <row r="29" spans="1:2" x14ac:dyDescent="0.2">
      <c r="A29">
        <v>4.04</v>
      </c>
      <c r="B29">
        <v>37111.599999999999</v>
      </c>
    </row>
    <row r="30" spans="1:2" x14ac:dyDescent="0.2">
      <c r="A30">
        <v>4.9000000000000004</v>
      </c>
      <c r="B30">
        <v>37357.4</v>
      </c>
    </row>
    <row r="31" spans="1:2" x14ac:dyDescent="0.2">
      <c r="A31">
        <v>5.52</v>
      </c>
      <c r="B31">
        <v>37410.800000000003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2EA2-2E65-2340-B752-C5E38F9832E2}">
  <dimension ref="A1:B35"/>
  <sheetViews>
    <sheetView workbookViewId="0"/>
  </sheetViews>
  <sheetFormatPr baseColWidth="10" defaultRowHeight="16" x14ac:dyDescent="0.2"/>
  <sheetData>
    <row r="1" spans="1:2" x14ac:dyDescent="0.2">
      <c r="A1" t="s">
        <v>29</v>
      </c>
      <c r="B1" t="s">
        <v>30</v>
      </c>
    </row>
    <row r="2" spans="1:2" x14ac:dyDescent="0.2">
      <c r="A2">
        <v>-6.3</v>
      </c>
      <c r="B2">
        <v>16299.7</v>
      </c>
    </row>
    <row r="3" spans="1:2" x14ac:dyDescent="0.2">
      <c r="A3">
        <v>-5.17</v>
      </c>
      <c r="B3">
        <v>16324.5</v>
      </c>
    </row>
    <row r="4" spans="1:2" x14ac:dyDescent="0.2">
      <c r="A4">
        <v>-4.8499999999999996</v>
      </c>
      <c r="B4">
        <v>16309.8</v>
      </c>
    </row>
    <row r="5" spans="1:2" x14ac:dyDescent="0.2">
      <c r="A5">
        <v>-4.3099999999999996</v>
      </c>
      <c r="B5">
        <v>16267.9</v>
      </c>
    </row>
    <row r="6" spans="1:2" x14ac:dyDescent="0.2">
      <c r="A6">
        <v>-4.01</v>
      </c>
      <c r="B6">
        <v>16255.7</v>
      </c>
    </row>
    <row r="7" spans="1:2" x14ac:dyDescent="0.2">
      <c r="A7">
        <v>-3.89</v>
      </c>
      <c r="B7">
        <v>16256.5</v>
      </c>
    </row>
    <row r="8" spans="1:2" x14ac:dyDescent="0.2">
      <c r="A8">
        <v>-3.83</v>
      </c>
      <c r="B8">
        <v>16286.5</v>
      </c>
    </row>
    <row r="9" spans="1:2" x14ac:dyDescent="0.2">
      <c r="A9">
        <v>-3.65</v>
      </c>
      <c r="B9">
        <v>16196.1</v>
      </c>
    </row>
    <row r="10" spans="1:2" x14ac:dyDescent="0.2">
      <c r="A10">
        <v>-3.2</v>
      </c>
      <c r="B10">
        <v>16166.5</v>
      </c>
    </row>
    <row r="11" spans="1:2" x14ac:dyDescent="0.2">
      <c r="A11">
        <v>-2.9</v>
      </c>
      <c r="B11">
        <v>16228.2</v>
      </c>
    </row>
    <row r="12" spans="1:2" x14ac:dyDescent="0.2">
      <c r="A12">
        <v>-2.77</v>
      </c>
      <c r="B12">
        <v>16187.7</v>
      </c>
    </row>
    <row r="13" spans="1:2" x14ac:dyDescent="0.2">
      <c r="A13">
        <v>-2.58</v>
      </c>
      <c r="B13">
        <v>16174.1</v>
      </c>
    </row>
    <row r="14" spans="1:2" x14ac:dyDescent="0.2">
      <c r="A14">
        <v>-2.44</v>
      </c>
      <c r="B14">
        <v>16194.3</v>
      </c>
    </row>
    <row r="15" spans="1:2" x14ac:dyDescent="0.2">
      <c r="A15">
        <v>-2.0099999999999998</v>
      </c>
      <c r="B15">
        <v>16222.1</v>
      </c>
    </row>
    <row r="16" spans="1:2" x14ac:dyDescent="0.2">
      <c r="A16">
        <v>-1.99</v>
      </c>
      <c r="B16">
        <v>16186.2</v>
      </c>
    </row>
    <row r="17" spans="1:2" x14ac:dyDescent="0.2">
      <c r="A17">
        <v>-1.59</v>
      </c>
      <c r="B17">
        <v>16211.2</v>
      </c>
    </row>
    <row r="18" spans="1:2" x14ac:dyDescent="0.2">
      <c r="A18">
        <v>-1.1299999999999999</v>
      </c>
      <c r="B18">
        <v>16267.7</v>
      </c>
    </row>
    <row r="19" spans="1:2" x14ac:dyDescent="0.2">
      <c r="A19">
        <v>0.88</v>
      </c>
      <c r="B19">
        <v>16314.1</v>
      </c>
    </row>
    <row r="20" spans="1:2" x14ac:dyDescent="0.2">
      <c r="A20">
        <v>1.26</v>
      </c>
      <c r="B20">
        <v>16098.1</v>
      </c>
    </row>
    <row r="21" spans="1:2" x14ac:dyDescent="0.2">
      <c r="A21">
        <v>1.56</v>
      </c>
      <c r="B21">
        <v>15755.1</v>
      </c>
    </row>
    <row r="22" spans="1:2" x14ac:dyDescent="0.2">
      <c r="A22">
        <v>1.62</v>
      </c>
      <c r="B22">
        <v>15718.1</v>
      </c>
    </row>
    <row r="23" spans="1:2" x14ac:dyDescent="0.2">
      <c r="A23">
        <v>1.95</v>
      </c>
      <c r="B23">
        <v>14787.9</v>
      </c>
    </row>
    <row r="24" spans="1:2" x14ac:dyDescent="0.2">
      <c r="A24">
        <v>2.0299999999999998</v>
      </c>
      <c r="B24">
        <v>14458.8</v>
      </c>
    </row>
    <row r="25" spans="1:2" x14ac:dyDescent="0.2">
      <c r="A25">
        <v>2.21</v>
      </c>
      <c r="B25">
        <v>13810.9</v>
      </c>
    </row>
    <row r="26" spans="1:2" x14ac:dyDescent="0.2">
      <c r="A26">
        <v>2.31</v>
      </c>
      <c r="B26">
        <v>13534.8</v>
      </c>
    </row>
    <row r="27" spans="1:2" x14ac:dyDescent="0.2">
      <c r="A27">
        <v>2.5499999999999998</v>
      </c>
      <c r="B27">
        <v>13488.4</v>
      </c>
    </row>
    <row r="28" spans="1:2" x14ac:dyDescent="0.2">
      <c r="A28">
        <v>2.89</v>
      </c>
      <c r="B28">
        <v>14508.8</v>
      </c>
    </row>
    <row r="29" spans="1:2" x14ac:dyDescent="0.2">
      <c r="A29">
        <v>3</v>
      </c>
      <c r="B29">
        <v>14845.7</v>
      </c>
    </row>
    <row r="30" spans="1:2" x14ac:dyDescent="0.2">
      <c r="A30">
        <v>3.07</v>
      </c>
      <c r="B30">
        <v>15114.6</v>
      </c>
    </row>
    <row r="31" spans="1:2" x14ac:dyDescent="0.2">
      <c r="A31">
        <v>3.16</v>
      </c>
      <c r="B31">
        <v>15331.1</v>
      </c>
    </row>
    <row r="32" spans="1:2" x14ac:dyDescent="0.2">
      <c r="A32">
        <v>3.39</v>
      </c>
      <c r="B32">
        <v>15697.8</v>
      </c>
    </row>
    <row r="33" spans="1:2" x14ac:dyDescent="0.2">
      <c r="A33">
        <v>3.79</v>
      </c>
      <c r="B33">
        <v>16035.4</v>
      </c>
    </row>
    <row r="34" spans="1:2" x14ac:dyDescent="0.2">
      <c r="A34">
        <v>4.07</v>
      </c>
      <c r="B34">
        <v>16143.4</v>
      </c>
    </row>
    <row r="35" spans="1:2" x14ac:dyDescent="0.2">
      <c r="A35">
        <v>4.95</v>
      </c>
      <c r="B35">
        <v>16328.7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D342-B148-1149-9B79-348B4A54B9E7}">
  <dimension ref="A1:B37"/>
  <sheetViews>
    <sheetView workbookViewId="0"/>
  </sheetViews>
  <sheetFormatPr baseColWidth="10" defaultRowHeight="16" x14ac:dyDescent="0.2"/>
  <sheetData>
    <row r="1" spans="1:2" x14ac:dyDescent="0.2">
      <c r="A1" t="s">
        <v>29</v>
      </c>
      <c r="B1" t="s">
        <v>30</v>
      </c>
    </row>
    <row r="2" spans="1:2" x14ac:dyDescent="0.2">
      <c r="A2">
        <v>-7.25</v>
      </c>
      <c r="B2">
        <v>4400.3</v>
      </c>
    </row>
    <row r="3" spans="1:2" x14ac:dyDescent="0.2">
      <c r="A3">
        <v>-7.03</v>
      </c>
      <c r="B3">
        <v>4407.3</v>
      </c>
    </row>
    <row r="4" spans="1:2" x14ac:dyDescent="0.2">
      <c r="A4">
        <v>-6.27</v>
      </c>
      <c r="B4">
        <v>4538</v>
      </c>
    </row>
    <row r="5" spans="1:2" x14ac:dyDescent="0.2">
      <c r="A5">
        <v>-5.15</v>
      </c>
      <c r="B5">
        <v>4557.1000000000004</v>
      </c>
    </row>
    <row r="6" spans="1:2" x14ac:dyDescent="0.2">
      <c r="A6">
        <v>-4.3099999999999996</v>
      </c>
      <c r="B6">
        <v>4534.3999999999996</v>
      </c>
    </row>
    <row r="7" spans="1:2" x14ac:dyDescent="0.2">
      <c r="A7">
        <v>-3.79</v>
      </c>
      <c r="B7">
        <v>4557.3999999999996</v>
      </c>
    </row>
    <row r="8" spans="1:2" x14ac:dyDescent="0.2">
      <c r="A8">
        <v>-3.47</v>
      </c>
      <c r="B8">
        <v>4572.3</v>
      </c>
    </row>
    <row r="9" spans="1:2" x14ac:dyDescent="0.2">
      <c r="A9">
        <v>-3.2</v>
      </c>
      <c r="B9">
        <v>4550.8</v>
      </c>
    </row>
    <row r="10" spans="1:2" x14ac:dyDescent="0.2">
      <c r="A10">
        <v>-3.12</v>
      </c>
      <c r="B10">
        <v>4563.3</v>
      </c>
    </row>
    <row r="11" spans="1:2" x14ac:dyDescent="0.2">
      <c r="A11">
        <v>-3.04</v>
      </c>
      <c r="B11">
        <v>4539.6000000000004</v>
      </c>
    </row>
    <row r="12" spans="1:2" x14ac:dyDescent="0.2">
      <c r="A12">
        <v>-2.83</v>
      </c>
      <c r="B12">
        <v>4546.7</v>
      </c>
    </row>
    <row r="13" spans="1:2" x14ac:dyDescent="0.2">
      <c r="A13">
        <v>-2.48</v>
      </c>
      <c r="B13">
        <v>4526.1000000000004</v>
      </c>
    </row>
    <row r="14" spans="1:2" x14ac:dyDescent="0.2">
      <c r="A14">
        <v>-2.02</v>
      </c>
      <c r="B14">
        <v>4538.7</v>
      </c>
    </row>
    <row r="15" spans="1:2" x14ac:dyDescent="0.2">
      <c r="A15">
        <v>-2.0099999999999998</v>
      </c>
      <c r="B15">
        <v>4512.8999999999996</v>
      </c>
    </row>
    <row r="16" spans="1:2" x14ac:dyDescent="0.2">
      <c r="A16">
        <v>-1.93</v>
      </c>
      <c r="B16">
        <v>4521</v>
      </c>
    </row>
    <row r="17" spans="1:2" x14ac:dyDescent="0.2">
      <c r="A17">
        <v>-1.49</v>
      </c>
      <c r="B17">
        <v>4537.8</v>
      </c>
    </row>
    <row r="18" spans="1:2" x14ac:dyDescent="0.2">
      <c r="A18">
        <v>-1.17</v>
      </c>
      <c r="B18">
        <v>4366.7</v>
      </c>
    </row>
    <row r="19" spans="1:2" x14ac:dyDescent="0.2">
      <c r="A19">
        <v>-1.07</v>
      </c>
      <c r="B19">
        <v>4350.1000000000004</v>
      </c>
    </row>
    <row r="20" spans="1:2" x14ac:dyDescent="0.2">
      <c r="A20">
        <v>0.85</v>
      </c>
      <c r="B20">
        <v>4249</v>
      </c>
    </row>
    <row r="21" spans="1:2" x14ac:dyDescent="0.2">
      <c r="A21">
        <v>0.94</v>
      </c>
      <c r="B21">
        <v>4269.8</v>
      </c>
    </row>
    <row r="22" spans="1:2" x14ac:dyDescent="0.2">
      <c r="A22">
        <v>1.17</v>
      </c>
      <c r="B22">
        <v>4347.8</v>
      </c>
    </row>
    <row r="23" spans="1:2" x14ac:dyDescent="0.2">
      <c r="A23">
        <v>1.52</v>
      </c>
      <c r="B23">
        <v>4191</v>
      </c>
    </row>
    <row r="24" spans="1:2" x14ac:dyDescent="0.2">
      <c r="A24">
        <v>1.6</v>
      </c>
      <c r="B24">
        <v>4137.5</v>
      </c>
    </row>
    <row r="25" spans="1:2" x14ac:dyDescent="0.2">
      <c r="A25">
        <v>1.61</v>
      </c>
      <c r="B25">
        <v>4158.7</v>
      </c>
    </row>
    <row r="26" spans="1:2" x14ac:dyDescent="0.2">
      <c r="A26">
        <v>1.98</v>
      </c>
      <c r="B26">
        <v>3757.1</v>
      </c>
    </row>
    <row r="27" spans="1:2" x14ac:dyDescent="0.2">
      <c r="A27">
        <v>2.2200000000000002</v>
      </c>
      <c r="B27">
        <v>3460.9</v>
      </c>
    </row>
    <row r="28" spans="1:2" x14ac:dyDescent="0.2">
      <c r="A28">
        <v>2.4</v>
      </c>
      <c r="B28">
        <v>3383.5</v>
      </c>
    </row>
    <row r="29" spans="1:2" x14ac:dyDescent="0.2">
      <c r="A29">
        <v>2.4300000000000002</v>
      </c>
      <c r="B29">
        <v>3384.2</v>
      </c>
    </row>
    <row r="30" spans="1:2" x14ac:dyDescent="0.2">
      <c r="A30">
        <v>2.5499999999999998</v>
      </c>
      <c r="B30">
        <v>3376.3</v>
      </c>
    </row>
    <row r="31" spans="1:2" x14ac:dyDescent="0.2">
      <c r="A31">
        <v>2.73</v>
      </c>
      <c r="B31">
        <v>3531.5</v>
      </c>
    </row>
    <row r="32" spans="1:2" x14ac:dyDescent="0.2">
      <c r="A32">
        <v>2.98</v>
      </c>
      <c r="B32">
        <v>3816.2</v>
      </c>
    </row>
    <row r="33" spans="1:2" x14ac:dyDescent="0.2">
      <c r="A33">
        <v>3.38</v>
      </c>
      <c r="B33">
        <v>4143.8999999999996</v>
      </c>
    </row>
    <row r="34" spans="1:2" x14ac:dyDescent="0.2">
      <c r="A34">
        <v>4.05</v>
      </c>
      <c r="B34">
        <v>4371.5</v>
      </c>
    </row>
    <row r="35" spans="1:2" x14ac:dyDescent="0.2">
      <c r="A35">
        <v>4.93</v>
      </c>
      <c r="B35">
        <v>4461.3999999999996</v>
      </c>
    </row>
    <row r="36" spans="1:2" x14ac:dyDescent="0.2">
      <c r="A36">
        <v>5.54</v>
      </c>
      <c r="B36">
        <v>4358.3999999999996</v>
      </c>
    </row>
    <row r="37" spans="1:2" x14ac:dyDescent="0.2">
      <c r="A37">
        <v>5.7</v>
      </c>
      <c r="B37">
        <v>4347.6000000000004</v>
      </c>
    </row>
  </sheetData>
  <sortState xmlns:xlrd2="http://schemas.microsoft.com/office/spreadsheetml/2017/richdata2" ref="A2:B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Работа</vt:lpstr>
      <vt:lpstr>Лист7</vt:lpstr>
      <vt:lpstr>Лист8</vt:lpstr>
      <vt:lpstr>Лист9</vt:lpstr>
      <vt:lpstr>Лист10</vt:lpstr>
      <vt:lpstr>Лист11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2021-02-22T13:21:19Z</dcterms:created>
  <dcterms:modified xsi:type="dcterms:W3CDTF">2021-03-01T08:34:12Z</dcterms:modified>
</cp:coreProperties>
</file>