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InkAnnotation="0" codeName="ЭтаКнига"/>
  <mc:AlternateContent xmlns:mc="http://schemas.openxmlformats.org/markup-compatibility/2006">
    <mc:Choice Requires="x15">
      <x15ac:absPath xmlns:x15ac="http://schemas.microsoft.com/office/spreadsheetml/2010/11/ac" url="C:\Users\BULCHUT\Documents\"/>
    </mc:Choice>
  </mc:AlternateContent>
  <bookViews>
    <workbookView xWindow="0" yWindow="0" windowWidth="28800" windowHeight="12330" tabRatio="923" activeTab="1"/>
  </bookViews>
  <sheets>
    <sheet name="Оглавление " sheetId="1" r:id="rId1"/>
    <sheet name="Зима" sheetId="16" r:id="rId2"/>
    <sheet name="Демисезон" sheetId="15" r:id="rId3"/>
    <sheet name="Лето" sheetId="8" r:id="rId4"/>
    <sheet name="ВВЗ" sheetId="11" r:id="rId5"/>
    <sheet name="Рюкзаки" sheetId="10" r:id="rId6"/>
    <sheet name="Спальники и Коврики" sheetId="17" r:id="rId7"/>
  </sheets>
  <definedNames>
    <definedName name="Print_Area" localSheetId="2">Демисезон!$A$2:$M$175</definedName>
    <definedName name="Print_Area" localSheetId="1">Зима!$A$2:$M$330</definedName>
    <definedName name="Print_Area" localSheetId="3">Лето!$A$2:$M$621</definedName>
    <definedName name="Z_62BA6897_1350_4BC9_98C9_AE050335E0F1_.wvu.Cols" localSheetId="4" hidden="1">ВВЗ!#REF!</definedName>
    <definedName name="Z_62BA6897_1350_4BC9_98C9_AE050335E0F1_.wvu.Cols" localSheetId="2" hidden="1">Демисезон!#REF!</definedName>
    <definedName name="Z_62BA6897_1350_4BC9_98C9_AE050335E0F1_.wvu.Cols" localSheetId="1" hidden="1">Зима!#REF!</definedName>
    <definedName name="Z_62BA6897_1350_4BC9_98C9_AE050335E0F1_.wvu.Cols" localSheetId="3" hidden="1">Лето!#REF!</definedName>
    <definedName name="Z_62BA6897_1350_4BC9_98C9_AE050335E0F1_.wvu.Cols" localSheetId="5" hidden="1">Рюкзаки!#REF!</definedName>
    <definedName name="Z_62BA6897_1350_4BC9_98C9_AE050335E0F1_.wvu.Cols" localSheetId="6" hidden="1">'Спальники и Коврики'!#REF!</definedName>
    <definedName name="Z_62BA6897_1350_4BC9_98C9_AE050335E0F1_.wvu.PrintArea" localSheetId="4" hidden="1">ВВЗ!$A$5:$N$5</definedName>
    <definedName name="Z_62BA6897_1350_4BC9_98C9_AE050335E0F1_.wvu.PrintArea" localSheetId="2" hidden="1">Демисезон!$A$3:$M$91</definedName>
    <definedName name="Z_62BA6897_1350_4BC9_98C9_AE050335E0F1_.wvu.PrintArea" localSheetId="1" hidden="1">Зима!$A$3:$M$253</definedName>
    <definedName name="Z_62BA6897_1350_4BC9_98C9_AE050335E0F1_.wvu.PrintArea" localSheetId="3" hidden="1">Лето!$A$3:$M$446</definedName>
    <definedName name="Z_62BA6897_1350_4BC9_98C9_AE050335E0F1_.wvu.PrintArea" localSheetId="5" hidden="1">Рюкзаки!$A$5:$N$5</definedName>
    <definedName name="Z_62BA6897_1350_4BC9_98C9_AE050335E0F1_.wvu.PrintArea" localSheetId="6" hidden="1">'Спальники и Коврики'!$A$5:$N$5</definedName>
    <definedName name="_xlnm.Print_Area" localSheetId="4">ВВЗ!$A$5:$M$214</definedName>
    <definedName name="_xlnm.Print_Area" localSheetId="2">Демисезон!$A$2:$M$175</definedName>
    <definedName name="_xlnm.Print_Area" localSheetId="1">Зима!$A$2:$M$330</definedName>
    <definedName name="_xlnm.Print_Area" localSheetId="3">Лето!$A$2:$M$621</definedName>
    <definedName name="_xlnm.Print_Area" localSheetId="5">Рюкзаки!$A$5:$M$27</definedName>
    <definedName name="_xlnm.Print_Area" localSheetId="6">'Спальники и Коврики'!$A$5:$M$73</definedName>
  </definedNames>
  <calcPr calcId="162913" refMode="R1C1"/>
</workbook>
</file>

<file path=xl/calcChain.xml><?xml version="1.0" encoding="utf-8"?>
<calcChain xmlns="http://schemas.openxmlformats.org/spreadsheetml/2006/main">
  <c r="F68" i="17" l="1"/>
  <c r="K65" i="17" l="1"/>
  <c r="I65" i="17"/>
  <c r="H65" i="17"/>
  <c r="G65" i="17"/>
  <c r="F65" i="17"/>
  <c r="F66" i="16"/>
  <c r="F65" i="16"/>
  <c r="F64" i="16"/>
  <c r="F63" i="16"/>
  <c r="F62" i="16"/>
  <c r="F61" i="16"/>
  <c r="F60" i="16"/>
  <c r="F59" i="16"/>
  <c r="F58" i="16"/>
  <c r="K57" i="16"/>
  <c r="I57" i="16"/>
  <c r="H57" i="16"/>
  <c r="G57" i="16"/>
  <c r="F57" i="16"/>
  <c r="F168" i="16"/>
  <c r="F167" i="16"/>
  <c r="F166" i="16"/>
  <c r="F165" i="16"/>
  <c r="F164" i="16"/>
  <c r="F163" i="16"/>
  <c r="F162" i="16"/>
  <c r="F161" i="16"/>
  <c r="F160" i="16"/>
  <c r="K159" i="16"/>
  <c r="I159" i="16"/>
  <c r="H159" i="16"/>
  <c r="G159" i="16"/>
  <c r="F159" i="16"/>
  <c r="F178" i="16"/>
  <c r="F177" i="16"/>
  <c r="F176" i="16"/>
  <c r="F175" i="16"/>
  <c r="F174" i="16"/>
  <c r="F173" i="16"/>
  <c r="F172" i="16"/>
  <c r="F171" i="16"/>
  <c r="F170" i="16"/>
  <c r="K169" i="16"/>
  <c r="I169" i="16"/>
  <c r="H169" i="16"/>
  <c r="G169" i="16"/>
  <c r="F169" i="16"/>
  <c r="F152" i="15"/>
  <c r="F151" i="15"/>
  <c r="F150" i="15"/>
  <c r="F149" i="15"/>
  <c r="F148" i="15"/>
  <c r="F147" i="15"/>
  <c r="F146" i="15"/>
  <c r="F145" i="15"/>
  <c r="F144" i="15"/>
  <c r="K143" i="15"/>
  <c r="I143" i="15"/>
  <c r="H143" i="15"/>
  <c r="G143" i="15"/>
  <c r="F143" i="15"/>
  <c r="F162" i="15"/>
  <c r="F161" i="15"/>
  <c r="F160" i="15"/>
  <c r="F159" i="15"/>
  <c r="F158" i="15"/>
  <c r="F157" i="15"/>
  <c r="F156" i="15"/>
  <c r="F155" i="15"/>
  <c r="F154" i="15"/>
  <c r="K153" i="15"/>
  <c r="I153" i="15"/>
  <c r="H153" i="15"/>
  <c r="G153" i="15"/>
  <c r="F153" i="15"/>
  <c r="F56" i="17" l="1"/>
  <c r="K57" i="17"/>
  <c r="I57" i="17"/>
  <c r="H57" i="17"/>
  <c r="G57" i="17"/>
  <c r="F57" i="17"/>
  <c r="K56" i="17"/>
  <c r="I56" i="17"/>
  <c r="H56" i="17"/>
  <c r="G56" i="17"/>
  <c r="K55" i="17"/>
  <c r="I55" i="17"/>
  <c r="H55" i="17"/>
  <c r="G55" i="17"/>
  <c r="F55" i="17"/>
  <c r="K54" i="17"/>
  <c r="I54" i="17"/>
  <c r="H54" i="17"/>
  <c r="G54" i="17"/>
  <c r="F54" i="17"/>
  <c r="K53" i="17"/>
  <c r="I53" i="17"/>
  <c r="H53" i="17"/>
  <c r="G53" i="17"/>
  <c r="F53" i="17"/>
  <c r="K52" i="17"/>
  <c r="I52" i="17"/>
  <c r="H52" i="17"/>
  <c r="G52" i="17"/>
  <c r="F52" i="17"/>
  <c r="K51" i="17"/>
  <c r="I51" i="17"/>
  <c r="H51" i="17"/>
  <c r="G51" i="17"/>
  <c r="F51" i="17"/>
  <c r="K50" i="17"/>
  <c r="I50" i="17"/>
  <c r="H50" i="17"/>
  <c r="G50" i="17"/>
  <c r="F50" i="17"/>
  <c r="K49" i="17"/>
  <c r="I49" i="17"/>
  <c r="H49" i="17"/>
  <c r="G49" i="17"/>
  <c r="F49" i="17"/>
  <c r="K48" i="17"/>
  <c r="I48" i="17"/>
  <c r="H48" i="17"/>
  <c r="G48" i="17"/>
  <c r="F48" i="17"/>
  <c r="F22" i="17"/>
  <c r="F17" i="17"/>
  <c r="K21" i="17"/>
  <c r="I21" i="17"/>
  <c r="H21" i="17"/>
  <c r="G21" i="17"/>
  <c r="F21" i="17"/>
  <c r="K20" i="17"/>
  <c r="I20" i="17"/>
  <c r="H20" i="17"/>
  <c r="G20" i="17"/>
  <c r="F20" i="17"/>
  <c r="K19" i="17"/>
  <c r="I19" i="17"/>
  <c r="H19" i="17"/>
  <c r="G19" i="17"/>
  <c r="F19" i="17"/>
  <c r="K18" i="17"/>
  <c r="I18" i="17"/>
  <c r="H18" i="17"/>
  <c r="G18" i="17"/>
  <c r="F18" i="17"/>
  <c r="K17" i="17"/>
  <c r="I17" i="17"/>
  <c r="H17" i="17"/>
  <c r="G17" i="17"/>
  <c r="F129" i="16"/>
  <c r="F117" i="16"/>
  <c r="F107" i="16"/>
  <c r="F108" i="16"/>
  <c r="F109" i="16"/>
  <c r="F110" i="16"/>
  <c r="F111" i="16"/>
  <c r="F112" i="16"/>
  <c r="F113" i="16"/>
  <c r="F114" i="16"/>
  <c r="F115" i="16"/>
  <c r="F116" i="16"/>
  <c r="K107" i="16"/>
  <c r="I107" i="16"/>
  <c r="H107" i="16"/>
  <c r="G107" i="16"/>
  <c r="F68" i="16"/>
  <c r="F69" i="16"/>
  <c r="F70" i="16"/>
  <c r="F71" i="16"/>
  <c r="F72" i="16"/>
  <c r="F73" i="16"/>
  <c r="F74" i="16"/>
  <c r="F75" i="16"/>
  <c r="F76" i="16"/>
  <c r="F67" i="16"/>
  <c r="K67" i="16"/>
  <c r="I67" i="16"/>
  <c r="H67" i="16"/>
  <c r="G67" i="16"/>
  <c r="F39" i="17"/>
  <c r="F43" i="17"/>
  <c r="K42" i="17"/>
  <c r="I42" i="17"/>
  <c r="H42" i="17"/>
  <c r="G42" i="17"/>
  <c r="F42" i="17"/>
  <c r="K41" i="17"/>
  <c r="I41" i="17"/>
  <c r="H41" i="17"/>
  <c r="G41" i="17"/>
  <c r="F41" i="17"/>
  <c r="K40" i="17"/>
  <c r="I40" i="17"/>
  <c r="H40" i="17"/>
  <c r="G40" i="17"/>
  <c r="F40" i="17"/>
  <c r="K39" i="17"/>
  <c r="I39" i="17"/>
  <c r="H39" i="17"/>
  <c r="G39" i="17"/>
  <c r="K38" i="17"/>
  <c r="I38" i="17"/>
  <c r="H38" i="17"/>
  <c r="G38" i="17"/>
  <c r="F38" i="17"/>
  <c r="K34" i="17"/>
  <c r="I34" i="17"/>
  <c r="H34" i="17"/>
  <c r="G34" i="17"/>
  <c r="F34" i="17"/>
  <c r="F298" i="16" l="1"/>
  <c r="K297" i="16"/>
  <c r="I297" i="16"/>
  <c r="H297" i="16"/>
  <c r="G297" i="16"/>
  <c r="F297" i="16"/>
  <c r="F12" i="17"/>
  <c r="F7" i="17"/>
  <c r="K11" i="17"/>
  <c r="I11" i="17"/>
  <c r="H11" i="17"/>
  <c r="G11" i="17"/>
  <c r="F11" i="17"/>
  <c r="K10" i="17"/>
  <c r="I10" i="17"/>
  <c r="H10" i="17"/>
  <c r="G10" i="17"/>
  <c r="F10" i="17"/>
  <c r="K9" i="17"/>
  <c r="I9" i="17"/>
  <c r="H9" i="17"/>
  <c r="G9" i="17"/>
  <c r="F9" i="17"/>
  <c r="K8" i="17"/>
  <c r="I8" i="17"/>
  <c r="H8" i="17"/>
  <c r="G8" i="17"/>
  <c r="F8" i="17"/>
  <c r="K7" i="17"/>
  <c r="I7" i="17"/>
  <c r="H7" i="17"/>
  <c r="G7" i="17"/>
  <c r="F302" i="16"/>
  <c r="F301" i="16"/>
  <c r="K301" i="16"/>
  <c r="I301" i="16"/>
  <c r="H301" i="16"/>
  <c r="G301" i="16"/>
  <c r="K288" i="16" l="1"/>
  <c r="K289" i="16"/>
  <c r="G288" i="16"/>
  <c r="G289" i="16"/>
  <c r="H288" i="16"/>
  <c r="H289" i="16"/>
  <c r="H291" i="16"/>
  <c r="I288" i="16"/>
  <c r="I289" i="16"/>
  <c r="F286" i="16"/>
  <c r="F288" i="16"/>
  <c r="F38" i="16"/>
  <c r="F39" i="16"/>
  <c r="F40" i="16"/>
  <c r="F41" i="16"/>
  <c r="F42" i="16"/>
  <c r="F43" i="16"/>
  <c r="F44" i="16"/>
  <c r="F45" i="16"/>
  <c r="F46" i="16"/>
  <c r="F37" i="16"/>
  <c r="F18" i="16"/>
  <c r="F19" i="16"/>
  <c r="F20" i="16"/>
  <c r="F21" i="16"/>
  <c r="F22" i="16"/>
  <c r="F23" i="16"/>
  <c r="F24" i="16"/>
  <c r="F25" i="16"/>
  <c r="F26" i="16"/>
  <c r="F17" i="16"/>
  <c r="K37" i="16"/>
  <c r="I37" i="16"/>
  <c r="H37" i="16"/>
  <c r="G37" i="16"/>
  <c r="K17" i="16"/>
  <c r="I17" i="16"/>
  <c r="H17" i="16"/>
  <c r="G17" i="16"/>
  <c r="K62" i="17"/>
  <c r="I62" i="17"/>
  <c r="H62" i="17"/>
  <c r="G62" i="17"/>
  <c r="F62" i="17"/>
  <c r="F11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92" i="15"/>
  <c r="F28" i="15"/>
  <c r="F29" i="15"/>
  <c r="F30" i="15"/>
  <c r="F31" i="15"/>
  <c r="F27" i="15"/>
  <c r="K27" i="15"/>
  <c r="I27" i="15"/>
  <c r="H27" i="15"/>
  <c r="G27" i="15"/>
  <c r="F26" i="15"/>
  <c r="F25" i="15"/>
  <c r="F24" i="15"/>
  <c r="F23" i="15"/>
  <c r="K22" i="15"/>
  <c r="I22" i="15"/>
  <c r="H22" i="15"/>
  <c r="G22" i="15"/>
  <c r="F22" i="15"/>
  <c r="K102" i="15"/>
  <c r="I102" i="15"/>
  <c r="H102" i="15"/>
  <c r="G102" i="15"/>
  <c r="K92" i="15"/>
  <c r="I92" i="15"/>
  <c r="H92" i="15"/>
  <c r="G92" i="15"/>
  <c r="F121" i="15"/>
  <c r="F120" i="15"/>
  <c r="F119" i="15"/>
  <c r="F118" i="15"/>
  <c r="F117" i="15"/>
  <c r="F116" i="15"/>
  <c r="F115" i="15"/>
  <c r="F114" i="15"/>
  <c r="F113" i="15"/>
  <c r="K112" i="15"/>
  <c r="I112" i="15"/>
  <c r="H112" i="15"/>
  <c r="G112" i="15"/>
  <c r="F286" i="8"/>
  <c r="F278" i="8"/>
  <c r="F279" i="8"/>
  <c r="F280" i="8"/>
  <c r="F281" i="8"/>
  <c r="F282" i="8"/>
  <c r="F283" i="8"/>
  <c r="F284" i="8"/>
  <c r="F285" i="8"/>
  <c r="F277" i="8"/>
  <c r="K277" i="8"/>
  <c r="I277" i="8"/>
  <c r="H277" i="8"/>
  <c r="G277" i="8"/>
  <c r="K23" i="17"/>
  <c r="I23" i="17"/>
  <c r="H23" i="17"/>
  <c r="G23" i="17"/>
  <c r="F23" i="17"/>
  <c r="K13" i="17"/>
  <c r="I13" i="17"/>
  <c r="H13" i="17"/>
  <c r="G13" i="17"/>
  <c r="F13" i="17"/>
  <c r="K45" i="17"/>
  <c r="I45" i="17"/>
  <c r="H45" i="17"/>
  <c r="G45" i="17"/>
  <c r="F45" i="17"/>
  <c r="K44" i="17"/>
  <c r="I44" i="17"/>
  <c r="H44" i="17"/>
  <c r="G44" i="17"/>
  <c r="F44" i="17"/>
  <c r="K37" i="17"/>
  <c r="I37" i="17"/>
  <c r="H37" i="17"/>
  <c r="G37" i="17"/>
  <c r="F37" i="17"/>
  <c r="K36" i="17"/>
  <c r="I36" i="17"/>
  <c r="H36" i="17"/>
  <c r="G36" i="17"/>
  <c r="F36" i="17"/>
  <c r="K35" i="17"/>
  <c r="I35" i="17"/>
  <c r="H35" i="17"/>
  <c r="G35" i="17"/>
  <c r="F35" i="17"/>
  <c r="K12" i="17" l="1"/>
  <c r="F59" i="17"/>
  <c r="K68" i="17"/>
  <c r="I68" i="17"/>
  <c r="H68" i="17"/>
  <c r="G68" i="17"/>
  <c r="K59" i="17"/>
  <c r="I59" i="17"/>
  <c r="H59" i="17"/>
  <c r="G59" i="17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49" i="8"/>
  <c r="F450" i="8"/>
  <c r="F451" i="8"/>
  <c r="F452" i="8"/>
  <c r="F453" i="8"/>
  <c r="F454" i="8"/>
  <c r="F455" i="8"/>
  <c r="F456" i="8"/>
  <c r="F457" i="8"/>
  <c r="F448" i="8"/>
  <c r="K468" i="8" l="1"/>
  <c r="I468" i="8"/>
  <c r="H468" i="8"/>
  <c r="G468" i="8"/>
  <c r="K458" i="8"/>
  <c r="I458" i="8"/>
  <c r="H458" i="8"/>
  <c r="G458" i="8"/>
  <c r="K448" i="8"/>
  <c r="I448" i="8"/>
  <c r="H448" i="8"/>
  <c r="G448" i="8"/>
  <c r="F521" i="8"/>
  <c r="F510" i="8"/>
  <c r="F490" i="8"/>
  <c r="F506" i="8"/>
  <c r="F501" i="8"/>
  <c r="F502" i="8"/>
  <c r="F503" i="8"/>
  <c r="F504" i="8"/>
  <c r="F505" i="8"/>
  <c r="F507" i="8"/>
  <c r="F508" i="8"/>
  <c r="F509" i="8"/>
  <c r="F500" i="8"/>
  <c r="K500" i="8"/>
  <c r="I500" i="8"/>
  <c r="H500" i="8"/>
  <c r="G500" i="8"/>
  <c r="K584" i="8"/>
  <c r="I584" i="8"/>
  <c r="H584" i="8"/>
  <c r="G584" i="8"/>
  <c r="F584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27" i="8"/>
  <c r="K267" i="8" l="1"/>
  <c r="I267" i="8"/>
  <c r="H267" i="8"/>
  <c r="G267" i="8"/>
  <c r="K257" i="8"/>
  <c r="I257" i="8"/>
  <c r="H257" i="8"/>
  <c r="G257" i="8"/>
  <c r="K247" i="8"/>
  <c r="I247" i="8"/>
  <c r="H247" i="8"/>
  <c r="G247" i="8"/>
  <c r="K237" i="8"/>
  <c r="I237" i="8"/>
  <c r="H237" i="8"/>
  <c r="G237" i="8"/>
  <c r="K227" i="8"/>
  <c r="I227" i="8"/>
  <c r="H227" i="8"/>
  <c r="G227" i="8"/>
  <c r="F560" i="8"/>
  <c r="F539" i="8"/>
  <c r="F534" i="8"/>
  <c r="F535" i="8"/>
  <c r="F536" i="8"/>
  <c r="F537" i="8"/>
  <c r="F538" i="8"/>
  <c r="F533" i="8"/>
  <c r="F531" i="8"/>
  <c r="F532" i="8"/>
  <c r="F530" i="8"/>
  <c r="F525" i="8"/>
  <c r="F526" i="8"/>
  <c r="F527" i="8"/>
  <c r="F528" i="8"/>
  <c r="F529" i="8"/>
  <c r="F524" i="8"/>
  <c r="F522" i="8"/>
  <c r="F523" i="8"/>
  <c r="K530" i="8"/>
  <c r="I530" i="8"/>
  <c r="H530" i="8"/>
  <c r="G530" i="8"/>
  <c r="K524" i="8"/>
  <c r="I524" i="8"/>
  <c r="H524" i="8"/>
  <c r="G524" i="8"/>
  <c r="K536" i="8"/>
  <c r="I536" i="8"/>
  <c r="H536" i="8"/>
  <c r="G536" i="8"/>
  <c r="K533" i="8"/>
  <c r="I533" i="8"/>
  <c r="H533" i="8"/>
  <c r="G533" i="8"/>
  <c r="K527" i="8"/>
  <c r="I527" i="8"/>
  <c r="H527" i="8"/>
  <c r="G527" i="8"/>
  <c r="K521" i="8"/>
  <c r="I521" i="8"/>
  <c r="H521" i="8"/>
  <c r="G521" i="8"/>
  <c r="F613" i="8"/>
  <c r="F612" i="8"/>
  <c r="K611" i="8"/>
  <c r="I611" i="8"/>
  <c r="H611" i="8"/>
  <c r="G611" i="8"/>
  <c r="F611" i="8"/>
  <c r="F163" i="8"/>
  <c r="F164" i="8"/>
  <c r="F165" i="8"/>
  <c r="F166" i="8"/>
  <c r="F162" i="8"/>
  <c r="K162" i="8"/>
  <c r="I162" i="8"/>
  <c r="H162" i="8"/>
  <c r="G162" i="8"/>
  <c r="F18" i="15"/>
  <c r="F19" i="15"/>
  <c r="F20" i="15"/>
  <c r="F21" i="15"/>
  <c r="F17" i="15"/>
  <c r="K17" i="15"/>
  <c r="I17" i="15"/>
  <c r="H17" i="15"/>
  <c r="G17" i="15"/>
  <c r="F119" i="11"/>
  <c r="F121" i="11"/>
  <c r="F123" i="11"/>
  <c r="F125" i="11"/>
  <c r="F117" i="11"/>
  <c r="K117" i="11"/>
  <c r="I117" i="11"/>
  <c r="H117" i="11"/>
  <c r="G117" i="11"/>
  <c r="F135" i="15"/>
  <c r="F136" i="15"/>
  <c r="F137" i="15"/>
  <c r="F138" i="15"/>
  <c r="F139" i="15"/>
  <c r="F140" i="15"/>
  <c r="F141" i="15"/>
  <c r="F142" i="15"/>
  <c r="F163" i="15"/>
  <c r="F164" i="15"/>
  <c r="F165" i="15"/>
  <c r="F166" i="15"/>
  <c r="F167" i="15"/>
  <c r="F168" i="15"/>
  <c r="F169" i="15"/>
  <c r="F170" i="15"/>
  <c r="F171" i="15"/>
  <c r="F172" i="15"/>
  <c r="F133" i="15"/>
  <c r="F125" i="15"/>
  <c r="F127" i="15"/>
  <c r="F129" i="15"/>
  <c r="F131" i="15"/>
  <c r="F123" i="15"/>
  <c r="K14" i="17"/>
  <c r="G14" i="17"/>
  <c r="H14" i="17"/>
  <c r="I14" i="17"/>
  <c r="F14" i="17"/>
  <c r="K26" i="17"/>
  <c r="I26" i="17"/>
  <c r="H26" i="17"/>
  <c r="G26" i="17"/>
  <c r="F26" i="17"/>
  <c r="K25" i="17"/>
  <c r="I25" i="17"/>
  <c r="H25" i="17"/>
  <c r="G25" i="17"/>
  <c r="F25" i="17"/>
  <c r="K24" i="17"/>
  <c r="I24" i="17"/>
  <c r="H24" i="17"/>
  <c r="G24" i="17"/>
  <c r="F24" i="17"/>
  <c r="K22" i="17"/>
  <c r="I22" i="17"/>
  <c r="H22" i="17"/>
  <c r="G22" i="17"/>
  <c r="F190" i="11"/>
  <c r="F188" i="11"/>
  <c r="K31" i="17"/>
  <c r="I31" i="17"/>
  <c r="H31" i="17"/>
  <c r="G31" i="17"/>
  <c r="F31" i="17"/>
  <c r="K33" i="17"/>
  <c r="I33" i="17"/>
  <c r="H33" i="17"/>
  <c r="G33" i="17"/>
  <c r="F33" i="17"/>
  <c r="K32" i="17"/>
  <c r="I32" i="17"/>
  <c r="H32" i="17"/>
  <c r="G32" i="17"/>
  <c r="F32" i="17"/>
  <c r="K30" i="17"/>
  <c r="I30" i="17"/>
  <c r="H30" i="17"/>
  <c r="G30" i="17"/>
  <c r="F30" i="17"/>
  <c r="F45" i="11"/>
  <c r="F43" i="11"/>
  <c r="F41" i="11"/>
  <c r="F39" i="11"/>
  <c r="K37" i="11"/>
  <c r="I37" i="11"/>
  <c r="H37" i="11"/>
  <c r="G37" i="11"/>
  <c r="F37" i="11"/>
  <c r="F73" i="15"/>
  <c r="F74" i="15"/>
  <c r="F75" i="15"/>
  <c r="F76" i="15"/>
  <c r="F77" i="15"/>
  <c r="F78" i="15"/>
  <c r="F79" i="15"/>
  <c r="F80" i="15"/>
  <c r="F81" i="15"/>
  <c r="F72" i="15"/>
  <c r="F62" i="15"/>
  <c r="F71" i="15"/>
  <c r="F70" i="15"/>
  <c r="F69" i="15"/>
  <c r="F68" i="15"/>
  <c r="F67" i="15"/>
  <c r="F66" i="15"/>
  <c r="F65" i="15"/>
  <c r="F64" i="15"/>
  <c r="F63" i="15"/>
  <c r="K62" i="15"/>
  <c r="I62" i="15"/>
  <c r="H62" i="15"/>
  <c r="G62" i="15"/>
  <c r="F605" i="8"/>
  <c r="F566" i="8"/>
  <c r="F569" i="8"/>
  <c r="F572" i="8"/>
  <c r="F575" i="8"/>
  <c r="F578" i="8"/>
  <c r="F581" i="8"/>
  <c r="F587" i="8"/>
  <c r="F590" i="8"/>
  <c r="F593" i="8"/>
  <c r="F596" i="8"/>
  <c r="F599" i="8"/>
  <c r="F602" i="8"/>
  <c r="F563" i="8"/>
  <c r="K599" i="8"/>
  <c r="I599" i="8"/>
  <c r="H599" i="8"/>
  <c r="G599" i="8"/>
  <c r="K596" i="8"/>
  <c r="I596" i="8"/>
  <c r="H596" i="8"/>
  <c r="G596" i="8"/>
  <c r="K593" i="8"/>
  <c r="I593" i="8"/>
  <c r="H593" i="8"/>
  <c r="G593" i="8"/>
  <c r="K590" i="8"/>
  <c r="I590" i="8"/>
  <c r="H590" i="8"/>
  <c r="G590" i="8"/>
  <c r="K587" i="8"/>
  <c r="I587" i="8"/>
  <c r="H587" i="8"/>
  <c r="G587" i="8"/>
  <c r="K578" i="8"/>
  <c r="I578" i="8"/>
  <c r="H578" i="8"/>
  <c r="G578" i="8"/>
  <c r="K572" i="8"/>
  <c r="I572" i="8"/>
  <c r="H572" i="8"/>
  <c r="G572" i="8"/>
  <c r="G575" i="8"/>
  <c r="H575" i="8"/>
  <c r="I575" i="8"/>
  <c r="K575" i="8"/>
  <c r="G566" i="8"/>
  <c r="H566" i="8"/>
  <c r="I566" i="8"/>
  <c r="K566" i="8"/>
  <c r="K605" i="8"/>
  <c r="I605" i="8"/>
  <c r="H605" i="8"/>
  <c r="G605" i="8"/>
  <c r="K602" i="8"/>
  <c r="I602" i="8"/>
  <c r="H602" i="8"/>
  <c r="G602" i="8"/>
  <c r="K581" i="8"/>
  <c r="I581" i="8"/>
  <c r="H581" i="8"/>
  <c r="G581" i="8"/>
  <c r="K569" i="8"/>
  <c r="I569" i="8"/>
  <c r="H569" i="8"/>
  <c r="G569" i="8"/>
  <c r="K563" i="8"/>
  <c r="I563" i="8"/>
  <c r="H563" i="8"/>
  <c r="G563" i="8"/>
  <c r="F511" i="8"/>
  <c r="F512" i="8"/>
  <c r="F513" i="8"/>
  <c r="F514" i="8"/>
  <c r="F515" i="8"/>
  <c r="F516" i="8"/>
  <c r="F517" i="8"/>
  <c r="F518" i="8"/>
  <c r="F519" i="8"/>
  <c r="F491" i="8"/>
  <c r="F492" i="8"/>
  <c r="F493" i="8"/>
  <c r="F494" i="8"/>
  <c r="F495" i="8"/>
  <c r="F496" i="8"/>
  <c r="F497" i="8"/>
  <c r="F498" i="8"/>
  <c r="F499" i="8"/>
  <c r="K510" i="8"/>
  <c r="I510" i="8"/>
  <c r="H510" i="8"/>
  <c r="G510" i="8"/>
  <c r="K490" i="8"/>
  <c r="I490" i="8"/>
  <c r="H490" i="8"/>
  <c r="G490" i="8"/>
  <c r="H488" i="8"/>
  <c r="H478" i="8"/>
  <c r="I488" i="8"/>
  <c r="I478" i="8"/>
  <c r="K488" i="8"/>
  <c r="K478" i="8"/>
  <c r="G488" i="8"/>
  <c r="G478" i="8"/>
  <c r="F488" i="8"/>
  <c r="F479" i="8"/>
  <c r="F480" i="8"/>
  <c r="F481" i="8"/>
  <c r="F482" i="8"/>
  <c r="F483" i="8"/>
  <c r="F484" i="8"/>
  <c r="F485" i="8"/>
  <c r="F486" i="8"/>
  <c r="F487" i="8"/>
  <c r="F478" i="8"/>
  <c r="K163" i="15"/>
  <c r="I163" i="15"/>
  <c r="H163" i="15"/>
  <c r="G163" i="15"/>
  <c r="F134" i="15"/>
  <c r="K133" i="15"/>
  <c r="I133" i="15"/>
  <c r="H133" i="15"/>
  <c r="G133" i="15"/>
  <c r="K123" i="15"/>
  <c r="I123" i="15"/>
  <c r="H123" i="15"/>
  <c r="G123" i="15"/>
  <c r="F297" i="8"/>
  <c r="F288" i="8"/>
  <c r="F289" i="8"/>
  <c r="F290" i="8"/>
  <c r="F291" i="8"/>
  <c r="F292" i="8"/>
  <c r="F293" i="8"/>
  <c r="F294" i="8"/>
  <c r="F295" i="8"/>
  <c r="F296" i="8"/>
  <c r="F287" i="8"/>
  <c r="K287" i="8" l="1"/>
  <c r="I287" i="8"/>
  <c r="H287" i="8"/>
  <c r="G287" i="8"/>
  <c r="K21" i="10" l="1"/>
  <c r="I21" i="10"/>
  <c r="H21" i="10"/>
  <c r="G21" i="10"/>
  <c r="F21" i="10"/>
  <c r="K20" i="10"/>
  <c r="I20" i="10"/>
  <c r="H20" i="10"/>
  <c r="G20" i="10"/>
  <c r="F20" i="10"/>
  <c r="K19" i="10"/>
  <c r="I19" i="10"/>
  <c r="H19" i="10"/>
  <c r="G19" i="10"/>
  <c r="F19" i="10"/>
  <c r="F46" i="17"/>
  <c r="F27" i="17"/>
  <c r="F16" i="17"/>
  <c r="F15" i="17"/>
  <c r="F13" i="10"/>
  <c r="K46" i="17" l="1"/>
  <c r="I46" i="17"/>
  <c r="H46" i="17"/>
  <c r="G46" i="17"/>
  <c r="K43" i="17"/>
  <c r="I43" i="17"/>
  <c r="H43" i="17"/>
  <c r="G43" i="17"/>
  <c r="K29" i="17"/>
  <c r="I29" i="17"/>
  <c r="H29" i="17"/>
  <c r="G29" i="17"/>
  <c r="F29" i="17"/>
  <c r="K28" i="17"/>
  <c r="I28" i="17"/>
  <c r="H28" i="17"/>
  <c r="G28" i="17"/>
  <c r="F28" i="17"/>
  <c r="K27" i="17"/>
  <c r="I27" i="17"/>
  <c r="H27" i="17"/>
  <c r="G27" i="17"/>
  <c r="K16" i="17"/>
  <c r="I16" i="17"/>
  <c r="H16" i="17"/>
  <c r="G16" i="17"/>
  <c r="K15" i="17"/>
  <c r="I15" i="17"/>
  <c r="H15" i="17"/>
  <c r="G15" i="17"/>
  <c r="I12" i="17"/>
  <c r="H12" i="17"/>
  <c r="G12" i="17"/>
  <c r="K24" i="10"/>
  <c r="I24" i="10"/>
  <c r="H24" i="10"/>
  <c r="G24" i="10"/>
  <c r="F24" i="10"/>
  <c r="K23" i="10"/>
  <c r="I23" i="10"/>
  <c r="H23" i="10"/>
  <c r="G23" i="10"/>
  <c r="F23" i="10"/>
  <c r="K22" i="10"/>
  <c r="I22" i="10"/>
  <c r="H22" i="10"/>
  <c r="G22" i="10"/>
  <c r="F22" i="10"/>
  <c r="K18" i="10"/>
  <c r="I18" i="10"/>
  <c r="H18" i="10"/>
  <c r="G18" i="10"/>
  <c r="F18" i="10"/>
  <c r="K17" i="10"/>
  <c r="I17" i="10"/>
  <c r="H17" i="10"/>
  <c r="G17" i="10"/>
  <c r="F17" i="10"/>
  <c r="K16" i="10"/>
  <c r="I16" i="10"/>
  <c r="H16" i="10"/>
  <c r="G16" i="10"/>
  <c r="F16" i="10"/>
  <c r="E2" i="17" l="1"/>
  <c r="B23" i="1" s="1"/>
  <c r="F32" i="15"/>
  <c r="F8" i="15"/>
  <c r="F9" i="15"/>
  <c r="F10" i="15"/>
  <c r="F11" i="15"/>
  <c r="F12" i="15"/>
  <c r="F13" i="15"/>
  <c r="F14" i="15"/>
  <c r="F15" i="15"/>
  <c r="F16" i="15"/>
  <c r="F7" i="15"/>
  <c r="K7" i="15"/>
  <c r="I7" i="15"/>
  <c r="H7" i="15"/>
  <c r="G7" i="15"/>
  <c r="F130" i="16"/>
  <c r="F131" i="16"/>
  <c r="F132" i="16"/>
  <c r="F133" i="16"/>
  <c r="F134" i="16"/>
  <c r="F135" i="16"/>
  <c r="F136" i="16"/>
  <c r="F137" i="16"/>
  <c r="F128" i="16"/>
  <c r="K128" i="16" l="1"/>
  <c r="I128" i="16"/>
  <c r="H128" i="16"/>
  <c r="G128" i="16"/>
  <c r="F310" i="16" l="1"/>
  <c r="F309" i="16"/>
  <c r="F308" i="16"/>
  <c r="F307" i="16"/>
  <c r="F306" i="16"/>
  <c r="F305" i="16"/>
  <c r="F304" i="16"/>
  <c r="F303" i="16"/>
  <c r="F77" i="16" l="1"/>
  <c r="F78" i="16"/>
  <c r="F79" i="16"/>
  <c r="F80" i="16"/>
  <c r="F81" i="16"/>
  <c r="F82" i="16"/>
  <c r="F83" i="16"/>
  <c r="F84" i="16"/>
  <c r="F85" i="16"/>
  <c r="F86" i="16"/>
  <c r="K77" i="16" l="1"/>
  <c r="I77" i="16"/>
  <c r="H77" i="16"/>
  <c r="G77" i="16"/>
  <c r="F322" i="16"/>
  <c r="F320" i="16"/>
  <c r="F318" i="16"/>
  <c r="F316" i="16"/>
  <c r="F314" i="16"/>
  <c r="F299" i="16"/>
  <c r="F290" i="16"/>
  <c r="F291" i="16"/>
  <c r="F292" i="16"/>
  <c r="F289" i="16"/>
  <c r="F263" i="16"/>
  <c r="F190" i="16"/>
  <c r="F151" i="16"/>
  <c r="F152" i="16"/>
  <c r="F153" i="16"/>
  <c r="F154" i="16"/>
  <c r="F155" i="16"/>
  <c r="F156" i="16"/>
  <c r="F157" i="16"/>
  <c r="F158" i="16"/>
  <c r="F179" i="16"/>
  <c r="F180" i="16"/>
  <c r="F181" i="16"/>
  <c r="F182" i="16"/>
  <c r="F183" i="16"/>
  <c r="F184" i="16"/>
  <c r="F185" i="16"/>
  <c r="F186" i="16"/>
  <c r="F187" i="16"/>
  <c r="F188" i="16"/>
  <c r="F149" i="16"/>
  <c r="F141" i="16"/>
  <c r="F143" i="16"/>
  <c r="F145" i="16"/>
  <c r="F147" i="16"/>
  <c r="F139" i="16"/>
  <c r="K179" i="16" l="1"/>
  <c r="I179" i="16"/>
  <c r="H179" i="16"/>
  <c r="G179" i="16"/>
  <c r="F150" i="16"/>
  <c r="K149" i="16"/>
  <c r="I149" i="16"/>
  <c r="H149" i="16"/>
  <c r="G149" i="16"/>
  <c r="K139" i="16"/>
  <c r="I139" i="16"/>
  <c r="H139" i="16"/>
  <c r="G139" i="16"/>
  <c r="K305" i="16"/>
  <c r="I305" i="16"/>
  <c r="H305" i="16"/>
  <c r="G305" i="16"/>
  <c r="K303" i="16"/>
  <c r="I303" i="16"/>
  <c r="H303" i="16"/>
  <c r="G303" i="16"/>
  <c r="K307" i="16"/>
  <c r="I307" i="16"/>
  <c r="H307" i="16"/>
  <c r="G307" i="16"/>
  <c r="K309" i="16"/>
  <c r="I309" i="16"/>
  <c r="H309" i="16"/>
  <c r="G309" i="16"/>
  <c r="K291" i="16"/>
  <c r="I291" i="16"/>
  <c r="G291" i="16"/>
  <c r="K316" i="16" l="1"/>
  <c r="I316" i="16"/>
  <c r="H316" i="16"/>
  <c r="G316" i="16"/>
  <c r="K314" i="16"/>
  <c r="I314" i="16"/>
  <c r="H314" i="16"/>
  <c r="G314" i="16"/>
  <c r="K322" i="16"/>
  <c r="I322" i="16"/>
  <c r="H322" i="16"/>
  <c r="G322" i="16"/>
  <c r="K320" i="16"/>
  <c r="I320" i="16"/>
  <c r="H320" i="16"/>
  <c r="G320" i="16"/>
  <c r="K324" i="16"/>
  <c r="I324" i="16"/>
  <c r="H324" i="16"/>
  <c r="G324" i="16"/>
  <c r="F324" i="16"/>
  <c r="F300" i="16" l="1"/>
  <c r="K299" i="16"/>
  <c r="I299" i="16"/>
  <c r="H299" i="16"/>
  <c r="G299" i="16"/>
  <c r="F326" i="16"/>
  <c r="G318" i="16"/>
  <c r="H318" i="16"/>
  <c r="I318" i="16"/>
  <c r="K318" i="16"/>
  <c r="F312" i="16"/>
  <c r="F311" i="16"/>
  <c r="F296" i="16"/>
  <c r="F295" i="16"/>
  <c r="F294" i="16"/>
  <c r="F293" i="16"/>
  <c r="K295" i="16"/>
  <c r="G295" i="16"/>
  <c r="H295" i="16"/>
  <c r="I295" i="16"/>
  <c r="K326" i="16"/>
  <c r="I326" i="16"/>
  <c r="H326" i="16"/>
  <c r="G326" i="16"/>
  <c r="K311" i="16"/>
  <c r="I311" i="16"/>
  <c r="H311" i="16"/>
  <c r="G311" i="16"/>
  <c r="K293" i="16"/>
  <c r="I293" i="16"/>
  <c r="H293" i="16"/>
  <c r="G293" i="16"/>
  <c r="F194" i="11"/>
  <c r="F196" i="11"/>
  <c r="F198" i="11"/>
  <c r="F200" i="11"/>
  <c r="F192" i="11"/>
  <c r="K188" i="11"/>
  <c r="I188" i="11"/>
  <c r="H188" i="11"/>
  <c r="G188" i="11"/>
  <c r="H87" i="16" l="1"/>
  <c r="F27" i="16"/>
  <c r="F48" i="16"/>
  <c r="F49" i="16"/>
  <c r="F50" i="16"/>
  <c r="F51" i="16"/>
  <c r="F52" i="16"/>
  <c r="F53" i="16"/>
  <c r="F54" i="16"/>
  <c r="F55" i="16"/>
  <c r="F56" i="16"/>
  <c r="F47" i="16"/>
  <c r="F88" i="16"/>
  <c r="F89" i="16"/>
  <c r="F90" i="16"/>
  <c r="F91" i="16"/>
  <c r="F92" i="16"/>
  <c r="F93" i="16"/>
  <c r="F94" i="16"/>
  <c r="F95" i="16"/>
  <c r="F96" i="16"/>
  <c r="F87" i="16"/>
  <c r="F98" i="16"/>
  <c r="F99" i="16"/>
  <c r="F100" i="16"/>
  <c r="F101" i="16"/>
  <c r="F102" i="16"/>
  <c r="F103" i="16"/>
  <c r="F104" i="16"/>
  <c r="F105" i="16"/>
  <c r="F106" i="16"/>
  <c r="F97" i="16"/>
  <c r="K97" i="16" l="1"/>
  <c r="I97" i="16"/>
  <c r="H97" i="16"/>
  <c r="G97" i="16"/>
  <c r="K87" i="16"/>
  <c r="I87" i="16"/>
  <c r="G87" i="16"/>
  <c r="K47" i="16"/>
  <c r="I47" i="16"/>
  <c r="H47" i="16"/>
  <c r="G47" i="16"/>
  <c r="F284" i="16" l="1"/>
  <c r="F282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56" i="16"/>
  <c r="F257" i="16"/>
  <c r="F258" i="16"/>
  <c r="F259" i="16"/>
  <c r="F260" i="16"/>
  <c r="F261" i="16"/>
  <c r="F254" i="16"/>
  <c r="F248" i="16"/>
  <c r="F249" i="16"/>
  <c r="F250" i="16"/>
  <c r="F251" i="16"/>
  <c r="F252" i="16"/>
  <c r="F253" i="16"/>
  <c r="F246" i="16"/>
  <c r="F240" i="16"/>
  <c r="F241" i="16"/>
  <c r="F242" i="16"/>
  <c r="F243" i="16"/>
  <c r="F244" i="16"/>
  <c r="F245" i="16"/>
  <c r="F238" i="16"/>
  <c r="F232" i="16"/>
  <c r="F233" i="16"/>
  <c r="F234" i="16"/>
  <c r="F235" i="16"/>
  <c r="F236" i="16"/>
  <c r="F237" i="16"/>
  <c r="F230" i="16"/>
  <c r="F224" i="16"/>
  <c r="F225" i="16"/>
  <c r="F226" i="16"/>
  <c r="F227" i="16"/>
  <c r="F228" i="16"/>
  <c r="F229" i="16"/>
  <c r="F222" i="16"/>
  <c r="F216" i="16"/>
  <c r="F217" i="16"/>
  <c r="F218" i="16"/>
  <c r="F219" i="16"/>
  <c r="F220" i="16"/>
  <c r="F221" i="16"/>
  <c r="F214" i="16"/>
  <c r="F208" i="16"/>
  <c r="F209" i="16"/>
  <c r="F210" i="16"/>
  <c r="F211" i="16"/>
  <c r="F212" i="16"/>
  <c r="F213" i="16"/>
  <c r="F206" i="16"/>
  <c r="F200" i="16"/>
  <c r="F201" i="16"/>
  <c r="F202" i="16"/>
  <c r="F203" i="16"/>
  <c r="F204" i="16"/>
  <c r="F205" i="16"/>
  <c r="F198" i="16"/>
  <c r="F192" i="16"/>
  <c r="F194" i="16"/>
  <c r="F196" i="16"/>
  <c r="F118" i="16"/>
  <c r="F119" i="16"/>
  <c r="F120" i="16"/>
  <c r="F121" i="16"/>
  <c r="F122" i="16"/>
  <c r="F123" i="16"/>
  <c r="F124" i="16"/>
  <c r="F125" i="16"/>
  <c r="F126" i="16"/>
  <c r="K282" i="16"/>
  <c r="I282" i="16"/>
  <c r="H282" i="16"/>
  <c r="G282" i="16"/>
  <c r="F255" i="16"/>
  <c r="K254" i="16"/>
  <c r="I254" i="16"/>
  <c r="H254" i="16"/>
  <c r="G254" i="16"/>
  <c r="K275" i="16" l="1"/>
  <c r="I275" i="16"/>
  <c r="H275" i="16"/>
  <c r="G275" i="16"/>
  <c r="K269" i="16"/>
  <c r="I269" i="16"/>
  <c r="H269" i="16"/>
  <c r="G269" i="16"/>
  <c r="G263" i="16"/>
  <c r="H263" i="16"/>
  <c r="I263" i="16"/>
  <c r="K263" i="16"/>
  <c r="G230" i="16"/>
  <c r="H230" i="16"/>
  <c r="I230" i="16"/>
  <c r="K230" i="16"/>
  <c r="F231" i="16"/>
  <c r="G222" i="16"/>
  <c r="H222" i="16"/>
  <c r="I222" i="16"/>
  <c r="K222" i="16"/>
  <c r="F223" i="16"/>
  <c r="F199" i="16"/>
  <c r="F28" i="16" l="1"/>
  <c r="F29" i="16"/>
  <c r="F30" i="16"/>
  <c r="F31" i="16"/>
  <c r="F32" i="16"/>
  <c r="F33" i="16"/>
  <c r="F34" i="16"/>
  <c r="F35" i="16"/>
  <c r="F36" i="16"/>
  <c r="K117" i="16"/>
  <c r="I117" i="16"/>
  <c r="H117" i="16"/>
  <c r="G117" i="16"/>
  <c r="F215" i="16" l="1"/>
  <c r="K214" i="16"/>
  <c r="I214" i="16"/>
  <c r="H214" i="16"/>
  <c r="G214" i="16"/>
  <c r="F207" i="16"/>
  <c r="K206" i="16"/>
  <c r="I206" i="16"/>
  <c r="H206" i="16"/>
  <c r="G206" i="16"/>
  <c r="K198" i="16"/>
  <c r="I198" i="16"/>
  <c r="H198" i="16"/>
  <c r="G198" i="16"/>
  <c r="K190" i="16"/>
  <c r="I190" i="16"/>
  <c r="H190" i="16"/>
  <c r="G190" i="16"/>
  <c r="F247" i="16"/>
  <c r="K246" i="16"/>
  <c r="I246" i="16"/>
  <c r="H246" i="16"/>
  <c r="G246" i="16"/>
  <c r="F239" i="16"/>
  <c r="K238" i="16"/>
  <c r="I238" i="16"/>
  <c r="H238" i="16"/>
  <c r="G238" i="16"/>
  <c r="K27" i="16" l="1"/>
  <c r="I27" i="16"/>
  <c r="H27" i="16"/>
  <c r="G27" i="16"/>
  <c r="F16" i="16"/>
  <c r="F15" i="16"/>
  <c r="F14" i="16"/>
  <c r="F13" i="16"/>
  <c r="F12" i="16"/>
  <c r="F11" i="16"/>
  <c r="F10" i="16"/>
  <c r="F9" i="16"/>
  <c r="F8" i="16"/>
  <c r="K7" i="16"/>
  <c r="I7" i="16"/>
  <c r="H7" i="16"/>
  <c r="G7" i="16"/>
  <c r="F7" i="16"/>
  <c r="E2" i="16" l="1"/>
  <c r="B18" i="1" s="1"/>
  <c r="F91" i="15"/>
  <c r="F90" i="15"/>
  <c r="F89" i="15"/>
  <c r="F88" i="15"/>
  <c r="F87" i="15"/>
  <c r="F86" i="15"/>
  <c r="F85" i="15"/>
  <c r="F84" i="15"/>
  <c r="F83" i="15"/>
  <c r="K82" i="15"/>
  <c r="I82" i="15"/>
  <c r="H82" i="15"/>
  <c r="G82" i="15"/>
  <c r="F82" i="15"/>
  <c r="K72" i="15"/>
  <c r="I72" i="15"/>
  <c r="H72" i="15"/>
  <c r="G72" i="15"/>
  <c r="F61" i="15"/>
  <c r="F60" i="15"/>
  <c r="F59" i="15"/>
  <c r="F58" i="15"/>
  <c r="F57" i="15"/>
  <c r="F56" i="15"/>
  <c r="F55" i="15"/>
  <c r="F54" i="15"/>
  <c r="F53" i="15"/>
  <c r="K52" i="15"/>
  <c r="I52" i="15"/>
  <c r="H52" i="15"/>
  <c r="G52" i="15"/>
  <c r="F52" i="15"/>
  <c r="F51" i="15"/>
  <c r="F50" i="15"/>
  <c r="F49" i="15"/>
  <c r="F48" i="15"/>
  <c r="F47" i="15"/>
  <c r="F46" i="15"/>
  <c r="F45" i="15"/>
  <c r="F44" i="15"/>
  <c r="F43" i="15"/>
  <c r="K42" i="15"/>
  <c r="I42" i="15"/>
  <c r="H42" i="15"/>
  <c r="G42" i="15"/>
  <c r="F42" i="15"/>
  <c r="F41" i="15"/>
  <c r="F40" i="15"/>
  <c r="F39" i="15"/>
  <c r="F38" i="15"/>
  <c r="F37" i="15"/>
  <c r="F36" i="15"/>
  <c r="F35" i="15"/>
  <c r="F34" i="15"/>
  <c r="F33" i="15"/>
  <c r="K32" i="15"/>
  <c r="I32" i="15"/>
  <c r="H32" i="15"/>
  <c r="G32" i="15"/>
  <c r="E2" i="15" l="1"/>
  <c r="B19" i="1" s="1"/>
  <c r="F204" i="11"/>
  <c r="F206" i="11"/>
  <c r="F208" i="11"/>
  <c r="F210" i="11"/>
  <c r="F202" i="11"/>
  <c r="F180" i="11"/>
  <c r="F182" i="11"/>
  <c r="F184" i="11"/>
  <c r="F186" i="11"/>
  <c r="F178" i="11"/>
  <c r="F170" i="11"/>
  <c r="F172" i="11"/>
  <c r="F174" i="11"/>
  <c r="F176" i="11"/>
  <c r="F168" i="11"/>
  <c r="K202" i="11"/>
  <c r="I202" i="11"/>
  <c r="H202" i="11"/>
  <c r="G202" i="11"/>
  <c r="K178" i="11"/>
  <c r="I178" i="11"/>
  <c r="H178" i="11"/>
  <c r="G178" i="11"/>
  <c r="K168" i="11"/>
  <c r="I168" i="11"/>
  <c r="H168" i="11"/>
  <c r="G168" i="11"/>
  <c r="F155" i="11"/>
  <c r="F153" i="11"/>
  <c r="F151" i="11"/>
  <c r="F149" i="11"/>
  <c r="K147" i="11"/>
  <c r="I147" i="11"/>
  <c r="H147" i="11"/>
  <c r="G147" i="11"/>
  <c r="F147" i="11"/>
  <c r="F135" i="11"/>
  <c r="F133" i="11"/>
  <c r="F131" i="11"/>
  <c r="F129" i="11"/>
  <c r="K127" i="11"/>
  <c r="I127" i="11"/>
  <c r="H127" i="11"/>
  <c r="G127" i="11"/>
  <c r="F127" i="11"/>
  <c r="F89" i="11"/>
  <c r="F91" i="11"/>
  <c r="F93" i="11"/>
  <c r="F95" i="11"/>
  <c r="F97" i="11"/>
  <c r="F99" i="11"/>
  <c r="F101" i="11"/>
  <c r="F103" i="11"/>
  <c r="F105" i="11"/>
  <c r="F107" i="11"/>
  <c r="F109" i="11"/>
  <c r="F111" i="11"/>
  <c r="F113" i="11"/>
  <c r="F115" i="11"/>
  <c r="F137" i="11"/>
  <c r="F139" i="11"/>
  <c r="F141" i="11"/>
  <c r="F143" i="11"/>
  <c r="F145" i="11"/>
  <c r="F157" i="11"/>
  <c r="F159" i="11"/>
  <c r="F161" i="11"/>
  <c r="F163" i="11"/>
  <c r="F165" i="11"/>
  <c r="F87" i="11"/>
  <c r="F7" i="11"/>
  <c r="F9" i="11"/>
  <c r="F11" i="11"/>
  <c r="F13" i="11"/>
  <c r="F15" i="11"/>
  <c r="F17" i="11"/>
  <c r="F19" i="11"/>
  <c r="F21" i="11"/>
  <c r="F23" i="11"/>
  <c r="F25" i="11"/>
  <c r="F27" i="11"/>
  <c r="F29" i="11"/>
  <c r="F31" i="11"/>
  <c r="F33" i="11"/>
  <c r="F35" i="11"/>
  <c r="F47" i="11"/>
  <c r="F49" i="11"/>
  <c r="F51" i="11"/>
  <c r="F53" i="11"/>
  <c r="F55" i="11"/>
  <c r="F57" i="11"/>
  <c r="F59" i="11"/>
  <c r="F61" i="11"/>
  <c r="F63" i="11"/>
  <c r="F65" i="11"/>
  <c r="F67" i="11"/>
  <c r="F69" i="11"/>
  <c r="F71" i="11"/>
  <c r="F73" i="11"/>
  <c r="F75" i="11"/>
  <c r="F77" i="11"/>
  <c r="F79" i="11"/>
  <c r="F81" i="11"/>
  <c r="F83" i="11"/>
  <c r="F85" i="11"/>
  <c r="K67" i="11"/>
  <c r="I67" i="11"/>
  <c r="H67" i="11"/>
  <c r="G67" i="11"/>
  <c r="K47" i="11"/>
  <c r="I47" i="11"/>
  <c r="H47" i="11"/>
  <c r="G47" i="11"/>
  <c r="F206" i="8" l="1"/>
  <c r="F205" i="8"/>
  <c r="F204" i="8"/>
  <c r="F203" i="8"/>
  <c r="F202" i="8"/>
  <c r="F201" i="8"/>
  <c r="F200" i="8"/>
  <c r="F199" i="8"/>
  <c r="F198" i="8"/>
  <c r="K197" i="8"/>
  <c r="I197" i="8"/>
  <c r="H197" i="8"/>
  <c r="G197" i="8"/>
  <c r="F197" i="8"/>
  <c r="F218" i="8" l="1"/>
  <c r="F219" i="8"/>
  <c r="F220" i="8"/>
  <c r="F221" i="8"/>
  <c r="F222" i="8"/>
  <c r="F223" i="8"/>
  <c r="F224" i="8"/>
  <c r="F225" i="8"/>
  <c r="F226" i="8"/>
  <c r="F217" i="8"/>
  <c r="F216" i="8" l="1"/>
  <c r="F215" i="8"/>
  <c r="F214" i="8"/>
  <c r="F213" i="8"/>
  <c r="F212" i="8"/>
  <c r="F211" i="8"/>
  <c r="F210" i="8"/>
  <c r="F209" i="8"/>
  <c r="F208" i="8"/>
  <c r="K207" i="8"/>
  <c r="I207" i="8"/>
  <c r="H207" i="8"/>
  <c r="G207" i="8"/>
  <c r="F207" i="8"/>
  <c r="I7" i="10" l="1"/>
  <c r="K8" i="10"/>
  <c r="K9" i="10"/>
  <c r="K10" i="10"/>
  <c r="K11" i="10"/>
  <c r="K12" i="10"/>
  <c r="K13" i="10"/>
  <c r="K14" i="10"/>
  <c r="K15" i="10"/>
  <c r="K137" i="11"/>
  <c r="K7" i="10"/>
  <c r="K614" i="8" l="1"/>
  <c r="I614" i="8"/>
  <c r="K97" i="11"/>
  <c r="G87" i="11"/>
  <c r="H87" i="11"/>
  <c r="I87" i="11"/>
  <c r="G97" i="11"/>
  <c r="H97" i="11"/>
  <c r="I97" i="11"/>
  <c r="G107" i="11"/>
  <c r="H107" i="11"/>
  <c r="I107" i="11"/>
  <c r="G137" i="11"/>
  <c r="H137" i="11"/>
  <c r="I137" i="11"/>
  <c r="G157" i="11"/>
  <c r="H157" i="11"/>
  <c r="I157" i="11"/>
  <c r="I77" i="11"/>
  <c r="G17" i="11"/>
  <c r="H17" i="11"/>
  <c r="I17" i="11"/>
  <c r="G27" i="11"/>
  <c r="H27" i="11"/>
  <c r="I27" i="11"/>
  <c r="G57" i="11"/>
  <c r="H57" i="11"/>
  <c r="I57" i="11"/>
  <c r="G77" i="11"/>
  <c r="H77" i="11"/>
  <c r="K17" i="11"/>
  <c r="K27" i="11"/>
  <c r="K57" i="11"/>
  <c r="K77" i="11"/>
  <c r="K87" i="11"/>
  <c r="K107" i="11"/>
  <c r="K157" i="11"/>
  <c r="K7" i="11"/>
  <c r="G7" i="11"/>
  <c r="H7" i="11"/>
  <c r="I7" i="11"/>
  <c r="E2" i="11" l="1"/>
  <c r="B21" i="1" s="1"/>
  <c r="F7" i="10"/>
  <c r="I8" i="10"/>
  <c r="I9" i="10"/>
  <c r="I10" i="10"/>
  <c r="I11" i="10"/>
  <c r="I12" i="10"/>
  <c r="I13" i="10"/>
  <c r="I14" i="10"/>
  <c r="I15" i="10"/>
  <c r="H7" i="10"/>
  <c r="H15" i="10"/>
  <c r="G15" i="10"/>
  <c r="F15" i="10"/>
  <c r="H14" i="10"/>
  <c r="G14" i="10"/>
  <c r="F14" i="10"/>
  <c r="H13" i="10"/>
  <c r="G13" i="10"/>
  <c r="H12" i="10"/>
  <c r="G12" i="10"/>
  <c r="F12" i="10"/>
  <c r="H11" i="10"/>
  <c r="G11" i="10"/>
  <c r="F11" i="10"/>
  <c r="H10" i="10"/>
  <c r="G10" i="10"/>
  <c r="F10" i="10"/>
  <c r="H9" i="10"/>
  <c r="G9" i="10"/>
  <c r="F9" i="10"/>
  <c r="H8" i="10"/>
  <c r="G8" i="10"/>
  <c r="F8" i="10"/>
  <c r="G7" i="10"/>
  <c r="E2" i="10" l="1"/>
  <c r="B22" i="1" s="1"/>
  <c r="K617" i="8"/>
  <c r="F556" i="8"/>
  <c r="F555" i="8"/>
  <c r="K554" i="8"/>
  <c r="I554" i="8"/>
  <c r="H554" i="8"/>
  <c r="G554" i="8"/>
  <c r="F554" i="8"/>
  <c r="I617" i="8" l="1"/>
  <c r="H617" i="8"/>
  <c r="G617" i="8"/>
  <c r="F618" i="8"/>
  <c r="F617" i="8"/>
  <c r="F616" i="8"/>
  <c r="F615" i="8"/>
  <c r="H614" i="8"/>
  <c r="G614" i="8"/>
  <c r="F614" i="8"/>
  <c r="F609" i="8" l="1"/>
  <c r="F610" i="8"/>
  <c r="F608" i="8"/>
  <c r="F561" i="8"/>
  <c r="F562" i="8"/>
  <c r="F557" i="8"/>
  <c r="F558" i="8"/>
  <c r="F559" i="8"/>
  <c r="F153" i="8"/>
  <c r="F154" i="8"/>
  <c r="F155" i="8"/>
  <c r="F156" i="8"/>
  <c r="F157" i="8"/>
  <c r="F158" i="8"/>
  <c r="F159" i="8"/>
  <c r="F160" i="8"/>
  <c r="F161" i="8"/>
  <c r="F15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32" i="8"/>
  <c r="F128" i="8"/>
  <c r="F129" i="8"/>
  <c r="F130" i="8"/>
  <c r="F131" i="8"/>
  <c r="F127" i="8"/>
  <c r="F122" i="8"/>
  <c r="F123" i="8"/>
  <c r="F124" i="8"/>
  <c r="F125" i="8"/>
  <c r="F126" i="8"/>
  <c r="F118" i="8"/>
  <c r="F119" i="8"/>
  <c r="F120" i="8"/>
  <c r="F121" i="8"/>
  <c r="F117" i="8"/>
  <c r="K560" i="8"/>
  <c r="I560" i="8"/>
  <c r="H560" i="8"/>
  <c r="G560" i="8"/>
  <c r="K557" i="8"/>
  <c r="I557" i="8"/>
  <c r="H557" i="8"/>
  <c r="G557" i="8"/>
  <c r="K127" i="8"/>
  <c r="I127" i="8"/>
  <c r="H127" i="8"/>
  <c r="G127" i="8"/>
  <c r="K122" i="8"/>
  <c r="I122" i="8"/>
  <c r="H122" i="8"/>
  <c r="G122" i="8"/>
  <c r="K117" i="8"/>
  <c r="I117" i="8"/>
  <c r="H117" i="8"/>
  <c r="G117" i="8"/>
  <c r="K152" i="8"/>
  <c r="I152" i="8"/>
  <c r="H152" i="8"/>
  <c r="G152" i="8"/>
  <c r="K142" i="8"/>
  <c r="I142" i="8"/>
  <c r="H142" i="8"/>
  <c r="G142" i="8"/>
  <c r="K132" i="8"/>
  <c r="I132" i="8"/>
  <c r="H132" i="8"/>
  <c r="G132" i="8"/>
  <c r="I551" i="8" l="1"/>
  <c r="G542" i="8"/>
  <c r="G545" i="8"/>
  <c r="G548" i="8"/>
  <c r="G551" i="8"/>
  <c r="H542" i="8"/>
  <c r="H545" i="8"/>
  <c r="H548" i="8"/>
  <c r="H551" i="8"/>
  <c r="I542" i="8"/>
  <c r="I545" i="8"/>
  <c r="I548" i="8"/>
  <c r="K545" i="8"/>
  <c r="K548" i="8"/>
  <c r="K551" i="8"/>
  <c r="K542" i="8"/>
  <c r="G608" i="8" l="1"/>
  <c r="H608" i="8"/>
  <c r="I608" i="8"/>
  <c r="K608" i="8"/>
  <c r="H539" i="8"/>
  <c r="K539" i="8"/>
  <c r="K437" i="8"/>
  <c r="I539" i="8"/>
  <c r="G539" i="8"/>
  <c r="I437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446" i="8"/>
  <c r="F196" i="8" l="1"/>
  <c r="F195" i="8"/>
  <c r="F194" i="8"/>
  <c r="F193" i="8"/>
  <c r="F192" i="8"/>
  <c r="F191" i="8"/>
  <c r="F190" i="8"/>
  <c r="F189" i="8"/>
  <c r="F188" i="8"/>
  <c r="K187" i="8"/>
  <c r="I187" i="8"/>
  <c r="H187" i="8"/>
  <c r="G187" i="8"/>
  <c r="F187" i="8"/>
  <c r="G7" i="8" l="1"/>
  <c r="H7" i="8"/>
  <c r="I7" i="8"/>
  <c r="G317" i="8" l="1"/>
  <c r="I317" i="8"/>
  <c r="H317" i="8"/>
  <c r="F96" i="8"/>
  <c r="K427" i="8"/>
  <c r="K417" i="8"/>
  <c r="K407" i="8"/>
  <c r="K397" i="8"/>
  <c r="K387" i="8"/>
  <c r="K377" i="8"/>
  <c r="K367" i="8"/>
  <c r="K357" i="8"/>
  <c r="K347" i="8"/>
  <c r="K337" i="8"/>
  <c r="K327" i="8"/>
  <c r="K317" i="8"/>
  <c r="K307" i="8"/>
  <c r="K297" i="8"/>
  <c r="K217" i="8"/>
  <c r="K177" i="8"/>
  <c r="K167" i="8"/>
  <c r="K107" i="8"/>
  <c r="K97" i="8"/>
  <c r="K87" i="8"/>
  <c r="K77" i="8"/>
  <c r="K67" i="8"/>
  <c r="K57" i="8"/>
  <c r="K47" i="8"/>
  <c r="K37" i="8"/>
  <c r="K27" i="8"/>
  <c r="K17" i="8"/>
  <c r="K7" i="8"/>
  <c r="H437" i="8"/>
  <c r="G437" i="8"/>
  <c r="I427" i="8"/>
  <c r="H427" i="8"/>
  <c r="G427" i="8"/>
  <c r="I417" i="8"/>
  <c r="H417" i="8"/>
  <c r="G417" i="8"/>
  <c r="I407" i="8"/>
  <c r="H407" i="8"/>
  <c r="G407" i="8"/>
  <c r="I397" i="8"/>
  <c r="H397" i="8"/>
  <c r="G397" i="8"/>
  <c r="I387" i="8"/>
  <c r="H387" i="8"/>
  <c r="G387" i="8"/>
  <c r="I377" i="8"/>
  <c r="H377" i="8"/>
  <c r="G377" i="8"/>
  <c r="I367" i="8"/>
  <c r="H367" i="8"/>
  <c r="G367" i="8"/>
  <c r="I357" i="8"/>
  <c r="H357" i="8"/>
  <c r="G357" i="8"/>
  <c r="I347" i="8"/>
  <c r="H347" i="8"/>
  <c r="G347" i="8"/>
  <c r="I337" i="8"/>
  <c r="H337" i="8"/>
  <c r="G337" i="8"/>
  <c r="I327" i="8"/>
  <c r="H327" i="8"/>
  <c r="G327" i="8"/>
  <c r="I307" i="8"/>
  <c r="H307" i="8"/>
  <c r="G307" i="8"/>
  <c r="I297" i="8"/>
  <c r="H297" i="8"/>
  <c r="G297" i="8"/>
  <c r="I217" i="8"/>
  <c r="H217" i="8"/>
  <c r="G217" i="8"/>
  <c r="I177" i="8"/>
  <c r="H177" i="8"/>
  <c r="G177" i="8"/>
  <c r="I167" i="8"/>
  <c r="H167" i="8"/>
  <c r="G167" i="8"/>
  <c r="I107" i="8"/>
  <c r="H107" i="8"/>
  <c r="G107" i="8"/>
  <c r="I97" i="8"/>
  <c r="H97" i="8"/>
  <c r="G97" i="8"/>
  <c r="I87" i="8"/>
  <c r="H87" i="8"/>
  <c r="G87" i="8"/>
  <c r="I77" i="8"/>
  <c r="H77" i="8"/>
  <c r="G77" i="8"/>
  <c r="I67" i="8"/>
  <c r="H67" i="8"/>
  <c r="G67" i="8"/>
  <c r="I57" i="8"/>
  <c r="H57" i="8"/>
  <c r="G57" i="8"/>
  <c r="I47" i="8"/>
  <c r="H47" i="8"/>
  <c r="G47" i="8"/>
  <c r="I37" i="8"/>
  <c r="H37" i="8"/>
  <c r="G37" i="8"/>
  <c r="I27" i="8"/>
  <c r="H27" i="8"/>
  <c r="G27" i="8"/>
  <c r="I17" i="8"/>
  <c r="H17" i="8"/>
  <c r="G17" i="8"/>
  <c r="F435" i="8" l="1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6" i="8"/>
  <c r="F437" i="8"/>
  <c r="F438" i="8"/>
  <c r="F439" i="8"/>
  <c r="F440" i="8"/>
  <c r="F441" i="8"/>
  <c r="F442" i="8"/>
  <c r="F443" i="8"/>
  <c r="F444" i="8"/>
  <c r="F445" i="8"/>
  <c r="F318" i="8"/>
  <c r="F319" i="8"/>
  <c r="F320" i="8"/>
  <c r="F321" i="8"/>
  <c r="F322" i="8"/>
  <c r="F323" i="8"/>
  <c r="F324" i="8"/>
  <c r="F325" i="8"/>
  <c r="F326" i="8"/>
  <c r="F317" i="8"/>
  <c r="F308" i="8"/>
  <c r="F309" i="8"/>
  <c r="F310" i="8"/>
  <c r="F311" i="8"/>
  <c r="F312" i="8"/>
  <c r="F313" i="8"/>
  <c r="F314" i="8"/>
  <c r="F315" i="8"/>
  <c r="F316" i="8"/>
  <c r="F307" i="8"/>
  <c r="F298" i="8"/>
  <c r="F299" i="8"/>
  <c r="F300" i="8"/>
  <c r="F301" i="8"/>
  <c r="F302" i="8"/>
  <c r="F303" i="8"/>
  <c r="F304" i="8"/>
  <c r="F305" i="8"/>
  <c r="F306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67" i="8"/>
  <c r="F116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7" i="8"/>
  <c r="E2" i="8" l="1"/>
  <c r="B20" i="1" s="1"/>
  <c r="B24" i="1" s="1"/>
</calcChain>
</file>

<file path=xl/sharedStrings.xml><?xml version="1.0" encoding="utf-8"?>
<sst xmlns="http://schemas.openxmlformats.org/spreadsheetml/2006/main" count="1524" uniqueCount="378">
  <si>
    <t>Группы товаров</t>
  </si>
  <si>
    <t>Сумма</t>
  </si>
  <si>
    <t>Летняя одежда</t>
  </si>
  <si>
    <t>Итого</t>
  </si>
  <si>
    <t xml:space="preserve">Минимальная сумма заказа 25 000 руб. </t>
  </si>
  <si>
    <t>Возврат в начало</t>
  </si>
  <si>
    <t>Изображение</t>
  </si>
  <si>
    <t>Наименование</t>
  </si>
  <si>
    <t>МРЦ</t>
  </si>
  <si>
    <t>Вес ед. кг.</t>
  </si>
  <si>
    <t>Описание</t>
  </si>
  <si>
    <t>*Расцветка поставляемой продукции может отличаться от изображения на фото!!!</t>
  </si>
  <si>
    <t>*Вес изделия указан усреднённый</t>
  </si>
  <si>
    <t>ЛЕТНИЕ КОСТЮМЫ</t>
  </si>
  <si>
    <r>
      <t>44-46/</t>
    </r>
    <r>
      <rPr>
        <b/>
        <sz val="11"/>
        <color indexed="10"/>
        <rFont val="Times New Roman"/>
        <family val="1"/>
        <charset val="204"/>
      </rPr>
      <t>170-176</t>
    </r>
  </si>
  <si>
    <r>
      <t>44-46/</t>
    </r>
    <r>
      <rPr>
        <b/>
        <sz val="11"/>
        <color indexed="10"/>
        <rFont val="Times New Roman"/>
        <family val="1"/>
        <charset val="204"/>
      </rPr>
      <t>182-188</t>
    </r>
  </si>
  <si>
    <r>
      <t>48-50/</t>
    </r>
    <r>
      <rPr>
        <b/>
        <sz val="11"/>
        <color indexed="10"/>
        <rFont val="Times New Roman"/>
        <family val="1"/>
        <charset val="204"/>
      </rPr>
      <t>170-176</t>
    </r>
    <r>
      <rPr>
        <b/>
        <sz val="12"/>
        <color indexed="10"/>
        <rFont val="Times New Roman"/>
        <family val="1"/>
        <charset val="204"/>
      </rPr>
      <t xml:space="preserve"> </t>
    </r>
  </si>
  <si>
    <r>
      <t>48-50/</t>
    </r>
    <r>
      <rPr>
        <b/>
        <sz val="11"/>
        <color indexed="10"/>
        <rFont val="Times New Roman"/>
        <family val="1"/>
        <charset val="204"/>
      </rPr>
      <t>182-188</t>
    </r>
  </si>
  <si>
    <r>
      <t>52-54/</t>
    </r>
    <r>
      <rPr>
        <b/>
        <sz val="11"/>
        <color indexed="10"/>
        <rFont val="Times New Roman"/>
        <family val="1"/>
        <charset val="204"/>
      </rPr>
      <t>170-176</t>
    </r>
  </si>
  <si>
    <r>
      <t>52-54/</t>
    </r>
    <r>
      <rPr>
        <b/>
        <sz val="11"/>
        <color indexed="10"/>
        <rFont val="Times New Roman"/>
        <family val="1"/>
        <charset val="204"/>
      </rPr>
      <t>182-188</t>
    </r>
  </si>
  <si>
    <r>
      <t>56-58/</t>
    </r>
    <r>
      <rPr>
        <b/>
        <sz val="11"/>
        <color indexed="10"/>
        <rFont val="Times New Roman"/>
        <family val="1"/>
        <charset val="204"/>
      </rPr>
      <t>170-176</t>
    </r>
  </si>
  <si>
    <r>
      <t>56-58/</t>
    </r>
    <r>
      <rPr>
        <b/>
        <sz val="11"/>
        <color indexed="10"/>
        <rFont val="Times New Roman"/>
        <family val="1"/>
        <charset val="204"/>
      </rPr>
      <t>182-188</t>
    </r>
  </si>
  <si>
    <r>
      <t>60-62/</t>
    </r>
    <r>
      <rPr>
        <b/>
        <sz val="11"/>
        <color indexed="10"/>
        <rFont val="Times New Roman"/>
        <family val="1"/>
        <charset val="204"/>
      </rPr>
      <t>170-176</t>
    </r>
  </si>
  <si>
    <r>
      <t>60-62/</t>
    </r>
    <r>
      <rPr>
        <b/>
        <sz val="11"/>
        <color indexed="10"/>
        <rFont val="Times New Roman"/>
        <family val="1"/>
        <charset val="204"/>
      </rPr>
      <t>182-188</t>
    </r>
  </si>
  <si>
    <r>
      <t xml:space="preserve">к-м АНТИГНУС       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ловушками) 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0"/>
        <rFont val="Times New Roman"/>
        <family val="1"/>
        <charset val="204"/>
      </rPr>
      <t>тк. смесовая "сорочка"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indexed="12"/>
        <rFont val="Times New Roman"/>
        <family val="1"/>
        <charset val="204"/>
      </rPr>
      <t>цв. A-TACS AU (серый)</t>
    </r>
  </si>
  <si>
    <r>
      <rPr>
        <b/>
        <sz val="12"/>
        <rFont val="Times New Roman"/>
        <family val="1"/>
        <charset val="204"/>
      </rPr>
      <t xml:space="preserve"> к-м </t>
    </r>
    <r>
      <rPr>
        <b/>
        <sz val="12"/>
        <color indexed="8"/>
        <rFont val="Times New Roman"/>
        <family val="1"/>
        <charset val="204"/>
      </rPr>
      <t xml:space="preserve">АНТИГНУС        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ловушками)      </t>
    </r>
    <r>
      <rPr>
        <b/>
        <i/>
        <sz val="12"/>
        <rFont val="Times New Roman"/>
        <family val="1"/>
        <charset val="204"/>
      </rPr>
      <t xml:space="preserve">        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b/>
        <sz val="12"/>
        <color indexed="10"/>
        <rFont val="Times New Roman"/>
        <family val="1"/>
        <charset val="204"/>
      </rPr>
      <t>тк. смесовая "сорочка"</t>
    </r>
    <r>
      <rPr>
        <b/>
        <sz val="12"/>
        <color indexed="8"/>
        <rFont val="Times New Roman"/>
        <family val="1"/>
        <charset val="204"/>
      </rPr>
      <t xml:space="preserve">                    </t>
    </r>
    <r>
      <rPr>
        <b/>
        <sz val="12"/>
        <color indexed="12"/>
        <rFont val="Times New Roman"/>
        <family val="1"/>
        <charset val="204"/>
      </rPr>
      <t>цв. A-TACS FG (зелёный)</t>
    </r>
  </si>
  <si>
    <r>
      <t xml:space="preserve"> к-м АНТИГНУС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ловушками)  </t>
    </r>
    <r>
      <rPr>
        <b/>
        <sz val="12"/>
        <color indexed="8"/>
        <rFont val="Times New Roman"/>
        <family val="1"/>
        <charset val="204"/>
      </rPr>
      <t xml:space="preserve">             </t>
    </r>
    <r>
      <rPr>
        <b/>
        <sz val="12"/>
        <color indexed="10"/>
        <rFont val="Times New Roman"/>
        <family val="1"/>
        <charset val="204"/>
      </rPr>
      <t xml:space="preserve">тк. смесовая "сорочка"      </t>
    </r>
    <r>
      <rPr>
        <b/>
        <sz val="12"/>
        <color indexed="12"/>
        <rFont val="Times New Roman"/>
        <family val="1"/>
        <charset val="204"/>
      </rPr>
      <t xml:space="preserve">                цв. Forest</t>
    </r>
  </si>
  <si>
    <r>
      <t xml:space="preserve"> к-м АНТИГНУС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ловушками)  </t>
    </r>
    <r>
      <rPr>
        <b/>
        <sz val="12"/>
        <color indexed="8"/>
        <rFont val="Times New Roman"/>
        <family val="1"/>
        <charset val="204"/>
      </rPr>
      <t xml:space="preserve">             </t>
    </r>
    <r>
      <rPr>
        <b/>
        <sz val="12"/>
        <color indexed="10"/>
        <rFont val="Times New Roman"/>
        <family val="1"/>
        <charset val="204"/>
      </rPr>
      <t xml:space="preserve">тк. смесовая "сорочка"      </t>
    </r>
    <r>
      <rPr>
        <b/>
        <sz val="12"/>
        <color indexed="12"/>
        <rFont val="Times New Roman"/>
        <family val="1"/>
        <charset val="204"/>
      </rPr>
      <t xml:space="preserve">                цв. Multicam</t>
    </r>
  </si>
  <si>
    <r>
      <t xml:space="preserve">к-м АНТИГНУС        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ловушками) 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0"/>
        <rFont val="Times New Roman"/>
        <family val="1"/>
        <charset val="204"/>
      </rPr>
      <t>тк. смесовая "сорочка"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indexed="12"/>
        <rFont val="Times New Roman"/>
        <family val="1"/>
        <charset val="204"/>
      </rPr>
      <t>цв. Берёзка</t>
    </r>
  </si>
  <si>
    <r>
      <rPr>
        <b/>
        <sz val="12"/>
        <rFont val="Times New Roman"/>
        <family val="1"/>
        <charset val="204"/>
      </rPr>
      <t xml:space="preserve"> к-м </t>
    </r>
    <r>
      <rPr>
        <b/>
        <sz val="12"/>
        <color indexed="8"/>
        <rFont val="Times New Roman"/>
        <family val="1"/>
        <charset val="204"/>
      </rPr>
      <t xml:space="preserve">АНТИГНУС         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ловушками)      </t>
    </r>
    <r>
      <rPr>
        <b/>
        <i/>
        <sz val="12"/>
        <rFont val="Times New Roman"/>
        <family val="1"/>
        <charset val="204"/>
      </rPr>
      <t xml:space="preserve">        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b/>
        <sz val="12"/>
        <color indexed="10"/>
        <rFont val="Times New Roman"/>
        <family val="1"/>
        <charset val="204"/>
      </rPr>
      <t>тк. смесовая "сорочка"</t>
    </r>
    <r>
      <rPr>
        <b/>
        <sz val="12"/>
        <color indexed="8"/>
        <rFont val="Times New Roman"/>
        <family val="1"/>
        <charset val="204"/>
      </rPr>
      <t xml:space="preserve">                    </t>
    </r>
    <r>
      <rPr>
        <b/>
        <sz val="12"/>
        <color indexed="12"/>
        <rFont val="Times New Roman"/>
        <family val="1"/>
        <charset val="204"/>
      </rPr>
      <t>цв. Камыш</t>
    </r>
  </si>
  <si>
    <r>
      <t xml:space="preserve">к-м АНТИГНУС        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ловушками) 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0"/>
        <rFont val="Times New Roman"/>
        <family val="1"/>
        <charset val="204"/>
      </rPr>
      <t>тк. смесовая "сорочка"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indexed="12"/>
        <rFont val="Times New Roman"/>
        <family val="1"/>
        <charset val="204"/>
      </rPr>
      <t>цв. Лес</t>
    </r>
  </si>
  <si>
    <r>
      <t xml:space="preserve"> к-м АНТИГНУС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ловушками)  </t>
    </r>
    <r>
      <rPr>
        <b/>
        <sz val="12"/>
        <color indexed="8"/>
        <rFont val="Times New Roman"/>
        <family val="1"/>
        <charset val="204"/>
      </rPr>
      <t xml:space="preserve">             </t>
    </r>
    <r>
      <rPr>
        <b/>
        <sz val="12"/>
        <color indexed="10"/>
        <rFont val="Times New Roman"/>
        <family val="1"/>
        <charset val="204"/>
      </rPr>
      <t xml:space="preserve">тк. смесовая "сорочка"      </t>
    </r>
    <r>
      <rPr>
        <b/>
        <sz val="12"/>
        <color indexed="12"/>
        <rFont val="Times New Roman"/>
        <family val="1"/>
        <charset val="204"/>
      </rPr>
      <t xml:space="preserve">                цв. Пограничник</t>
    </r>
  </si>
  <si>
    <r>
      <rPr>
        <b/>
        <sz val="12"/>
        <rFont val="Times New Roman"/>
        <family val="1"/>
        <charset val="204"/>
      </rPr>
      <t xml:space="preserve"> к-м </t>
    </r>
    <r>
      <rPr>
        <b/>
        <sz val="12"/>
        <color indexed="8"/>
        <rFont val="Times New Roman"/>
        <family val="1"/>
        <charset val="204"/>
      </rPr>
      <t xml:space="preserve">АНТИГНУС         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ловушками)      </t>
    </r>
    <r>
      <rPr>
        <b/>
        <i/>
        <sz val="12"/>
        <rFont val="Times New Roman"/>
        <family val="1"/>
        <charset val="204"/>
      </rPr>
      <t xml:space="preserve">        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b/>
        <sz val="12"/>
        <color indexed="10"/>
        <rFont val="Times New Roman"/>
        <family val="1"/>
        <charset val="204"/>
      </rPr>
      <t>тк. смесовая "сорочка"</t>
    </r>
    <r>
      <rPr>
        <b/>
        <sz val="12"/>
        <color indexed="8"/>
        <rFont val="Times New Roman"/>
        <family val="1"/>
        <charset val="204"/>
      </rPr>
      <t xml:space="preserve">                    </t>
    </r>
    <r>
      <rPr>
        <b/>
        <sz val="12"/>
        <color indexed="12"/>
        <rFont val="Times New Roman"/>
        <family val="1"/>
        <charset val="204"/>
      </rPr>
      <t>цв. Скала</t>
    </r>
  </si>
  <si>
    <r>
      <t>Размер/</t>
    </r>
    <r>
      <rPr>
        <b/>
        <sz val="12"/>
        <color indexed="10"/>
        <rFont val="Times New Roman"/>
        <family val="1"/>
        <charset val="204"/>
      </rPr>
      <t>Рост</t>
    </r>
  </si>
  <si>
    <t>Сумма заказа считается по базовой стоимости</t>
  </si>
  <si>
    <t>Скидка от 300 000 рублей - 15%</t>
  </si>
  <si>
    <t>Скидка от 150 000 р - 10%</t>
  </si>
  <si>
    <t>Минимальный заказ от 25 000 рублей</t>
  </si>
  <si>
    <t>Скидка от 75 000 р - 5%</t>
  </si>
  <si>
    <t>Упак-ка шт.</t>
  </si>
  <si>
    <t xml:space="preserve">Сумма  </t>
  </si>
  <si>
    <r>
      <t xml:space="preserve">к-м M-65 </t>
    </r>
    <r>
      <rPr>
        <b/>
        <sz val="12"/>
        <color indexed="10"/>
        <rFont val="Times New Roman"/>
        <family val="1"/>
        <charset val="204"/>
      </rPr>
      <t xml:space="preserve">                        тк. сotton                  </t>
    </r>
    <r>
      <rPr>
        <b/>
        <sz val="12"/>
        <color indexed="12"/>
        <rFont val="Times New Roman"/>
        <family val="1"/>
        <charset val="204"/>
      </rPr>
      <t xml:space="preserve">цв. Хаки  </t>
    </r>
    <r>
      <rPr>
        <b/>
        <sz val="12"/>
        <rFont val="Times New Roman"/>
        <family val="1"/>
        <charset val="204"/>
      </rPr>
      <t xml:space="preserve"> </t>
    </r>
    <r>
      <rPr>
        <b/>
        <i/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</t>
    </r>
  </si>
  <si>
    <r>
      <t xml:space="preserve"> к-м ФАНТОМ        </t>
    </r>
    <r>
      <rPr>
        <b/>
        <sz val="12"/>
        <color indexed="10"/>
        <rFont val="Times New Roman"/>
        <family val="1"/>
        <charset val="204"/>
      </rPr>
      <t xml:space="preserve">тк. смесовая "сорочка"     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indexed="12"/>
        <rFont val="Times New Roman"/>
        <family val="1"/>
        <charset val="204"/>
      </rPr>
      <t>цв. A-TACS AU (серый)</t>
    </r>
  </si>
  <si>
    <r>
      <t xml:space="preserve"> к-м ФАНТОМ        </t>
    </r>
    <r>
      <rPr>
        <b/>
        <sz val="12"/>
        <color indexed="10"/>
        <rFont val="Times New Roman"/>
        <family val="1"/>
        <charset val="204"/>
      </rPr>
      <t xml:space="preserve">тк. смесовая "сорочка"    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indexed="12"/>
        <rFont val="Times New Roman"/>
        <family val="1"/>
        <charset val="204"/>
      </rPr>
      <t>цв. A-TACS FG (зелёный)</t>
    </r>
  </si>
  <si>
    <r>
      <t xml:space="preserve"> к-м ФАНТОМ      </t>
    </r>
    <r>
      <rPr>
        <b/>
        <sz val="12"/>
        <color indexed="10"/>
        <rFont val="Times New Roman"/>
        <family val="1"/>
        <charset val="204"/>
      </rPr>
      <t xml:space="preserve">тк. смесовая  "сорочка"                 </t>
    </r>
    <r>
      <rPr>
        <b/>
        <sz val="12"/>
        <color indexed="8"/>
        <rFont val="Times New Roman"/>
        <family val="1"/>
        <charset val="204"/>
      </rPr>
      <t xml:space="preserve">      </t>
    </r>
    <r>
      <rPr>
        <b/>
        <sz val="12"/>
        <color indexed="12"/>
        <rFont val="Times New Roman"/>
        <family val="1"/>
        <charset val="204"/>
      </rPr>
      <t>цв. A-TACS iX (тигр)</t>
    </r>
    <r>
      <rPr>
        <b/>
        <sz val="12"/>
        <color indexed="8"/>
        <rFont val="Times New Roman"/>
        <family val="1"/>
        <charset val="204"/>
      </rPr>
      <t xml:space="preserve"> </t>
    </r>
  </si>
  <si>
    <r>
      <t xml:space="preserve"> к-м ФАНТОМ       </t>
    </r>
    <r>
      <rPr>
        <b/>
        <sz val="12"/>
        <color indexed="10"/>
        <rFont val="Times New Roman"/>
        <family val="1"/>
        <charset val="204"/>
      </rPr>
      <t xml:space="preserve">тк. смесовая  "сорочка"  </t>
    </r>
    <r>
      <rPr>
        <b/>
        <sz val="12"/>
        <color indexed="8"/>
        <rFont val="Times New Roman"/>
        <family val="1"/>
        <charset val="204"/>
      </rPr>
      <t xml:space="preserve">            </t>
    </r>
    <r>
      <rPr>
        <b/>
        <sz val="12"/>
        <color indexed="12"/>
        <rFont val="Times New Roman"/>
        <family val="1"/>
        <charset val="204"/>
      </rPr>
      <t>цв. Пиксель</t>
    </r>
    <r>
      <rPr>
        <b/>
        <sz val="12"/>
        <color indexed="8"/>
        <rFont val="Times New Roman"/>
        <family val="1"/>
        <charset val="204"/>
      </rPr>
      <t xml:space="preserve"> </t>
    </r>
  </si>
  <si>
    <r>
      <t xml:space="preserve"> к-м ФАНТОМ      </t>
    </r>
    <r>
      <rPr>
        <b/>
        <sz val="12"/>
        <color indexed="10"/>
        <rFont val="Times New Roman"/>
        <family val="1"/>
        <charset val="204"/>
      </rPr>
      <t xml:space="preserve">тк. смесовая   "сорочка" </t>
    </r>
    <r>
      <rPr>
        <b/>
        <sz val="12"/>
        <color indexed="8"/>
        <rFont val="Times New Roman"/>
        <family val="1"/>
        <charset val="204"/>
      </rPr>
      <t xml:space="preserve">                </t>
    </r>
    <r>
      <rPr>
        <b/>
        <sz val="12"/>
        <color indexed="12"/>
        <rFont val="Times New Roman"/>
        <family val="1"/>
        <charset val="204"/>
      </rPr>
      <t>цв. Forest</t>
    </r>
  </si>
  <si>
    <r>
      <t xml:space="preserve"> к-м ФАНТОМ         </t>
    </r>
    <r>
      <rPr>
        <b/>
        <sz val="12"/>
        <color indexed="10"/>
        <rFont val="Times New Roman"/>
        <family val="1"/>
        <charset val="204"/>
      </rPr>
      <t xml:space="preserve">тк. смесовая "сорочка"   </t>
    </r>
    <r>
      <rPr>
        <b/>
        <sz val="12"/>
        <color indexed="8"/>
        <rFont val="Times New Roman"/>
        <family val="1"/>
        <charset val="204"/>
      </rPr>
      <t xml:space="preserve">             </t>
    </r>
    <r>
      <rPr>
        <b/>
        <sz val="12"/>
        <color indexed="12"/>
        <rFont val="Times New Roman"/>
        <family val="1"/>
        <charset val="204"/>
      </rPr>
      <t xml:space="preserve">цв. Multicam </t>
    </r>
  </si>
  <si>
    <r>
      <t xml:space="preserve"> к-м ФАНТОМ        </t>
    </r>
    <r>
      <rPr>
        <b/>
        <sz val="12"/>
        <color indexed="10"/>
        <rFont val="Times New Roman"/>
        <family val="1"/>
        <charset val="204"/>
      </rPr>
      <t xml:space="preserve">тк. смесовая "сорочка"    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indexed="12"/>
        <rFont val="Times New Roman"/>
        <family val="1"/>
        <charset val="204"/>
      </rPr>
      <t>цв. Берёзка</t>
    </r>
  </si>
  <si>
    <r>
      <t xml:space="preserve"> к-м ФАНТОМ        </t>
    </r>
    <r>
      <rPr>
        <b/>
        <sz val="12"/>
        <color indexed="10"/>
        <rFont val="Times New Roman"/>
        <family val="1"/>
        <charset val="204"/>
      </rPr>
      <t xml:space="preserve">тк. смесовая  "сорочка"  </t>
    </r>
    <r>
      <rPr>
        <b/>
        <sz val="12"/>
        <color indexed="8"/>
        <rFont val="Times New Roman"/>
        <family val="1"/>
        <charset val="204"/>
      </rPr>
      <t xml:space="preserve">            </t>
    </r>
    <r>
      <rPr>
        <b/>
        <sz val="12"/>
        <color indexed="12"/>
        <rFont val="Times New Roman"/>
        <family val="1"/>
        <charset val="204"/>
      </rPr>
      <t>цв. Партизан</t>
    </r>
    <r>
      <rPr>
        <b/>
        <sz val="12"/>
        <color indexed="8"/>
        <rFont val="Times New Roman"/>
        <family val="1"/>
        <charset val="204"/>
      </rPr>
      <t xml:space="preserve"> </t>
    </r>
  </si>
  <si>
    <r>
      <t xml:space="preserve"> к-м ФАНТОМ        </t>
    </r>
    <r>
      <rPr>
        <b/>
        <sz val="12"/>
        <color indexed="10"/>
        <rFont val="Times New Roman"/>
        <family val="1"/>
        <charset val="204"/>
      </rPr>
      <t xml:space="preserve">тк. смесовая   "сорочка" </t>
    </r>
    <r>
      <rPr>
        <b/>
        <sz val="12"/>
        <color indexed="8"/>
        <rFont val="Times New Roman"/>
        <family val="1"/>
        <charset val="204"/>
      </rPr>
      <t xml:space="preserve">                </t>
    </r>
    <r>
      <rPr>
        <b/>
        <sz val="12"/>
        <color indexed="12"/>
        <rFont val="Times New Roman"/>
        <family val="1"/>
        <charset val="204"/>
      </rPr>
      <t xml:space="preserve">цв. Пограничник </t>
    </r>
  </si>
  <si>
    <r>
      <t xml:space="preserve"> к-м ФАНТОМ         </t>
    </r>
    <r>
      <rPr>
        <b/>
        <sz val="12"/>
        <color indexed="10"/>
        <rFont val="Times New Roman"/>
        <family val="1"/>
        <charset val="204"/>
      </rPr>
      <t xml:space="preserve">тк. смесовая "сорочка"   </t>
    </r>
    <r>
      <rPr>
        <b/>
        <sz val="12"/>
        <color indexed="8"/>
        <rFont val="Times New Roman"/>
        <family val="1"/>
        <charset val="204"/>
      </rPr>
      <t xml:space="preserve">             </t>
    </r>
    <r>
      <rPr>
        <b/>
        <sz val="12"/>
        <color indexed="12"/>
        <rFont val="Times New Roman"/>
        <family val="1"/>
        <charset val="204"/>
      </rPr>
      <t xml:space="preserve">цв. Скала </t>
    </r>
  </si>
  <si>
    <r>
      <t xml:space="preserve"> к-м ФАНТОМ          </t>
    </r>
    <r>
      <rPr>
        <b/>
        <sz val="12"/>
        <color indexed="10"/>
        <rFont val="Times New Roman"/>
        <family val="1"/>
        <charset val="204"/>
      </rPr>
      <t xml:space="preserve">тк. смесовая "сорочка"   </t>
    </r>
    <r>
      <rPr>
        <b/>
        <sz val="12"/>
        <color indexed="8"/>
        <rFont val="Times New Roman"/>
        <family val="1"/>
        <charset val="204"/>
      </rPr>
      <t xml:space="preserve">             </t>
    </r>
    <r>
      <rPr>
        <b/>
        <sz val="12"/>
        <color indexed="12"/>
        <rFont val="Times New Roman"/>
        <family val="1"/>
        <charset val="204"/>
      </rPr>
      <t>цв. Сфера</t>
    </r>
  </si>
  <si>
    <r>
      <rPr>
        <b/>
        <sz val="12"/>
        <rFont val="Times New Roman"/>
        <family val="1"/>
        <charset val="204"/>
      </rPr>
      <t xml:space="preserve"> к-м </t>
    </r>
    <r>
      <rPr>
        <b/>
        <sz val="12"/>
        <color indexed="8"/>
        <rFont val="Times New Roman"/>
        <family val="1"/>
        <charset val="204"/>
      </rPr>
      <t xml:space="preserve">АНТИГНУС         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ловушками)      </t>
    </r>
    <r>
      <rPr>
        <b/>
        <i/>
        <sz val="12"/>
        <rFont val="Times New Roman"/>
        <family val="1"/>
        <charset val="204"/>
      </rPr>
      <t xml:space="preserve">        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b/>
        <sz val="12"/>
        <color indexed="10"/>
        <rFont val="Times New Roman"/>
        <family val="1"/>
        <charset val="204"/>
      </rPr>
      <t>тк. смесовая "сорочка"</t>
    </r>
    <r>
      <rPr>
        <b/>
        <sz val="12"/>
        <color indexed="8"/>
        <rFont val="Times New Roman"/>
        <family val="1"/>
        <charset val="204"/>
      </rPr>
      <t xml:space="preserve">                    </t>
    </r>
    <r>
      <rPr>
        <b/>
        <sz val="12"/>
        <color indexed="12"/>
        <rFont val="Times New Roman"/>
        <family val="1"/>
        <charset val="204"/>
      </rPr>
      <t>цв. Перевал</t>
    </r>
    <r>
      <rPr>
        <b/>
        <sz val="11"/>
        <color indexed="12"/>
        <rFont val="Times New Roman"/>
        <family val="1"/>
        <charset val="204"/>
      </rPr>
      <t xml:space="preserve"> </t>
    </r>
    <r>
      <rPr>
        <b/>
        <sz val="11"/>
        <color indexed="10"/>
        <rFont val="Times New Roman"/>
        <family val="1"/>
        <charset val="204"/>
      </rPr>
      <t xml:space="preserve"> </t>
    </r>
  </si>
  <si>
    <r>
      <t xml:space="preserve">к-м АНТИГНУС        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ловушками) 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0"/>
        <rFont val="Times New Roman"/>
        <family val="1"/>
        <charset val="204"/>
      </rPr>
      <t>тк. смесовая "сорочка"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indexed="12"/>
        <rFont val="Times New Roman"/>
        <family val="1"/>
        <charset val="204"/>
      </rPr>
      <t>цв. Крайт</t>
    </r>
  </si>
  <si>
    <r>
      <t xml:space="preserve">к-м M-65 </t>
    </r>
    <r>
      <rPr>
        <b/>
        <sz val="12"/>
        <color indexed="10"/>
        <rFont val="Times New Roman"/>
        <family val="1"/>
        <charset val="204"/>
      </rPr>
      <t xml:space="preserve">                        тк. смесовая рипстоп                   </t>
    </r>
    <r>
      <rPr>
        <b/>
        <sz val="12"/>
        <color indexed="12"/>
        <rFont val="Times New Roman"/>
        <family val="1"/>
        <charset val="204"/>
      </rPr>
      <t xml:space="preserve">цв. Чёрный  </t>
    </r>
    <r>
      <rPr>
        <b/>
        <sz val="12"/>
        <rFont val="Times New Roman"/>
        <family val="1"/>
        <charset val="204"/>
      </rPr>
      <t xml:space="preserve"> </t>
    </r>
    <r>
      <rPr>
        <b/>
        <i/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</t>
    </r>
  </si>
  <si>
    <r>
      <t xml:space="preserve">ОПТ 1 </t>
    </r>
    <r>
      <rPr>
        <b/>
        <sz val="12"/>
        <color indexed="10"/>
        <rFont val="Times New Roman"/>
        <family val="1"/>
        <charset val="204"/>
      </rPr>
      <t>-5%</t>
    </r>
    <r>
      <rPr>
        <b/>
        <sz val="12"/>
        <rFont val="Times New Roman"/>
        <family val="1"/>
        <charset val="204"/>
      </rPr>
      <t xml:space="preserve"> </t>
    </r>
  </si>
  <si>
    <r>
      <rPr>
        <b/>
        <sz val="12"/>
        <color indexed="10"/>
        <rFont val="Times New Roman"/>
        <family val="1"/>
        <charset val="204"/>
      </rPr>
      <t xml:space="preserve">ОПТ </t>
    </r>
    <r>
      <rPr>
        <b/>
        <sz val="12"/>
        <color indexed="10"/>
        <rFont val="Times New Roman"/>
        <family val="1"/>
        <charset val="204"/>
      </rPr>
      <t>БАЗА</t>
    </r>
  </si>
  <si>
    <r>
      <t xml:space="preserve">ОПТ 2 </t>
    </r>
    <r>
      <rPr>
        <b/>
        <sz val="12"/>
        <color indexed="10"/>
        <rFont val="Times New Roman"/>
        <family val="1"/>
        <charset val="204"/>
      </rPr>
      <t>-10%</t>
    </r>
  </si>
  <si>
    <r>
      <t xml:space="preserve">ОПТ 3  </t>
    </r>
    <r>
      <rPr>
        <b/>
        <sz val="12"/>
        <color indexed="10"/>
        <rFont val="Times New Roman"/>
        <family val="1"/>
        <charset val="204"/>
      </rPr>
      <t>-15%</t>
    </r>
    <r>
      <rPr>
        <b/>
        <sz val="12"/>
        <rFont val="Times New Roman"/>
        <family val="1"/>
        <charset val="204"/>
      </rPr>
      <t xml:space="preserve">   </t>
    </r>
  </si>
  <si>
    <r>
      <t xml:space="preserve"> к-м ФАНТОМ       </t>
    </r>
    <r>
      <rPr>
        <b/>
        <sz val="12"/>
        <color indexed="10"/>
        <rFont val="Times New Roman"/>
        <family val="1"/>
        <charset val="204"/>
      </rPr>
      <t xml:space="preserve">тк. смесовая "сорочка"     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indexed="12"/>
        <rFont val="Times New Roman"/>
        <family val="1"/>
        <charset val="204"/>
      </rPr>
      <t>цв. Перевал</t>
    </r>
  </si>
  <si>
    <r>
      <t xml:space="preserve"> к-м ФАНТОМ      </t>
    </r>
    <r>
      <rPr>
        <b/>
        <sz val="12"/>
        <color indexed="10"/>
        <rFont val="Times New Roman"/>
        <family val="1"/>
        <charset val="204"/>
      </rPr>
      <t xml:space="preserve">тк. смесовая  "сорочка"                 </t>
    </r>
    <r>
      <rPr>
        <b/>
        <sz val="12"/>
        <color indexed="8"/>
        <rFont val="Times New Roman"/>
        <family val="1"/>
        <charset val="204"/>
      </rPr>
      <t xml:space="preserve">      </t>
    </r>
    <r>
      <rPr>
        <b/>
        <sz val="12"/>
        <color indexed="12"/>
        <rFont val="Times New Roman"/>
        <family val="1"/>
        <charset val="204"/>
      </rPr>
      <t>цв. Крайт</t>
    </r>
    <r>
      <rPr>
        <b/>
        <sz val="12"/>
        <color indexed="8"/>
        <rFont val="Times New Roman"/>
        <family val="1"/>
        <charset val="204"/>
      </rPr>
      <t xml:space="preserve"> </t>
    </r>
  </si>
  <si>
    <t>Заказ от 75 000 руб.- скидка 5 %</t>
  </si>
  <si>
    <t>Заказ от 150 000 руб.- скидка 10 %</t>
  </si>
  <si>
    <t>Заказ от 300 000 руб.- скидка 15 %</t>
  </si>
  <si>
    <r>
      <t xml:space="preserve">Костюм </t>
    </r>
    <r>
      <rPr>
        <b/>
        <sz val="12"/>
        <color indexed="10"/>
        <rFont val="Times New Roman"/>
        <family val="1"/>
        <charset val="204"/>
      </rPr>
      <t>маскировочный</t>
    </r>
    <r>
      <rPr>
        <sz val="12"/>
        <rFont val="Times New Roman"/>
        <family val="1"/>
        <charset val="204"/>
      </rPr>
      <t xml:space="preserve"> летний                  Куртка на молнии с капюшоном, утяжки с фиксатором на капюшоне и по низу куртки, 2 нижних боковых прорезных кармана с клапаном. Брюки свободного кроя, пояс на резинке и со шнурком, 2 прорезных кармана.                                                   Упакован в блистер ПВХ.                                            Тк. Смесовая "сорочка" 130 гр/м2                             (х/б 35%, п/э 65%)                                                          </t>
    </r>
  </si>
  <si>
    <r>
      <t xml:space="preserve">ЗАКАЗ </t>
    </r>
    <r>
      <rPr>
        <b/>
        <sz val="11"/>
        <color rgb="FFFF0000"/>
        <rFont val="Times New Roman"/>
        <family val="1"/>
        <charset val="204"/>
      </rPr>
      <t>кол-во</t>
    </r>
    <r>
      <rPr>
        <b/>
        <u/>
        <sz val="11"/>
        <color rgb="FFFF0000"/>
        <rFont val="Times New Roman"/>
        <family val="1"/>
        <charset val="204"/>
      </rPr>
      <t xml:space="preserve"> </t>
    </r>
    <r>
      <rPr>
        <b/>
        <sz val="11"/>
        <color rgb="FFFF0000"/>
        <rFont val="Times New Roman"/>
        <family val="1"/>
        <charset val="204"/>
      </rPr>
      <t>шт.</t>
    </r>
  </si>
  <si>
    <t>ЛЕТНИЕ ГОЛОВНЫЕ УБОРЫ</t>
  </si>
  <si>
    <t>54-56</t>
  </si>
  <si>
    <t>56-58</t>
  </si>
  <si>
    <t>58-60</t>
  </si>
  <si>
    <r>
      <t xml:space="preserve">бейсболка         КЛАССИКА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рипстоп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 xml:space="preserve">цв. A-TACS AU (серый) </t>
    </r>
    <r>
      <rPr>
        <b/>
        <sz val="12"/>
        <color indexed="8"/>
        <rFont val="Times New Roman"/>
        <family val="1"/>
        <charset val="204"/>
      </rPr>
      <t xml:space="preserve"> </t>
    </r>
  </si>
  <si>
    <r>
      <t xml:space="preserve">бейсболка         КЛАССИКА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рипстоп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A-TACS FG (зелёный)</t>
    </r>
  </si>
  <si>
    <r>
      <t xml:space="preserve">бейсболка         КЛАССИКА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рипстоп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A-TACS iX (тигр)</t>
    </r>
    <r>
      <rPr>
        <b/>
        <sz val="12"/>
        <color indexed="8"/>
        <rFont val="Times New Roman"/>
        <family val="1"/>
        <charset val="204"/>
      </rPr>
      <t xml:space="preserve"> </t>
    </r>
  </si>
  <si>
    <r>
      <t xml:space="preserve">бейсболка         КЛАССИКА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рипстоп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 xml:space="preserve">цв. Multicam </t>
    </r>
    <r>
      <rPr>
        <b/>
        <sz val="12"/>
        <color indexed="8"/>
        <rFont val="Times New Roman"/>
        <family val="1"/>
        <charset val="204"/>
      </rPr>
      <t xml:space="preserve"> </t>
    </r>
  </si>
  <si>
    <r>
      <t xml:space="preserve">бейсболка         КЛАССИКА                    </t>
    </r>
    <r>
      <rPr>
        <b/>
        <sz val="12"/>
        <color rgb="FFFF0000"/>
        <rFont val="Times New Roman"/>
        <family val="1"/>
        <charset val="204"/>
      </rPr>
      <t>тк. сotton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Хаки</t>
    </r>
  </si>
  <si>
    <r>
      <t xml:space="preserve">бейсболка         КЛАССИКА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рипстоп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Крайт</t>
    </r>
  </si>
  <si>
    <r>
      <t xml:space="preserve">бейсболка         КЛАССИКА                    </t>
    </r>
    <r>
      <rPr>
        <b/>
        <sz val="12"/>
        <color rgb="FFFF0000"/>
        <rFont val="Times New Roman"/>
        <family val="1"/>
        <charset val="204"/>
      </rPr>
      <t>тк. палатка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Хаки</t>
    </r>
  </si>
  <si>
    <t xml:space="preserve">Костюм штурмовой летний анатомического кроя, крепление пуговиц усилено киперной лентой, 11 карманов, капюшон с козырьком, манжеты рукавов и брюк на резинке, усиление на локтях, на коленях и на седалище, пояс на резинке со шлевками, пыльники с завязками, съемные помочи на пуговицах.                                                                                                                                                             Тк. Смесовая рипстоп 220 гр/м2                        (х/б 35%, п/э 65%)          </t>
  </si>
  <si>
    <r>
      <t xml:space="preserve"> к-м АНТИГНУС ПЛЮС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ловушками, юбкой и пыльниками)  </t>
    </r>
    <r>
      <rPr>
        <b/>
        <sz val="12"/>
        <color indexed="8"/>
        <rFont val="Times New Roman"/>
        <family val="1"/>
        <charset val="204"/>
      </rPr>
      <t xml:space="preserve">             </t>
    </r>
    <r>
      <rPr>
        <b/>
        <sz val="12"/>
        <color indexed="10"/>
        <rFont val="Times New Roman"/>
        <family val="1"/>
        <charset val="204"/>
      </rPr>
      <t xml:space="preserve">тк. смесовая     </t>
    </r>
    <r>
      <rPr>
        <b/>
        <sz val="12"/>
        <color indexed="12"/>
        <rFont val="Times New Roman"/>
        <family val="1"/>
        <charset val="204"/>
      </rPr>
      <t xml:space="preserve">                цв. Лес</t>
    </r>
  </si>
  <si>
    <r>
      <rPr>
        <b/>
        <sz val="12"/>
        <rFont val="Times New Roman"/>
        <family val="1"/>
        <charset val="204"/>
      </rPr>
      <t xml:space="preserve"> к-м </t>
    </r>
    <r>
      <rPr>
        <b/>
        <sz val="12"/>
        <color indexed="8"/>
        <rFont val="Times New Roman"/>
        <family val="1"/>
        <charset val="204"/>
      </rPr>
      <t xml:space="preserve">АНТИГНУС ПЛЮС         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ловушками, юбкой и пыльниками)      </t>
    </r>
    <r>
      <rPr>
        <b/>
        <i/>
        <sz val="12"/>
        <rFont val="Times New Roman"/>
        <family val="1"/>
        <charset val="204"/>
      </rPr>
      <t xml:space="preserve">        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b/>
        <sz val="12"/>
        <color indexed="10"/>
        <rFont val="Times New Roman"/>
        <family val="1"/>
        <charset val="204"/>
      </rPr>
      <t xml:space="preserve">тк. смесовая </t>
    </r>
    <r>
      <rPr>
        <b/>
        <sz val="12"/>
        <color indexed="8"/>
        <rFont val="Times New Roman"/>
        <family val="1"/>
        <charset val="204"/>
      </rPr>
      <t xml:space="preserve">                    </t>
    </r>
    <r>
      <rPr>
        <b/>
        <sz val="12"/>
        <color indexed="12"/>
        <rFont val="Times New Roman"/>
        <family val="1"/>
        <charset val="204"/>
      </rPr>
      <t>цв. Камыш</t>
    </r>
    <r>
      <rPr>
        <b/>
        <sz val="11"/>
        <color indexed="12"/>
        <rFont val="Times New Roman"/>
        <family val="1"/>
        <charset val="204"/>
      </rPr>
      <t xml:space="preserve"> </t>
    </r>
    <r>
      <rPr>
        <b/>
        <sz val="11"/>
        <color indexed="10"/>
        <rFont val="Times New Roman"/>
        <family val="1"/>
        <charset val="204"/>
      </rPr>
      <t xml:space="preserve"> </t>
    </r>
  </si>
  <si>
    <r>
      <rPr>
        <b/>
        <sz val="12"/>
        <rFont val="Times New Roman"/>
        <family val="1"/>
        <charset val="204"/>
      </rPr>
      <t xml:space="preserve"> к-м </t>
    </r>
    <r>
      <rPr>
        <b/>
        <sz val="12"/>
        <color indexed="8"/>
        <rFont val="Times New Roman"/>
        <family val="1"/>
        <charset val="204"/>
      </rPr>
      <t xml:space="preserve">АНТИГНУС ПЛЮС </t>
    </r>
    <r>
      <rPr>
        <b/>
        <i/>
        <sz val="14"/>
        <color rgb="FFFF0000"/>
        <rFont val="Times New Roman"/>
        <family val="1"/>
        <charset val="204"/>
      </rPr>
      <t>ДЕТСКИЙ</t>
    </r>
    <r>
      <rPr>
        <b/>
        <sz val="12"/>
        <color indexed="8"/>
        <rFont val="Times New Roman"/>
        <family val="1"/>
        <charset val="204"/>
      </rPr>
      <t xml:space="preserve">        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ловушками, юбкой и пыльниками)      </t>
    </r>
    <r>
      <rPr>
        <b/>
        <i/>
        <sz val="12"/>
        <rFont val="Times New Roman"/>
        <family val="1"/>
        <charset val="204"/>
      </rPr>
      <t xml:space="preserve">        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b/>
        <sz val="12"/>
        <color indexed="10"/>
        <rFont val="Times New Roman"/>
        <family val="1"/>
        <charset val="204"/>
      </rPr>
      <t xml:space="preserve">тк. смесовая </t>
    </r>
    <r>
      <rPr>
        <b/>
        <sz val="12"/>
        <color indexed="8"/>
        <rFont val="Times New Roman"/>
        <family val="1"/>
        <charset val="204"/>
      </rPr>
      <t xml:space="preserve">                    </t>
    </r>
    <r>
      <rPr>
        <b/>
        <sz val="12"/>
        <color indexed="12"/>
        <rFont val="Times New Roman"/>
        <family val="1"/>
        <charset val="204"/>
      </rPr>
      <t>цв. Камыш</t>
    </r>
    <r>
      <rPr>
        <b/>
        <sz val="11"/>
        <color indexed="12"/>
        <rFont val="Times New Roman"/>
        <family val="1"/>
        <charset val="204"/>
      </rPr>
      <t xml:space="preserve"> </t>
    </r>
    <r>
      <rPr>
        <b/>
        <sz val="11"/>
        <color indexed="10"/>
        <rFont val="Times New Roman"/>
        <family val="1"/>
        <charset val="204"/>
      </rPr>
      <t xml:space="preserve"> </t>
    </r>
  </si>
  <si>
    <r>
      <t xml:space="preserve"> к-м АНТИГНУС ПЛЮС </t>
    </r>
    <r>
      <rPr>
        <b/>
        <i/>
        <sz val="14"/>
        <color rgb="FFFF0000"/>
        <rFont val="Times New Roman"/>
        <family val="1"/>
        <charset val="204"/>
      </rPr>
      <t>ДЕТСКИЙ</t>
    </r>
    <r>
      <rPr>
        <b/>
        <sz val="12"/>
        <color indexed="8"/>
        <rFont val="Times New Roman"/>
        <family val="1"/>
        <charset val="204"/>
      </rPr>
      <t xml:space="preserve">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ловушками, юбкой и пыльниками)  </t>
    </r>
    <r>
      <rPr>
        <b/>
        <sz val="12"/>
        <color indexed="8"/>
        <rFont val="Times New Roman"/>
        <family val="1"/>
        <charset val="204"/>
      </rPr>
      <t xml:space="preserve">             </t>
    </r>
    <r>
      <rPr>
        <b/>
        <sz val="12"/>
        <color indexed="10"/>
        <rFont val="Times New Roman"/>
        <family val="1"/>
        <charset val="204"/>
      </rPr>
      <t xml:space="preserve">тк. смесовая     </t>
    </r>
    <r>
      <rPr>
        <b/>
        <sz val="12"/>
        <color indexed="12"/>
        <rFont val="Times New Roman"/>
        <family val="1"/>
        <charset val="204"/>
      </rPr>
      <t xml:space="preserve">                цв. Лес</t>
    </r>
  </si>
  <si>
    <r>
      <rPr>
        <b/>
        <sz val="12"/>
        <rFont val="Times New Roman"/>
        <family val="1"/>
        <charset val="204"/>
      </rPr>
      <t xml:space="preserve"> к-м </t>
    </r>
    <r>
      <rPr>
        <b/>
        <sz val="12"/>
        <color indexed="8"/>
        <rFont val="Times New Roman"/>
        <family val="1"/>
        <charset val="204"/>
      </rPr>
      <t xml:space="preserve">АНТИГНУС ПЛЮС         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ловушками, юбкой и пыльниками)      </t>
    </r>
    <r>
      <rPr>
        <b/>
        <i/>
        <sz val="12"/>
        <rFont val="Times New Roman"/>
        <family val="1"/>
        <charset val="204"/>
      </rPr>
      <t xml:space="preserve">        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b/>
        <sz val="12"/>
        <color indexed="10"/>
        <rFont val="Times New Roman"/>
        <family val="1"/>
        <charset val="204"/>
      </rPr>
      <t>тк. палатка</t>
    </r>
    <r>
      <rPr>
        <b/>
        <sz val="12"/>
        <color indexed="8"/>
        <rFont val="Times New Roman"/>
        <family val="1"/>
        <charset val="204"/>
      </rPr>
      <t xml:space="preserve">                   </t>
    </r>
    <r>
      <rPr>
        <b/>
        <sz val="12"/>
        <color indexed="12"/>
        <rFont val="Times New Roman"/>
        <family val="1"/>
        <charset val="204"/>
      </rPr>
      <t>цв. Хаки</t>
    </r>
  </si>
  <si>
    <r>
      <rPr>
        <b/>
        <sz val="12"/>
        <rFont val="Times New Roman"/>
        <family val="1"/>
        <charset val="204"/>
      </rPr>
      <t xml:space="preserve"> к-м </t>
    </r>
    <r>
      <rPr>
        <b/>
        <sz val="12"/>
        <color indexed="8"/>
        <rFont val="Times New Roman"/>
        <family val="1"/>
        <charset val="204"/>
      </rPr>
      <t xml:space="preserve">АНТИГНУС ПЛЮС </t>
    </r>
    <r>
      <rPr>
        <b/>
        <i/>
        <sz val="14"/>
        <color rgb="FFFF0000"/>
        <rFont val="Times New Roman"/>
        <family val="1"/>
        <charset val="204"/>
      </rPr>
      <t>ДЕТСКИЙ</t>
    </r>
    <r>
      <rPr>
        <b/>
        <sz val="14"/>
        <color indexed="8"/>
        <rFont val="Times New Roman"/>
        <family val="1"/>
        <charset val="204"/>
      </rPr>
      <t xml:space="preserve">  </t>
    </r>
    <r>
      <rPr>
        <b/>
        <sz val="12"/>
        <color indexed="8"/>
        <rFont val="Times New Roman"/>
        <family val="1"/>
        <charset val="204"/>
      </rPr>
      <t xml:space="preserve">                            </t>
    </r>
    <r>
      <rPr>
        <b/>
        <i/>
        <sz val="12"/>
        <color indexed="12"/>
        <rFont val="Times New Roman"/>
        <family val="1"/>
        <charset val="204"/>
      </rPr>
      <t xml:space="preserve">(с ловушками, юбкой и пыльниками)      </t>
    </r>
    <r>
      <rPr>
        <b/>
        <i/>
        <sz val="12"/>
        <rFont val="Times New Roman"/>
        <family val="1"/>
        <charset val="204"/>
      </rPr>
      <t xml:space="preserve">        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b/>
        <sz val="12"/>
        <color indexed="10"/>
        <rFont val="Times New Roman"/>
        <family val="1"/>
        <charset val="204"/>
      </rPr>
      <t>тк. палатка</t>
    </r>
    <r>
      <rPr>
        <b/>
        <sz val="12"/>
        <color indexed="8"/>
        <rFont val="Times New Roman"/>
        <family val="1"/>
        <charset val="204"/>
      </rPr>
      <t xml:space="preserve">                   </t>
    </r>
    <r>
      <rPr>
        <b/>
        <sz val="12"/>
        <color indexed="12"/>
        <rFont val="Times New Roman"/>
        <family val="1"/>
        <charset val="204"/>
      </rPr>
      <t>цв. Хаки</t>
    </r>
  </si>
  <si>
    <r>
      <t xml:space="preserve"> к-м ГОРКА 3М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A-TACS AU (серый)</t>
    </r>
  </si>
  <si>
    <r>
      <t xml:space="preserve"> к-м ГОРКА 3М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A-TACS FG (зелёный)</t>
    </r>
  </si>
  <si>
    <r>
      <t xml:space="preserve"> к-м ГОРКА 3М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 xml:space="preserve">цв. A-TACS iX (тигр) </t>
    </r>
  </si>
  <si>
    <r>
      <t xml:space="preserve"> к-м ГОРКА 3М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Multicam</t>
    </r>
  </si>
  <si>
    <r>
      <t xml:space="preserve">Панама с антимоскитной сеткой (2 в 1)                    </t>
    </r>
    <r>
      <rPr>
        <b/>
        <sz val="12"/>
        <color rgb="FFFF0000"/>
        <rFont val="Times New Roman"/>
        <family val="1"/>
        <charset val="204"/>
      </rPr>
      <t>тк. смесовая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Лес</t>
    </r>
  </si>
  <si>
    <r>
      <t xml:space="preserve">Костюм летний  противоэнцефалитный </t>
    </r>
    <r>
      <rPr>
        <b/>
        <sz val="12"/>
        <color rgb="FFFF0000"/>
        <rFont val="Times New Roman"/>
        <family val="1"/>
        <charset val="204"/>
      </rPr>
      <t>детский</t>
    </r>
    <r>
      <rPr>
        <sz val="12"/>
        <rFont val="Times New Roman"/>
        <family val="1"/>
        <charset val="204"/>
      </rPr>
      <t xml:space="preserve"> с клапаном </t>
    </r>
    <r>
      <rPr>
        <b/>
        <sz val="12"/>
        <color rgb="FFFF0000"/>
        <rFont val="Times New Roman"/>
        <family val="1"/>
        <charset val="204"/>
      </rPr>
      <t>"антиклещ"</t>
    </r>
    <r>
      <rPr>
        <sz val="12"/>
        <rFont val="Times New Roman"/>
        <family val="1"/>
        <charset val="204"/>
      </rPr>
      <t xml:space="preserve">, со </t>
    </r>
    <r>
      <rPr>
        <b/>
        <sz val="12"/>
        <color rgb="FFFF0000"/>
        <rFont val="Times New Roman"/>
        <family val="1"/>
        <charset val="204"/>
      </rPr>
      <t>светоотражающим кантом</t>
    </r>
    <r>
      <rPr>
        <sz val="12"/>
        <rFont val="Times New Roman"/>
        <family val="1"/>
        <charset val="204"/>
      </rPr>
      <t xml:space="preserve">, с </t>
    </r>
    <r>
      <rPr>
        <b/>
        <sz val="12"/>
        <color rgb="FFFF0000"/>
        <rFont val="Times New Roman"/>
        <family val="1"/>
        <charset val="204"/>
      </rPr>
      <t>"юбкой"</t>
    </r>
    <r>
      <rPr>
        <sz val="12"/>
        <rFont val="Times New Roman"/>
        <family val="1"/>
        <charset val="204"/>
      </rPr>
      <t xml:space="preserve"> в куртке и </t>
    </r>
    <r>
      <rPr>
        <b/>
        <sz val="12"/>
        <color rgb="FFFF0000"/>
        <rFont val="Times New Roman"/>
        <family val="1"/>
        <charset val="204"/>
      </rPr>
      <t>"пыльниками"</t>
    </r>
    <r>
      <rPr>
        <sz val="12"/>
        <rFont val="Times New Roman"/>
        <family val="1"/>
        <charset val="204"/>
      </rPr>
      <t xml:space="preserve"> в брюках.                                                           Тк. Палатка 270 гр/м2 (х/б 100%)   </t>
    </r>
  </si>
  <si>
    <t>Панама с антимоскитной сеткой                     Антимоскитная сетка убирается в поля панамы.                                                                           Тк. Смесовая 220 гр/м2                                    (х/б 35%, п/э 65%)</t>
  </si>
  <si>
    <t xml:space="preserve">Бейсболка летняя классическая               (6-клинка).                                                             Размер регулируется хлястиком на липучке.                                                   Тк. Палатка 270 гр/м2 (х/б 100%) </t>
  </si>
  <si>
    <t xml:space="preserve">Бейсболка летняя классическая               (6-клинка).                                                             Размер регулируется хлястиком на липучке.                                                    Тк. Cotton 250 гр/м2 (х/б 100%) )    </t>
  </si>
  <si>
    <t xml:space="preserve">Бейсболка летняя классическая               (6-клинка).                                                             Размер регулируется хлястиком на липучке.                                                   Тк. Смесовая рипстоп 220 гр/м2                        (х/б 35%, п/э 65%)    </t>
  </si>
  <si>
    <t xml:space="preserve">Костюм летний                                  Разработан на основе легендарной полевой куртки ВС США М-65.                                                                                                                                                                                                                                       Тк. Cotton 250 гр/м2 (х/б 100%)                                                                                          </t>
  </si>
  <si>
    <t xml:space="preserve">Костюм летний                                  Разработан на основе легендарной полевой куртки ВС США М-65.                                                                                                                                                                                                                                                                Тк. Смесовая рипстоп 200 гр/м2             (п/э 65%, х/б 35%)  </t>
  </si>
  <si>
    <r>
      <t xml:space="preserve">Костюм летний противоэнцефалитный с клапанами-ловушками </t>
    </r>
    <r>
      <rPr>
        <b/>
        <sz val="12"/>
        <color indexed="10"/>
        <rFont val="Times New Roman"/>
        <family val="1"/>
        <charset val="204"/>
      </rPr>
      <t xml:space="preserve">"антиклещ" </t>
    </r>
    <r>
      <rPr>
        <sz val="12"/>
        <rFont val="Times New Roman"/>
        <family val="1"/>
        <charset val="204"/>
      </rPr>
      <t xml:space="preserve">на полочках, спинке, рукавах и штанинах.                                                       Куртка анорак с противомоскитной сеткой на капюшоне убираемой в потайной нагрудный кармашек с клапаном. По овалу лица капюшон регулируется при помощи шнура. По объёму капюшон регулируется при помощи хлястика на липучке. Два больших нижних накладных кармана, на рукавах трикотажные манжеты, по низу куртки утяжка с фиксатором. Брюки свободного кроя с поясом на резинке со шнуром и со шлёвками. Два верхних прорезных кармана, два боковых накладных кармана с клапаном. По низу брюк манжеты на резинке.                                                              Тк. Смесовая "сорочка" 130 гр/м2              (х/б 35%, п/э 65%) </t>
    </r>
  </si>
  <si>
    <r>
      <t xml:space="preserve">Костюм летний  противоэнцефалитный с клапаном </t>
    </r>
    <r>
      <rPr>
        <b/>
        <sz val="12"/>
        <color rgb="FFFF0000"/>
        <rFont val="Times New Roman"/>
        <family val="1"/>
        <charset val="204"/>
      </rPr>
      <t>"антиклещ"</t>
    </r>
    <r>
      <rPr>
        <sz val="12"/>
        <rFont val="Times New Roman"/>
        <family val="1"/>
        <charset val="204"/>
      </rPr>
      <t xml:space="preserve">, с </t>
    </r>
    <r>
      <rPr>
        <b/>
        <sz val="12"/>
        <color rgb="FFFF0000"/>
        <rFont val="Times New Roman"/>
        <family val="1"/>
        <charset val="204"/>
      </rPr>
      <t>"юбкой"</t>
    </r>
    <r>
      <rPr>
        <sz val="12"/>
        <rFont val="Times New Roman"/>
        <family val="1"/>
        <charset val="204"/>
      </rPr>
      <t xml:space="preserve"> в куртке и </t>
    </r>
    <r>
      <rPr>
        <b/>
        <sz val="12"/>
        <color rgb="FFFF0000"/>
        <rFont val="Times New Roman"/>
        <family val="1"/>
        <charset val="204"/>
      </rPr>
      <t>"пыльниками"</t>
    </r>
    <r>
      <rPr>
        <sz val="12"/>
        <rFont val="Times New Roman"/>
        <family val="1"/>
        <charset val="204"/>
      </rPr>
      <t xml:space="preserve"> в брюках.                                                    Куртка анорак с противомоскитной сеткой на капюшоне убираемой в потайной нагрудный кармашек с клапаном. Два больших нижних накладных кармана, на рукавах трикотажные манжеты, по низу куртки утяжка. Брюки свободного кроя с поясом на резинке со шнуром и со шлёвками. 4 кармана, по низу брюк манжеты на резинке.                                                             Тк. Палатка 270 гр/м2 (х/б 100%)</t>
    </r>
  </si>
  <si>
    <r>
      <t xml:space="preserve">Костюм летний  противоэнцефалитный </t>
    </r>
    <r>
      <rPr>
        <b/>
        <sz val="12"/>
        <color rgb="FFFF0000"/>
        <rFont val="Times New Roman"/>
        <family val="1"/>
        <charset val="204"/>
      </rPr>
      <t>детский</t>
    </r>
    <r>
      <rPr>
        <sz val="12"/>
        <rFont val="Times New Roman"/>
        <family val="1"/>
        <charset val="204"/>
      </rPr>
      <t xml:space="preserve"> с клапаном </t>
    </r>
    <r>
      <rPr>
        <b/>
        <sz val="12"/>
        <color rgb="FFFF0000"/>
        <rFont val="Times New Roman"/>
        <family val="1"/>
        <charset val="204"/>
      </rPr>
      <t>"антиклещ"</t>
    </r>
    <r>
      <rPr>
        <sz val="12"/>
        <rFont val="Times New Roman"/>
        <family val="1"/>
        <charset val="204"/>
      </rPr>
      <t xml:space="preserve">, со </t>
    </r>
    <r>
      <rPr>
        <b/>
        <sz val="12"/>
        <color rgb="FFFF0000"/>
        <rFont val="Times New Roman"/>
        <family val="1"/>
        <charset val="204"/>
      </rPr>
      <t>светоотражающим кантом</t>
    </r>
    <r>
      <rPr>
        <sz val="12"/>
        <rFont val="Times New Roman"/>
        <family val="1"/>
        <charset val="204"/>
      </rPr>
      <t xml:space="preserve">, с </t>
    </r>
    <r>
      <rPr>
        <b/>
        <sz val="12"/>
        <color rgb="FFFF0000"/>
        <rFont val="Times New Roman"/>
        <family val="1"/>
        <charset val="204"/>
      </rPr>
      <t>"юбкой"</t>
    </r>
    <r>
      <rPr>
        <sz val="12"/>
        <rFont val="Times New Roman"/>
        <family val="1"/>
        <charset val="204"/>
      </rPr>
      <t xml:space="preserve"> в куртке и </t>
    </r>
    <r>
      <rPr>
        <b/>
        <sz val="12"/>
        <color rgb="FFFF0000"/>
        <rFont val="Times New Roman"/>
        <family val="1"/>
        <charset val="204"/>
      </rPr>
      <t>"пыльниками"</t>
    </r>
    <r>
      <rPr>
        <sz val="12"/>
        <rFont val="Times New Roman"/>
        <family val="1"/>
        <charset val="204"/>
      </rPr>
      <t xml:space="preserve"> в брюках.                                           Куртка анорак с противомоскитной сеткой на капюшоне убираемой в потайной нагрудный кармашек. Два больших нижних накладных кармана, на рукавах трикотажные манжеты, по низу куртки утяжка. Брюки свободного кроя с поясом на резинке со шнуром и со шлёвками, 4 кармана, по низу брюк манжеты на резинке.                                                         Тк. Смесовая 220 гр/м2                                        (х/б 35%, п/э 65%)     </t>
    </r>
  </si>
  <si>
    <r>
      <t xml:space="preserve">Костюм летний  противоэнцефалитный с клапаном </t>
    </r>
    <r>
      <rPr>
        <b/>
        <sz val="12"/>
        <color rgb="FFFF0000"/>
        <rFont val="Times New Roman"/>
        <family val="1"/>
        <charset val="204"/>
      </rPr>
      <t>"антиклещ"</t>
    </r>
    <r>
      <rPr>
        <sz val="12"/>
        <rFont val="Times New Roman"/>
        <family val="1"/>
        <charset val="204"/>
      </rPr>
      <t xml:space="preserve"> на полочках, спинке, рукавах и штанинах, с</t>
    </r>
    <r>
      <rPr>
        <b/>
        <sz val="12"/>
        <color rgb="FFFF0000"/>
        <rFont val="Times New Roman"/>
        <family val="1"/>
        <charset val="204"/>
      </rPr>
      <t xml:space="preserve"> "юбкой"</t>
    </r>
    <r>
      <rPr>
        <sz val="12"/>
        <rFont val="Times New Roman"/>
        <family val="1"/>
        <charset val="204"/>
      </rPr>
      <t xml:space="preserve"> в куртке и </t>
    </r>
    <r>
      <rPr>
        <b/>
        <sz val="12"/>
        <color rgb="FFFF0000"/>
        <rFont val="Times New Roman"/>
        <family val="1"/>
        <charset val="204"/>
      </rPr>
      <t>"пыльниками"</t>
    </r>
    <r>
      <rPr>
        <sz val="12"/>
        <rFont val="Times New Roman"/>
        <family val="1"/>
        <charset val="204"/>
      </rPr>
      <t xml:space="preserve"> в брюках.                                                    Куртка анорак с противомоскитной сеткой на капюшоне убираемой в потайной нагрудный кармашек с клапаном. По овалу лица капюшон регулируется при помощи шнура. По объёму капюшон регулируется при помощи хлястика на липучке. Два больших нижних накладных кармана, на рукавах трикотажные манжеты, по низу куртки утяжка с фиксатором. Брюки свободного кроя с поясом на резинке со шнуром и со шлёвками. Два верхних прорезных кармана, два боковых накладных кармана с клапаном. По низу брюк манжеты на резинке.                                                                   Тк. Смесовая 220 гр/м2                                        (х/б 35%, п/э 65%)          </t>
    </r>
  </si>
  <si>
    <r>
      <t xml:space="preserve">панама с антимоскитной сеткой (2 в 1)                    </t>
    </r>
    <r>
      <rPr>
        <b/>
        <sz val="12"/>
        <color rgb="FFFF0000"/>
        <rFont val="Times New Roman"/>
        <family val="1"/>
        <charset val="204"/>
      </rPr>
      <t>тк. смесовая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Камыш</t>
    </r>
  </si>
  <si>
    <t>панама с антимоскитной сеткой с кольцом                    тк. смесовая</t>
  </si>
  <si>
    <t>Лес</t>
  </si>
  <si>
    <t>Камыш</t>
  </si>
  <si>
    <t>Панама с антимоскитной сеткой с кольцом.                                                                           Тк. Смесовая 220 гр/м2                                       (х/б 35%, п/э 65%)</t>
  </si>
  <si>
    <t>Размер</t>
  </si>
  <si>
    <t>РЮКЗАКИ</t>
  </si>
  <si>
    <t>40Л</t>
  </si>
  <si>
    <t>50Л</t>
  </si>
  <si>
    <t>*Оттенок расцветки поставляемой продукции может отличаться от изображения на фото!!!</t>
  </si>
  <si>
    <t>Рюкзаки</t>
  </si>
  <si>
    <t>44-46</t>
  </si>
  <si>
    <t>48-50</t>
  </si>
  <si>
    <t>52-54</t>
  </si>
  <si>
    <t>60-62</t>
  </si>
  <si>
    <r>
      <t xml:space="preserve">к-м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      </t>
    </r>
    <r>
      <rPr>
        <b/>
        <sz val="12"/>
        <color indexed="8"/>
        <rFont val="Times New Roman"/>
        <family val="1"/>
        <charset val="204"/>
      </rPr>
      <t xml:space="preserve">          </t>
    </r>
    <r>
      <rPr>
        <b/>
        <sz val="12"/>
        <color indexed="12"/>
        <rFont val="Times New Roman"/>
        <family val="1"/>
        <charset val="204"/>
      </rPr>
      <t xml:space="preserve">     цв. A-TACS FG (зелёный)</t>
    </r>
    <r>
      <rPr>
        <b/>
        <sz val="12"/>
        <rFont val="Times New Roman"/>
        <family val="1"/>
        <charset val="204"/>
      </rPr>
      <t xml:space="preserve">  </t>
    </r>
    <r>
      <rPr>
        <b/>
        <sz val="12"/>
        <color indexed="8"/>
        <rFont val="Times New Roman"/>
        <family val="1"/>
        <charset val="204"/>
      </rPr>
      <t xml:space="preserve">             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</si>
  <si>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к-м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      </t>
    </r>
    <r>
      <rPr>
        <b/>
        <sz val="12"/>
        <color indexed="8"/>
        <rFont val="Times New Roman"/>
        <family val="1"/>
        <charset val="204"/>
      </rPr>
      <t xml:space="preserve">          </t>
    </r>
    <r>
      <rPr>
        <b/>
        <sz val="12"/>
        <color indexed="12"/>
        <rFont val="Times New Roman"/>
        <family val="1"/>
        <charset val="204"/>
      </rPr>
      <t xml:space="preserve">     цв. Зеленый</t>
    </r>
    <r>
      <rPr>
        <b/>
        <sz val="12"/>
        <rFont val="Times New Roman"/>
        <family val="1"/>
        <charset val="204"/>
      </rPr>
      <t xml:space="preserve">  </t>
    </r>
    <r>
      <rPr>
        <b/>
        <sz val="12"/>
        <color indexed="8"/>
        <rFont val="Times New Roman"/>
        <family val="1"/>
        <charset val="204"/>
      </rPr>
      <t xml:space="preserve">             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</si>
  <si>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к-м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</t>
    </r>
    <r>
      <rPr>
        <b/>
        <sz val="12"/>
        <color indexed="8"/>
        <rFont val="Times New Roman"/>
        <family val="1"/>
        <charset val="204"/>
      </rPr>
      <t xml:space="preserve">                   </t>
    </r>
    <r>
      <rPr>
        <b/>
        <sz val="12"/>
        <color indexed="12"/>
        <rFont val="Times New Roman"/>
        <family val="1"/>
        <charset val="204"/>
      </rPr>
      <t xml:space="preserve">     цв. Камыш</t>
    </r>
    <r>
      <rPr>
        <b/>
        <sz val="12"/>
        <color indexed="8"/>
        <rFont val="Times New Roman"/>
        <family val="1"/>
        <charset val="204"/>
      </rPr>
      <t xml:space="preserve">                  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</si>
  <si>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к-м РОСА 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</t>
    </r>
    <r>
      <rPr>
        <b/>
        <sz val="12"/>
        <color indexed="8"/>
        <rFont val="Times New Roman"/>
        <family val="1"/>
        <charset val="204"/>
      </rPr>
      <t xml:space="preserve">                       </t>
    </r>
    <r>
      <rPr>
        <b/>
        <sz val="12"/>
        <color indexed="12"/>
        <rFont val="Times New Roman"/>
        <family val="1"/>
        <charset val="204"/>
      </rPr>
      <t xml:space="preserve">    цв. Лес</t>
    </r>
    <r>
      <rPr>
        <b/>
        <sz val="12"/>
        <color indexed="8"/>
        <rFont val="Times New Roman"/>
        <family val="1"/>
        <charset val="204"/>
      </rPr>
      <t xml:space="preserve">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</si>
  <si>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к-м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вд.ст.  </t>
    </r>
    <r>
      <rPr>
        <b/>
        <sz val="12"/>
        <color indexed="8"/>
        <rFont val="Times New Roman"/>
        <family val="1"/>
        <charset val="204"/>
      </rPr>
      <t xml:space="preserve">                  </t>
    </r>
    <r>
      <rPr>
        <b/>
        <sz val="12"/>
        <color indexed="12"/>
        <rFont val="Times New Roman"/>
        <family val="1"/>
        <charset val="204"/>
      </rPr>
      <t xml:space="preserve">    цв. Хаки</t>
    </r>
    <r>
      <rPr>
        <b/>
        <sz val="12"/>
        <color indexed="8"/>
        <rFont val="Times New Roman"/>
        <family val="1"/>
        <charset val="204"/>
      </rPr>
      <t xml:space="preserve">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</si>
  <si>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плащ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      </t>
    </r>
    <r>
      <rPr>
        <b/>
        <sz val="12"/>
        <color indexed="8"/>
        <rFont val="Times New Roman"/>
        <family val="1"/>
        <charset val="204"/>
      </rPr>
      <t xml:space="preserve">          </t>
    </r>
    <r>
      <rPr>
        <b/>
        <sz val="12"/>
        <color indexed="12"/>
        <rFont val="Times New Roman"/>
        <family val="1"/>
        <charset val="204"/>
      </rPr>
      <t xml:space="preserve">     цв. A-TACS FG (зелёный)</t>
    </r>
    <r>
      <rPr>
        <b/>
        <sz val="12"/>
        <rFont val="Times New Roman"/>
        <family val="1"/>
        <charset val="204"/>
      </rPr>
      <t xml:space="preserve">  </t>
    </r>
    <r>
      <rPr>
        <b/>
        <sz val="12"/>
        <color indexed="8"/>
        <rFont val="Times New Roman"/>
        <family val="1"/>
        <charset val="204"/>
      </rPr>
      <t xml:space="preserve">             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</si>
  <si>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плащ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      </t>
    </r>
    <r>
      <rPr>
        <b/>
        <sz val="12"/>
        <color indexed="8"/>
        <rFont val="Times New Roman"/>
        <family val="1"/>
        <charset val="204"/>
      </rPr>
      <t xml:space="preserve">          </t>
    </r>
    <r>
      <rPr>
        <b/>
        <sz val="12"/>
        <color indexed="12"/>
        <rFont val="Times New Roman"/>
        <family val="1"/>
        <charset val="204"/>
      </rPr>
      <t xml:space="preserve">     цв. Зеленый</t>
    </r>
    <r>
      <rPr>
        <b/>
        <sz val="12"/>
        <rFont val="Times New Roman"/>
        <family val="1"/>
        <charset val="204"/>
      </rPr>
      <t xml:space="preserve">  </t>
    </r>
    <r>
      <rPr>
        <b/>
        <sz val="12"/>
        <color indexed="8"/>
        <rFont val="Times New Roman"/>
        <family val="1"/>
        <charset val="204"/>
      </rPr>
      <t xml:space="preserve">             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</si>
  <si>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плащ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</t>
    </r>
    <r>
      <rPr>
        <b/>
        <sz val="12"/>
        <color indexed="8"/>
        <rFont val="Times New Roman"/>
        <family val="1"/>
        <charset val="204"/>
      </rPr>
      <t xml:space="preserve">                   </t>
    </r>
    <r>
      <rPr>
        <b/>
        <sz val="12"/>
        <color indexed="12"/>
        <rFont val="Times New Roman"/>
        <family val="1"/>
        <charset val="204"/>
      </rPr>
      <t xml:space="preserve">     цв. Камыш</t>
    </r>
    <r>
      <rPr>
        <b/>
        <sz val="12"/>
        <color indexed="8"/>
        <rFont val="Times New Roman"/>
        <family val="1"/>
        <charset val="204"/>
      </rPr>
      <t xml:space="preserve">                  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</si>
  <si>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плащ РОСА 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</t>
    </r>
    <r>
      <rPr>
        <b/>
        <sz val="12"/>
        <color indexed="8"/>
        <rFont val="Times New Roman"/>
        <family val="1"/>
        <charset val="204"/>
      </rPr>
      <t xml:space="preserve">                       </t>
    </r>
    <r>
      <rPr>
        <b/>
        <sz val="12"/>
        <color indexed="12"/>
        <rFont val="Times New Roman"/>
        <family val="1"/>
        <charset val="204"/>
      </rPr>
      <t xml:space="preserve">    цв. Лес</t>
    </r>
    <r>
      <rPr>
        <b/>
        <sz val="12"/>
        <color indexed="8"/>
        <rFont val="Times New Roman"/>
        <family val="1"/>
        <charset val="204"/>
      </rPr>
      <t xml:space="preserve">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</si>
  <si>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плащ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вд.ст.  </t>
    </r>
    <r>
      <rPr>
        <b/>
        <sz val="12"/>
        <color indexed="8"/>
        <rFont val="Times New Roman"/>
        <family val="1"/>
        <charset val="204"/>
      </rPr>
      <t xml:space="preserve">                  </t>
    </r>
    <r>
      <rPr>
        <b/>
        <sz val="12"/>
        <color indexed="12"/>
        <rFont val="Times New Roman"/>
        <family val="1"/>
        <charset val="204"/>
      </rPr>
      <t xml:space="preserve">    цв. Хаки</t>
    </r>
    <r>
      <rPr>
        <b/>
        <sz val="12"/>
        <color indexed="8"/>
        <rFont val="Times New Roman"/>
        <family val="1"/>
        <charset val="204"/>
      </rPr>
      <t xml:space="preserve">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</si>
  <si>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t>Ветровлагозащита</t>
  </si>
  <si>
    <r>
      <t xml:space="preserve">бейсболка         КЛАССИКА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Камыш</t>
    </r>
  </si>
  <si>
    <r>
      <t>Костюм ветровлагозащитный                            Куртка с капюшоном на двусторонней молнии под ветрозащитной планкой на пластиковых кнопках. По контуру лица капюшон утягивается  при помощи шнура. На спинке вентиляционные отверстия под клапаном. 2 кармана. Манжеты рукавов и штанин на резинке. Пояс брюк на резинке. Мешочек для хранения и транспортировки.</t>
    </r>
    <r>
      <rPr>
        <b/>
        <sz val="12"/>
        <color indexed="10"/>
        <rFont val="Times New Roman"/>
        <family val="1"/>
        <charset val="204"/>
      </rPr>
      <t xml:space="preserve">                                                Горячая проклейка швов                          FULL PROTECTION!!!</t>
    </r>
    <r>
      <rPr>
        <sz val="12"/>
        <rFont val="Times New Roman"/>
        <family val="1"/>
        <charset val="204"/>
      </rPr>
      <t xml:space="preserve">                                                   (полная защита от воды, ветра и грязи). Упакован в блистер PVC.                                                                            Тк. Taffeta рипстоп с покрытием                                </t>
    </r>
    <r>
      <rPr>
        <b/>
        <sz val="12"/>
        <color indexed="10"/>
        <rFont val="Times New Roman"/>
        <family val="1"/>
        <charset val="204"/>
      </rPr>
      <t xml:space="preserve">PU 3000 мм вд.ст.   </t>
    </r>
    <r>
      <rPr>
        <sz val="12"/>
        <rFont val="Times New Roman"/>
        <family val="1"/>
        <charset val="204"/>
      </rPr>
      <t xml:space="preserve">          </t>
    </r>
  </si>
  <si>
    <r>
      <t xml:space="preserve">Плащ ветровлагозащитный                            Плащ с капюшоном на двусторонней молнии под ветрозащитной планкой на пластиковых кнопках. По контуру лица капюшон утягивается  при помощи шнура. На спинке вентиляционные отверстия под клапаном. 2 кармана. Манжеты рукавов на резинке. Мешочек для хранения и транспортировки.                                                </t>
    </r>
    <r>
      <rPr>
        <b/>
        <sz val="12"/>
        <color rgb="FFFF0000"/>
        <rFont val="Times New Roman"/>
        <family val="1"/>
        <charset val="204"/>
      </rPr>
      <t xml:space="preserve">Горячая проклейка швов                          FULL PROTECTION!!!    </t>
    </r>
    <r>
      <rPr>
        <sz val="12"/>
        <rFont val="Times New Roman"/>
        <family val="1"/>
        <charset val="204"/>
      </rPr>
      <t xml:space="preserve">                                               (полная защита от воды, ветра и грязи). Упакован в блистер PVC.                                                                            Тк. Taffeta рипстоп с покрытием                                </t>
    </r>
    <r>
      <rPr>
        <b/>
        <sz val="12"/>
        <color rgb="FFFF0000"/>
        <rFont val="Times New Roman"/>
        <family val="1"/>
        <charset val="204"/>
      </rPr>
      <t xml:space="preserve">PU 3000 мм вд.ст.       </t>
    </r>
    <r>
      <rPr>
        <sz val="12"/>
        <rFont val="Times New Roman"/>
        <family val="1"/>
        <charset val="204"/>
      </rPr>
      <t xml:space="preserve">  </t>
    </r>
  </si>
  <si>
    <r>
      <t>26-28/</t>
    </r>
    <r>
      <rPr>
        <b/>
        <sz val="12"/>
        <color rgb="FFFF0000"/>
        <rFont val="Times New Roman"/>
        <family val="1"/>
        <charset val="204"/>
      </rPr>
      <t>104-110</t>
    </r>
  </si>
  <si>
    <r>
      <t>28-30/</t>
    </r>
    <r>
      <rPr>
        <b/>
        <sz val="12"/>
        <color rgb="FFFF0000"/>
        <rFont val="Times New Roman"/>
        <family val="1"/>
        <charset val="204"/>
      </rPr>
      <t>110-116</t>
    </r>
  </si>
  <si>
    <r>
      <t>32-34/</t>
    </r>
    <r>
      <rPr>
        <b/>
        <sz val="12"/>
        <color rgb="FFFF0000"/>
        <rFont val="Times New Roman"/>
        <family val="1"/>
        <charset val="204"/>
      </rPr>
      <t>122-128</t>
    </r>
  </si>
  <si>
    <r>
      <t>36-38/</t>
    </r>
    <r>
      <rPr>
        <b/>
        <sz val="12"/>
        <color rgb="FFFF0000"/>
        <rFont val="Times New Roman"/>
        <family val="1"/>
        <charset val="204"/>
      </rPr>
      <t>134-140</t>
    </r>
  </si>
  <si>
    <r>
      <t>40-42/</t>
    </r>
    <r>
      <rPr>
        <b/>
        <sz val="12"/>
        <color rgb="FFFF0000"/>
        <rFont val="Times New Roman"/>
        <family val="1"/>
        <charset val="204"/>
      </rPr>
      <t>146-152</t>
    </r>
  </si>
  <si>
    <t>тел.: 499) 390-96-14</t>
  </si>
  <si>
    <t>www.skadigear.ru</t>
  </si>
  <si>
    <t xml:space="preserve">e-mail: skadi.gear@mail.ru </t>
  </si>
  <si>
    <r>
      <t xml:space="preserve"> к-м ГОРКА 3М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Крайт</t>
    </r>
  </si>
  <si>
    <r>
      <t xml:space="preserve">к-м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</t>
    </r>
    <r>
      <rPr>
        <b/>
        <sz val="12"/>
        <color indexed="8"/>
        <rFont val="Times New Roman"/>
        <family val="1"/>
        <charset val="204"/>
      </rPr>
      <t xml:space="preserve">                   </t>
    </r>
    <r>
      <rPr>
        <b/>
        <sz val="12"/>
        <color indexed="12"/>
        <rFont val="Times New Roman"/>
        <family val="1"/>
        <charset val="204"/>
      </rPr>
      <t xml:space="preserve">     цв. Крайт</t>
    </r>
    <r>
      <rPr>
        <b/>
        <sz val="12"/>
        <color indexed="8"/>
        <rFont val="Times New Roman"/>
        <family val="1"/>
        <charset val="204"/>
      </rPr>
      <t xml:space="preserve">                  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</si>
  <si>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к-м РОСА 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</t>
    </r>
    <r>
      <rPr>
        <b/>
        <sz val="12"/>
        <color indexed="8"/>
        <rFont val="Times New Roman"/>
        <family val="1"/>
        <charset val="204"/>
      </rPr>
      <t xml:space="preserve">                       </t>
    </r>
    <r>
      <rPr>
        <b/>
        <sz val="12"/>
        <color indexed="12"/>
        <rFont val="Times New Roman"/>
        <family val="1"/>
        <charset val="204"/>
      </rPr>
      <t xml:space="preserve">    цв. Пиксель</t>
    </r>
    <r>
      <rPr>
        <b/>
        <sz val="12"/>
        <color indexed="8"/>
        <rFont val="Times New Roman"/>
        <family val="1"/>
        <charset val="204"/>
      </rPr>
      <t xml:space="preserve">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</si>
  <si>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>ВЕТРОВЛАГОЗАЩИТНАЯ ОДЕЖДА</t>
    </r>
    <r>
      <rPr>
        <b/>
        <i/>
        <sz val="16"/>
        <rFont val="Times New Roman"/>
        <family val="1"/>
        <charset val="204"/>
      </rPr>
      <t xml:space="preserve"> </t>
    </r>
    <r>
      <rPr>
        <b/>
        <i/>
        <sz val="16"/>
        <color rgb="FFFF0000"/>
        <rFont val="Times New Roman"/>
        <family val="1"/>
        <charset val="204"/>
      </rPr>
      <t>С ПОКРЫТИЕМ PU</t>
    </r>
  </si>
  <si>
    <r>
      <t xml:space="preserve">плащ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</t>
    </r>
    <r>
      <rPr>
        <b/>
        <sz val="12"/>
        <color indexed="8"/>
        <rFont val="Times New Roman"/>
        <family val="1"/>
        <charset val="204"/>
      </rPr>
      <t xml:space="preserve">                   </t>
    </r>
    <r>
      <rPr>
        <b/>
        <sz val="12"/>
        <color indexed="12"/>
        <rFont val="Times New Roman"/>
        <family val="1"/>
        <charset val="204"/>
      </rPr>
      <t xml:space="preserve">     цв. Крайт</t>
    </r>
    <r>
      <rPr>
        <b/>
        <sz val="12"/>
        <color indexed="8"/>
        <rFont val="Times New Roman"/>
        <family val="1"/>
        <charset val="204"/>
      </rPr>
      <t xml:space="preserve">                  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</si>
  <si>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плащ РОСА 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</t>
    </r>
    <r>
      <rPr>
        <b/>
        <sz val="12"/>
        <color indexed="8"/>
        <rFont val="Times New Roman"/>
        <family val="1"/>
        <charset val="204"/>
      </rPr>
      <t xml:space="preserve">                       </t>
    </r>
    <r>
      <rPr>
        <b/>
        <sz val="12"/>
        <color indexed="12"/>
        <rFont val="Times New Roman"/>
        <family val="1"/>
        <charset val="204"/>
      </rPr>
      <t xml:space="preserve">    цв. Пиксель</t>
    </r>
    <r>
      <rPr>
        <b/>
        <sz val="12"/>
        <color indexed="8"/>
        <rFont val="Times New Roman"/>
        <family val="1"/>
        <charset val="204"/>
      </rPr>
      <t xml:space="preserve">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</si>
  <si>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>ВЕТРОВЛАГОЗАЩИТНАЯ ОДЕЖДА</t>
    </r>
    <r>
      <rPr>
        <b/>
        <i/>
        <sz val="16"/>
        <rFont val="Times New Roman"/>
        <family val="1"/>
        <charset val="204"/>
      </rPr>
      <t xml:space="preserve"> </t>
    </r>
    <r>
      <rPr>
        <b/>
        <i/>
        <sz val="16"/>
        <color rgb="FFFF0000"/>
        <rFont val="Times New Roman"/>
        <family val="1"/>
        <charset val="204"/>
      </rPr>
      <t>С ПОКРЫТИЕМ PVC</t>
    </r>
  </si>
  <si>
    <r>
      <t xml:space="preserve">к-м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с покрытием                                PVC 20000                               мм вд.ст       </t>
    </r>
    <r>
      <rPr>
        <b/>
        <sz val="12"/>
        <color indexed="8"/>
        <rFont val="Times New Roman"/>
        <family val="1"/>
        <charset val="204"/>
      </rPr>
      <t xml:space="preserve">          </t>
    </r>
    <r>
      <rPr>
        <b/>
        <sz val="12"/>
        <color indexed="12"/>
        <rFont val="Times New Roman"/>
        <family val="1"/>
        <charset val="204"/>
      </rPr>
      <t xml:space="preserve">     цв. Хаки</t>
    </r>
    <r>
      <rPr>
        <b/>
        <sz val="12"/>
        <rFont val="Times New Roman"/>
        <family val="1"/>
        <charset val="204"/>
      </rPr>
      <t xml:space="preserve">  </t>
    </r>
    <r>
      <rPr>
        <b/>
        <sz val="12"/>
        <color indexed="8"/>
        <rFont val="Times New Roman"/>
        <family val="1"/>
        <charset val="204"/>
      </rPr>
      <t xml:space="preserve">             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</si>
  <si>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>Костюм ветровлагозащитный                            Куртка с капюшоном на двусторонней молнии под ветрозащитной планкой на пластиковых кнопках. По контуру лица капюшон утягивается  при помощи шнура. На спинке вентиляционные отверстия под клапаном. 2 кармана. Манжеты рукавов и штанин на резинке. Пояс брюк на резинке. Мешочек для хранения и транспортировки.</t>
    </r>
    <r>
      <rPr>
        <b/>
        <sz val="11"/>
        <color indexed="10"/>
        <rFont val="Times New Roman"/>
        <family val="1"/>
        <charset val="204"/>
      </rPr>
      <t xml:space="preserve">                                                Горячая проклейка швов                          FULL PROTECTION!!!</t>
    </r>
    <r>
      <rPr>
        <sz val="11"/>
        <rFont val="Times New Roman"/>
        <family val="1"/>
        <charset val="204"/>
      </rPr>
      <t xml:space="preserve">                                                   (полная защита от воды, ветра и грязи). Упакован в блистер PVC.                                                                            Тк. Taffeta с покрытием                                </t>
    </r>
    <r>
      <rPr>
        <b/>
        <sz val="11"/>
        <color indexed="10"/>
        <rFont val="Times New Roman"/>
        <family val="1"/>
        <charset val="204"/>
      </rPr>
      <t xml:space="preserve">PVC 20000 мм вд.ст.   </t>
    </r>
    <r>
      <rPr>
        <sz val="11"/>
        <rFont val="Times New Roman"/>
        <family val="1"/>
        <charset val="204"/>
      </rPr>
      <t xml:space="preserve">          </t>
    </r>
  </si>
  <si>
    <r>
      <t xml:space="preserve">плащ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с покрытием                                PVC 20000                         мм вд.ст.  </t>
    </r>
    <r>
      <rPr>
        <b/>
        <sz val="12"/>
        <color indexed="8"/>
        <rFont val="Times New Roman"/>
        <family val="1"/>
        <charset val="204"/>
      </rPr>
      <t xml:space="preserve">                  </t>
    </r>
    <r>
      <rPr>
        <b/>
        <sz val="12"/>
        <color indexed="12"/>
        <rFont val="Times New Roman"/>
        <family val="1"/>
        <charset val="204"/>
      </rPr>
      <t xml:space="preserve">    цв. Хаки</t>
    </r>
    <r>
      <rPr>
        <b/>
        <sz val="12"/>
        <color indexed="8"/>
        <rFont val="Times New Roman"/>
        <family val="1"/>
        <charset val="204"/>
      </rPr>
      <t xml:space="preserve">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</si>
  <si>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плащ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с покрытием                                PVC 20000                           мм вд.ст       </t>
    </r>
    <r>
      <rPr>
        <b/>
        <sz val="12"/>
        <color indexed="8"/>
        <rFont val="Times New Roman"/>
        <family val="1"/>
        <charset val="204"/>
      </rPr>
      <t xml:space="preserve">          </t>
    </r>
    <r>
      <rPr>
        <b/>
        <sz val="12"/>
        <color indexed="12"/>
        <rFont val="Times New Roman"/>
        <family val="1"/>
        <charset val="204"/>
      </rPr>
      <t xml:space="preserve">     цв. КМФ</t>
    </r>
    <r>
      <rPr>
        <b/>
        <sz val="12"/>
        <rFont val="Times New Roman"/>
        <family val="1"/>
        <charset val="204"/>
      </rPr>
      <t xml:space="preserve">  </t>
    </r>
    <r>
      <rPr>
        <b/>
        <sz val="12"/>
        <color indexed="8"/>
        <rFont val="Times New Roman"/>
        <family val="1"/>
        <charset val="204"/>
      </rPr>
      <t xml:space="preserve">             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</si>
  <si>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 к-м ГОРКА 3М   демисезонный </t>
    </r>
    <r>
      <rPr>
        <b/>
        <i/>
        <sz val="12"/>
        <color indexed="8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A-TACS AU (серый)</t>
    </r>
  </si>
  <si>
    <r>
      <t xml:space="preserve"> к-м ГОРКА 3М    демисезонный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A-TACS FG (зелёный)</t>
    </r>
  </si>
  <si>
    <r>
      <t xml:space="preserve"> к-м ГОРКА 3М    демисезонный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 xml:space="preserve">цв. A-TACS iX (тигр) </t>
    </r>
  </si>
  <si>
    <r>
      <t xml:space="preserve"> к-м ГОРКА 3М    демисезонный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Multicam</t>
    </r>
  </si>
  <si>
    <t xml:space="preserve">Костюм штурмовой демисезонный анатомического кроя, крепление пуговиц усилено киперной лентой, 11 карманов, капюшон с козырьком, манжеты рукавов и брюк на резинке, усиление на локтях, на коленях и на седалище, пояс на резинке со шлевками, пыльники с завязками, съемные помочи на пуговицах.                                                                                                                                                             Тк. Смесовая рипстоп 220 гр/м2                        (х/б 35%, п/э 65%)                                   Подкладка Polar Fleece 180 гр/м2    </t>
  </si>
  <si>
    <t>ДЕМИСЕЗОННЫЕ КОСТЮМЫ</t>
  </si>
  <si>
    <t>Демисезонная одежда</t>
  </si>
  <si>
    <t>ЗИМНИЕ КОСТЮМЫ</t>
  </si>
  <si>
    <r>
      <t xml:space="preserve"> к-м YAKUTIA   </t>
    </r>
    <r>
      <rPr>
        <b/>
        <i/>
        <sz val="12"/>
        <color indexed="8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indexed="10"/>
        <rFont val="Times New Roman"/>
        <family val="1"/>
        <charset val="204"/>
      </rPr>
      <t xml:space="preserve">тк. Iceland  мембранная                   </t>
    </r>
    <r>
      <rPr>
        <b/>
        <sz val="12"/>
        <color indexed="12"/>
        <rFont val="Times New Roman"/>
        <family val="1"/>
        <charset val="204"/>
      </rPr>
      <t>цв. Хаки</t>
    </r>
  </si>
  <si>
    <t>*С</t>
  </si>
  <si>
    <t>ЗИМНИЕ МАСКИРОВОЧНЫЕ КОСТЮМЫ</t>
  </si>
  <si>
    <t>44-48</t>
  </si>
  <si>
    <r>
      <t>50-54</t>
    </r>
    <r>
      <rPr>
        <b/>
        <sz val="12"/>
        <color indexed="10"/>
        <rFont val="Times New Roman"/>
        <family val="1"/>
        <charset val="204"/>
      </rPr>
      <t xml:space="preserve"> </t>
    </r>
  </si>
  <si>
    <t>56-60</t>
  </si>
  <si>
    <t>62-66</t>
  </si>
  <si>
    <t>ЗИМНИЕ ГОЛОВНЫЕ УБОРЫ</t>
  </si>
  <si>
    <t>РУКАВИЦЫ</t>
  </si>
  <si>
    <t>ТЕРМОБЕЛЬЁ</t>
  </si>
  <si>
    <t>Зимняя одежда</t>
  </si>
  <si>
    <r>
      <t xml:space="preserve">Костюм маскировочный зимний                                              Куртка с разъёмной молнией свободного кроя с капюшоном. Капюшон регулируется по овалу лица и по объёму при помощи шнура с фиксаторами. Рукава-реглан с манжетами на резинке. Прорези в куртке предоставляют быстрый доступ к карманам внутренней одежды. По низу куртки утяжка с фиксатором.                                                           Брюки свободного кроя с резинкой в поясе на </t>
    </r>
    <r>
      <rPr>
        <b/>
        <sz val="12"/>
        <color rgb="FFFF0000"/>
        <rFont val="Times New Roman"/>
        <family val="1"/>
        <charset val="204"/>
      </rPr>
      <t>помочах. Помочи прекрасно поддерживают брюки на уровне талии при движении!</t>
    </r>
    <r>
      <rPr>
        <sz val="12"/>
        <rFont val="Times New Roman"/>
        <family val="1"/>
        <charset val="204"/>
      </rPr>
      <t xml:space="preserve"> По низу брюк манжеты на резинке.                                     </t>
    </r>
    <r>
      <rPr>
        <b/>
        <i/>
        <sz val="12"/>
        <color rgb="FFFF0000"/>
        <rFont val="Times New Roman"/>
        <family val="1"/>
        <charset val="204"/>
      </rPr>
      <t>ЧЕТЫРЕ РАЗМЕРА!!!</t>
    </r>
  </si>
  <si>
    <r>
      <t xml:space="preserve">Костюм маскировочный зимний                                              Куртка с разъёмной молнией свободного кроя с капюшоном. Капюшон регулируется по овалу лица и по объёму при помощи шнура с фиксаторами. Рукава-реглан с манжетами на резинке. Прорези в куртке предоставляют быстрый доступ к карманам внутренней одежды. По низу куртки утяжка с фиксатором.                                                     Брюки свободного кроя с резинкой в поясе на </t>
    </r>
    <r>
      <rPr>
        <b/>
        <sz val="12"/>
        <color rgb="FFFF0000"/>
        <rFont val="Times New Roman"/>
        <family val="1"/>
        <charset val="204"/>
      </rPr>
      <t>помочах. Помочи прекрасно поддерживают брюки на уровне талии при движении!</t>
    </r>
    <r>
      <rPr>
        <sz val="12"/>
        <rFont val="Times New Roman"/>
        <family val="1"/>
        <charset val="204"/>
      </rPr>
      <t xml:space="preserve"> По низу брюк манжеты на резинке.                                     </t>
    </r>
    <r>
      <rPr>
        <b/>
        <i/>
        <sz val="12"/>
        <color rgb="FFFF0000"/>
        <rFont val="Times New Roman"/>
        <family val="1"/>
        <charset val="204"/>
      </rPr>
      <t>ЧЕТЫРЕ РАЗМЕРА!!!</t>
    </r>
  </si>
  <si>
    <r>
      <t xml:space="preserve">Костюм маскировочный зимний                                              Куртка-анорак свободного кроя с капюшоном. Капюшон регулируется по овалу лица и по объёму при помощи шнура с фиксаторами.                                             Рукава-реглан с манжетами на резинке. Прорези в куртке предоставляют быстрый доступ к карманам внутренней одежды.                                                  Брюки свободного кроя с резинкой в поясе на </t>
    </r>
    <r>
      <rPr>
        <b/>
        <sz val="12"/>
        <color rgb="FFFF0000"/>
        <rFont val="Times New Roman"/>
        <family val="1"/>
        <charset val="204"/>
      </rPr>
      <t>помочах.</t>
    </r>
    <r>
      <rPr>
        <sz val="12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>Помочи прекрасно поддерживают брюки на уровне талии при движении!</t>
    </r>
    <r>
      <rPr>
        <sz val="12"/>
        <rFont val="Times New Roman"/>
        <family val="1"/>
        <charset val="204"/>
      </rPr>
      <t xml:space="preserve"> По низу брюк манжеты на резинке.                                     </t>
    </r>
    <r>
      <rPr>
        <b/>
        <i/>
        <sz val="12"/>
        <color rgb="FFFF0000"/>
        <rFont val="Times New Roman"/>
        <family val="1"/>
        <charset val="204"/>
      </rPr>
      <t>ЧЕТЫРЕ РАЗМЕРА!!!</t>
    </r>
  </si>
  <si>
    <r>
      <t xml:space="preserve">Костюм маскировочный зимний                                              Куртка-анорак свободного кроя с капюшоном. Капюшон регулируется по овалу лица и по объёму при помощи шнура с фиксаторами.                                             Рукава-реглан с манжетами на резинке. Прорези в куртке предоставляют быстрый доступ к карманам внутренней одежды.                                                     Брюки свободного кроя с резинкой в поясе на </t>
    </r>
    <r>
      <rPr>
        <b/>
        <sz val="12"/>
        <color rgb="FFFF0000"/>
        <rFont val="Times New Roman"/>
        <family val="1"/>
        <charset val="204"/>
      </rPr>
      <t>помочах. Помочи прекрасно поддерживают брюки на уровне талии при движении!</t>
    </r>
    <r>
      <rPr>
        <sz val="12"/>
        <rFont val="Times New Roman"/>
        <family val="1"/>
        <charset val="204"/>
      </rPr>
      <t xml:space="preserve"> По низу брюк манжеты на резинке.                                     </t>
    </r>
    <r>
      <rPr>
        <b/>
        <i/>
        <sz val="12"/>
        <color rgb="FFFF0000"/>
        <rFont val="Times New Roman"/>
        <family val="1"/>
        <charset val="204"/>
      </rPr>
      <t>ЧЕТЫРЕ РАЗМЕРА!!!</t>
    </r>
  </si>
  <si>
    <r>
      <t xml:space="preserve">44-46 </t>
    </r>
    <r>
      <rPr>
        <b/>
        <sz val="12"/>
        <color rgb="FFFF0000"/>
        <rFont val="Times New Roman"/>
        <family val="1"/>
        <charset val="204"/>
      </rPr>
      <t>(S)</t>
    </r>
  </si>
  <si>
    <r>
      <t xml:space="preserve">46-48 </t>
    </r>
    <r>
      <rPr>
        <b/>
        <sz val="12"/>
        <color rgb="FFFF0000"/>
        <rFont val="Times New Roman"/>
        <family val="1"/>
        <charset val="204"/>
      </rPr>
      <t>(M)</t>
    </r>
  </si>
  <si>
    <r>
      <t xml:space="preserve">48-50 </t>
    </r>
    <r>
      <rPr>
        <b/>
        <sz val="12"/>
        <color rgb="FFFF0000"/>
        <rFont val="Times New Roman"/>
        <family val="1"/>
        <charset val="204"/>
      </rPr>
      <t>(L)</t>
    </r>
  </si>
  <si>
    <r>
      <t xml:space="preserve">52-54 </t>
    </r>
    <r>
      <rPr>
        <b/>
        <sz val="12"/>
        <color rgb="FFFF0000"/>
        <rFont val="Times New Roman"/>
        <family val="1"/>
        <charset val="204"/>
      </rPr>
      <t>(XL)</t>
    </r>
  </si>
  <si>
    <r>
      <t xml:space="preserve">56-58 </t>
    </r>
    <r>
      <rPr>
        <b/>
        <sz val="12"/>
        <color rgb="FFFF0000"/>
        <rFont val="Times New Roman"/>
        <family val="1"/>
        <charset val="204"/>
      </rPr>
      <t>(XXL)</t>
    </r>
  </si>
  <si>
    <r>
      <t xml:space="preserve">60-62 </t>
    </r>
    <r>
      <rPr>
        <b/>
        <sz val="12"/>
        <color rgb="FFFF0000"/>
        <rFont val="Times New Roman"/>
        <family val="1"/>
        <charset val="204"/>
      </rPr>
      <t>(3XL)</t>
    </r>
  </si>
  <si>
    <t>instagram: @skadi_gear</t>
  </si>
  <si>
    <t xml:space="preserve">Белый </t>
  </si>
  <si>
    <t>Хаки</t>
  </si>
  <si>
    <t>Чёрный</t>
  </si>
  <si>
    <r>
      <t xml:space="preserve">шапка-маска                       БАЛАКЛАВА                </t>
    </r>
    <r>
      <rPr>
        <b/>
        <sz val="12"/>
        <color rgb="FFFF0000"/>
        <rFont val="Times New Roman"/>
        <family val="1"/>
        <charset val="204"/>
      </rPr>
      <t>тк. polar fleece</t>
    </r>
    <r>
      <rPr>
        <b/>
        <sz val="12"/>
        <color indexed="8"/>
        <rFont val="Times New Roman"/>
        <family val="1"/>
        <charset val="204"/>
      </rPr>
      <t xml:space="preserve"> </t>
    </r>
  </si>
  <si>
    <t>Термобелье «OIMYAKON».
Комфортная модель из ткани «Polar fleece» - незаменимый предмет одежды при низких температурах не только для активного отдыха на природе, но и для длительного пребывания на открытом воздухе не связанного с Вашим хобби. Анатомический крой и плоскошовная технология пошива не доставят неудобств при носке. Термобелье оформлено контрастной отделкой и вышивкой в фирменном стиле. Термобелье согревает, отводит влагу от тела при любой интенсивности движения и быстро сохнет. За счёт своей лёгкости позволит значительно сократить вес экипировки. Наиболее эффективно использование с термобельем первого слоя и мембранными костюмами.                         Тк. Polar Fleece 180 гр/м2</t>
  </si>
  <si>
    <t xml:space="preserve">Шапка-маска.                                      Неотъемлемый аксессуар для любителей активного отдыха! Обеспечивает прекрасную маскировку и максимальную защиту лица от ветра и холода. Применение в качестве маски предполагает максимальную закрытость - открытой остается только область глаз. Модель имеет универсальный размер, а удлиненная нижняя часть балаклавы позволяет заправлять её под воротник верхней одежды. Эластичный материал обладает влагоотводящими свойствами, согревает и быстро сохнет. Имеет несколько вариантов носки: маска, шапка, подшлемник, манишка и т.д.                                                                          Тк. Polar Fleece 180 гр/м2 </t>
  </si>
  <si>
    <r>
      <t xml:space="preserve">термобелье OIMYAKON            </t>
    </r>
    <r>
      <rPr>
        <b/>
        <sz val="12"/>
        <color rgb="FFFF0000"/>
        <rFont val="Times New Roman"/>
        <family val="1"/>
        <charset val="204"/>
      </rPr>
      <t>тк. polar fleece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Чёрный</t>
    </r>
  </si>
  <si>
    <r>
      <t xml:space="preserve">термобелье OIMYAKON            </t>
    </r>
    <r>
      <rPr>
        <b/>
        <sz val="12"/>
        <color rgb="FFFF0000"/>
        <rFont val="Times New Roman"/>
        <family val="1"/>
        <charset val="204"/>
      </rPr>
      <t>тк. polar fleece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Синий</t>
    </r>
  </si>
  <si>
    <r>
      <t xml:space="preserve">термобелье OIMYAKON            </t>
    </r>
    <r>
      <rPr>
        <b/>
        <sz val="12"/>
        <color rgb="FFFF0000"/>
        <rFont val="Times New Roman"/>
        <family val="1"/>
        <charset val="204"/>
      </rPr>
      <t>тк. polar fleece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Серый</t>
    </r>
  </si>
  <si>
    <r>
      <t xml:space="preserve"> к-м YAKUTIA             </t>
    </r>
    <r>
      <rPr>
        <b/>
        <sz val="12"/>
        <color rgb="FFFF0000"/>
        <rFont val="Times New Roman"/>
        <family val="1"/>
        <charset val="204"/>
      </rPr>
      <t xml:space="preserve">тк. Lokker Point мембранная </t>
    </r>
    <r>
      <rPr>
        <b/>
        <sz val="12"/>
        <color indexed="8"/>
        <rFont val="Times New Roman"/>
        <family val="1"/>
        <charset val="204"/>
      </rPr>
      <t xml:space="preserve">                  </t>
    </r>
    <r>
      <rPr>
        <b/>
        <sz val="12"/>
        <color rgb="FF0000FF"/>
        <rFont val="Times New Roman"/>
        <family val="1"/>
        <charset val="204"/>
      </rPr>
      <t>цв. Black/Honey</t>
    </r>
  </si>
  <si>
    <r>
      <t xml:space="preserve">к-м ИРТЫШ             </t>
    </r>
    <r>
      <rPr>
        <b/>
        <sz val="12"/>
        <color rgb="FFFF0000"/>
        <rFont val="Times New Roman"/>
        <family val="1"/>
        <charset val="204"/>
      </rPr>
      <t xml:space="preserve">тк. Nylon Taslan Dobby  </t>
    </r>
    <r>
      <rPr>
        <b/>
        <sz val="12"/>
        <color indexed="8"/>
        <rFont val="Times New Roman"/>
        <family val="1"/>
        <charset val="204"/>
      </rPr>
      <t xml:space="preserve">                           </t>
    </r>
    <r>
      <rPr>
        <b/>
        <sz val="12"/>
        <color rgb="FFFF0000"/>
        <rFont val="Times New Roman"/>
        <family val="1"/>
        <charset val="204"/>
      </rPr>
      <t xml:space="preserve">TPU Milky </t>
    </r>
    <r>
      <rPr>
        <b/>
        <sz val="12"/>
        <color indexed="8"/>
        <rFont val="Times New Roman"/>
        <family val="1"/>
        <charset val="204"/>
      </rPr>
      <t xml:space="preserve">                               </t>
    </r>
    <r>
      <rPr>
        <b/>
        <sz val="12"/>
        <color rgb="FF0000FF"/>
        <rFont val="Times New Roman"/>
        <family val="1"/>
        <charset val="204"/>
      </rPr>
      <t xml:space="preserve">цв. Олива/Серый  </t>
    </r>
    <r>
      <rPr>
        <b/>
        <sz val="12"/>
        <color indexed="8"/>
        <rFont val="Times New Roman"/>
        <family val="1"/>
        <charset val="204"/>
      </rPr>
      <t xml:space="preserve">            </t>
    </r>
  </si>
  <si>
    <r>
      <t xml:space="preserve"> к-м ИРТЫШ             </t>
    </r>
    <r>
      <rPr>
        <b/>
        <sz val="12"/>
        <color rgb="FFFF0000"/>
        <rFont val="Times New Roman"/>
        <family val="1"/>
        <charset val="204"/>
      </rPr>
      <t>тк. Dobby Soccer Ripstop                               TPU Milky</t>
    </r>
    <r>
      <rPr>
        <b/>
        <sz val="12"/>
        <color indexed="8"/>
        <rFont val="Times New Roman"/>
        <family val="1"/>
        <charset val="204"/>
      </rPr>
      <t xml:space="preserve">                  </t>
    </r>
    <r>
      <rPr>
        <b/>
        <sz val="12"/>
        <color rgb="FF0000FF"/>
        <rFont val="Times New Roman"/>
        <family val="1"/>
        <charset val="204"/>
      </rPr>
      <t xml:space="preserve">цв. Синий/Серый </t>
    </r>
    <r>
      <rPr>
        <b/>
        <sz val="12"/>
        <color indexed="8"/>
        <rFont val="Times New Roman"/>
        <family val="1"/>
        <charset val="204"/>
      </rPr>
      <t xml:space="preserve">             </t>
    </r>
    <r>
      <rPr>
        <b/>
        <sz val="12"/>
        <color rgb="FFFF0000"/>
        <rFont val="Times New Roman"/>
        <family val="1"/>
        <charset val="204"/>
      </rPr>
      <t/>
    </r>
  </si>
  <si>
    <r>
      <t xml:space="preserve">к-м ИРТЫШ             </t>
    </r>
    <r>
      <rPr>
        <b/>
        <sz val="12"/>
        <color rgb="FFFF0000"/>
        <rFont val="Times New Roman"/>
        <family val="1"/>
        <charset val="204"/>
      </rPr>
      <t>тк. Dobby Soccer Ripstop                              TPU Milky</t>
    </r>
    <r>
      <rPr>
        <b/>
        <sz val="12"/>
        <color indexed="8"/>
        <rFont val="Times New Roman"/>
        <family val="1"/>
        <charset val="204"/>
      </rPr>
      <t xml:space="preserve">                  </t>
    </r>
    <r>
      <rPr>
        <b/>
        <sz val="12"/>
        <color rgb="FF0000FF"/>
        <rFont val="Times New Roman"/>
        <family val="1"/>
        <charset val="204"/>
      </rPr>
      <t xml:space="preserve">цв. Хаки/Серый              </t>
    </r>
    <r>
      <rPr>
        <b/>
        <sz val="12"/>
        <color rgb="FFFF0000"/>
        <rFont val="Times New Roman"/>
        <family val="1"/>
        <charset val="204"/>
      </rPr>
      <t/>
    </r>
  </si>
  <si>
    <r>
      <t xml:space="preserve">к-м ВЬЮГА </t>
    </r>
    <r>
      <rPr>
        <b/>
        <i/>
        <sz val="12"/>
        <color indexed="8"/>
        <rFont val="Times New Roman"/>
        <family val="1"/>
        <charset val="204"/>
      </rPr>
      <t>(разъёмная молния)</t>
    </r>
    <r>
      <rPr>
        <b/>
        <sz val="12"/>
        <color indexed="8"/>
        <rFont val="Times New Roman"/>
        <family val="1"/>
        <charset val="204"/>
      </rPr>
      <t xml:space="preserve">                       </t>
    </r>
    <r>
      <rPr>
        <b/>
        <sz val="12"/>
        <color rgb="FFFF0000"/>
        <rFont val="Times New Roman"/>
        <family val="1"/>
        <charset val="204"/>
      </rPr>
      <t>тк. бязь</t>
    </r>
    <r>
      <rPr>
        <b/>
        <sz val="12"/>
        <color indexed="8"/>
        <rFont val="Times New Roman"/>
        <family val="1"/>
        <charset val="204"/>
      </rPr>
      <t xml:space="preserve">                             </t>
    </r>
    <r>
      <rPr>
        <b/>
        <sz val="12"/>
        <color rgb="FF0000FF"/>
        <rFont val="Times New Roman"/>
        <family val="1"/>
        <charset val="204"/>
      </rPr>
      <t>цв. Белый</t>
    </r>
  </si>
  <si>
    <r>
      <t xml:space="preserve">к-м ВЬЮГА </t>
    </r>
    <r>
      <rPr>
        <b/>
        <i/>
        <sz val="12"/>
        <color indexed="8"/>
        <rFont val="Times New Roman"/>
        <family val="1"/>
        <charset val="204"/>
      </rPr>
      <t>(разъёмная молния)</t>
    </r>
    <r>
      <rPr>
        <b/>
        <sz val="12"/>
        <color indexed="8"/>
        <rFont val="Times New Roman"/>
        <family val="1"/>
        <charset val="204"/>
      </rPr>
      <t xml:space="preserve">                       </t>
    </r>
    <r>
      <rPr>
        <b/>
        <sz val="12"/>
        <color rgb="FFFF0000"/>
        <rFont val="Times New Roman"/>
        <family val="1"/>
        <charset val="204"/>
      </rPr>
      <t xml:space="preserve">тк. taffeta   </t>
    </r>
    <r>
      <rPr>
        <b/>
        <sz val="12"/>
        <color indexed="8"/>
        <rFont val="Times New Roman"/>
        <family val="1"/>
        <charset val="204"/>
      </rPr>
      <t xml:space="preserve">                          </t>
    </r>
    <r>
      <rPr>
        <b/>
        <sz val="12"/>
        <color rgb="FF0000FF"/>
        <rFont val="Times New Roman"/>
        <family val="1"/>
        <charset val="204"/>
      </rPr>
      <t>цв. Белый</t>
    </r>
  </si>
  <si>
    <r>
      <t xml:space="preserve">к-м ВЬЮГА </t>
    </r>
    <r>
      <rPr>
        <b/>
        <i/>
        <sz val="12"/>
        <color indexed="8"/>
        <rFont val="Times New Roman"/>
        <family val="1"/>
        <charset val="204"/>
      </rPr>
      <t>(разъёмная молния)</t>
    </r>
    <r>
      <rPr>
        <b/>
        <sz val="12"/>
        <color indexed="8"/>
        <rFont val="Times New Roman"/>
        <family val="1"/>
        <charset val="204"/>
      </rPr>
      <t xml:space="preserve">                       </t>
    </r>
    <r>
      <rPr>
        <b/>
        <sz val="12"/>
        <color rgb="FFFF0000"/>
        <rFont val="Times New Roman"/>
        <family val="1"/>
        <charset val="204"/>
      </rPr>
      <t>тк. бязь</t>
    </r>
    <r>
      <rPr>
        <b/>
        <sz val="12"/>
        <color indexed="8"/>
        <rFont val="Times New Roman"/>
        <family val="1"/>
        <charset val="204"/>
      </rPr>
      <t xml:space="preserve">                             </t>
    </r>
    <r>
      <rPr>
        <b/>
        <sz val="12"/>
        <color rgb="FF0000FF"/>
        <rFont val="Times New Roman"/>
        <family val="1"/>
        <charset val="204"/>
      </rPr>
      <t>цв. Клякса</t>
    </r>
  </si>
  <si>
    <r>
      <t xml:space="preserve">к-м ВЬЮГА </t>
    </r>
    <r>
      <rPr>
        <b/>
        <i/>
        <sz val="12"/>
        <color indexed="8"/>
        <rFont val="Times New Roman"/>
        <family val="1"/>
        <charset val="204"/>
      </rPr>
      <t>(разъёмная молния)</t>
    </r>
    <r>
      <rPr>
        <b/>
        <sz val="12"/>
        <color indexed="8"/>
        <rFont val="Times New Roman"/>
        <family val="1"/>
        <charset val="204"/>
      </rPr>
      <t xml:space="preserve">                       </t>
    </r>
    <r>
      <rPr>
        <b/>
        <sz val="12"/>
        <color rgb="FFFF0000"/>
        <rFont val="Times New Roman"/>
        <family val="1"/>
        <charset val="204"/>
      </rPr>
      <t xml:space="preserve">тк. taffeta   </t>
    </r>
    <r>
      <rPr>
        <b/>
        <sz val="12"/>
        <color indexed="8"/>
        <rFont val="Times New Roman"/>
        <family val="1"/>
        <charset val="204"/>
      </rPr>
      <t xml:space="preserve">                          </t>
    </r>
    <r>
      <rPr>
        <b/>
        <sz val="12"/>
        <color rgb="FF0000FF"/>
        <rFont val="Times New Roman"/>
        <family val="1"/>
        <charset val="204"/>
      </rPr>
      <t>цв. Сфера</t>
    </r>
  </si>
  <si>
    <r>
      <t xml:space="preserve">к-м ВЬЮГА </t>
    </r>
    <r>
      <rPr>
        <b/>
        <i/>
        <sz val="12"/>
        <color indexed="8"/>
        <rFont val="Times New Roman"/>
        <family val="1"/>
        <charset val="204"/>
      </rPr>
      <t xml:space="preserve">(анорак)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FF0000"/>
        <rFont val="Times New Roman"/>
        <family val="1"/>
        <charset val="204"/>
      </rPr>
      <t>тк. бязь</t>
    </r>
    <r>
      <rPr>
        <b/>
        <sz val="12"/>
        <color indexed="8"/>
        <rFont val="Times New Roman"/>
        <family val="1"/>
        <charset val="204"/>
      </rPr>
      <t xml:space="preserve">                             </t>
    </r>
    <r>
      <rPr>
        <b/>
        <sz val="12"/>
        <color rgb="FF0000FF"/>
        <rFont val="Times New Roman"/>
        <family val="1"/>
        <charset val="204"/>
      </rPr>
      <t>цв. Белый</t>
    </r>
  </si>
  <si>
    <r>
      <t xml:space="preserve">к-м ВЬЮГА </t>
    </r>
    <r>
      <rPr>
        <b/>
        <i/>
        <sz val="12"/>
        <color indexed="8"/>
        <rFont val="Times New Roman"/>
        <family val="1"/>
        <charset val="204"/>
      </rPr>
      <t xml:space="preserve">(анорак) </t>
    </r>
    <r>
      <rPr>
        <b/>
        <sz val="12"/>
        <color indexed="8"/>
        <rFont val="Times New Roman"/>
        <family val="1"/>
        <charset val="204"/>
      </rPr>
      <t xml:space="preserve">                      </t>
    </r>
    <r>
      <rPr>
        <b/>
        <sz val="12"/>
        <color rgb="FFFF0000"/>
        <rFont val="Times New Roman"/>
        <family val="1"/>
        <charset val="204"/>
      </rPr>
      <t xml:space="preserve">тк. taffeta   </t>
    </r>
    <r>
      <rPr>
        <b/>
        <sz val="12"/>
        <color indexed="8"/>
        <rFont val="Times New Roman"/>
        <family val="1"/>
        <charset val="204"/>
      </rPr>
      <t xml:space="preserve">                          </t>
    </r>
    <r>
      <rPr>
        <b/>
        <sz val="12"/>
        <color rgb="FF0000FF"/>
        <rFont val="Times New Roman"/>
        <family val="1"/>
        <charset val="204"/>
      </rPr>
      <t>цв. Белый</t>
    </r>
  </si>
  <si>
    <r>
      <t xml:space="preserve">к-м ВЬЮГА </t>
    </r>
    <r>
      <rPr>
        <b/>
        <i/>
        <sz val="12"/>
        <color indexed="8"/>
        <rFont val="Times New Roman"/>
        <family val="1"/>
        <charset val="204"/>
      </rPr>
      <t xml:space="preserve">(анорак)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FF0000"/>
        <rFont val="Times New Roman"/>
        <family val="1"/>
        <charset val="204"/>
      </rPr>
      <t>тк. бязь</t>
    </r>
    <r>
      <rPr>
        <b/>
        <sz val="12"/>
        <color indexed="8"/>
        <rFont val="Times New Roman"/>
        <family val="1"/>
        <charset val="204"/>
      </rPr>
      <t xml:space="preserve">                             </t>
    </r>
    <r>
      <rPr>
        <b/>
        <sz val="12"/>
        <color rgb="FF0000FF"/>
        <rFont val="Times New Roman"/>
        <family val="1"/>
        <charset val="204"/>
      </rPr>
      <t>цв. Клякса</t>
    </r>
  </si>
  <si>
    <r>
      <t xml:space="preserve">к-м ВЬЮГА </t>
    </r>
    <r>
      <rPr>
        <b/>
        <i/>
        <sz val="12"/>
        <color indexed="8"/>
        <rFont val="Times New Roman"/>
        <family val="1"/>
        <charset val="204"/>
      </rPr>
      <t xml:space="preserve">(анорак)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FF0000"/>
        <rFont val="Times New Roman"/>
        <family val="1"/>
        <charset val="204"/>
      </rPr>
      <t xml:space="preserve">тк. taffeta   </t>
    </r>
    <r>
      <rPr>
        <b/>
        <sz val="12"/>
        <color indexed="8"/>
        <rFont val="Times New Roman"/>
        <family val="1"/>
        <charset val="204"/>
      </rPr>
      <t xml:space="preserve">                          </t>
    </r>
    <r>
      <rPr>
        <b/>
        <sz val="12"/>
        <color rgb="FF0000FF"/>
        <rFont val="Times New Roman"/>
        <family val="1"/>
        <charset val="204"/>
      </rPr>
      <t>цв. Клякса</t>
    </r>
  </si>
  <si>
    <r>
      <t xml:space="preserve">к-м ВЬЮГА </t>
    </r>
    <r>
      <rPr>
        <b/>
        <i/>
        <sz val="12"/>
        <color indexed="8"/>
        <rFont val="Times New Roman"/>
        <family val="1"/>
        <charset val="204"/>
      </rPr>
      <t xml:space="preserve">(анорак) </t>
    </r>
    <r>
      <rPr>
        <b/>
        <sz val="12"/>
        <color indexed="8"/>
        <rFont val="Times New Roman"/>
        <family val="1"/>
        <charset val="204"/>
      </rPr>
      <t xml:space="preserve">                      </t>
    </r>
    <r>
      <rPr>
        <b/>
        <sz val="12"/>
        <color rgb="FFFF0000"/>
        <rFont val="Times New Roman"/>
        <family val="1"/>
        <charset val="204"/>
      </rPr>
      <t xml:space="preserve">тк. taffeta   </t>
    </r>
    <r>
      <rPr>
        <b/>
        <sz val="12"/>
        <color indexed="8"/>
        <rFont val="Times New Roman"/>
        <family val="1"/>
        <charset val="204"/>
      </rPr>
      <t xml:space="preserve">                          </t>
    </r>
    <r>
      <rPr>
        <b/>
        <sz val="12"/>
        <color rgb="FF0000FF"/>
        <rFont val="Times New Roman"/>
        <family val="1"/>
        <charset val="204"/>
      </rPr>
      <t>цв. Сфера</t>
    </r>
  </si>
  <si>
    <r>
      <t xml:space="preserve">плащ РОСА                        </t>
    </r>
    <r>
      <rPr>
        <b/>
        <sz val="12"/>
        <color indexed="10"/>
        <rFont val="Times New Roman"/>
        <family val="1"/>
        <charset val="204"/>
      </rPr>
      <t xml:space="preserve">тк. taffeta с покрытием                                PVC 20000                             мм вд.ст </t>
    </r>
    <r>
      <rPr>
        <b/>
        <sz val="12"/>
        <color indexed="8"/>
        <rFont val="Times New Roman"/>
        <family val="1"/>
        <charset val="204"/>
      </rPr>
      <t xml:space="preserve">                       </t>
    </r>
    <r>
      <rPr>
        <b/>
        <sz val="12"/>
        <color indexed="12"/>
        <rFont val="Times New Roman"/>
        <family val="1"/>
        <charset val="204"/>
      </rPr>
      <t xml:space="preserve">    цв. Лимонный</t>
    </r>
    <r>
      <rPr>
        <b/>
        <sz val="12"/>
        <color indexed="8"/>
        <rFont val="Times New Roman"/>
        <family val="1"/>
        <charset val="204"/>
      </rPr>
      <t xml:space="preserve">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           *</t>
    </r>
  </si>
  <si>
    <r>
      <t xml:space="preserve">рукавицы  YAKUTIA                  </t>
    </r>
    <r>
      <rPr>
        <b/>
        <sz val="12"/>
        <color rgb="FFFF0000"/>
        <rFont val="Times New Roman"/>
        <family val="1"/>
        <charset val="204"/>
      </rPr>
      <t xml:space="preserve">тк. Iceland  мембранная  </t>
    </r>
    <r>
      <rPr>
        <b/>
        <sz val="12"/>
        <color indexed="8"/>
        <rFont val="Times New Roman"/>
        <family val="1"/>
        <charset val="204"/>
      </rPr>
      <t xml:space="preserve">                                     </t>
    </r>
    <r>
      <rPr>
        <b/>
        <sz val="12"/>
        <color rgb="FF0000FF"/>
        <rFont val="Times New Roman"/>
        <family val="1"/>
        <charset val="204"/>
      </rPr>
      <t>цв. Хаки</t>
    </r>
  </si>
  <si>
    <r>
      <t xml:space="preserve">рукавицы  YAKUTIA                 </t>
    </r>
    <r>
      <rPr>
        <b/>
        <sz val="12"/>
        <color rgb="FFFF0000"/>
        <rFont val="Times New Roman"/>
        <family val="1"/>
        <charset val="204"/>
      </rPr>
      <t xml:space="preserve">тк. Lokker Point мембранная </t>
    </r>
    <r>
      <rPr>
        <b/>
        <sz val="12"/>
        <color indexed="8"/>
        <rFont val="Times New Roman"/>
        <family val="1"/>
        <charset val="204"/>
      </rPr>
      <t xml:space="preserve">                  </t>
    </r>
    <r>
      <rPr>
        <b/>
        <sz val="12"/>
        <color rgb="FF0000FF"/>
        <rFont val="Times New Roman"/>
        <family val="1"/>
        <charset val="204"/>
      </rPr>
      <t>цв. Black/Honey</t>
    </r>
  </si>
  <si>
    <r>
      <t xml:space="preserve">шапка-ушанка YAKUTIA                  </t>
    </r>
    <r>
      <rPr>
        <b/>
        <sz val="12"/>
        <color rgb="FFFF0000"/>
        <rFont val="Times New Roman"/>
        <family val="1"/>
        <charset val="204"/>
      </rPr>
      <t xml:space="preserve">тк. Iceland  мембранная  </t>
    </r>
    <r>
      <rPr>
        <b/>
        <sz val="12"/>
        <color indexed="8"/>
        <rFont val="Times New Roman"/>
        <family val="1"/>
        <charset val="204"/>
      </rPr>
      <t xml:space="preserve">                                     </t>
    </r>
    <r>
      <rPr>
        <b/>
        <sz val="12"/>
        <color rgb="FF0000FF"/>
        <rFont val="Times New Roman"/>
        <family val="1"/>
        <charset val="204"/>
      </rPr>
      <t>цв. Хаки/Волк</t>
    </r>
  </si>
  <si>
    <r>
      <t xml:space="preserve">шапка-ушанка SKADI                                    (с маской)                  </t>
    </r>
    <r>
      <rPr>
        <b/>
        <sz val="12"/>
        <color rgb="FFFF0000"/>
        <rFont val="Times New Roman"/>
        <family val="1"/>
        <charset val="204"/>
      </rPr>
      <t xml:space="preserve">тк. Jordan  </t>
    </r>
    <r>
      <rPr>
        <b/>
        <sz val="12"/>
        <color indexed="8"/>
        <rFont val="Times New Roman"/>
        <family val="1"/>
        <charset val="204"/>
      </rPr>
      <t xml:space="preserve">                                    </t>
    </r>
    <r>
      <rPr>
        <b/>
        <sz val="12"/>
        <color rgb="FF0000FF"/>
        <rFont val="Times New Roman"/>
        <family val="1"/>
        <charset val="204"/>
      </rPr>
      <t>цв. Черный/Кролик</t>
    </r>
  </si>
  <si>
    <t>б/р</t>
  </si>
  <si>
    <r>
      <t xml:space="preserve">рукавицы  DICKSON                  </t>
    </r>
    <r>
      <rPr>
        <b/>
        <sz val="12"/>
        <color rgb="FFFF0000"/>
        <rFont val="Times New Roman"/>
        <family val="1"/>
        <charset val="204"/>
      </rPr>
      <t xml:space="preserve">тк. Lokker Point мембранная </t>
    </r>
    <r>
      <rPr>
        <b/>
        <sz val="12"/>
        <color indexed="8"/>
        <rFont val="Times New Roman"/>
        <family val="1"/>
        <charset val="204"/>
      </rPr>
      <t xml:space="preserve">                                     </t>
    </r>
    <r>
      <rPr>
        <b/>
        <sz val="12"/>
        <color rgb="FF0000FF"/>
        <rFont val="Times New Roman"/>
        <family val="1"/>
        <charset val="204"/>
      </rPr>
      <t>цв. Grey/Orange</t>
    </r>
  </si>
  <si>
    <r>
      <t xml:space="preserve">рукавицы  ИРТЫШ                  </t>
    </r>
    <r>
      <rPr>
        <b/>
        <sz val="12"/>
        <color rgb="FFFF0000"/>
        <rFont val="Times New Roman"/>
        <family val="1"/>
        <charset val="204"/>
      </rPr>
      <t xml:space="preserve">тк. Dobby Soccer Ripstop  </t>
    </r>
    <r>
      <rPr>
        <b/>
        <sz val="12"/>
        <color indexed="8"/>
        <rFont val="Times New Roman"/>
        <family val="1"/>
        <charset val="204"/>
      </rPr>
      <t xml:space="preserve">                                     </t>
    </r>
    <r>
      <rPr>
        <b/>
        <sz val="12"/>
        <color rgb="FF0000FF"/>
        <rFont val="Times New Roman"/>
        <family val="1"/>
        <charset val="204"/>
      </rPr>
      <t>цв. Серый/Хаки</t>
    </r>
  </si>
  <si>
    <r>
      <t xml:space="preserve">рукавицы  ИРТЫШ                  </t>
    </r>
    <r>
      <rPr>
        <b/>
        <sz val="12"/>
        <color rgb="FFFF0000"/>
        <rFont val="Times New Roman"/>
        <family val="1"/>
        <charset val="204"/>
      </rPr>
      <t xml:space="preserve">тк. Dobby Soccer Ripstop </t>
    </r>
    <r>
      <rPr>
        <b/>
        <sz val="12"/>
        <color indexed="8"/>
        <rFont val="Times New Roman"/>
        <family val="1"/>
        <charset val="204"/>
      </rPr>
      <t xml:space="preserve">                                      </t>
    </r>
    <r>
      <rPr>
        <b/>
        <sz val="12"/>
        <color rgb="FF0000FF"/>
        <rFont val="Times New Roman"/>
        <family val="1"/>
        <charset val="204"/>
      </rPr>
      <t>цв. Хаки/Серый</t>
    </r>
  </si>
  <si>
    <r>
      <t xml:space="preserve">рукавицы  ИРТЫШ                  </t>
    </r>
    <r>
      <rPr>
        <b/>
        <sz val="12"/>
        <color rgb="FFFF0000"/>
        <rFont val="Times New Roman"/>
        <family val="1"/>
        <charset val="204"/>
      </rPr>
      <t>тк. Nylon Taslan</t>
    </r>
    <r>
      <rPr>
        <b/>
        <sz val="12"/>
        <color indexed="8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 xml:space="preserve">Dobby               </t>
    </r>
    <r>
      <rPr>
        <b/>
        <sz val="12"/>
        <color indexed="8"/>
        <rFont val="Times New Roman"/>
        <family val="1"/>
        <charset val="204"/>
      </rPr>
      <t xml:space="preserve">                          </t>
    </r>
    <r>
      <rPr>
        <b/>
        <sz val="12"/>
        <color rgb="FF0000FF"/>
        <rFont val="Times New Roman"/>
        <family val="1"/>
        <charset val="204"/>
      </rPr>
      <t>цв. Олива/Серый</t>
    </r>
  </si>
  <si>
    <r>
      <t xml:space="preserve">рукавицы  ИРТЫШ                  </t>
    </r>
    <r>
      <rPr>
        <b/>
        <sz val="12"/>
        <color rgb="FFFF0000"/>
        <rFont val="Times New Roman"/>
        <family val="1"/>
        <charset val="204"/>
      </rPr>
      <t>тк. Nylon Taslan</t>
    </r>
    <r>
      <rPr>
        <b/>
        <sz val="12"/>
        <color indexed="8"/>
        <rFont val="Times New Roman"/>
        <family val="1"/>
        <charset val="204"/>
      </rPr>
      <t xml:space="preserve"> </t>
    </r>
    <r>
      <rPr>
        <b/>
        <sz val="12"/>
        <color rgb="FFFF0000"/>
        <rFont val="Times New Roman"/>
        <family val="1"/>
        <charset val="204"/>
      </rPr>
      <t xml:space="preserve">Dobby  </t>
    </r>
    <r>
      <rPr>
        <b/>
        <sz val="12"/>
        <color indexed="8"/>
        <rFont val="Times New Roman"/>
        <family val="1"/>
        <charset val="204"/>
      </rPr>
      <t xml:space="preserve">                                       </t>
    </r>
    <r>
      <rPr>
        <b/>
        <sz val="12"/>
        <color rgb="FF0000FF"/>
        <rFont val="Times New Roman"/>
        <family val="1"/>
        <charset val="204"/>
      </rPr>
      <t>цв. Серый/Олива</t>
    </r>
  </si>
  <si>
    <r>
      <t xml:space="preserve">шапка-ушанка DICKSON                  </t>
    </r>
    <r>
      <rPr>
        <b/>
        <sz val="12"/>
        <color rgb="FFFF0000"/>
        <rFont val="Times New Roman"/>
        <family val="1"/>
        <charset val="204"/>
      </rPr>
      <t xml:space="preserve">тк. Lokker Point мембранная </t>
    </r>
    <r>
      <rPr>
        <b/>
        <sz val="12"/>
        <color indexed="8"/>
        <rFont val="Times New Roman"/>
        <family val="1"/>
        <charset val="204"/>
      </rPr>
      <t xml:space="preserve">                                     </t>
    </r>
    <r>
      <rPr>
        <b/>
        <sz val="12"/>
        <color rgb="FF0000FF"/>
        <rFont val="Times New Roman"/>
        <family val="1"/>
        <charset val="204"/>
      </rPr>
      <t>цв. Grey/Orange/Волк</t>
    </r>
  </si>
  <si>
    <r>
      <t xml:space="preserve">шапка-ушанка DICKSON                  </t>
    </r>
    <r>
      <rPr>
        <b/>
        <sz val="12"/>
        <color rgb="FFFF0000"/>
        <rFont val="Times New Roman"/>
        <family val="1"/>
        <charset val="204"/>
      </rPr>
      <t xml:space="preserve">тк. Lokker Point мембранная  </t>
    </r>
    <r>
      <rPr>
        <b/>
        <sz val="12"/>
        <color indexed="8"/>
        <rFont val="Times New Roman"/>
        <family val="1"/>
        <charset val="204"/>
      </rPr>
      <t xml:space="preserve">                                    </t>
    </r>
    <r>
      <rPr>
        <b/>
        <sz val="12"/>
        <color rgb="FF0000FF"/>
        <rFont val="Times New Roman"/>
        <family val="1"/>
        <charset val="204"/>
      </rPr>
      <t>цв. Orange/Grey/Волк</t>
    </r>
  </si>
  <si>
    <t>ЖИЛЕТЫ УТЕПЛЕННЫЕ</t>
  </si>
  <si>
    <r>
      <t>48-50</t>
    </r>
    <r>
      <rPr>
        <b/>
        <sz val="12"/>
        <color indexed="10"/>
        <rFont val="Times New Roman"/>
        <family val="1"/>
        <charset val="204"/>
      </rPr>
      <t xml:space="preserve"> </t>
    </r>
  </si>
  <si>
    <r>
      <t>52-54</t>
    </r>
    <r>
      <rPr>
        <b/>
        <sz val="12"/>
        <color indexed="10"/>
        <rFont val="Times New Roman"/>
        <family val="1"/>
        <charset val="204"/>
      </rPr>
      <t xml:space="preserve"> </t>
    </r>
  </si>
  <si>
    <r>
      <t xml:space="preserve">жилет стеганый АЛТАЙ                       </t>
    </r>
    <r>
      <rPr>
        <b/>
        <sz val="12"/>
        <color rgb="FFFF0000"/>
        <rFont val="Times New Roman"/>
        <family val="1"/>
        <charset val="204"/>
      </rPr>
      <t>тк. Алова мембранная</t>
    </r>
    <r>
      <rPr>
        <b/>
        <sz val="12"/>
        <color indexed="8"/>
        <rFont val="Times New Roman"/>
        <family val="1"/>
        <charset val="204"/>
      </rPr>
      <t xml:space="preserve">                            </t>
    </r>
    <r>
      <rPr>
        <b/>
        <sz val="12"/>
        <color rgb="FF0000FF"/>
        <rFont val="Times New Roman"/>
        <family val="1"/>
        <charset val="204"/>
      </rPr>
      <t>цв. Лес</t>
    </r>
  </si>
  <si>
    <r>
      <t xml:space="preserve">жилет стеганый АЛТАЙ                       </t>
    </r>
    <r>
      <rPr>
        <b/>
        <sz val="12"/>
        <color rgb="FFFF0000"/>
        <rFont val="Times New Roman"/>
        <family val="1"/>
        <charset val="204"/>
      </rPr>
      <t xml:space="preserve">тк. Nylon Taslan Dobby                             TPU Milky   </t>
    </r>
    <r>
      <rPr>
        <b/>
        <sz val="12"/>
        <color indexed="8"/>
        <rFont val="Times New Roman"/>
        <family val="1"/>
        <charset val="204"/>
      </rPr>
      <t xml:space="preserve">                          </t>
    </r>
    <r>
      <rPr>
        <b/>
        <sz val="12"/>
        <color rgb="FF0000FF"/>
        <rFont val="Times New Roman"/>
        <family val="1"/>
        <charset val="204"/>
      </rPr>
      <t>цв. Хаки</t>
    </r>
  </si>
  <si>
    <t>Жилет утепленный стеганый на молнии. Интересная модель из современной курточной ткани на трикотажной основе с водоотталкивающим покрытием "Alova Membrane". Воротник-стойка, прорезной карман на молнии на левой полочке, два больших удобных накладных кармана, утяжка понизу для регулировки объема. Классический, теплый, комфортный, функциональный!</t>
  </si>
  <si>
    <t>Жилет утепленный стеганый на молнии. Интересная модель из современной курточной ткани "Nylon Taslan Dobby" с внутренним покрытием                             "TPU Milky". Воротник-стойка, прорезной карман на молнии на левой полочке, два больших удобных накладных кармана, утяжка понизу для регулировки объема. Классический, теплый, комфортный, функциональный!</t>
  </si>
  <si>
    <r>
      <t xml:space="preserve">Костюм зимний, изготовлен из современной курточной мембранной ткани </t>
    </r>
    <r>
      <rPr>
        <b/>
        <sz val="11"/>
        <color rgb="FFFF0000"/>
        <rFont val="Times New Roman"/>
        <family val="1"/>
        <charset val="204"/>
      </rPr>
      <t>«Lokker Point»</t>
    </r>
    <r>
      <rPr>
        <sz val="11"/>
        <rFont val="Times New Roman"/>
        <family val="1"/>
        <charset val="204"/>
      </rPr>
      <t xml:space="preserve"> с повышенными влагозащитными и паропроницаемыми свойствами. Горячая проклейка швов </t>
    </r>
    <r>
      <rPr>
        <b/>
        <sz val="11"/>
        <color rgb="FFFF0000"/>
        <rFont val="Times New Roman"/>
        <family val="1"/>
        <charset val="204"/>
      </rPr>
      <t>«Full protection»</t>
    </r>
    <r>
      <rPr>
        <sz val="11"/>
        <rFont val="Times New Roman"/>
        <family val="1"/>
        <charset val="204"/>
      </rPr>
      <t xml:space="preserve"> позволяет полностью избежать проникновения влаги! Усиление специальной тканью </t>
    </r>
    <r>
      <rPr>
        <b/>
        <sz val="11"/>
        <color rgb="FFFF0000"/>
        <rFont val="Times New Roman"/>
        <family val="1"/>
        <charset val="204"/>
      </rPr>
      <t>«Cat′s eye»</t>
    </r>
    <r>
      <rPr>
        <sz val="11"/>
        <rFont val="Times New Roman"/>
        <family val="1"/>
        <charset val="204"/>
      </rPr>
      <t xml:space="preserve"> в области локтей, колен и седалища. Светоотражающие элементы и яркий кант в цвет отделки придают костюму неповторимый стиль и не оставят вас незамеченными на льду! Предназначен для эксплуатации при температуре воздуха до                  </t>
    </r>
    <r>
      <rPr>
        <b/>
        <sz val="11"/>
        <color rgb="FFFF0000"/>
        <rFont val="Times New Roman"/>
        <family val="1"/>
        <charset val="204"/>
      </rPr>
      <t xml:space="preserve"> -45*С!</t>
    </r>
    <r>
      <rPr>
        <sz val="11"/>
        <rFont val="Times New Roman"/>
        <family val="1"/>
        <charset val="204"/>
      </rPr>
      <t xml:space="preserve"> Яркий, многофункциональный, комфортный!                                                              Тк. </t>
    </r>
    <r>
      <rPr>
        <b/>
        <sz val="11"/>
        <color rgb="FFFF0000"/>
        <rFont val="Times New Roman"/>
        <family val="1"/>
        <charset val="204"/>
      </rPr>
      <t>Lokker Point</t>
    </r>
    <r>
      <rPr>
        <sz val="11"/>
        <rFont val="Times New Roman"/>
        <family val="1"/>
        <charset val="204"/>
      </rPr>
      <t xml:space="preserve"> мембранная                                     (10000 мм вд.ст./10000 гр/м2/24 час)                                                                               Подкладка </t>
    </r>
    <r>
      <rPr>
        <b/>
        <sz val="11"/>
        <color rgb="FFFF0000"/>
        <rFont val="Times New Roman"/>
        <family val="1"/>
        <charset val="204"/>
      </rPr>
      <t xml:space="preserve">Folga silver  </t>
    </r>
    <r>
      <rPr>
        <sz val="11"/>
        <rFont val="Times New Roman"/>
        <family val="1"/>
        <charset val="204"/>
      </rPr>
      <t xml:space="preserve">                                  Утеплитель </t>
    </r>
    <r>
      <rPr>
        <b/>
        <sz val="11"/>
        <color rgb="FFFF0000"/>
        <rFont val="Times New Roman"/>
        <family val="1"/>
        <charset val="204"/>
      </rPr>
      <t>Аляска</t>
    </r>
    <r>
      <rPr>
        <sz val="11"/>
        <rFont val="Times New Roman"/>
        <family val="1"/>
        <charset val="204"/>
      </rPr>
      <t>: куртка 450 гр/м2, полукомбенизон 300 гр/м2.</t>
    </r>
  </si>
  <si>
    <r>
      <t xml:space="preserve">шапка-ушанка   ИРТЫШ                                    (с маской)                  </t>
    </r>
    <r>
      <rPr>
        <b/>
        <sz val="12"/>
        <color rgb="FFFF0000"/>
        <rFont val="Times New Roman"/>
        <family val="1"/>
        <charset val="204"/>
      </rPr>
      <t xml:space="preserve">тк. Dobby Soccer Ripstop                                       </t>
    </r>
    <r>
      <rPr>
        <b/>
        <sz val="12"/>
        <color rgb="FF0000FF"/>
        <rFont val="Times New Roman"/>
        <family val="1"/>
        <charset val="204"/>
      </rPr>
      <t>цв. Серый/Волк</t>
    </r>
  </si>
  <si>
    <r>
      <t xml:space="preserve">шапка-ушанка ИРТЫШ                                  (с маской)                  </t>
    </r>
    <r>
      <rPr>
        <b/>
        <sz val="12"/>
        <color rgb="FFFF0000"/>
        <rFont val="Times New Roman"/>
        <family val="1"/>
        <charset val="204"/>
      </rPr>
      <t xml:space="preserve">тк. Dobby Soccer Ripstop                                       </t>
    </r>
    <r>
      <rPr>
        <b/>
        <sz val="12"/>
        <color rgb="FF0000FF"/>
        <rFont val="Times New Roman"/>
        <family val="1"/>
        <charset val="204"/>
      </rPr>
      <t>цв. Серый/Норка</t>
    </r>
  </si>
  <si>
    <r>
      <t xml:space="preserve">шапка-ушанка ИРТЫШ                               (с маской)                  </t>
    </r>
    <r>
      <rPr>
        <b/>
        <sz val="12"/>
        <color rgb="FFFF0000"/>
        <rFont val="Times New Roman"/>
        <family val="1"/>
        <charset val="204"/>
      </rPr>
      <t xml:space="preserve">тк. Dobby Soccer Ripstop                                       </t>
    </r>
    <r>
      <rPr>
        <b/>
        <sz val="12"/>
        <color rgb="FF0000FF"/>
        <rFont val="Times New Roman"/>
        <family val="1"/>
        <charset val="204"/>
      </rPr>
      <t>цв. Хаки/Волк</t>
    </r>
  </si>
  <si>
    <r>
      <t xml:space="preserve">шапка-ушанка ИРТЫШ                                  (с маской)                  </t>
    </r>
    <r>
      <rPr>
        <b/>
        <sz val="12"/>
        <color rgb="FFFF0000"/>
        <rFont val="Times New Roman"/>
        <family val="1"/>
        <charset val="204"/>
      </rPr>
      <t xml:space="preserve">тк. Dobby Soccer Ripstop                                       </t>
    </r>
    <r>
      <rPr>
        <b/>
        <sz val="12"/>
        <color rgb="FF0000FF"/>
        <rFont val="Times New Roman"/>
        <family val="1"/>
        <charset val="204"/>
      </rPr>
      <t>цв. Хаки/Норка</t>
    </r>
  </si>
  <si>
    <r>
      <t xml:space="preserve">жилет стеганый АЛТАЙ                       </t>
    </r>
    <r>
      <rPr>
        <b/>
        <sz val="12"/>
        <color rgb="FFFF0000"/>
        <rFont val="Times New Roman"/>
        <family val="1"/>
        <charset val="204"/>
      </rPr>
      <t xml:space="preserve">тк. Nylon Taslan Dobby                             TPU Milky      </t>
    </r>
    <r>
      <rPr>
        <b/>
        <sz val="12"/>
        <color indexed="8"/>
        <rFont val="Times New Roman"/>
        <family val="1"/>
        <charset val="204"/>
      </rPr>
      <t xml:space="preserve">                    </t>
    </r>
    <r>
      <rPr>
        <b/>
        <sz val="12"/>
        <color rgb="FF0000FF"/>
        <rFont val="Times New Roman"/>
        <family val="1"/>
        <charset val="204"/>
      </rPr>
      <t>цв. Черный</t>
    </r>
  </si>
  <si>
    <t>ЗИМНИЕ КУРТКИ</t>
  </si>
  <si>
    <r>
      <t xml:space="preserve"> куртка YAKUTIA   </t>
    </r>
    <r>
      <rPr>
        <b/>
        <i/>
        <sz val="12"/>
        <color indexed="8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indexed="10"/>
        <rFont val="Times New Roman"/>
        <family val="1"/>
        <charset val="204"/>
      </rPr>
      <t xml:space="preserve">тк. Karelia  мембранная                   </t>
    </r>
    <r>
      <rPr>
        <b/>
        <sz val="12"/>
        <color indexed="12"/>
        <rFont val="Times New Roman"/>
        <family val="1"/>
        <charset val="204"/>
      </rPr>
      <t>цв. Чёрный</t>
    </r>
  </si>
  <si>
    <r>
      <t xml:space="preserve">Зимние рукавицы из современной курточной мембранной ткани с высокими влагозащитными и паропроницаемыми свойствами. Предназначены для эксплуатации при температуре воздуха до -45*С! </t>
    </r>
    <r>
      <rPr>
        <b/>
        <sz val="10"/>
        <color rgb="FFFF0000"/>
        <rFont val="Times New Roman"/>
        <family val="1"/>
        <charset val="204"/>
      </rPr>
      <t xml:space="preserve">Идеально подходят под зимний костюм «DICKSON». </t>
    </r>
    <r>
      <rPr>
        <sz val="10"/>
        <rFont val="Times New Roman"/>
        <family val="1"/>
        <charset val="204"/>
      </rPr>
      <t xml:space="preserve">                                                           Яркие, теплые, комфортные!</t>
    </r>
  </si>
  <si>
    <r>
      <t xml:space="preserve">Зимние рукавицы из современной курточной мембранной ткани с высокими влагозащитными и паропроницаемыми свойствами. Предназначены для эксплуатации при температуре воздуха до -45*С! </t>
    </r>
    <r>
      <rPr>
        <b/>
        <sz val="10"/>
        <color rgb="FFFF0000"/>
        <rFont val="Times New Roman"/>
        <family val="1"/>
        <charset val="204"/>
      </rPr>
      <t xml:space="preserve">Идеально подходят под зимний костюм «YAKUTIA» из ткани «Iceland».                   </t>
    </r>
    <r>
      <rPr>
        <sz val="10"/>
        <rFont val="Times New Roman"/>
        <family val="1"/>
        <charset val="204"/>
      </rPr>
      <t xml:space="preserve">                                               Стильные, теплые, комфортные!</t>
    </r>
  </si>
  <si>
    <r>
      <t xml:space="preserve">Зимняя шапка-ушанка с искусственным мехом, из современной курточной мембранной ткани с повышенными влагозащитными и паропроницаемыми свойствами. Предназначена для эксплуатации при температуре воздуха до -45*С! </t>
    </r>
    <r>
      <rPr>
        <b/>
        <sz val="9.5"/>
        <color rgb="FFFF0000"/>
        <rFont val="Times New Roman"/>
        <family val="1"/>
        <charset val="204"/>
      </rPr>
      <t xml:space="preserve">Идеально подходит под зимний костюм «YAKUTIA» из ткани «Iceland».   </t>
    </r>
    <r>
      <rPr>
        <sz val="9.5"/>
        <rFont val="Times New Roman"/>
        <family val="1"/>
        <charset val="204"/>
      </rPr>
      <t xml:space="preserve">                                                           Стильная, теплая, комфортная!
</t>
    </r>
  </si>
  <si>
    <r>
      <t xml:space="preserve">Зимняя шапка-ушанка с искусственным мехом, из современной курточной мембранной ткани с высокими влагозащитными и паропроницаемыми свойствами. Утяжка сзади для регулировки объема, пластиковые кнопки для фиксации "ушей" и козырька, "уши" фиксируются у подбородка застежкой «фастекс». Сбоку яркая нашивка с логотипом. Предназначена для эксплуатации при температуре воздуха до -45*С! </t>
    </r>
    <r>
      <rPr>
        <b/>
        <sz val="11"/>
        <color rgb="FFFF0000"/>
        <rFont val="Times New Roman"/>
        <family val="1"/>
        <charset val="204"/>
      </rPr>
      <t xml:space="preserve">Идеально подходит под зимний костюм «DICKSON».     </t>
    </r>
    <r>
      <rPr>
        <sz val="11"/>
        <rFont val="Times New Roman"/>
        <family val="1"/>
        <charset val="204"/>
      </rPr>
      <t xml:space="preserve">                                                             Яркая, теплая, комфортная!</t>
    </r>
  </si>
  <si>
    <r>
      <t xml:space="preserve"> к-м DICKSON                   </t>
    </r>
    <r>
      <rPr>
        <b/>
        <sz val="12"/>
        <color rgb="FFFF0000"/>
        <rFont val="Times New Roman"/>
        <family val="1"/>
        <charset val="204"/>
      </rPr>
      <t xml:space="preserve">тк. Lokker Point мембранная/                 Cat′s eye  </t>
    </r>
    <r>
      <rPr>
        <b/>
        <sz val="12"/>
        <color indexed="8"/>
        <rFont val="Times New Roman"/>
        <family val="1"/>
        <charset val="204"/>
      </rPr>
      <t xml:space="preserve">                         </t>
    </r>
    <r>
      <rPr>
        <b/>
        <sz val="12"/>
        <color rgb="FF0000FF"/>
        <rFont val="Times New Roman"/>
        <family val="1"/>
        <charset val="204"/>
      </rPr>
      <t>цв. Grey/Orange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rgb="FFFF0000"/>
        <rFont val="Times New Roman"/>
        <family val="1"/>
        <charset val="204"/>
      </rPr>
      <t/>
    </r>
  </si>
  <si>
    <r>
      <t xml:space="preserve"> к-м ГОРКА 3М          </t>
    </r>
    <r>
      <rPr>
        <b/>
        <sz val="12"/>
        <color indexed="10"/>
        <rFont val="Times New Roman"/>
        <family val="1"/>
        <charset val="204"/>
      </rPr>
      <t xml:space="preserve">тк. палатка/грета                     </t>
    </r>
    <r>
      <rPr>
        <b/>
        <sz val="12"/>
        <color indexed="12"/>
        <rFont val="Times New Roman"/>
        <family val="1"/>
        <charset val="204"/>
      </rPr>
      <t>цв. Хаки</t>
    </r>
  </si>
  <si>
    <t>Костюм штурмовой летний анатомического кроя, крепление пуговиц усилено киперной лентой, 11 карманов, капюшон с козырьком, манжеты рукавов и брюк на резинке, усиление на локтях, на коленях и на седалище, пояс на резинке со шлевками, пыльники с завязками, съемные помочи на пуговицах.                                                                                                                                                             Тк. Палатка 270 гр/м2 (х/б 100%)/                          Грета 220 гр/м2 (х/б 51%, п/э 49%)</t>
  </si>
  <si>
    <t>Костюм штурмовой демисезонный анатомического кроя, крепление пуговиц усилено киперной лентой, 11 карманов, капюшон с козырьком, манжеты рукавов и брюк на резинке, усиление на локтях, на коленях и на седалище, пояс на резинке со шлевками, пыльники с завязками, съемные помочи на пуговицах.                                                                                                                                                             Тк. Палатка 270 гр/м2 (х/б 100%)/         Грета 220 гр/м2 (х/б 51%, п/э 49%)                                Подкладка Polar Fleece 180 гр/м2</t>
  </si>
  <si>
    <r>
      <t xml:space="preserve"> к-м ГОРКА 3М     демисезонный         </t>
    </r>
    <r>
      <rPr>
        <b/>
        <sz val="12"/>
        <color indexed="10"/>
        <rFont val="Times New Roman"/>
        <family val="1"/>
        <charset val="204"/>
      </rPr>
      <t xml:space="preserve">тк. палатка/грета                     </t>
    </r>
    <r>
      <rPr>
        <b/>
        <sz val="12"/>
        <color indexed="12"/>
        <rFont val="Times New Roman"/>
        <family val="1"/>
        <charset val="204"/>
      </rPr>
      <t>цв. Хаки</t>
    </r>
  </si>
  <si>
    <r>
      <t xml:space="preserve"> к-м ГОРКА 5М      зимний                                 </t>
    </r>
    <r>
      <rPr>
        <b/>
        <sz val="12"/>
        <color rgb="FFFF0000"/>
        <rFont val="Times New Roman"/>
        <family val="1"/>
        <charset val="204"/>
      </rPr>
      <t xml:space="preserve">тк. палатка/грета  </t>
    </r>
    <r>
      <rPr>
        <b/>
        <sz val="12"/>
        <color indexed="8"/>
        <rFont val="Times New Roman"/>
        <family val="1"/>
        <charset val="204"/>
      </rPr>
      <t xml:space="preserve">                   </t>
    </r>
    <r>
      <rPr>
        <b/>
        <sz val="12"/>
        <color rgb="FF0000FF"/>
        <rFont val="Times New Roman"/>
        <family val="1"/>
        <charset val="204"/>
      </rPr>
      <t xml:space="preserve">цв. Хаки </t>
    </r>
    <r>
      <rPr>
        <b/>
        <sz val="12"/>
        <color indexed="8"/>
        <rFont val="Times New Roman"/>
        <family val="1"/>
        <charset val="204"/>
      </rPr>
      <t xml:space="preserve">        </t>
    </r>
    <r>
      <rPr>
        <b/>
        <sz val="12"/>
        <color rgb="FFFF0000"/>
        <rFont val="Times New Roman"/>
        <family val="1"/>
        <charset val="204"/>
      </rPr>
      <t/>
    </r>
  </si>
  <si>
    <r>
      <t xml:space="preserve">рюкзак ТУРИСТ                        </t>
    </r>
    <r>
      <rPr>
        <b/>
        <sz val="12"/>
        <color indexed="10"/>
        <rFont val="Times New Roman"/>
        <family val="1"/>
        <charset val="204"/>
      </rPr>
      <t xml:space="preserve"> тк. оxford 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2"/>
        <rFont val="Times New Roman"/>
        <family val="1"/>
        <charset val="204"/>
      </rPr>
      <t xml:space="preserve"> цв. Multicam</t>
    </r>
  </si>
  <si>
    <r>
      <t xml:space="preserve">рюкзак ТУРИСТ                                  </t>
    </r>
    <r>
      <rPr>
        <b/>
        <sz val="12"/>
        <color indexed="10"/>
        <rFont val="Times New Roman"/>
        <family val="1"/>
        <charset val="204"/>
      </rPr>
      <t xml:space="preserve"> тк. оxford  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2"/>
        <rFont val="Times New Roman"/>
        <family val="1"/>
        <charset val="204"/>
      </rPr>
      <t xml:space="preserve"> цв. Камыш</t>
    </r>
  </si>
  <si>
    <r>
      <t xml:space="preserve">рюкзак ТУРИСТ              </t>
    </r>
    <r>
      <rPr>
        <b/>
        <sz val="12"/>
        <color indexed="8"/>
        <rFont val="Times New Roman"/>
        <family val="1"/>
        <charset val="204"/>
      </rPr>
      <t xml:space="preserve">                    </t>
    </r>
    <r>
      <rPr>
        <b/>
        <sz val="12"/>
        <color indexed="10"/>
        <rFont val="Times New Roman"/>
        <family val="1"/>
        <charset val="204"/>
      </rPr>
      <t xml:space="preserve"> тк. оxford 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2"/>
        <rFont val="Times New Roman"/>
        <family val="1"/>
        <charset val="204"/>
      </rPr>
      <t xml:space="preserve"> цв. КМФ</t>
    </r>
  </si>
  <si>
    <r>
      <t xml:space="preserve">рюкзак ТУРИСТ                                  </t>
    </r>
    <r>
      <rPr>
        <b/>
        <sz val="12"/>
        <color indexed="10"/>
        <rFont val="Times New Roman"/>
        <family val="1"/>
        <charset val="204"/>
      </rPr>
      <t xml:space="preserve"> тк. оxford  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2"/>
        <rFont val="Times New Roman"/>
        <family val="1"/>
        <charset val="204"/>
      </rPr>
      <t xml:space="preserve"> цв. Лес</t>
    </r>
  </si>
  <si>
    <r>
      <t xml:space="preserve">рюкзак ТУРИСТ                                  </t>
    </r>
    <r>
      <rPr>
        <b/>
        <sz val="12"/>
        <color indexed="10"/>
        <rFont val="Times New Roman"/>
        <family val="1"/>
        <charset val="204"/>
      </rPr>
      <t xml:space="preserve"> тк. оxford 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2"/>
        <rFont val="Times New Roman"/>
        <family val="1"/>
        <charset val="204"/>
      </rPr>
      <t xml:space="preserve"> цв. Пиксель</t>
    </r>
  </si>
  <si>
    <t>60Л</t>
  </si>
  <si>
    <r>
      <t xml:space="preserve">Костюм зимний, изготовлен из современной курточной мембранной ткани </t>
    </r>
    <r>
      <rPr>
        <sz val="11"/>
        <color rgb="FFFF0000"/>
        <rFont val="Times New Roman"/>
        <family val="1"/>
        <charset val="204"/>
      </rPr>
      <t>"</t>
    </r>
    <r>
      <rPr>
        <b/>
        <sz val="11"/>
        <color rgb="FFFF0000"/>
        <rFont val="Times New Roman"/>
        <family val="1"/>
        <charset val="204"/>
      </rPr>
      <t>Iceland"</t>
    </r>
    <r>
      <rPr>
        <sz val="11"/>
        <rFont val="Times New Roman"/>
        <family val="1"/>
        <charset val="204"/>
      </rPr>
      <t xml:space="preserve"> с высокими влагозащитными и паропроницаемыми свойствами. Структура ткани позволяет использовать данный костюм как рыболовам, так и охотникам -</t>
    </r>
    <r>
      <rPr>
        <b/>
        <sz val="11"/>
        <color rgb="FFFF0000"/>
        <rFont val="Times New Roman"/>
        <family val="1"/>
        <charset val="204"/>
      </rPr>
      <t xml:space="preserve"> ткань не создает шума при движении!</t>
    </r>
    <r>
      <rPr>
        <sz val="11"/>
        <rFont val="Times New Roman"/>
        <family val="1"/>
        <charset val="204"/>
      </rPr>
      <t xml:space="preserve"> Горячая проклейка швов </t>
    </r>
    <r>
      <rPr>
        <sz val="11"/>
        <color rgb="FFFF0000"/>
        <rFont val="Times New Roman"/>
        <family val="1"/>
        <charset val="204"/>
      </rPr>
      <t>"</t>
    </r>
    <r>
      <rPr>
        <b/>
        <sz val="11"/>
        <color rgb="FFFF0000"/>
        <rFont val="Times New Roman"/>
        <family val="1"/>
        <charset val="204"/>
      </rPr>
      <t>Full protection"</t>
    </r>
    <r>
      <rPr>
        <sz val="11"/>
        <rFont val="Times New Roman"/>
        <family val="1"/>
        <charset val="204"/>
      </rPr>
      <t xml:space="preserve"> позволяет полностью избежать проникновения влаги! Удлинённые эластичные манжеты из </t>
    </r>
    <r>
      <rPr>
        <sz val="11"/>
        <color rgb="FFFF0000"/>
        <rFont val="Times New Roman"/>
        <family val="1"/>
        <charset val="204"/>
      </rPr>
      <t>"</t>
    </r>
    <r>
      <rPr>
        <b/>
        <sz val="11"/>
        <color rgb="FFFF0000"/>
        <rFont val="Times New Roman"/>
        <family val="1"/>
        <charset val="204"/>
      </rPr>
      <t>Polar Fleece"</t>
    </r>
    <r>
      <rPr>
        <sz val="11"/>
        <rFont val="Times New Roman"/>
        <family val="1"/>
        <charset val="204"/>
      </rPr>
      <t xml:space="preserve"> с прорезью под большой палец защитят кисти рук от холода. Элементы вышивки придают костюму неповторимый стиль! Предназначен для эксплуатации при температуре воздуха до                           </t>
    </r>
    <r>
      <rPr>
        <b/>
        <sz val="11"/>
        <color rgb="FFFF0000"/>
        <rFont val="Times New Roman"/>
        <family val="1"/>
        <charset val="204"/>
      </rPr>
      <t xml:space="preserve"> -45*С! </t>
    </r>
    <r>
      <rPr>
        <sz val="11"/>
        <rFont val="Times New Roman"/>
        <family val="1"/>
        <charset val="204"/>
      </rPr>
      <t xml:space="preserve">                                                                     Тк. </t>
    </r>
    <r>
      <rPr>
        <b/>
        <sz val="11"/>
        <color rgb="FFFF0000"/>
        <rFont val="Times New Roman"/>
        <family val="1"/>
        <charset val="204"/>
      </rPr>
      <t>Iceland</t>
    </r>
    <r>
      <rPr>
        <sz val="11"/>
        <rFont val="Times New Roman"/>
        <family val="1"/>
        <charset val="204"/>
      </rPr>
      <t xml:space="preserve"> мембранная                                                   (10000 мм вд.ст./10000 гр/м2/24 час)                                                                               Подкладка </t>
    </r>
    <r>
      <rPr>
        <b/>
        <sz val="11"/>
        <color rgb="FFFF0000"/>
        <rFont val="Times New Roman"/>
        <family val="1"/>
        <charset val="204"/>
      </rPr>
      <t xml:space="preserve">Polar Fleece  </t>
    </r>
    <r>
      <rPr>
        <sz val="11"/>
        <rFont val="Times New Roman"/>
        <family val="1"/>
        <charset val="204"/>
      </rPr>
      <t xml:space="preserve">                                Утеплитель </t>
    </r>
    <r>
      <rPr>
        <b/>
        <sz val="11"/>
        <color rgb="FFFF0000"/>
        <rFont val="Times New Roman"/>
        <family val="1"/>
        <charset val="204"/>
      </rPr>
      <t>Аляска</t>
    </r>
    <r>
      <rPr>
        <sz val="11"/>
        <rFont val="Times New Roman"/>
        <family val="1"/>
        <charset val="204"/>
      </rPr>
      <t>: куртка 450 гр/м2, полукомбенизон 300 гр/м2.</t>
    </r>
  </si>
  <si>
    <r>
      <t xml:space="preserve">Костюм зимний, изготовлен из современной курточной мембранной ткани </t>
    </r>
    <r>
      <rPr>
        <sz val="12"/>
        <color rgb="FFFF0000"/>
        <rFont val="Times New Roman"/>
        <family val="1"/>
        <charset val="204"/>
      </rPr>
      <t>"</t>
    </r>
    <r>
      <rPr>
        <b/>
        <sz val="12"/>
        <color rgb="FFFF0000"/>
        <rFont val="Times New Roman"/>
        <family val="1"/>
        <charset val="204"/>
      </rPr>
      <t xml:space="preserve">Lokker Point" </t>
    </r>
    <r>
      <rPr>
        <sz val="12"/>
        <rFont val="Times New Roman"/>
        <family val="1"/>
        <charset val="204"/>
      </rPr>
      <t xml:space="preserve">с высокими влагозащитными и паропроницаемыми свойствами. Горячая проклейка швов </t>
    </r>
    <r>
      <rPr>
        <sz val="12"/>
        <color rgb="FFFF0000"/>
        <rFont val="Times New Roman"/>
        <family val="1"/>
        <charset val="204"/>
      </rPr>
      <t>"</t>
    </r>
    <r>
      <rPr>
        <b/>
        <sz val="12"/>
        <color rgb="FFFF0000"/>
        <rFont val="Times New Roman"/>
        <family val="1"/>
        <charset val="204"/>
      </rPr>
      <t>Full protection"</t>
    </r>
    <r>
      <rPr>
        <sz val="12"/>
        <rFont val="Times New Roman"/>
        <family val="1"/>
        <charset val="204"/>
      </rPr>
      <t xml:space="preserve"> позволяет полностью избежать проникновения влаги! Удлинённые эластичные манжеты из</t>
    </r>
    <r>
      <rPr>
        <b/>
        <sz val="12"/>
        <color rgb="FFFF0000"/>
        <rFont val="Times New Roman"/>
        <family val="1"/>
        <charset val="204"/>
      </rPr>
      <t xml:space="preserve"> "Polar Fleece"</t>
    </r>
    <r>
      <rPr>
        <sz val="12"/>
        <rFont val="Times New Roman"/>
        <family val="1"/>
        <charset val="204"/>
      </rPr>
      <t xml:space="preserve"> с прорезью под большой палец защитят кисти рук от холода. Элементы вышивки придают костюму неповторимый стиль! Предназначен для эксплуатации при температуре воздуха до </t>
    </r>
    <r>
      <rPr>
        <b/>
        <sz val="12"/>
        <color rgb="FFFF0000"/>
        <rFont val="Times New Roman"/>
        <family val="1"/>
        <charset val="204"/>
      </rPr>
      <t>-45*С!</t>
    </r>
    <r>
      <rPr>
        <sz val="12"/>
        <rFont val="Times New Roman"/>
        <family val="1"/>
        <charset val="204"/>
      </rPr>
      <t xml:space="preserve">                                                              Тк.</t>
    </r>
    <r>
      <rPr>
        <b/>
        <sz val="12"/>
        <color rgb="FFFF0000"/>
        <rFont val="Times New Roman"/>
        <family val="1"/>
        <charset val="204"/>
      </rPr>
      <t xml:space="preserve"> Lokker Point</t>
    </r>
    <r>
      <rPr>
        <sz val="12"/>
        <rFont val="Times New Roman"/>
        <family val="1"/>
        <charset val="204"/>
      </rPr>
      <t xml:space="preserve"> мембранная                                     (6000 мм вд.ст./6000 гр/м2/24 час)                                                                               Подкладка </t>
    </r>
    <r>
      <rPr>
        <b/>
        <sz val="12"/>
        <color rgb="FFFF0000"/>
        <rFont val="Times New Roman"/>
        <family val="1"/>
        <charset val="204"/>
      </rPr>
      <t xml:space="preserve">Folga silver </t>
    </r>
    <r>
      <rPr>
        <sz val="12"/>
        <rFont val="Times New Roman"/>
        <family val="1"/>
        <charset val="204"/>
      </rPr>
      <t xml:space="preserve">                                   Утеплитель</t>
    </r>
    <r>
      <rPr>
        <b/>
        <sz val="12"/>
        <color rgb="FFFF0000"/>
        <rFont val="Times New Roman"/>
        <family val="1"/>
        <charset val="204"/>
      </rPr>
      <t xml:space="preserve"> Аляска</t>
    </r>
    <r>
      <rPr>
        <sz val="12"/>
        <rFont val="Times New Roman"/>
        <family val="1"/>
        <charset val="204"/>
      </rPr>
      <t>: куртка 450 гр/м2, полукомбенизон 300 гр/м2.</t>
    </r>
  </si>
  <si>
    <r>
      <t xml:space="preserve">Костюм зимний, изготовлен из современной курточной ткани </t>
    </r>
    <r>
      <rPr>
        <b/>
        <sz val="12"/>
        <color rgb="FFFF0000"/>
        <rFont val="Times New Roman"/>
        <family val="1"/>
        <charset val="204"/>
      </rPr>
      <t>"Dobby Soccer Ripstop"</t>
    </r>
    <r>
      <rPr>
        <sz val="12"/>
        <rFont val="Times New Roman"/>
        <family val="1"/>
        <charset val="204"/>
      </rPr>
      <t xml:space="preserve"> с внутренним покрытием </t>
    </r>
    <r>
      <rPr>
        <b/>
        <sz val="12"/>
        <color rgb="FFFF0000"/>
        <rFont val="Times New Roman"/>
        <family val="1"/>
        <charset val="204"/>
      </rPr>
      <t>"TPU Milky"</t>
    </r>
    <r>
      <rPr>
        <sz val="12"/>
        <rFont val="Times New Roman"/>
        <family val="1"/>
        <charset val="204"/>
      </rPr>
      <t xml:space="preserve">. Ткань повышенной прочности, с внутренним TPU (термопластичный полиуретан) покрытием, которое обеспечивает высокие ветровлагозащитные свойства. Предназначен для эксплуатации при температуре воздуха до </t>
    </r>
    <r>
      <rPr>
        <b/>
        <sz val="12"/>
        <color rgb="FFFF0000"/>
        <rFont val="Times New Roman"/>
        <family val="1"/>
        <charset val="204"/>
      </rPr>
      <t>-40*С!</t>
    </r>
    <r>
      <rPr>
        <sz val="12"/>
        <rFont val="Times New Roman"/>
        <family val="1"/>
        <charset val="204"/>
      </rPr>
      <t xml:space="preserve"> Универсальный, практичный, удобный!    Куртка с застёжкой на двухзамковую "молнию" под ветрозащитной планкой на кнопках. Съемный регулируемый капюшон крепится на "молнии". Один нагрудный карман под клапаном на "липучке", второй - с листочкой на "молнии", нижние карманы на "молнии", внутренний карман на "липучке". Резинка по бокам куртки для регулировки по объему. В рукавах эластичные внутренние манжеты, регулировка ширины рукава по низу. Светоотражающий кант.                              Полукомбинезон с регулируемыми помочами, с застёжкой на двухзамковую "молнию". Карман на груди с клапаном на "липучке", два боковых кармана. Накладки для усиления в области колен и по низу штанин. Светоотражающий кант.                                              Тк. </t>
    </r>
    <r>
      <rPr>
        <b/>
        <sz val="12"/>
        <color rgb="FFFF0000"/>
        <rFont val="Times New Roman"/>
        <family val="1"/>
        <charset val="204"/>
      </rPr>
      <t>Dobby Soccer Ripstop</t>
    </r>
    <r>
      <rPr>
        <sz val="12"/>
        <rFont val="Times New Roman"/>
        <family val="1"/>
        <charset val="204"/>
      </rPr>
      <t xml:space="preserve">                                                                    Подкладка </t>
    </r>
    <r>
      <rPr>
        <b/>
        <sz val="12"/>
        <color rgb="FFFF0000"/>
        <rFont val="Times New Roman"/>
        <family val="1"/>
        <charset val="204"/>
      </rPr>
      <t>Folga silver</t>
    </r>
    <r>
      <rPr>
        <sz val="12"/>
        <rFont val="Times New Roman"/>
        <family val="1"/>
        <charset val="204"/>
      </rPr>
      <t xml:space="preserve">                                    Утеплитель</t>
    </r>
    <r>
      <rPr>
        <b/>
        <sz val="12"/>
        <color rgb="FFFF0000"/>
        <rFont val="Times New Roman"/>
        <family val="1"/>
        <charset val="204"/>
      </rPr>
      <t xml:space="preserve"> Аляска</t>
    </r>
    <r>
      <rPr>
        <sz val="12"/>
        <rFont val="Times New Roman"/>
        <family val="1"/>
        <charset val="204"/>
      </rPr>
      <t>: куртка 360 гр/м2, полукомбенизон 240 гр/м2.</t>
    </r>
  </si>
  <si>
    <r>
      <t xml:space="preserve">Костюм зимний, изготовлен из современной курточной ткани </t>
    </r>
    <r>
      <rPr>
        <b/>
        <sz val="12"/>
        <color rgb="FFFF0000"/>
        <rFont val="Times New Roman"/>
        <family val="1"/>
        <charset val="204"/>
      </rPr>
      <t xml:space="preserve">"Nylon Taslan Dobby" </t>
    </r>
    <r>
      <rPr>
        <sz val="12"/>
        <rFont val="Times New Roman"/>
        <family val="1"/>
        <charset val="204"/>
      </rPr>
      <t xml:space="preserve">с внутренним покрытием </t>
    </r>
    <r>
      <rPr>
        <b/>
        <sz val="12"/>
        <color rgb="FFFF0000"/>
        <rFont val="Times New Roman"/>
        <family val="1"/>
        <charset val="204"/>
      </rPr>
      <t>"TPU Milky"</t>
    </r>
    <r>
      <rPr>
        <sz val="12"/>
        <rFont val="Times New Roman"/>
        <family val="1"/>
        <charset val="204"/>
      </rPr>
      <t xml:space="preserve">. Ткань повышенной прочности, с внутренним TPU (термопластичный полиуретан) покрытием, которое обеспечивает высокие ветровлагозащитные свойства. Предназначен для эксплуатации при температуре воздуха до </t>
    </r>
    <r>
      <rPr>
        <b/>
        <sz val="12"/>
        <color rgb="FFFF0000"/>
        <rFont val="Times New Roman"/>
        <family val="1"/>
        <charset val="204"/>
      </rPr>
      <t>-40*С!</t>
    </r>
    <r>
      <rPr>
        <sz val="12"/>
        <rFont val="Times New Roman"/>
        <family val="1"/>
        <charset val="204"/>
      </rPr>
      <t xml:space="preserve"> Универсальный, практичный, удобный!                        Тк. </t>
    </r>
    <r>
      <rPr>
        <b/>
        <sz val="12"/>
        <color rgb="FFFF0000"/>
        <rFont val="Times New Roman"/>
        <family val="1"/>
        <charset val="204"/>
      </rPr>
      <t>Nylon Taslan Dobby</t>
    </r>
    <r>
      <rPr>
        <sz val="12"/>
        <rFont val="Times New Roman"/>
        <family val="1"/>
        <charset val="204"/>
      </rPr>
      <t xml:space="preserve">                                                                        Подкладка </t>
    </r>
    <r>
      <rPr>
        <b/>
        <sz val="12"/>
        <color rgb="FFFF0000"/>
        <rFont val="Times New Roman"/>
        <family val="1"/>
        <charset val="204"/>
      </rPr>
      <t>Folga silver</t>
    </r>
    <r>
      <rPr>
        <sz val="12"/>
        <rFont val="Times New Roman"/>
        <family val="1"/>
        <charset val="204"/>
      </rPr>
      <t xml:space="preserve">                                    Утеплитель </t>
    </r>
    <r>
      <rPr>
        <b/>
        <sz val="12"/>
        <color rgb="FFFF0000"/>
        <rFont val="Times New Roman"/>
        <family val="1"/>
        <charset val="204"/>
      </rPr>
      <t>Аляска</t>
    </r>
    <r>
      <rPr>
        <sz val="12"/>
        <rFont val="Times New Roman"/>
        <family val="1"/>
        <charset val="204"/>
      </rPr>
      <t>: куртка 360 гр/м2, полукомбенизон 240 гр/м2.</t>
    </r>
  </si>
  <si>
    <r>
      <t xml:space="preserve">Куртка зимняя с опушкой из искусственного меха на капюшоне изготовлена из современной курточной мембранной ткани </t>
    </r>
    <r>
      <rPr>
        <b/>
        <sz val="9.5"/>
        <color rgb="FFFF0000"/>
        <rFont val="Times New Roman"/>
        <family val="1"/>
        <charset val="204"/>
      </rPr>
      <t>"Karelia" (peach effect)</t>
    </r>
    <r>
      <rPr>
        <sz val="9.5"/>
        <rFont val="Times New Roman"/>
        <family val="1"/>
        <charset val="204"/>
      </rPr>
      <t xml:space="preserve"> с повышенными влагозащитными и паропроницаемыми свойствами. Структура ткани позволяет использовать данную куртку как рыболовам, так и охотникам - </t>
    </r>
    <r>
      <rPr>
        <b/>
        <sz val="9.5"/>
        <color rgb="FFFF0000"/>
        <rFont val="Times New Roman"/>
        <family val="1"/>
        <charset val="204"/>
      </rPr>
      <t>ткань не создает шума при движении!</t>
    </r>
    <r>
      <rPr>
        <sz val="9.5"/>
        <rFont val="Times New Roman"/>
        <family val="1"/>
        <charset val="204"/>
      </rPr>
      <t xml:space="preserve"> Горячая проклейка швов </t>
    </r>
    <r>
      <rPr>
        <b/>
        <sz val="9.5"/>
        <color rgb="FFFF0000"/>
        <rFont val="Times New Roman"/>
        <family val="1"/>
        <charset val="204"/>
      </rPr>
      <t>"Full protection"</t>
    </r>
    <r>
      <rPr>
        <sz val="9.5"/>
        <rFont val="Times New Roman"/>
        <family val="1"/>
        <charset val="204"/>
      </rPr>
      <t xml:space="preserve"> позволяет полностью избежать проникновения влаги! Удлинённые эластичные манжеты из </t>
    </r>
    <r>
      <rPr>
        <b/>
        <sz val="9.5"/>
        <color rgb="FFFF0000"/>
        <rFont val="Times New Roman"/>
        <family val="1"/>
        <charset val="204"/>
      </rPr>
      <t>"Polar Fleece"</t>
    </r>
    <r>
      <rPr>
        <sz val="9.5"/>
        <rFont val="Times New Roman"/>
        <family val="1"/>
        <charset val="204"/>
      </rPr>
      <t xml:space="preserve"> с прорезью под большой палец защитят кисти рук от холода. Элементы вышивки придают куртке неповторимый стиль! Предназначена для эксплуатации при температуре воздуха до</t>
    </r>
    <r>
      <rPr>
        <b/>
        <sz val="9.5"/>
        <color rgb="FFFF0000"/>
        <rFont val="Times New Roman"/>
        <family val="1"/>
        <charset val="204"/>
      </rPr>
      <t xml:space="preserve"> - 45*С!</t>
    </r>
    <r>
      <rPr>
        <sz val="9.5"/>
        <rFont val="Times New Roman"/>
        <family val="1"/>
        <charset val="204"/>
      </rPr>
      <t xml:space="preserve">                                                                                  </t>
    </r>
    <r>
      <rPr>
        <b/>
        <i/>
        <sz val="9.5"/>
        <color rgb="FFFF0000"/>
        <rFont val="Times New Roman"/>
        <family val="1"/>
        <charset val="204"/>
      </rPr>
      <t xml:space="preserve">В куртке «YAKUTIA» Вы будете чувствовать себя комфортно не только в условиях outdoor, но и в городе!   </t>
    </r>
    <r>
      <rPr>
        <b/>
        <sz val="9.5"/>
        <color rgb="FFFF0000"/>
        <rFont val="Times New Roman"/>
        <family val="1"/>
        <charset val="204"/>
      </rPr>
      <t xml:space="preserve"> </t>
    </r>
    <r>
      <rPr>
        <sz val="9.5"/>
        <rFont val="Times New Roman"/>
        <family val="1"/>
        <charset val="204"/>
      </rPr>
      <t xml:space="preserve">                                                                                  Тк. </t>
    </r>
    <r>
      <rPr>
        <b/>
        <sz val="9.5"/>
        <color rgb="FFFF0000"/>
        <rFont val="Times New Roman"/>
        <family val="1"/>
        <charset val="204"/>
      </rPr>
      <t>Karelia</t>
    </r>
    <r>
      <rPr>
        <sz val="9.5"/>
        <rFont val="Times New Roman"/>
        <family val="1"/>
        <charset val="204"/>
      </rPr>
      <t xml:space="preserve"> </t>
    </r>
    <r>
      <rPr>
        <b/>
        <sz val="9.5"/>
        <color rgb="FFFF0000"/>
        <rFont val="Times New Roman"/>
        <family val="1"/>
        <charset val="204"/>
      </rPr>
      <t>(peach effect)</t>
    </r>
    <r>
      <rPr>
        <sz val="9.5"/>
        <rFont val="Times New Roman"/>
        <family val="1"/>
        <charset val="204"/>
      </rPr>
      <t xml:space="preserve"> мембранная                                                   (6000 мм вд.ст./6000 гр/м2/24 час)                                                                               Подкладка </t>
    </r>
    <r>
      <rPr>
        <b/>
        <sz val="9.5"/>
        <color rgb="FFFF0000"/>
        <rFont val="Times New Roman"/>
        <family val="1"/>
        <charset val="204"/>
      </rPr>
      <t xml:space="preserve">Folga silver </t>
    </r>
    <r>
      <rPr>
        <sz val="9.5"/>
        <rFont val="Times New Roman"/>
        <family val="1"/>
        <charset val="204"/>
      </rPr>
      <t xml:space="preserve">                                Утеплитель </t>
    </r>
    <r>
      <rPr>
        <b/>
        <sz val="9.5"/>
        <color rgb="FFFF0000"/>
        <rFont val="Times New Roman"/>
        <family val="1"/>
        <charset val="204"/>
      </rPr>
      <t>Аляска</t>
    </r>
    <r>
      <rPr>
        <sz val="9.5"/>
        <rFont val="Times New Roman"/>
        <family val="1"/>
        <charset val="204"/>
      </rPr>
      <t xml:space="preserve"> 450 гр/м2</t>
    </r>
  </si>
  <si>
    <r>
      <t xml:space="preserve">Зимняя шапка-ушанка с искусственным мехом, из современной курточной ткани "Dobby Soccer Ripstop". Ткань повышенной прочности, с внутренним TPU (термопластичный полиуретан) покрытием, которое обеспечивает высокие ветровлагозащитные свойства. </t>
    </r>
    <r>
      <rPr>
        <b/>
        <sz val="12"/>
        <color rgb="FFFF0000"/>
        <rFont val="Times New Roman"/>
        <family val="1"/>
        <charset val="204"/>
      </rPr>
      <t>Маска для защиты лица от ветра и холода.</t>
    </r>
    <r>
      <rPr>
        <sz val="12"/>
        <rFont val="Times New Roman"/>
        <family val="1"/>
        <charset val="204"/>
      </rPr>
      <t xml:space="preserve"> Предназначена для эксплуатации при температуре воздуха до -45*С!                                                    </t>
    </r>
    <r>
      <rPr>
        <b/>
        <sz val="12"/>
        <color rgb="FFFF0000"/>
        <rFont val="Times New Roman"/>
        <family val="1"/>
        <charset val="204"/>
      </rPr>
      <t xml:space="preserve">Идеально подходит под зимний костюм «Иртыш» из ткани «Dobby Soccer».    </t>
    </r>
    <r>
      <rPr>
        <sz val="12"/>
        <rFont val="Times New Roman"/>
        <family val="1"/>
        <charset val="204"/>
      </rPr>
      <t xml:space="preserve">                                             Классическая, теплая, комфортная!</t>
    </r>
  </si>
  <si>
    <r>
      <t xml:space="preserve">Зимняя шапка-ушанка с искусственным мехом, из современной курточной ткани. </t>
    </r>
    <r>
      <rPr>
        <b/>
        <sz val="11"/>
        <color rgb="FFFF0000"/>
        <rFont val="Times New Roman"/>
        <family val="1"/>
        <charset val="204"/>
      </rPr>
      <t>Маска для защиты лица от ветра и холода.</t>
    </r>
    <r>
      <rPr>
        <sz val="11"/>
        <rFont val="Times New Roman"/>
        <family val="1"/>
        <charset val="204"/>
      </rPr>
      <t xml:space="preserve"> Предназначена для эксплуатации при температуре воздуха до -45*С!                         Классическая, теплая, комфортная!</t>
    </r>
  </si>
  <si>
    <r>
      <t xml:space="preserve">Зимние рукавицы из современной курточной мембранной ткани с высокими влагозащитными и паропроницаемыми свойствами. Предназначены для эксплуатации при температуре воздуха до -45*С! </t>
    </r>
    <r>
      <rPr>
        <b/>
        <sz val="9"/>
        <color rgb="FFFF0000"/>
        <rFont val="Times New Roman"/>
        <family val="1"/>
        <charset val="204"/>
      </rPr>
      <t xml:space="preserve">Идеально подходят под зимний костюм «YAKUTIA» из ткани «Lokker Point».       </t>
    </r>
    <r>
      <rPr>
        <b/>
        <sz val="10"/>
        <color rgb="FFFF0000"/>
        <rFont val="Times New Roman"/>
        <family val="1"/>
        <charset val="204"/>
      </rPr>
      <t xml:space="preserve">         </t>
    </r>
    <r>
      <rPr>
        <sz val="10"/>
        <rFont val="Times New Roman"/>
        <family val="1"/>
        <charset val="204"/>
      </rPr>
      <t xml:space="preserve">                                            Яркие, теплые, комфортные!</t>
    </r>
  </si>
  <si>
    <r>
      <t xml:space="preserve">Зимние рукавицы из современной курточной ткани "Dobby Soccer Ripstop". Ткань повышенной прочности, с внутренним TPU (термопластичный полиуретан) покрытием, которое обеспечивает высокие ветровлагозащитные свойства. Утяжка для регулировки объема. Яркий световозвращающий кант. Яркая вышивка с логотипом. Предназначены для эксплуатации при температуре воздуха до -45*С! </t>
    </r>
    <r>
      <rPr>
        <b/>
        <sz val="11"/>
        <color rgb="FFFF0000"/>
        <rFont val="Times New Roman"/>
        <family val="1"/>
        <charset val="204"/>
      </rPr>
      <t>Идеально подходят под зимний костюм «Иртыш» из ткани «Dobby Soccer».</t>
    </r>
    <r>
      <rPr>
        <sz val="11"/>
        <rFont val="Times New Roman"/>
        <family val="1"/>
        <charset val="204"/>
      </rPr>
      <t xml:space="preserve"> Интересные, теплые, комфортные!</t>
    </r>
  </si>
  <si>
    <r>
      <t xml:space="preserve">Зимние рукавицы из современной курточной ткани "Nylon Taslan Dobby". Ткань повышенной прочности, с внутренним TPU (термопластичный полиуретан) покрытием, которое обеспечивает высокие ветровлагозащитные свойства. Утяжка для регулировки объема. Яркий световозвращающий кант. Яркая вышивка с логотипом. Предназначены для эксплуатации при температуре воздуха до -45*С! </t>
    </r>
    <r>
      <rPr>
        <b/>
        <sz val="11"/>
        <color rgb="FFFF0000"/>
        <rFont val="Times New Roman"/>
        <family val="1"/>
        <charset val="204"/>
      </rPr>
      <t xml:space="preserve">Идеально подходят под зимний костюм «Иртыш» из ткани «Nylon Taslan Dobby». </t>
    </r>
    <r>
      <rPr>
        <sz val="11"/>
        <rFont val="Times New Roman"/>
        <family val="1"/>
        <charset val="204"/>
      </rPr>
      <t>Интересные, теплые, комфортные!</t>
    </r>
  </si>
  <si>
    <t>250х90 см (+- 5 см)</t>
  </si>
  <si>
    <r>
      <t xml:space="preserve">спальный                       мешок-одеяло EVEREST                               </t>
    </r>
    <r>
      <rPr>
        <b/>
        <sz val="12"/>
        <color rgb="FFFF0000"/>
        <rFont val="Times New Roman"/>
        <family val="1"/>
        <charset val="204"/>
      </rPr>
      <t xml:space="preserve">тк. оксфорд   </t>
    </r>
    <r>
      <rPr>
        <b/>
        <sz val="12"/>
        <color indexed="8"/>
        <rFont val="Times New Roman"/>
        <family val="1"/>
        <charset val="204"/>
      </rPr>
      <t xml:space="preserve">                                   </t>
    </r>
    <r>
      <rPr>
        <b/>
        <sz val="12"/>
        <color rgb="FF0000FF"/>
        <rFont val="Times New Roman"/>
        <family val="1"/>
        <charset val="204"/>
      </rPr>
      <t>цв. А-TACS FG (зеленый)</t>
    </r>
  </si>
  <si>
    <r>
      <t xml:space="preserve">спальный                       мешок-одеяло EVEREST                               </t>
    </r>
    <r>
      <rPr>
        <b/>
        <sz val="12"/>
        <color rgb="FFFF0000"/>
        <rFont val="Times New Roman"/>
        <family val="1"/>
        <charset val="204"/>
      </rPr>
      <t xml:space="preserve">тк. оксфорд   </t>
    </r>
    <r>
      <rPr>
        <b/>
        <sz val="12"/>
        <color indexed="8"/>
        <rFont val="Times New Roman"/>
        <family val="1"/>
        <charset val="204"/>
      </rPr>
      <t xml:space="preserve">                                   </t>
    </r>
    <r>
      <rPr>
        <b/>
        <sz val="12"/>
        <color rgb="FF0000FF"/>
        <rFont val="Times New Roman"/>
        <family val="1"/>
        <charset val="204"/>
      </rPr>
      <t>цв. Крайт</t>
    </r>
  </si>
  <si>
    <r>
      <t xml:space="preserve">спальный                       мешок-одеяло EVEREST                               </t>
    </r>
    <r>
      <rPr>
        <b/>
        <sz val="12"/>
        <color rgb="FFFF0000"/>
        <rFont val="Times New Roman"/>
        <family val="1"/>
        <charset val="204"/>
      </rPr>
      <t xml:space="preserve">тк. оксфорд   </t>
    </r>
    <r>
      <rPr>
        <b/>
        <sz val="12"/>
        <color indexed="8"/>
        <rFont val="Times New Roman"/>
        <family val="1"/>
        <charset val="204"/>
      </rPr>
      <t xml:space="preserve">                                   </t>
    </r>
    <r>
      <rPr>
        <b/>
        <sz val="12"/>
        <color rgb="FF0000FF"/>
        <rFont val="Times New Roman"/>
        <family val="1"/>
        <charset val="204"/>
      </rPr>
      <t>цв. Лес</t>
    </r>
  </si>
  <si>
    <t xml:space="preserve">Рюкзак изготовлен из прочной непромокаемой ткани "oxford" с пропиткой PVC. Плечевые регулируемые лямки и спинка уплотнены вспененным полиэтиленом (изолон). Один внешний объёмный карман на "молнии" под клапаном. Нижние боковые открытые карманы для крепления длинномерных предметов. Боковые стяжки на фастексах фиксируют длинномерные предметы и регулируют рюкзак по объёму. Клапан рюкзака так же застёгивается с помощью фастексов. Тубус для дополнительного увеличения объёма утягивается шнуром.                                                                        Водонепроницаемое дно.                                Тк. Оксфорд 600D PVC 20000  </t>
  </si>
  <si>
    <t>ЛЕТНИЕ БРЮКИ</t>
  </si>
  <si>
    <r>
      <t xml:space="preserve">брюки М-65                            </t>
    </r>
    <r>
      <rPr>
        <b/>
        <i/>
        <sz val="12"/>
        <color indexed="12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0"/>
        <rFont val="Times New Roman"/>
        <family val="1"/>
        <charset val="204"/>
      </rPr>
      <t xml:space="preserve">тк. сotton                  </t>
    </r>
    <r>
      <rPr>
        <b/>
        <sz val="12"/>
        <color rgb="FF0000FF"/>
        <rFont val="Times New Roman"/>
        <family val="1"/>
        <charset val="204"/>
      </rPr>
      <t xml:space="preserve">цв. Хаки </t>
    </r>
  </si>
  <si>
    <r>
      <t>64-66/</t>
    </r>
    <r>
      <rPr>
        <b/>
        <sz val="11"/>
        <color indexed="10"/>
        <rFont val="Times New Roman"/>
        <family val="1"/>
        <charset val="204"/>
      </rPr>
      <t>182-188</t>
    </r>
  </si>
  <si>
    <r>
      <t xml:space="preserve">рюкзак ТУРИСТ                                  </t>
    </r>
    <r>
      <rPr>
        <b/>
        <sz val="12"/>
        <color indexed="10"/>
        <rFont val="Times New Roman"/>
        <family val="1"/>
        <charset val="204"/>
      </rPr>
      <t xml:space="preserve"> тк. брезент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2"/>
        <rFont val="Times New Roman"/>
        <family val="1"/>
        <charset val="204"/>
      </rPr>
      <t xml:space="preserve"> цв. Хаки</t>
    </r>
  </si>
  <si>
    <r>
      <t xml:space="preserve"> к-м FJORD демисезонный   </t>
    </r>
    <r>
      <rPr>
        <b/>
        <i/>
        <sz val="12"/>
        <color indexed="8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indexed="10"/>
        <rFont val="Times New Roman"/>
        <family val="1"/>
        <charset val="204"/>
      </rPr>
      <t xml:space="preserve">тк. Iceland/                   Cat′s eye                       </t>
    </r>
    <r>
      <rPr>
        <b/>
        <sz val="12"/>
        <color indexed="12"/>
        <rFont val="Times New Roman"/>
        <family val="1"/>
        <charset val="204"/>
      </rPr>
      <t>цв. Хаки</t>
    </r>
  </si>
  <si>
    <r>
      <t xml:space="preserve">к-м  FJORD </t>
    </r>
    <r>
      <rPr>
        <b/>
        <sz val="12"/>
        <color indexed="10"/>
        <rFont val="Times New Roman"/>
        <family val="1"/>
        <charset val="204"/>
      </rPr>
      <t xml:space="preserve">                        тк. сanvas                </t>
    </r>
    <r>
      <rPr>
        <b/>
        <sz val="12"/>
        <color indexed="12"/>
        <rFont val="Times New Roman"/>
        <family val="1"/>
        <charset val="204"/>
      </rPr>
      <t xml:space="preserve">цв. Хаки  </t>
    </r>
    <r>
      <rPr>
        <b/>
        <sz val="12"/>
        <rFont val="Times New Roman"/>
        <family val="1"/>
        <charset val="204"/>
      </rPr>
      <t xml:space="preserve"> </t>
    </r>
    <r>
      <rPr>
        <b/>
        <i/>
        <sz val="12"/>
        <rFont val="Times New Roman"/>
        <family val="1"/>
        <charset val="204"/>
      </rPr>
      <t xml:space="preserve"> </t>
    </r>
    <r>
      <rPr>
        <b/>
        <sz val="12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</t>
    </r>
  </si>
  <si>
    <t>Летний костюм изготовлен из ткани "Canvas". Костюм "FJORD" собрал в себе лучшее от разнообразных модификаций костюма "Горка" и был дополнительно модернизирован - костюм максимально адаптирован к использованию в условиях outdoor!                                                                                        Тк. Canvas 250 гр/м2 (х/б 100%)</t>
  </si>
  <si>
    <t>Рюкзак изготовлен из брезента (п/э 33%, х/б 67%)                                          с ВО пропиткой 500 мм вд.ст.;                       с повышенной плотностью - 390 гр/м2; с улучшенной износостойкостью - 6500 циклов.</t>
  </si>
  <si>
    <r>
      <t xml:space="preserve">Брюки летние                                           Отличаются от брюк костюма "М-65" </t>
    </r>
    <r>
      <rPr>
        <b/>
        <sz val="12"/>
        <color rgb="FFFF0000"/>
        <rFont val="Times New Roman"/>
        <family val="1"/>
        <charset val="204"/>
      </rPr>
      <t>отсутствием нижних карманов</t>
    </r>
    <r>
      <rPr>
        <sz val="12"/>
        <rFont val="Times New Roman"/>
        <family val="1"/>
        <charset val="204"/>
      </rPr>
      <t xml:space="preserve">.                       В наличии размер </t>
    </r>
    <r>
      <rPr>
        <b/>
        <sz val="12"/>
        <color rgb="FFFF0000"/>
        <rFont val="Times New Roman"/>
        <family val="1"/>
        <charset val="204"/>
      </rPr>
      <t xml:space="preserve">"великан" -   </t>
    </r>
    <r>
      <rPr>
        <sz val="12"/>
        <rFont val="Times New Roman"/>
        <family val="1"/>
        <charset val="204"/>
      </rPr>
      <t xml:space="preserve">                           </t>
    </r>
    <r>
      <rPr>
        <b/>
        <sz val="12"/>
        <color rgb="FFFF0000"/>
        <rFont val="Times New Roman"/>
        <family val="1"/>
        <charset val="204"/>
      </rPr>
      <t>64-66/182-188</t>
    </r>
    <r>
      <rPr>
        <sz val="12"/>
        <rFont val="Times New Roman"/>
        <family val="1"/>
        <charset val="204"/>
      </rPr>
      <t xml:space="preserve">!                                                                                                                                                                                                                                                       Тк. Cotton 250 гр/м2 (х/б 100%)                                                                                          </t>
    </r>
  </si>
  <si>
    <t>ЛЕТНИЕ ШОРТЫ</t>
  </si>
  <si>
    <r>
      <t xml:space="preserve">шорты М-65                            </t>
    </r>
    <r>
      <rPr>
        <b/>
        <i/>
        <sz val="12"/>
        <color indexed="12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0"/>
        <rFont val="Times New Roman"/>
        <family val="1"/>
        <charset val="204"/>
      </rPr>
      <t xml:space="preserve">тк. canvas                  </t>
    </r>
    <r>
      <rPr>
        <b/>
        <sz val="12"/>
        <color rgb="FF0000FF"/>
        <rFont val="Times New Roman"/>
        <family val="1"/>
        <charset val="204"/>
      </rPr>
      <t>цв. Сафари</t>
    </r>
  </si>
  <si>
    <r>
      <t xml:space="preserve">шорты М-65                            </t>
    </r>
    <r>
      <rPr>
        <b/>
        <i/>
        <sz val="12"/>
        <color indexed="12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0"/>
        <rFont val="Times New Roman"/>
        <family val="1"/>
        <charset val="204"/>
      </rPr>
      <t xml:space="preserve">тк. сotton                  </t>
    </r>
    <r>
      <rPr>
        <b/>
        <sz val="12"/>
        <color rgb="FF0000FF"/>
        <rFont val="Times New Roman"/>
        <family val="1"/>
        <charset val="204"/>
      </rPr>
      <t xml:space="preserve">цв. A-TACS FG (зелёный) </t>
    </r>
  </si>
  <si>
    <r>
      <t xml:space="preserve">Шорты летние                                           Изготовлены на базе брюк "М-65" </t>
    </r>
    <r>
      <rPr>
        <sz val="12"/>
        <rFont val="Times New Roman"/>
        <family val="1"/>
        <charset val="204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Тк. Canvas 250 гр/м2 (х/б 100%)                                                                                          </t>
    </r>
  </si>
  <si>
    <t xml:space="preserve">Шорты летние                                           Изготовлены на базе брюк "М-65"                                                                                                                                                                                                                                                    Тк. Cotton 250 гр/м2 (х/б 100%)                                                                                          </t>
  </si>
  <si>
    <r>
      <t xml:space="preserve">бандана       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A-TACS FG (зелёный)</t>
    </r>
    <r>
      <rPr>
        <b/>
        <sz val="12"/>
        <color indexed="8"/>
        <rFont val="Times New Roman"/>
        <family val="1"/>
        <charset val="204"/>
      </rPr>
      <t xml:space="preserve"> </t>
    </r>
  </si>
  <si>
    <r>
      <t xml:space="preserve">бандана       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Берёзка</t>
    </r>
  </si>
  <si>
    <r>
      <t xml:space="preserve">бандана       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КМФ</t>
    </r>
  </si>
  <si>
    <r>
      <t xml:space="preserve">бандана       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Пиксель</t>
    </r>
  </si>
  <si>
    <r>
      <t xml:space="preserve">бандана       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Пограничник</t>
    </r>
  </si>
  <si>
    <r>
      <t xml:space="preserve">бандана       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Светлый лес</t>
    </r>
  </si>
  <si>
    <r>
      <t xml:space="preserve">бандана       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Скала</t>
    </r>
  </si>
  <si>
    <r>
      <t xml:space="preserve">бандана       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Сфера</t>
    </r>
  </si>
  <si>
    <r>
      <t xml:space="preserve">бандана 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Forest</t>
    </r>
  </si>
  <si>
    <r>
      <t xml:space="preserve">бандана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 xml:space="preserve">цв. Multicam </t>
    </r>
    <r>
      <rPr>
        <b/>
        <sz val="12"/>
        <color indexed="8"/>
        <rFont val="Times New Roman"/>
        <family val="1"/>
        <charset val="204"/>
      </rPr>
      <t xml:space="preserve"> </t>
    </r>
  </si>
  <si>
    <r>
      <t xml:space="preserve">бандана  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</t>
    </r>
    <r>
      <rPr>
        <b/>
        <sz val="12"/>
        <color indexed="8"/>
        <rFont val="Times New Roman"/>
        <family val="1"/>
        <charset val="204"/>
      </rPr>
      <t xml:space="preserve">                    </t>
    </r>
    <r>
      <rPr>
        <b/>
        <sz val="12"/>
        <color rgb="FF0000FF"/>
        <rFont val="Times New Roman"/>
        <family val="1"/>
        <charset val="204"/>
      </rPr>
      <t>цв. Камыш</t>
    </r>
  </si>
  <si>
    <r>
      <t xml:space="preserve">бандана 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Крайт</t>
    </r>
  </si>
  <si>
    <r>
      <t xml:space="preserve">бандана     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</t>
    </r>
    <r>
      <rPr>
        <b/>
        <sz val="12"/>
        <color indexed="8"/>
        <rFont val="Times New Roman"/>
        <family val="1"/>
        <charset val="204"/>
      </rPr>
      <t xml:space="preserve">                   </t>
    </r>
    <r>
      <rPr>
        <b/>
        <sz val="12"/>
        <color rgb="FF0000FF"/>
        <rFont val="Times New Roman"/>
        <family val="1"/>
        <charset val="204"/>
      </rPr>
      <t>цв. Тёиный лес</t>
    </r>
  </si>
  <si>
    <r>
      <t xml:space="preserve">бандана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Цифра 63</t>
    </r>
  </si>
  <si>
    <t xml:space="preserve">Бандана - текстильная косынка, повязывается на голову с помощью узла. Простой головной убор, обладающий многими функциями. Защитит голову от солнца, пыли, насекомых.                                                        Тк. Смесовая "сорочка" 130 гр/м2                             (х/б 35%, п/э 65%)                                                          </t>
  </si>
  <si>
    <t xml:space="preserve">Костюм зимний                                              Модернизированный вариант летнего костюма "Горка 3М". Отличительные особенности: куртка с застёжкой на двухзамковую «молнию» под ветрозащитной планкой на кнопках; два нагрудных кармана с листочкой на "молнии"; гульфик на молнии; регулировка ширины низа брюк с помощью «молнии»; снегозащитные гетры.                                                                        Тк. Палатка 270 гр/м2 (100% х/б)/                      Грета 220 гр/м2 (х/б 51%, п/э 49%)                              Подкладка (спинка и полочки)                           Polar Fleece 180 гр/м2                                     Утеплитель Аляска: куртка 200 гр/м2, брюки 150 гр/м2.                       </t>
  </si>
  <si>
    <r>
      <t xml:space="preserve"> к-м ГОРКА 3М    демисезонный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Крайт</t>
    </r>
  </si>
  <si>
    <r>
      <t xml:space="preserve">к-м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</t>
    </r>
    <r>
      <rPr>
        <b/>
        <sz val="12"/>
        <color indexed="8"/>
        <rFont val="Times New Roman"/>
        <family val="1"/>
        <charset val="204"/>
      </rPr>
      <t xml:space="preserve">                   </t>
    </r>
    <r>
      <rPr>
        <b/>
        <sz val="12"/>
        <color indexed="12"/>
        <rFont val="Times New Roman"/>
        <family val="1"/>
        <charset val="204"/>
      </rPr>
      <t xml:space="preserve">     цв. Коричневый пиксель</t>
    </r>
    <r>
      <rPr>
        <b/>
        <sz val="12"/>
        <color indexed="8"/>
        <rFont val="Times New Roman"/>
        <family val="1"/>
        <charset val="204"/>
      </rPr>
      <t xml:space="preserve">                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</si>
  <si>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спальный                       мешок-одеяло EVEREST                               </t>
    </r>
    <r>
      <rPr>
        <b/>
        <sz val="12"/>
        <color rgb="FFFF0000"/>
        <rFont val="Times New Roman"/>
        <family val="1"/>
        <charset val="204"/>
      </rPr>
      <t xml:space="preserve">тк. оксфорд   </t>
    </r>
    <r>
      <rPr>
        <b/>
        <sz val="12"/>
        <color indexed="8"/>
        <rFont val="Times New Roman"/>
        <family val="1"/>
        <charset val="204"/>
      </rPr>
      <t xml:space="preserve">                                   </t>
    </r>
    <r>
      <rPr>
        <b/>
        <sz val="12"/>
        <color rgb="FF0000FF"/>
        <rFont val="Times New Roman"/>
        <family val="1"/>
        <charset val="204"/>
      </rPr>
      <t>цв. Камыш</t>
    </r>
  </si>
  <si>
    <t>36-38</t>
  </si>
  <si>
    <t>40-42</t>
  </si>
  <si>
    <r>
      <t xml:space="preserve">Плащ ветровлагозащитный                            Плащ с капюшоном на двусторонней молнии под ветрозащитной планкой на пластиковых кнопках. По контуру лица капюшон утягивается  при помощи шнура. На спинке вентиляционные отверстия под клапаном. 2 кармана. Манжеты рукавов на резинке. Мешочек для хранения и транспортировки.                                                </t>
    </r>
    <r>
      <rPr>
        <b/>
        <sz val="12"/>
        <color rgb="FFFF0000"/>
        <rFont val="Times New Roman"/>
        <family val="1"/>
        <charset val="204"/>
      </rPr>
      <t xml:space="preserve">Горячая проклейка швов                          FULL PROTECTION!!!    </t>
    </r>
    <r>
      <rPr>
        <sz val="12"/>
        <rFont val="Times New Roman"/>
        <family val="1"/>
        <charset val="204"/>
      </rPr>
      <t xml:space="preserve">                                               (полная защита от воды, ветра и грязи). Упакован в блистер PVC.                                                                            Тк. Taffeta с покрытием                                </t>
    </r>
    <r>
      <rPr>
        <b/>
        <sz val="12"/>
        <color rgb="FFFF0000"/>
        <rFont val="Times New Roman"/>
        <family val="1"/>
        <charset val="204"/>
      </rPr>
      <t xml:space="preserve">PVC 20000 мм вд.ст.                                        *В плаще цв. Лимонный на спине нашита вертикальная светоотражающая полоса и присутствуют подростковые размеры 36-38 и 40-42. </t>
    </r>
    <r>
      <rPr>
        <sz val="12"/>
        <rFont val="Times New Roman"/>
        <family val="1"/>
        <charset val="204"/>
      </rPr>
      <t xml:space="preserve">  </t>
    </r>
  </si>
  <si>
    <r>
      <t xml:space="preserve">спальный                       мешок-одеяло EVEREST                               </t>
    </r>
    <r>
      <rPr>
        <b/>
        <sz val="12"/>
        <color rgb="FFFF0000"/>
        <rFont val="Times New Roman"/>
        <family val="1"/>
        <charset val="204"/>
      </rPr>
      <t xml:space="preserve">тк. оксфорд   </t>
    </r>
    <r>
      <rPr>
        <b/>
        <sz val="12"/>
        <color indexed="8"/>
        <rFont val="Times New Roman"/>
        <family val="1"/>
        <charset val="204"/>
      </rPr>
      <t xml:space="preserve">                                   </t>
    </r>
    <r>
      <rPr>
        <b/>
        <sz val="12"/>
        <color rgb="FF0000FF"/>
        <rFont val="Times New Roman"/>
        <family val="1"/>
        <charset val="204"/>
      </rPr>
      <t>цв. Multicam</t>
    </r>
  </si>
  <si>
    <r>
      <t xml:space="preserve">плащ РОСА                       </t>
    </r>
    <r>
      <rPr>
        <b/>
        <sz val="12"/>
        <color indexed="10"/>
        <rFont val="Times New Roman"/>
        <family val="1"/>
        <charset val="204"/>
      </rPr>
      <t xml:space="preserve">тк. taffeta рипстоп с покрытием                                PU 3000 мм вд.ст </t>
    </r>
    <r>
      <rPr>
        <b/>
        <sz val="12"/>
        <color indexed="8"/>
        <rFont val="Times New Roman"/>
        <family val="1"/>
        <charset val="204"/>
      </rPr>
      <t xml:space="preserve">                   </t>
    </r>
    <r>
      <rPr>
        <b/>
        <sz val="12"/>
        <color indexed="12"/>
        <rFont val="Times New Roman"/>
        <family val="1"/>
        <charset val="204"/>
      </rPr>
      <t xml:space="preserve">     цв. Коричневый пиксель</t>
    </r>
    <r>
      <rPr>
        <b/>
        <sz val="12"/>
        <color indexed="8"/>
        <rFont val="Times New Roman"/>
        <family val="1"/>
        <charset val="204"/>
      </rPr>
      <t xml:space="preserve">                                        </t>
    </r>
    <r>
      <rPr>
        <b/>
        <sz val="12"/>
        <color indexed="10"/>
        <rFont val="Times New Roman"/>
        <family val="1"/>
        <charset val="204"/>
      </rPr>
      <t xml:space="preserve">  швы проклеены!</t>
    </r>
  </si>
  <si>
    <r>
      <t xml:space="preserve"> к-м ГОРКА 3   демисезонный </t>
    </r>
    <r>
      <rPr>
        <b/>
        <i/>
        <sz val="12"/>
        <color indexed="8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Черный</t>
    </r>
  </si>
  <si>
    <t xml:space="preserve">Костюм штурмовой демисезонный анатомического кроя, крепление пуговиц усилено киперной лентой, 11 карманов, капюшон с козырьком, манжеты рукавов и брюк на резинке, усиление на локтях, на коленях и на седалище, пояс на резинке со шлевками, пыльники с завязками, съемные помочи на пуговицах.                                                                                                                                                             Тк. Смесовая рипстоп 220 гр/м2                        (х/б 35%, п/э 65%)                                   Подкладка Polar Fleece 180 гр/м2 </t>
  </si>
  <si>
    <r>
      <t xml:space="preserve">
Демисезонный костюм изготовлен из современной курточной мембранной ткани </t>
    </r>
    <r>
      <rPr>
        <b/>
        <sz val="12"/>
        <color rgb="FFFF0000"/>
        <rFont val="Times New Roman"/>
        <family val="1"/>
        <charset val="204"/>
      </rPr>
      <t>"Iceland"</t>
    </r>
    <r>
      <rPr>
        <sz val="12"/>
        <rFont val="Times New Roman"/>
        <family val="1"/>
        <charset val="204"/>
      </rPr>
      <t xml:space="preserve"> с повышенными влагозащитными и паропроницаемыми свойствами и усилен в местах сильного износа тканью </t>
    </r>
    <r>
      <rPr>
        <b/>
        <sz val="12"/>
        <color rgb="FFFF0000"/>
        <rFont val="Times New Roman"/>
        <family val="1"/>
        <charset val="204"/>
      </rPr>
      <t>"Cat′s eye"</t>
    </r>
    <r>
      <rPr>
        <sz val="12"/>
        <rFont val="Times New Roman"/>
        <family val="1"/>
        <charset val="204"/>
      </rPr>
      <t>. Костюм "FJORD" собрал в себе лучшее от разнообразных модификаций костюма "Горка" и был дополнительно модернизирован - костюм максимально адаптирован к использованию в условиях outdoor! Комбинирование тканей, интересный крой, и логотип, в виде нашивки на спине, придают костюму неповторимый стиль!                                                                                          Тк.</t>
    </r>
    <r>
      <rPr>
        <b/>
        <sz val="12"/>
        <color rgb="FFFF0000"/>
        <rFont val="Times New Roman"/>
        <family val="1"/>
        <charset val="204"/>
      </rPr>
      <t xml:space="preserve"> Iceland </t>
    </r>
    <r>
      <rPr>
        <sz val="12"/>
        <rFont val="Times New Roman"/>
        <family val="1"/>
        <charset val="204"/>
      </rPr>
      <t xml:space="preserve">мембранная                                                   (10000 мм вд.ст./10000 гр/м2/24 час)                                                                               Подкладка </t>
    </r>
    <r>
      <rPr>
        <b/>
        <sz val="12"/>
        <color rgb="FFFF0000"/>
        <rFont val="Times New Roman"/>
        <family val="1"/>
        <charset val="204"/>
      </rPr>
      <t xml:space="preserve">Polar Fleece 180 гр/м2  </t>
    </r>
    <r>
      <rPr>
        <sz val="12"/>
        <rFont val="Times New Roman"/>
        <family val="1"/>
        <charset val="204"/>
      </rPr>
      <t xml:space="preserve">    
</t>
    </r>
  </si>
  <si>
    <r>
      <t xml:space="preserve"> к-м ГОРКА 3  </t>
    </r>
    <r>
      <rPr>
        <b/>
        <i/>
        <sz val="12"/>
        <color indexed="8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Черный</t>
    </r>
  </si>
  <si>
    <t xml:space="preserve">Костюм штурмовой летний анатомического кроя, крепление пуговиц усилено киперной лентой, 11 карманов, капюшон с козырьком, манжеты рукавов и брюк на резинке, усиление на локтях, на коленях и на седалище, пояс на резинке со шлевками, пыльники с завязками, съемные помочи на пуговицах.                                                                                                                                                             Тк. Смесовая рипстоп 220 гр/м2                        (х/б 35%, п/э 65%)                                   </t>
  </si>
  <si>
    <r>
      <t xml:space="preserve">Панама с антимоскитной сеткой (2 в 1)                    </t>
    </r>
    <r>
      <rPr>
        <b/>
        <sz val="12"/>
        <color rgb="FFFF0000"/>
        <rFont val="Times New Roman"/>
        <family val="1"/>
        <charset val="204"/>
      </rPr>
      <t>тк. смесовая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КМФ (в ассортименте)</t>
    </r>
  </si>
  <si>
    <r>
      <t xml:space="preserve">бейсболка         семиклинка           SKADI                    </t>
    </r>
    <r>
      <rPr>
        <b/>
        <sz val="12"/>
        <color rgb="FFFF0000"/>
        <rFont val="Times New Roman"/>
        <family val="1"/>
        <charset val="204"/>
      </rPr>
      <t>тк. canvas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Сафари</t>
    </r>
  </si>
  <si>
    <r>
      <t xml:space="preserve">бейсболка         семиклинка    SKADI                    </t>
    </r>
    <r>
      <rPr>
        <b/>
        <sz val="12"/>
        <color rgb="FFFF0000"/>
        <rFont val="Times New Roman"/>
        <family val="1"/>
        <charset val="204"/>
      </rPr>
      <t>тк. canvas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Хаки</t>
    </r>
  </si>
  <si>
    <r>
      <t xml:space="preserve">бейсболка         семиклинка        SKADI                    </t>
    </r>
    <r>
      <rPr>
        <b/>
        <sz val="12"/>
        <color rgb="FFFF0000"/>
        <rFont val="Times New Roman"/>
        <family val="1"/>
        <charset val="204"/>
      </rPr>
      <t>тк. сotton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Хаки</t>
    </r>
  </si>
  <si>
    <r>
      <t xml:space="preserve">бейсболка         семиклинка      SKADI           "логотип"                    </t>
    </r>
    <r>
      <rPr>
        <b/>
        <sz val="12"/>
        <color rgb="FFFF0000"/>
        <rFont val="Times New Roman"/>
        <family val="1"/>
        <charset val="204"/>
      </rPr>
      <t>тк. сotton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Хаки</t>
    </r>
  </si>
  <si>
    <r>
      <t xml:space="preserve">бейсболка         семиклинка        SKADI       "логотип"                    </t>
    </r>
    <r>
      <rPr>
        <b/>
        <sz val="12"/>
        <color rgb="FFFF0000"/>
        <rFont val="Times New Roman"/>
        <family val="1"/>
        <charset val="204"/>
      </rPr>
      <t>тк. canvas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Хаки</t>
    </r>
  </si>
  <si>
    <r>
      <t xml:space="preserve">бейсболка         семиклинка        SKADI       "логотип"                    </t>
    </r>
    <r>
      <rPr>
        <b/>
        <sz val="12"/>
        <color rgb="FFFF0000"/>
        <rFont val="Times New Roman"/>
        <family val="1"/>
        <charset val="204"/>
      </rPr>
      <t>тк. canvas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Сафари</t>
    </r>
  </si>
  <si>
    <t xml:space="preserve">Бейсболка летняя семиклинка с вышивкой.                                                             Размер регулируется хлястиком на липучке.                                                    Тк. Cotton 250 гр/м2 (х/б 100%) )    </t>
  </si>
  <si>
    <t xml:space="preserve">Бейсболка летняя семиклинка с вышивкой.                                                            Размер регулируется хлястиком на липучке.                                                    Тк. Cotton 250 гр/м2 (х/б 100%) )    </t>
  </si>
  <si>
    <t xml:space="preserve">Бейсболка летняя семиклинка с вышивкой.                                                             Размер регулируется хлястиком на липучке.                                                    Тк. Canvas 250 гр/м2 (х/б 100%) )    </t>
  </si>
  <si>
    <r>
      <t xml:space="preserve"> к-м ГОРКА 5М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A-TACS AU (серый)</t>
    </r>
  </si>
  <si>
    <r>
      <t xml:space="preserve"> к-м ГОРКА 5М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A-TACS FG (зелёный)</t>
    </r>
  </si>
  <si>
    <r>
      <t xml:space="preserve"> к-м ГОРКА 5М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 xml:space="preserve">цв. A-TACS iX (тигр) </t>
    </r>
  </si>
  <si>
    <r>
      <t xml:space="preserve"> к-м ГОРКА 5М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Multicam</t>
    </r>
  </si>
  <si>
    <r>
      <t xml:space="preserve"> к-м ГОРКА 5М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Крайт</t>
    </r>
  </si>
  <si>
    <r>
      <t xml:space="preserve">Костюм штурмовой летний. Модернизированный вариант летнего костюма "Горка 3М". Отличительные особенности: </t>
    </r>
    <r>
      <rPr>
        <b/>
        <sz val="12"/>
        <color rgb="FFFF0000"/>
        <rFont val="Times New Roman"/>
        <family val="1"/>
        <charset val="204"/>
      </rPr>
      <t>куртка с застёжкой на двухзамковую «молнию» под ветрозащитной планкой на кнопках; два нагрудных кармана с листочкой на "молнии"</t>
    </r>
    <r>
      <rPr>
        <sz val="12"/>
        <rFont val="Times New Roman"/>
        <family val="1"/>
        <charset val="204"/>
      </rPr>
      <t xml:space="preserve">. 12 карманов, капюшон с козырьком, манжеты рукавов и брюк на резинке, усиление на локтях, на коленях и на седалище, пояс на резинке со шлевками, пыльники с завязками, съемные помочи на пуговицах.                                                                                                                                                             Тк. Смесовая рипстоп 220 гр/м2                        (х/б 35%, п/э 65%)          </t>
    </r>
  </si>
  <si>
    <r>
      <t xml:space="preserve">бандана                           </t>
    </r>
    <r>
      <rPr>
        <b/>
        <sz val="12"/>
        <color rgb="FFFF0000"/>
        <rFont val="Times New Roman"/>
        <family val="1"/>
        <charset val="204"/>
      </rPr>
      <t xml:space="preserve">тк. смесовая  "сорочка" 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Перевал</t>
    </r>
  </si>
  <si>
    <r>
      <t xml:space="preserve">шорты М-65                            </t>
    </r>
    <r>
      <rPr>
        <b/>
        <i/>
        <sz val="12"/>
        <color indexed="12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</t>
    </r>
    <r>
      <rPr>
        <b/>
        <sz val="12"/>
        <color rgb="FF0000FF"/>
        <rFont val="Times New Roman"/>
        <family val="1"/>
        <charset val="204"/>
      </rPr>
      <t xml:space="preserve">цв. A-TACS FG (зелёный) </t>
    </r>
  </si>
  <si>
    <r>
      <t xml:space="preserve">брюки КОМБАТ                           </t>
    </r>
    <r>
      <rPr>
        <b/>
        <i/>
        <sz val="12"/>
        <color indexed="12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</t>
    </r>
    <r>
      <rPr>
        <b/>
        <sz val="12"/>
        <color rgb="FF0000FF"/>
        <rFont val="Times New Roman"/>
        <family val="1"/>
        <charset val="204"/>
      </rPr>
      <t xml:space="preserve">цв. Хаки </t>
    </r>
  </si>
  <si>
    <r>
      <t xml:space="preserve">брюки КОМБАТ                           </t>
    </r>
    <r>
      <rPr>
        <b/>
        <i/>
        <sz val="12"/>
        <color indexed="12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</t>
    </r>
    <r>
      <rPr>
        <b/>
        <sz val="12"/>
        <color rgb="FF0000FF"/>
        <rFont val="Times New Roman"/>
        <family val="1"/>
        <charset val="204"/>
      </rPr>
      <t xml:space="preserve">цв. A-TACS AU (серый) </t>
    </r>
  </si>
  <si>
    <r>
      <t xml:space="preserve">брюки КОМБАТ                           </t>
    </r>
    <r>
      <rPr>
        <b/>
        <i/>
        <sz val="12"/>
        <color indexed="12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</t>
    </r>
    <r>
      <rPr>
        <b/>
        <sz val="12"/>
        <color rgb="FF0000FF"/>
        <rFont val="Times New Roman"/>
        <family val="1"/>
        <charset val="204"/>
      </rPr>
      <t>цв. A-TACS FG (зелёный)</t>
    </r>
  </si>
  <si>
    <t xml:space="preserve"> КОВРИКИ ТУРИСТИЧЕСКИЕ</t>
  </si>
  <si>
    <t>180х60 см</t>
  </si>
  <si>
    <t>Многофункциональный туристический складной коврик с наполнителем из изолона толщиной 10 мм. Коврик не промокает, легко моется и оснащен специальными резинками шириной 20 мм, фиксирующими его в сложенном состоянии. Верх коврика обшит танью оксфорд 240D с пропиткой PU 1000 (100% полиэстер).
 Коврик достаточно компактен и удобен при транспортировке.</t>
  </si>
  <si>
    <r>
      <t xml:space="preserve">коврик туристический складной                                      </t>
    </r>
    <r>
      <rPr>
        <b/>
        <sz val="12"/>
        <color rgb="FFFF0000"/>
        <rFont val="Times New Roman"/>
        <family val="1"/>
        <charset val="204"/>
      </rPr>
      <t xml:space="preserve">тк. оксфорд </t>
    </r>
    <r>
      <rPr>
        <b/>
        <sz val="12"/>
        <color indexed="8"/>
        <rFont val="Times New Roman"/>
        <family val="1"/>
        <charset val="204"/>
      </rPr>
      <t xml:space="preserve">                    </t>
    </r>
    <r>
      <rPr>
        <b/>
        <sz val="12"/>
        <color rgb="FF0000FF"/>
        <rFont val="Times New Roman"/>
        <family val="1"/>
        <charset val="204"/>
      </rPr>
      <t>цв. Камыш</t>
    </r>
  </si>
  <si>
    <r>
      <t xml:space="preserve">коврик туристический складной                                       </t>
    </r>
    <r>
      <rPr>
        <b/>
        <sz val="12"/>
        <color rgb="FFFF0000"/>
        <rFont val="Times New Roman"/>
        <family val="1"/>
        <charset val="204"/>
      </rPr>
      <t xml:space="preserve">тк. оксфорд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Multicam</t>
    </r>
  </si>
  <si>
    <t xml:space="preserve">Брюки летние                                                   прямого силуэта с поясом со шлёвками. Застёжка пояса на пуговицу, застёжка гульфика на молнию. Два верхних боковых кармана с наклонными входами; два фигурных накладных кармана с клапаном на липучке и со складками для дополнительного объёма; два задних прорезных кармана с клапаном на липучке.                                                                                                                                                                                                                                                                                      Тк. Смесовая рипстоп 220 гр/м2                        (х/б 35%, п/э 65%)                                                                                            </t>
  </si>
  <si>
    <r>
      <t xml:space="preserve">Спальный </t>
    </r>
    <r>
      <rPr>
        <b/>
        <sz val="11"/>
        <color rgb="FFFF0000"/>
        <rFont val="Times New Roman"/>
        <family val="1"/>
        <charset val="204"/>
      </rPr>
      <t xml:space="preserve">мешок-одеяло с подголовником </t>
    </r>
    <r>
      <rPr>
        <sz val="11"/>
        <rFont val="Times New Roman"/>
        <family val="1"/>
        <charset val="204"/>
      </rPr>
      <t xml:space="preserve">сочетающий комфорт и универсальность при использовании во время вашего пребывания на природе. Уникальный выбор для людей крупной комплекции и любителям простора и свободы во время сна. Защита от закусывания подкладки бегунком в виде специальной ленты и наличие пуллера на бегунке повышает удобство застегивания (расстегивания). По технологии </t>
    </r>
    <r>
      <rPr>
        <b/>
        <sz val="11"/>
        <color rgb="FFFF0000"/>
        <rFont val="Times New Roman"/>
        <family val="1"/>
        <charset val="204"/>
      </rPr>
      <t>"теплый шов"</t>
    </r>
    <r>
      <rPr>
        <sz val="11"/>
        <rFont val="Times New Roman"/>
        <family val="1"/>
        <charset val="204"/>
      </rPr>
      <t xml:space="preserve"> внешний и внутренний слои утеплителя пришиваются отдельно к внешней и внутренней ткани соответственно, что исключает наличие сквозного "холодного" шва. При помощи шнура с фиксаторами подголовник преобразовывается в капюшон. Для облегчения сборки мешок укомплектован компрессионными стропами.                                     Тк. Оксфорд 240D PU 1000 (100% п/э)                                                      Подкладка: </t>
    </r>
    <r>
      <rPr>
        <b/>
        <sz val="11"/>
        <color rgb="FFFF0000"/>
        <rFont val="Times New Roman"/>
        <family val="1"/>
        <charset val="204"/>
      </rPr>
      <t>-5*С</t>
    </r>
    <r>
      <rPr>
        <sz val="11"/>
        <rFont val="Times New Roman"/>
        <family val="1"/>
        <charset val="204"/>
      </rPr>
      <t xml:space="preserve">, </t>
    </r>
    <r>
      <rPr>
        <b/>
        <sz val="11"/>
        <color rgb="FFFF0000"/>
        <rFont val="Times New Roman"/>
        <family val="1"/>
        <charset val="204"/>
      </rPr>
      <t>-10*С</t>
    </r>
    <r>
      <rPr>
        <sz val="11"/>
        <rFont val="Times New Roman"/>
        <family val="1"/>
        <charset val="204"/>
      </rPr>
      <t xml:space="preserve"> и </t>
    </r>
    <r>
      <rPr>
        <b/>
        <sz val="11"/>
        <color rgb="FFFF0000"/>
        <rFont val="Times New Roman"/>
        <family val="1"/>
        <charset val="204"/>
      </rPr>
      <t>-15*С</t>
    </r>
    <r>
      <rPr>
        <sz val="11"/>
        <rFont val="Times New Roman"/>
        <family val="1"/>
        <charset val="204"/>
      </rPr>
      <t xml:space="preserve"> - Бязь 140 гр/м2 (100% х/б); </t>
    </r>
    <r>
      <rPr>
        <b/>
        <sz val="11"/>
        <color rgb="FFFF0000"/>
        <rFont val="Times New Roman"/>
        <family val="1"/>
        <charset val="204"/>
      </rPr>
      <t>-20*С</t>
    </r>
    <r>
      <rPr>
        <sz val="11"/>
        <rFont val="Times New Roman"/>
        <family val="1"/>
        <charset val="204"/>
      </rPr>
      <t xml:space="preserve"> и </t>
    </r>
    <r>
      <rPr>
        <b/>
        <sz val="11"/>
        <color rgb="FFFF0000"/>
        <rFont val="Times New Roman"/>
        <family val="1"/>
        <charset val="204"/>
      </rPr>
      <t>-25*С</t>
    </r>
    <r>
      <rPr>
        <sz val="11"/>
        <color rgb="FFFF000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- Polar Fleece 180 гр/м2                                                                   Утеплитель Аляска:</t>
    </r>
    <r>
      <rPr>
        <b/>
        <sz val="11"/>
        <color rgb="FFFF0000"/>
        <rFont val="Times New Roman"/>
        <family val="1"/>
        <charset val="204"/>
      </rPr>
      <t xml:space="preserve"> -5*С</t>
    </r>
    <r>
      <rPr>
        <sz val="11"/>
        <rFont val="Times New Roman"/>
        <family val="1"/>
        <charset val="204"/>
      </rPr>
      <t xml:space="preserve"> - 200 гр/м2;                           </t>
    </r>
    <r>
      <rPr>
        <b/>
        <sz val="11"/>
        <color rgb="FFFF0000"/>
        <rFont val="Times New Roman"/>
        <family val="1"/>
        <charset val="204"/>
      </rPr>
      <t>-10*С</t>
    </r>
    <r>
      <rPr>
        <sz val="11"/>
        <rFont val="Times New Roman"/>
        <family val="1"/>
        <charset val="204"/>
      </rPr>
      <t xml:space="preserve"> - 300 гр/м2; </t>
    </r>
    <r>
      <rPr>
        <b/>
        <sz val="11"/>
        <color rgb="FFFF0000"/>
        <rFont val="Times New Roman"/>
        <family val="1"/>
        <charset val="204"/>
      </rPr>
      <t>-15*С</t>
    </r>
    <r>
      <rPr>
        <sz val="11"/>
        <rFont val="Times New Roman"/>
        <family val="1"/>
        <charset val="204"/>
      </rPr>
      <t xml:space="preserve"> - 350 гр/м2;                           </t>
    </r>
    <r>
      <rPr>
        <b/>
        <sz val="11"/>
        <color rgb="FFFF0000"/>
        <rFont val="Times New Roman"/>
        <family val="1"/>
        <charset val="204"/>
      </rPr>
      <t>-20*С</t>
    </r>
    <r>
      <rPr>
        <sz val="11"/>
        <rFont val="Times New Roman"/>
        <family val="1"/>
        <charset val="204"/>
      </rPr>
      <t xml:space="preserve"> - 400 гр/м2; </t>
    </r>
    <r>
      <rPr>
        <b/>
        <sz val="11"/>
        <color rgb="FFFF0000"/>
        <rFont val="Times New Roman"/>
        <family val="1"/>
        <charset val="204"/>
      </rPr>
      <t>-25*С</t>
    </r>
    <r>
      <rPr>
        <sz val="11"/>
        <rFont val="Times New Roman"/>
        <family val="1"/>
        <charset val="204"/>
      </rPr>
      <t xml:space="preserve"> - 450 гр/м2</t>
    </r>
  </si>
  <si>
    <r>
      <t xml:space="preserve">спальный                       мешок-одеяло EVEREST                               </t>
    </r>
    <r>
      <rPr>
        <b/>
        <sz val="12"/>
        <color rgb="FFFF0000"/>
        <rFont val="Times New Roman"/>
        <family val="1"/>
        <charset val="204"/>
      </rPr>
      <t xml:space="preserve">тк. оксфорд   </t>
    </r>
    <r>
      <rPr>
        <b/>
        <sz val="12"/>
        <color indexed="8"/>
        <rFont val="Times New Roman"/>
        <family val="1"/>
        <charset val="204"/>
      </rPr>
      <t xml:space="preserve">                                   </t>
    </r>
    <r>
      <rPr>
        <b/>
        <sz val="12"/>
        <color rgb="FF0000FF"/>
        <rFont val="Times New Roman"/>
        <family val="1"/>
        <charset val="204"/>
      </rPr>
      <t>цв. Перевал</t>
    </r>
  </si>
  <si>
    <t>Спальники и Коврики</t>
  </si>
  <si>
    <r>
      <t xml:space="preserve">Костюм штурмовой летний. Модернизированный вариант летнего костюма "Горка 3М". Отличительные особенности: </t>
    </r>
    <r>
      <rPr>
        <b/>
        <sz val="12"/>
        <color rgb="FFFF0000"/>
        <rFont val="Times New Roman"/>
        <family val="1"/>
        <charset val="204"/>
      </rPr>
      <t>куртка с застёжкой на двухзамковую «молнию» под ветрозащитной планкой на кнопках; два нагрудных кармана с листочкой на "молнии"</t>
    </r>
    <r>
      <rPr>
        <sz val="12"/>
        <rFont val="Times New Roman"/>
        <family val="1"/>
        <charset val="204"/>
      </rPr>
      <t>. 12 карманов, капюшон с козырьком, манжеты рукавов и брюк на резинке, усиление на локтях, на коленях и на седалище, пояс на резинке со шлевками, пыльники с завязками, съемные помочи на пуговицах.                                                                                                                                                      Тк. Палатка 270 гр/м2 (х/б 100%)/                          Грета 220 гр/м2 (х/б 51%, п/э 49%)</t>
    </r>
  </si>
  <si>
    <r>
      <t xml:space="preserve"> к-м ГОРКА 5М          </t>
    </r>
    <r>
      <rPr>
        <b/>
        <sz val="12"/>
        <color indexed="10"/>
        <rFont val="Times New Roman"/>
        <family val="1"/>
        <charset val="204"/>
      </rPr>
      <t xml:space="preserve">тк. палатка/грета                     </t>
    </r>
    <r>
      <rPr>
        <b/>
        <sz val="12"/>
        <color indexed="12"/>
        <rFont val="Times New Roman"/>
        <family val="1"/>
        <charset val="204"/>
      </rPr>
      <t>цв. Хаки</t>
    </r>
  </si>
  <si>
    <r>
      <t xml:space="preserve"> к-м ГОРКА 5М демисезонный 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A-TACS AU (серый)</t>
    </r>
  </si>
  <si>
    <r>
      <t xml:space="preserve"> к-м ГОРКА 5М демисезонный  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A-TACS FG (зелёный)</t>
    </r>
  </si>
  <si>
    <r>
      <t xml:space="preserve"> к-м ГОРКА 5М демисезонный          </t>
    </r>
    <r>
      <rPr>
        <b/>
        <sz val="12"/>
        <color indexed="10"/>
        <rFont val="Times New Roman"/>
        <family val="1"/>
        <charset val="204"/>
      </rPr>
      <t xml:space="preserve">тк. палатка/грета                     </t>
    </r>
    <r>
      <rPr>
        <b/>
        <sz val="12"/>
        <color indexed="12"/>
        <rFont val="Times New Roman"/>
        <family val="1"/>
        <charset val="204"/>
      </rPr>
      <t>цв. Хаки</t>
    </r>
  </si>
  <si>
    <r>
      <t xml:space="preserve">Костюм штурмовой демисезонный. Модернизированный вариант демисезонного костюма "Горка 3М". Отличительные особенности: </t>
    </r>
    <r>
      <rPr>
        <b/>
        <sz val="12"/>
        <color rgb="FFFF0000"/>
        <rFont val="Times New Roman"/>
        <family val="1"/>
        <charset val="204"/>
      </rPr>
      <t>куртка с застёжкой на двухзамковую «молнию» под ветрозащитной планкой на кнопках; два нагрудных кармана с листочкой на "молнии"</t>
    </r>
    <r>
      <rPr>
        <sz val="12"/>
        <rFont val="Times New Roman"/>
        <family val="1"/>
        <charset val="204"/>
      </rPr>
      <t xml:space="preserve">. 12 карманов, капюшон с козырьком, манжеты рукавов и брюк на резинке, усиление на локтях, на коленях и на седалище, пояс на резинке со шлевками, пыльники с завязками, съемные помочи на пуговицах.                                                                                                                                                             Тк. Смесовая рипстоп 220 гр/м2                        (х/б 35%, п/э 65%)                                     Подкладка Polar Fleece 180 гр/м2     </t>
    </r>
  </si>
  <si>
    <r>
      <t xml:space="preserve">Костюм штурмовой демисезонный. Модернизированный вариант демисезонного костюма "Горка 3М". Отличительные особенности: </t>
    </r>
    <r>
      <rPr>
        <b/>
        <sz val="12"/>
        <color rgb="FFFF0000"/>
        <rFont val="Times New Roman"/>
        <family val="1"/>
        <charset val="204"/>
      </rPr>
      <t>куртка с застёжкой на двухзамковую «молнию» под ветрозащитной планкой на кнопках; два нагрудных кармана с листочкой на "молнии"</t>
    </r>
    <r>
      <rPr>
        <sz val="12"/>
        <rFont val="Times New Roman"/>
        <family val="1"/>
        <charset val="204"/>
      </rPr>
      <t>. 12 карманов, капюшон с козырьком, манжеты рукавов и брюк на резинке, усиление на локтях, на коленях и на седалище, пояс на резинке со шлевками, пыльники с завязками, съемные помочи на пуговицах.                                                                                                                                                      Тк. Палатка 270 гр/м2 (х/б 100%)/                          Грета 220 гр/м2 (х/б 51%, п/э 49%) Подкладка Polar Fleece 180 гр/м2</t>
    </r>
  </si>
  <si>
    <r>
      <t xml:space="preserve"> к-м ГОРКА 3   демисезонный </t>
    </r>
    <r>
      <rPr>
        <b/>
        <i/>
        <sz val="12"/>
        <color indexed="8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indexed="10"/>
        <rFont val="Times New Roman"/>
        <family val="1"/>
        <charset val="204"/>
      </rPr>
      <t xml:space="preserve">тк. смесовая рипстоп                      </t>
    </r>
    <r>
      <rPr>
        <b/>
        <sz val="12"/>
        <color indexed="12"/>
        <rFont val="Times New Roman"/>
        <family val="1"/>
        <charset val="204"/>
      </rPr>
      <t>цв. Multicam</t>
    </r>
  </si>
  <si>
    <r>
      <t xml:space="preserve"> к-м ГОРКА 3   демисезонный </t>
    </r>
    <r>
      <rPr>
        <b/>
        <i/>
        <sz val="12"/>
        <color indexed="8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indexed="10"/>
        <rFont val="Times New Roman"/>
        <family val="1"/>
        <charset val="204"/>
      </rPr>
      <t xml:space="preserve">тк. палатка/грета                     </t>
    </r>
    <r>
      <rPr>
        <b/>
        <sz val="12"/>
        <color rgb="FF0000FF"/>
        <rFont val="Times New Roman"/>
        <family val="1"/>
        <charset val="204"/>
      </rPr>
      <t>цв. Хаки</t>
    </r>
  </si>
  <si>
    <r>
      <t xml:space="preserve">коврик туристический складной                                       </t>
    </r>
    <r>
      <rPr>
        <b/>
        <sz val="12"/>
        <color rgb="FFFF0000"/>
        <rFont val="Times New Roman"/>
        <family val="1"/>
        <charset val="204"/>
      </rPr>
      <t xml:space="preserve">тк. оксфорд  </t>
    </r>
    <r>
      <rPr>
        <b/>
        <sz val="12"/>
        <color indexed="8"/>
        <rFont val="Times New Roman"/>
        <family val="1"/>
        <charset val="204"/>
      </rPr>
      <t xml:space="preserve">                     </t>
    </r>
    <r>
      <rPr>
        <b/>
        <sz val="12"/>
        <color rgb="FF0000FF"/>
        <rFont val="Times New Roman"/>
        <family val="1"/>
        <charset val="204"/>
      </rPr>
      <t>цв. А-TACS FG (зеленый)</t>
    </r>
  </si>
  <si>
    <t>г. Люберцы, ул. 65 лет Победы, 1 лит 2Д</t>
  </si>
  <si>
    <r>
      <t xml:space="preserve"> к-м YAKUTIA N   </t>
    </r>
    <r>
      <rPr>
        <b/>
        <i/>
        <sz val="12"/>
        <color indexed="8"/>
        <rFont val="Times New Roman"/>
        <family val="1"/>
        <charset val="204"/>
      </rPr>
      <t xml:space="preserve"> </t>
    </r>
    <r>
      <rPr>
        <b/>
        <sz val="12"/>
        <color indexed="8"/>
        <rFont val="Times New Roman"/>
        <family val="1"/>
        <charset val="204"/>
      </rPr>
      <t xml:space="preserve">         </t>
    </r>
    <r>
      <rPr>
        <b/>
        <sz val="12"/>
        <color indexed="10"/>
        <rFont val="Times New Roman"/>
        <family val="1"/>
        <charset val="204"/>
      </rPr>
      <t xml:space="preserve">тк. Iceland  мембранная                   </t>
    </r>
    <r>
      <rPr>
        <b/>
        <sz val="12"/>
        <color indexed="12"/>
        <rFont val="Times New Roman"/>
        <family val="1"/>
        <charset val="204"/>
      </rPr>
      <t>цв. Хаки</t>
    </r>
  </si>
  <si>
    <r>
      <t xml:space="preserve"> к-м YAKUTIA N             </t>
    </r>
    <r>
      <rPr>
        <b/>
        <sz val="12"/>
        <color rgb="FFFF0000"/>
        <rFont val="Times New Roman"/>
        <family val="1"/>
        <charset val="204"/>
      </rPr>
      <t xml:space="preserve">тк. Lokker Point мембранная </t>
    </r>
    <r>
      <rPr>
        <b/>
        <sz val="12"/>
        <color indexed="8"/>
        <rFont val="Times New Roman"/>
        <family val="1"/>
        <charset val="204"/>
      </rPr>
      <t xml:space="preserve">                  </t>
    </r>
    <r>
      <rPr>
        <b/>
        <sz val="12"/>
        <color rgb="FF0000FF"/>
        <rFont val="Times New Roman"/>
        <family val="1"/>
        <charset val="204"/>
      </rPr>
      <t>цв. Black/Honey</t>
    </r>
  </si>
  <si>
    <r>
      <t xml:space="preserve">Костюм зимний, изготовлен из современной курточной мембранной ткани </t>
    </r>
    <r>
      <rPr>
        <sz val="11"/>
        <color rgb="FFFF0000"/>
        <rFont val="Times New Roman"/>
        <family val="1"/>
        <charset val="204"/>
      </rPr>
      <t>"</t>
    </r>
    <r>
      <rPr>
        <b/>
        <sz val="11"/>
        <color rgb="FFFF0000"/>
        <rFont val="Times New Roman"/>
        <family val="1"/>
        <charset val="204"/>
      </rPr>
      <t xml:space="preserve">Iceland" </t>
    </r>
    <r>
      <rPr>
        <sz val="11"/>
        <rFont val="Times New Roman"/>
        <family val="1"/>
        <charset val="204"/>
      </rPr>
      <t>с высокими влагозащитными и паропроницаемыми свойствами. Структура ткани позволяет использовать данный костюм как рыболовам, так и охотникам -</t>
    </r>
    <r>
      <rPr>
        <b/>
        <sz val="11"/>
        <color rgb="FFFF0000"/>
        <rFont val="Times New Roman"/>
        <family val="1"/>
        <charset val="204"/>
      </rPr>
      <t xml:space="preserve"> ткань не создает шума при движении!</t>
    </r>
    <r>
      <rPr>
        <sz val="11"/>
        <rFont val="Times New Roman"/>
        <family val="1"/>
        <charset val="204"/>
      </rPr>
      <t xml:space="preserve"> Горячая проклейка швов </t>
    </r>
    <r>
      <rPr>
        <sz val="11"/>
        <color rgb="FFFF0000"/>
        <rFont val="Times New Roman"/>
        <family val="1"/>
        <charset val="204"/>
      </rPr>
      <t>"</t>
    </r>
    <r>
      <rPr>
        <b/>
        <sz val="11"/>
        <color rgb="FFFF0000"/>
        <rFont val="Times New Roman"/>
        <family val="1"/>
        <charset val="204"/>
      </rPr>
      <t>Full protection"</t>
    </r>
    <r>
      <rPr>
        <sz val="11"/>
        <rFont val="Times New Roman"/>
        <family val="1"/>
        <charset val="204"/>
      </rPr>
      <t xml:space="preserve"> позволяет полностью избежать проникновения влаги! Удлинённые эластичные манжеты из </t>
    </r>
    <r>
      <rPr>
        <sz val="11"/>
        <color rgb="FFFF0000"/>
        <rFont val="Times New Roman"/>
        <family val="1"/>
        <charset val="204"/>
      </rPr>
      <t>"</t>
    </r>
    <r>
      <rPr>
        <b/>
        <sz val="11"/>
        <color rgb="FFFF0000"/>
        <rFont val="Times New Roman"/>
        <family val="1"/>
        <charset val="204"/>
      </rPr>
      <t>Polar Fleece"</t>
    </r>
    <r>
      <rPr>
        <sz val="11"/>
        <rFont val="Times New Roman"/>
        <family val="1"/>
        <charset val="204"/>
      </rPr>
      <t xml:space="preserve"> с прорезью под большой палец защитят кисти рук от холода. Элементы вышивки придают костюму неповторимый стиль! Предназначен для эксплуатации при температуре воздуха до                           </t>
    </r>
    <r>
      <rPr>
        <b/>
        <sz val="11"/>
        <color rgb="FFFF0000"/>
        <rFont val="Times New Roman"/>
        <family val="1"/>
        <charset val="204"/>
      </rPr>
      <t xml:space="preserve"> -45*С! </t>
    </r>
    <r>
      <rPr>
        <sz val="11"/>
        <rFont val="Times New Roman"/>
        <family val="1"/>
        <charset val="204"/>
      </rPr>
      <t xml:space="preserve">                                                                     Тк. </t>
    </r>
    <r>
      <rPr>
        <b/>
        <sz val="11"/>
        <color rgb="FFFF0000"/>
        <rFont val="Times New Roman"/>
        <family val="1"/>
        <charset val="204"/>
      </rPr>
      <t>Iceland</t>
    </r>
    <r>
      <rPr>
        <sz val="11"/>
        <rFont val="Times New Roman"/>
        <family val="1"/>
        <charset val="204"/>
      </rPr>
      <t xml:space="preserve"> мембранная                                                   (10000 мм вд.ст./10000 гр/м2/24 час)                                                                               Подкладка </t>
    </r>
    <r>
      <rPr>
        <b/>
        <sz val="11"/>
        <color rgb="FFFF0000"/>
        <rFont val="Times New Roman"/>
        <family val="1"/>
        <charset val="204"/>
      </rPr>
      <t xml:space="preserve">Polar Fleece  </t>
    </r>
    <r>
      <rPr>
        <sz val="11"/>
        <rFont val="Times New Roman"/>
        <family val="1"/>
        <charset val="204"/>
      </rPr>
      <t xml:space="preserve">                                Утеплитель </t>
    </r>
    <r>
      <rPr>
        <b/>
        <sz val="11"/>
        <color rgb="FFFF0000"/>
        <rFont val="Times New Roman"/>
        <family val="1"/>
        <charset val="204"/>
      </rPr>
      <t>Аляска</t>
    </r>
    <r>
      <rPr>
        <sz val="11"/>
        <rFont val="Times New Roman"/>
        <family val="1"/>
        <charset val="204"/>
      </rPr>
      <t>: куртка 450 гр/м2, полукомбенизон 300 гр/м2.</t>
    </r>
  </si>
  <si>
    <r>
      <t xml:space="preserve">Костюм зимний, изготовлен из современной курточной мембранной ткани </t>
    </r>
    <r>
      <rPr>
        <sz val="12"/>
        <color rgb="FFFF0000"/>
        <rFont val="Times New Roman"/>
        <family val="1"/>
        <charset val="204"/>
      </rPr>
      <t>"</t>
    </r>
    <r>
      <rPr>
        <b/>
        <sz val="12"/>
        <color rgb="FFFF0000"/>
        <rFont val="Times New Roman"/>
        <family val="1"/>
        <charset val="204"/>
      </rPr>
      <t xml:space="preserve">Lokker Point" </t>
    </r>
    <r>
      <rPr>
        <sz val="12"/>
        <rFont val="Times New Roman"/>
        <family val="1"/>
        <charset val="204"/>
      </rPr>
      <t xml:space="preserve">с высокими влагозащитными и паропроницаемыми свойствами. Горячая проклейка швов </t>
    </r>
    <r>
      <rPr>
        <sz val="12"/>
        <color rgb="FFFF0000"/>
        <rFont val="Times New Roman"/>
        <family val="1"/>
        <charset val="204"/>
      </rPr>
      <t>"</t>
    </r>
    <r>
      <rPr>
        <b/>
        <sz val="12"/>
        <color rgb="FFFF0000"/>
        <rFont val="Times New Roman"/>
        <family val="1"/>
        <charset val="204"/>
      </rPr>
      <t>Full protection"</t>
    </r>
    <r>
      <rPr>
        <sz val="12"/>
        <rFont val="Times New Roman"/>
        <family val="1"/>
        <charset val="204"/>
      </rPr>
      <t xml:space="preserve"> позволяет полностью избежать проникновения влаги! Удлинённые эластичные манжеты из</t>
    </r>
    <r>
      <rPr>
        <b/>
        <sz val="12"/>
        <color rgb="FFFF0000"/>
        <rFont val="Times New Roman"/>
        <family val="1"/>
        <charset val="204"/>
      </rPr>
      <t xml:space="preserve"> "Polar Fleece"</t>
    </r>
    <r>
      <rPr>
        <sz val="12"/>
        <rFont val="Times New Roman"/>
        <family val="1"/>
        <charset val="204"/>
      </rPr>
      <t xml:space="preserve"> с прорезью под большой палец защитят кисти рук от холода. Элементы вышивки придают костюму неповторимый стиль! Предназначен для эксплуатации при температуре воздуха до </t>
    </r>
    <r>
      <rPr>
        <b/>
        <sz val="12"/>
        <color rgb="FFFF0000"/>
        <rFont val="Times New Roman"/>
        <family val="1"/>
        <charset val="204"/>
      </rPr>
      <t>-45*С!</t>
    </r>
    <r>
      <rPr>
        <sz val="12"/>
        <rFont val="Times New Roman"/>
        <family val="1"/>
        <charset val="204"/>
      </rPr>
      <t xml:space="preserve">                                                              Тк.</t>
    </r>
    <r>
      <rPr>
        <b/>
        <sz val="12"/>
        <color rgb="FFFF0000"/>
        <rFont val="Times New Roman"/>
        <family val="1"/>
        <charset val="204"/>
      </rPr>
      <t xml:space="preserve"> Lokker Point</t>
    </r>
    <r>
      <rPr>
        <sz val="12"/>
        <rFont val="Times New Roman"/>
        <family val="1"/>
        <charset val="204"/>
      </rPr>
      <t xml:space="preserve"> мембранная                                     (6000 мм вд.ст./6000 гр/м2/24 час)                                                                               Подкладка </t>
    </r>
    <r>
      <rPr>
        <b/>
        <sz val="12"/>
        <color rgb="FFFF0000"/>
        <rFont val="Times New Roman"/>
        <family val="1"/>
        <charset val="204"/>
      </rPr>
      <t xml:space="preserve">Polar Fleece </t>
    </r>
    <r>
      <rPr>
        <sz val="12"/>
        <rFont val="Times New Roman"/>
        <family val="1"/>
        <charset val="204"/>
      </rPr>
      <t xml:space="preserve">                                   Утеплитель</t>
    </r>
    <r>
      <rPr>
        <b/>
        <sz val="12"/>
        <color rgb="FFFF0000"/>
        <rFont val="Times New Roman"/>
        <family val="1"/>
        <charset val="204"/>
      </rPr>
      <t xml:space="preserve"> Аляска</t>
    </r>
    <r>
      <rPr>
        <sz val="12"/>
        <rFont val="Times New Roman"/>
        <family val="1"/>
        <charset val="204"/>
      </rPr>
      <t>: куртка 450 гр/м2, полукомбенизон 300 гр/м2.</t>
    </r>
  </si>
  <si>
    <r>
      <t xml:space="preserve">шарф сигнальный  </t>
    </r>
    <r>
      <rPr>
        <b/>
        <sz val="12"/>
        <color rgb="FFFF0000"/>
        <rFont val="Times New Roman"/>
        <family val="1"/>
        <charset val="204"/>
      </rPr>
      <t xml:space="preserve">тк. polar fleece </t>
    </r>
    <r>
      <rPr>
        <b/>
        <sz val="12"/>
        <color indexed="8"/>
        <rFont val="Times New Roman"/>
        <family val="1"/>
        <charset val="204"/>
      </rPr>
      <t xml:space="preserve">                 </t>
    </r>
    <r>
      <rPr>
        <b/>
        <sz val="12"/>
        <color rgb="FF0000FF"/>
        <rFont val="Times New Roman"/>
        <family val="1"/>
        <charset val="204"/>
      </rPr>
      <t>цв. Оранжевый</t>
    </r>
  </si>
  <si>
    <t>165х20 см</t>
  </si>
  <si>
    <t xml:space="preserve">Шарф сигнальный.                                            Отличное предложение для участников коллективных охот, как элемент одежды повышенной видимости.                                                                        Тк. Polar Fleece 180 гр/м2 </t>
  </si>
  <si>
    <r>
      <t xml:space="preserve">спальный                       мешок-одеяло EVEREST                               </t>
    </r>
    <r>
      <rPr>
        <b/>
        <sz val="12"/>
        <color rgb="FFFF0000"/>
        <rFont val="Times New Roman"/>
        <family val="1"/>
        <charset val="204"/>
      </rPr>
      <t xml:space="preserve">тк. оксфорд   </t>
    </r>
    <r>
      <rPr>
        <b/>
        <sz val="12"/>
        <color indexed="8"/>
        <rFont val="Times New Roman"/>
        <family val="1"/>
        <charset val="204"/>
      </rPr>
      <t xml:space="preserve">                                   </t>
    </r>
    <r>
      <rPr>
        <b/>
        <sz val="12"/>
        <color rgb="FF0000FF"/>
        <rFont val="Times New Roman"/>
        <family val="1"/>
        <charset val="204"/>
      </rPr>
      <t>цв. А-TACS AU (серый)</t>
    </r>
  </si>
  <si>
    <r>
      <t xml:space="preserve">Зимняя шапка-ушанка с искусственным мехом, из современной курточной мембранной ткани с высокими влагозащитными и паропроницаемыми свойствами. Утяжка сзади для регулировки объема, пластиковые кнопки для фиксации "ушей" и козырька, "уши" фиксируются у подбородка застежкой «фастекс». Сбоку яркая нашивка с логотипом. Предназначена для эксплуатации при температуре воздуха до -45*С!                                                               </t>
    </r>
    <r>
      <rPr>
        <b/>
        <sz val="12"/>
        <color rgb="FFFF0000"/>
        <rFont val="Times New Roman"/>
        <family val="1"/>
        <charset val="204"/>
      </rPr>
      <t xml:space="preserve">Идеально подходит под зимний костюм «YAKUTIA» из ткани «Lokker Point».  </t>
    </r>
    <r>
      <rPr>
        <sz val="12"/>
        <rFont val="Times New Roman"/>
        <family val="1"/>
        <charset val="204"/>
      </rPr>
      <t xml:space="preserve">                                                                Яркая, теплая, комфортная!</t>
    </r>
  </si>
  <si>
    <r>
      <t xml:space="preserve">шапка-ушанка YAKUTIA                 </t>
    </r>
    <r>
      <rPr>
        <b/>
        <sz val="12"/>
        <color rgb="FFFF0000"/>
        <rFont val="Times New Roman"/>
        <family val="1"/>
        <charset val="204"/>
      </rPr>
      <t xml:space="preserve">тк. Lokker Point мембранная </t>
    </r>
    <r>
      <rPr>
        <b/>
        <sz val="12"/>
        <color indexed="8"/>
        <rFont val="Times New Roman"/>
        <family val="1"/>
        <charset val="204"/>
      </rPr>
      <t xml:space="preserve">                  </t>
    </r>
    <r>
      <rPr>
        <b/>
        <sz val="12"/>
        <color rgb="FF0000FF"/>
        <rFont val="Times New Roman"/>
        <family val="1"/>
        <charset val="204"/>
      </rPr>
      <t>цв. Black/Honey/</t>
    </r>
    <r>
      <rPr>
        <b/>
        <sz val="12"/>
        <color rgb="FFFF0000"/>
        <rFont val="Times New Roman"/>
        <family val="1"/>
        <charset val="204"/>
      </rPr>
      <t>Волк</t>
    </r>
  </si>
  <si>
    <r>
      <t xml:space="preserve">шапка-ушанка YAKUTIA                 </t>
    </r>
    <r>
      <rPr>
        <b/>
        <sz val="12"/>
        <color rgb="FFFF0000"/>
        <rFont val="Times New Roman"/>
        <family val="1"/>
        <charset val="204"/>
      </rPr>
      <t xml:space="preserve">тк. Lokker Point мембранная </t>
    </r>
    <r>
      <rPr>
        <b/>
        <sz val="12"/>
        <color indexed="8"/>
        <rFont val="Times New Roman"/>
        <family val="1"/>
        <charset val="204"/>
      </rPr>
      <t xml:space="preserve">                  </t>
    </r>
    <r>
      <rPr>
        <b/>
        <sz val="12"/>
        <color rgb="FF0000FF"/>
        <rFont val="Times New Roman"/>
        <family val="1"/>
        <charset val="204"/>
      </rPr>
      <t>цв. Black/Honey/</t>
    </r>
    <r>
      <rPr>
        <b/>
        <sz val="12"/>
        <color rgb="FFFF0000"/>
        <rFont val="Times New Roman"/>
        <family val="1"/>
        <charset val="204"/>
      </rPr>
      <t>Норка</t>
    </r>
  </si>
  <si>
    <r>
      <t xml:space="preserve">шапка-ушанка YAKUTIA                 </t>
    </r>
    <r>
      <rPr>
        <b/>
        <sz val="12"/>
        <color rgb="FFFF0000"/>
        <rFont val="Times New Roman"/>
        <family val="1"/>
        <charset val="204"/>
      </rPr>
      <t xml:space="preserve">тк. Lokker Point мембранная </t>
    </r>
    <r>
      <rPr>
        <b/>
        <sz val="12"/>
        <color indexed="8"/>
        <rFont val="Times New Roman"/>
        <family val="1"/>
        <charset val="204"/>
      </rPr>
      <t xml:space="preserve">                  </t>
    </r>
    <r>
      <rPr>
        <b/>
        <sz val="12"/>
        <color rgb="FF0000FF"/>
        <rFont val="Times New Roman"/>
        <family val="1"/>
        <charset val="204"/>
      </rPr>
      <t>цв. Honey/Black/</t>
    </r>
    <r>
      <rPr>
        <b/>
        <sz val="12"/>
        <color rgb="FFFF0000"/>
        <rFont val="Times New Roman"/>
        <family val="1"/>
        <charset val="204"/>
      </rPr>
      <t>Волк</t>
    </r>
  </si>
  <si>
    <r>
      <t xml:space="preserve">шапка-ушанка YAKUTIA                 </t>
    </r>
    <r>
      <rPr>
        <b/>
        <sz val="12"/>
        <color rgb="FFFF0000"/>
        <rFont val="Times New Roman"/>
        <family val="1"/>
        <charset val="204"/>
      </rPr>
      <t xml:space="preserve">тк. Lokker Point мембранная </t>
    </r>
    <r>
      <rPr>
        <b/>
        <sz val="12"/>
        <color indexed="8"/>
        <rFont val="Times New Roman"/>
        <family val="1"/>
        <charset val="204"/>
      </rPr>
      <t xml:space="preserve">                  </t>
    </r>
    <r>
      <rPr>
        <b/>
        <sz val="12"/>
        <color rgb="FF0000FF"/>
        <rFont val="Times New Roman"/>
        <family val="1"/>
        <charset val="204"/>
      </rPr>
      <t>цв. Honey/Black/</t>
    </r>
    <r>
      <rPr>
        <b/>
        <sz val="12"/>
        <color rgb="FFFF0000"/>
        <rFont val="Times New Roman"/>
        <family val="1"/>
        <charset val="204"/>
      </rPr>
      <t>Норка</t>
    </r>
  </si>
  <si>
    <r>
      <t xml:space="preserve">спальный                       мешок-одеяло EVEREST                               </t>
    </r>
    <r>
      <rPr>
        <b/>
        <sz val="12"/>
        <color rgb="FFFF0000"/>
        <rFont val="Times New Roman"/>
        <family val="1"/>
        <charset val="204"/>
      </rPr>
      <t xml:space="preserve">тк. таффета </t>
    </r>
    <r>
      <rPr>
        <b/>
        <sz val="12"/>
        <color indexed="8"/>
        <rFont val="Times New Roman"/>
        <family val="1"/>
        <charset val="204"/>
      </rPr>
      <t xml:space="preserve">                                    </t>
    </r>
    <r>
      <rPr>
        <b/>
        <sz val="12"/>
        <color rgb="FF0000FF"/>
        <rFont val="Times New Roman"/>
        <family val="1"/>
        <charset val="204"/>
      </rPr>
      <t>цв. Соты</t>
    </r>
  </si>
  <si>
    <r>
      <t xml:space="preserve">Тк. Таффета 190Т PU 1000 (100% п/э)                                                      Подкладка: </t>
    </r>
    <r>
      <rPr>
        <b/>
        <sz val="11"/>
        <color rgb="FFFF0000"/>
        <rFont val="Times New Roman"/>
        <family val="1"/>
        <charset val="204"/>
      </rPr>
      <t>-5*С</t>
    </r>
    <r>
      <rPr>
        <sz val="11"/>
        <rFont val="Times New Roman"/>
        <family val="1"/>
        <charset val="204"/>
      </rPr>
      <t xml:space="preserve">, </t>
    </r>
    <r>
      <rPr>
        <b/>
        <sz val="11"/>
        <color rgb="FFFF0000"/>
        <rFont val="Times New Roman"/>
        <family val="1"/>
        <charset val="204"/>
      </rPr>
      <t>-10*С</t>
    </r>
    <r>
      <rPr>
        <sz val="11"/>
        <rFont val="Times New Roman"/>
        <family val="1"/>
        <charset val="204"/>
      </rPr>
      <t xml:space="preserve"> и </t>
    </r>
    <r>
      <rPr>
        <b/>
        <sz val="11"/>
        <color rgb="FFFF0000"/>
        <rFont val="Times New Roman"/>
        <family val="1"/>
        <charset val="204"/>
      </rPr>
      <t>-15*С</t>
    </r>
    <r>
      <rPr>
        <sz val="11"/>
        <rFont val="Times New Roman"/>
        <family val="1"/>
        <charset val="204"/>
      </rPr>
      <t xml:space="preserve"> - Бязь 140 гр/м2 (100% х/б); </t>
    </r>
    <r>
      <rPr>
        <b/>
        <sz val="11"/>
        <color rgb="FFFF0000"/>
        <rFont val="Times New Roman"/>
        <family val="1"/>
        <charset val="204"/>
      </rPr>
      <t>-20*С</t>
    </r>
    <r>
      <rPr>
        <sz val="11"/>
        <rFont val="Times New Roman"/>
        <family val="1"/>
        <charset val="204"/>
      </rPr>
      <t xml:space="preserve"> и</t>
    </r>
    <r>
      <rPr>
        <b/>
        <sz val="11"/>
        <color rgb="FFFF0000"/>
        <rFont val="Times New Roman"/>
        <family val="1"/>
        <charset val="204"/>
      </rPr>
      <t xml:space="preserve"> -25*С</t>
    </r>
    <r>
      <rPr>
        <sz val="11"/>
        <rFont val="Times New Roman"/>
        <family val="1"/>
        <charset val="204"/>
      </rPr>
      <t xml:space="preserve"> - Polar Fleece 180 гр/м2                                                                   Утеплитель Аляска: </t>
    </r>
    <r>
      <rPr>
        <b/>
        <sz val="11"/>
        <color rgb="FFFF0000"/>
        <rFont val="Times New Roman"/>
        <family val="1"/>
        <charset val="204"/>
      </rPr>
      <t>-5*С</t>
    </r>
    <r>
      <rPr>
        <sz val="11"/>
        <rFont val="Times New Roman"/>
        <family val="1"/>
        <charset val="204"/>
      </rPr>
      <t xml:space="preserve"> - 200 гр/м2;                           </t>
    </r>
    <r>
      <rPr>
        <b/>
        <sz val="11"/>
        <color rgb="FFFF0000"/>
        <rFont val="Times New Roman"/>
        <family val="1"/>
        <charset val="204"/>
      </rPr>
      <t>-10*С</t>
    </r>
    <r>
      <rPr>
        <sz val="11"/>
        <rFont val="Times New Roman"/>
        <family val="1"/>
        <charset val="204"/>
      </rPr>
      <t xml:space="preserve"> - 300 гр/м2; </t>
    </r>
    <r>
      <rPr>
        <b/>
        <sz val="11"/>
        <color rgb="FFFF0000"/>
        <rFont val="Times New Roman"/>
        <family val="1"/>
        <charset val="204"/>
      </rPr>
      <t>-15*С</t>
    </r>
    <r>
      <rPr>
        <sz val="11"/>
        <rFont val="Times New Roman"/>
        <family val="1"/>
        <charset val="204"/>
      </rPr>
      <t xml:space="preserve"> - 350 гр/м2;                           </t>
    </r>
    <r>
      <rPr>
        <b/>
        <sz val="11"/>
        <color rgb="FFFF0000"/>
        <rFont val="Times New Roman"/>
        <family val="1"/>
        <charset val="204"/>
      </rPr>
      <t>-20*С</t>
    </r>
    <r>
      <rPr>
        <sz val="11"/>
        <rFont val="Times New Roman"/>
        <family val="1"/>
        <charset val="204"/>
      </rPr>
      <t xml:space="preserve"> - 400 гр/м2; -</t>
    </r>
    <r>
      <rPr>
        <b/>
        <sz val="11"/>
        <color rgb="FFFF0000"/>
        <rFont val="Times New Roman"/>
        <family val="1"/>
        <charset val="204"/>
      </rPr>
      <t xml:space="preserve">25*С </t>
    </r>
    <r>
      <rPr>
        <sz val="11"/>
        <rFont val="Times New Roman"/>
        <family val="1"/>
        <charset val="204"/>
      </rPr>
      <t>- 450 гр/м2</t>
    </r>
  </si>
  <si>
    <t xml:space="preserve">Костюм зимний                                              Модернизированный вариант летнего костюма "Горка 3М". Отличительные особенности: куртка с застёжкой на двухзамковую «молнию» под ветрозащитной планкой на кнопках; два нагрудных кармана с листочкой на "молнии"; гульфик на молнии; регулировка ширины низа брюк с помощью «молнии»; снегозащитные гетры.                                                                        Тк. Алова мембранная                                         (5000 мм вд.ст./5000 гр/м2/24 час)/                      Cat′s eye (п/э 100%)                              Подкладка (спинка и полочки)                           Polar Fleece 180 гр/м2                                     Утеплитель Аляска: куртка 200 гр/м2, брюки 150 гр/м2.                       </t>
  </si>
  <si>
    <r>
      <t xml:space="preserve"> к-м ГОРКА 5М      зимний                                 </t>
    </r>
    <r>
      <rPr>
        <b/>
        <sz val="12"/>
        <color rgb="FFFF0000"/>
        <rFont val="Times New Roman"/>
        <family val="1"/>
        <charset val="204"/>
      </rPr>
      <t xml:space="preserve">тк. Алова/Cat′s eye </t>
    </r>
    <r>
      <rPr>
        <b/>
        <sz val="12"/>
        <color indexed="8"/>
        <rFont val="Times New Roman"/>
        <family val="1"/>
        <charset val="204"/>
      </rPr>
      <t xml:space="preserve">                   </t>
    </r>
    <r>
      <rPr>
        <b/>
        <sz val="12"/>
        <color rgb="FF0000FF"/>
        <rFont val="Times New Roman"/>
        <family val="1"/>
        <charset val="204"/>
      </rPr>
      <t xml:space="preserve">цв. Питон/Серый </t>
    </r>
    <r>
      <rPr>
        <b/>
        <sz val="12"/>
        <color indexed="8"/>
        <rFont val="Times New Roman"/>
        <family val="1"/>
        <charset val="204"/>
      </rPr>
      <t xml:space="preserve">        </t>
    </r>
    <r>
      <rPr>
        <b/>
        <sz val="12"/>
        <color rgb="FFFF0000"/>
        <rFont val="Times New Roman"/>
        <family val="1"/>
        <charset val="204"/>
      </rPr>
      <t/>
    </r>
  </si>
  <si>
    <r>
      <t xml:space="preserve">к-м ИРТЫШ N            </t>
    </r>
    <r>
      <rPr>
        <b/>
        <sz val="12"/>
        <color rgb="FFFF0000"/>
        <rFont val="Times New Roman"/>
        <family val="1"/>
        <charset val="204"/>
      </rPr>
      <t xml:space="preserve">тк. Nylon Taslan Dobby  </t>
    </r>
    <r>
      <rPr>
        <b/>
        <sz val="12"/>
        <color indexed="8"/>
        <rFont val="Times New Roman"/>
        <family val="1"/>
        <charset val="204"/>
      </rPr>
      <t xml:space="preserve">                           </t>
    </r>
    <r>
      <rPr>
        <b/>
        <sz val="12"/>
        <color rgb="FFFF0000"/>
        <rFont val="Times New Roman"/>
        <family val="1"/>
        <charset val="204"/>
      </rPr>
      <t xml:space="preserve">TPU Milky </t>
    </r>
    <r>
      <rPr>
        <b/>
        <sz val="12"/>
        <color indexed="8"/>
        <rFont val="Times New Roman"/>
        <family val="1"/>
        <charset val="204"/>
      </rPr>
      <t xml:space="preserve">                               </t>
    </r>
    <r>
      <rPr>
        <b/>
        <sz val="12"/>
        <color rgb="FF0000FF"/>
        <rFont val="Times New Roman"/>
        <family val="1"/>
        <charset val="204"/>
      </rPr>
      <t xml:space="preserve">цв. Олива/Серый  </t>
    </r>
    <r>
      <rPr>
        <b/>
        <sz val="12"/>
        <color indexed="8"/>
        <rFont val="Times New Roman"/>
        <family val="1"/>
        <charset val="204"/>
      </rPr>
      <t xml:space="preserve">            </t>
    </r>
  </si>
  <si>
    <r>
      <t xml:space="preserve">Костюм зимний, изготовлен из современной курточной ткани </t>
    </r>
    <r>
      <rPr>
        <b/>
        <sz val="12"/>
        <color rgb="FFFF0000"/>
        <rFont val="Times New Roman"/>
        <family val="1"/>
        <charset val="204"/>
      </rPr>
      <t xml:space="preserve">"Nylon Taslan Dobby" </t>
    </r>
    <r>
      <rPr>
        <sz val="12"/>
        <rFont val="Times New Roman"/>
        <family val="1"/>
        <charset val="204"/>
      </rPr>
      <t xml:space="preserve">с внутренним покрытием </t>
    </r>
    <r>
      <rPr>
        <b/>
        <sz val="12"/>
        <color rgb="FFFF0000"/>
        <rFont val="Times New Roman"/>
        <family val="1"/>
        <charset val="204"/>
      </rPr>
      <t>"TPU Milky"</t>
    </r>
    <r>
      <rPr>
        <sz val="12"/>
        <rFont val="Times New Roman"/>
        <family val="1"/>
        <charset val="204"/>
      </rPr>
      <t xml:space="preserve">. Ткань повышенной прочности, с внутренним TPU (термопластичный полиуретан) покрытием, которое обеспечивает высокие ветровлагозащитные свойства. Предназначен для эксплуатации при температуре воздуха до </t>
    </r>
    <r>
      <rPr>
        <b/>
        <sz val="12"/>
        <color rgb="FFFF0000"/>
        <rFont val="Times New Roman"/>
        <family val="1"/>
        <charset val="204"/>
      </rPr>
      <t>-40*С!</t>
    </r>
    <r>
      <rPr>
        <sz val="12"/>
        <rFont val="Times New Roman"/>
        <family val="1"/>
        <charset val="204"/>
      </rPr>
      <t xml:space="preserve"> Универсальный, практичный, удобный!                        Тк. </t>
    </r>
    <r>
      <rPr>
        <b/>
        <sz val="12"/>
        <color rgb="FFFF0000"/>
        <rFont val="Times New Roman"/>
        <family val="1"/>
        <charset val="204"/>
      </rPr>
      <t>Nylon Taslan Dobby</t>
    </r>
    <r>
      <rPr>
        <sz val="12"/>
        <rFont val="Times New Roman"/>
        <family val="1"/>
        <charset val="204"/>
      </rPr>
      <t xml:space="preserve">                                                                        Подкладка </t>
    </r>
    <r>
      <rPr>
        <b/>
        <sz val="12"/>
        <color rgb="FFFF0000"/>
        <rFont val="Times New Roman"/>
        <family val="1"/>
        <charset val="204"/>
      </rPr>
      <t xml:space="preserve">Polar Fleece </t>
    </r>
    <r>
      <rPr>
        <sz val="12"/>
        <rFont val="Times New Roman"/>
        <family val="1"/>
        <charset val="204"/>
      </rPr>
      <t xml:space="preserve">                                    Утеплитель </t>
    </r>
    <r>
      <rPr>
        <b/>
        <sz val="12"/>
        <color rgb="FFFF0000"/>
        <rFont val="Times New Roman"/>
        <family val="1"/>
        <charset val="204"/>
      </rPr>
      <t>Аляска</t>
    </r>
    <r>
      <rPr>
        <sz val="12"/>
        <rFont val="Times New Roman"/>
        <family val="1"/>
        <charset val="204"/>
      </rPr>
      <t>: куртка 360 гр/м2, полукомбенизон 240 гр/м2.</t>
    </r>
  </si>
  <si>
    <r>
      <t xml:space="preserve">спальный                       мешок-одеяло EVEREST                               </t>
    </r>
    <r>
      <rPr>
        <b/>
        <sz val="12"/>
        <color rgb="FFFF0000"/>
        <rFont val="Times New Roman"/>
        <family val="1"/>
        <charset val="204"/>
      </rPr>
      <t xml:space="preserve">тк. оксфорд   </t>
    </r>
    <r>
      <rPr>
        <b/>
        <sz val="12"/>
        <color indexed="8"/>
        <rFont val="Times New Roman"/>
        <family val="1"/>
        <charset val="204"/>
      </rPr>
      <t xml:space="preserve">                                   </t>
    </r>
    <r>
      <rPr>
        <b/>
        <sz val="12"/>
        <color rgb="FF0000FF"/>
        <rFont val="Times New Roman"/>
        <family val="1"/>
        <charset val="204"/>
      </rPr>
      <t>цв. Излом</t>
    </r>
  </si>
  <si>
    <r>
      <t xml:space="preserve">СПАЛЬНЫЕ МЕШКИ </t>
    </r>
    <r>
      <rPr>
        <b/>
        <sz val="16"/>
        <color rgb="FFFF0000"/>
        <rFont val="Times New Roman"/>
        <family val="1"/>
        <charset val="204"/>
      </rPr>
      <t xml:space="preserve">EVEREST </t>
    </r>
  </si>
  <si>
    <r>
      <t xml:space="preserve">СПАЛЬНЫЕ МЕШКИ </t>
    </r>
    <r>
      <rPr>
        <b/>
        <sz val="16"/>
        <color rgb="FFFF0000"/>
        <rFont val="Times New Roman"/>
        <family val="1"/>
        <charset val="204"/>
      </rPr>
      <t xml:space="preserve">ELBRUS </t>
    </r>
  </si>
  <si>
    <t>230х80 см (+- 5 см)</t>
  </si>
  <si>
    <r>
      <t xml:space="preserve">спальный                       мешок-одеяло ELBRUS*L                              </t>
    </r>
    <r>
      <rPr>
        <b/>
        <sz val="12"/>
        <color rgb="FFFF0000"/>
        <rFont val="Times New Roman"/>
        <family val="1"/>
        <charset val="204"/>
      </rPr>
      <t xml:space="preserve">тк. дюспо   </t>
    </r>
    <r>
      <rPr>
        <b/>
        <sz val="12"/>
        <color indexed="8"/>
        <rFont val="Times New Roman"/>
        <family val="1"/>
        <charset val="204"/>
      </rPr>
      <t xml:space="preserve">                                   </t>
    </r>
    <r>
      <rPr>
        <b/>
        <sz val="12"/>
        <color rgb="FF0000FF"/>
        <rFont val="Times New Roman"/>
        <family val="1"/>
        <charset val="204"/>
      </rPr>
      <t>цв. Чёрный/     Сиреневый</t>
    </r>
  </si>
  <si>
    <r>
      <t xml:space="preserve">спальный                       мешок-одеяло ELBRUS*R                              </t>
    </r>
    <r>
      <rPr>
        <b/>
        <sz val="12"/>
        <color rgb="FFFF0000"/>
        <rFont val="Times New Roman"/>
        <family val="1"/>
        <charset val="204"/>
      </rPr>
      <t xml:space="preserve">тк. дюспо   </t>
    </r>
    <r>
      <rPr>
        <b/>
        <sz val="12"/>
        <color indexed="8"/>
        <rFont val="Times New Roman"/>
        <family val="1"/>
        <charset val="204"/>
      </rPr>
      <t xml:space="preserve">                                   </t>
    </r>
    <r>
      <rPr>
        <b/>
        <sz val="12"/>
        <color rgb="FF0000FF"/>
        <rFont val="Times New Roman"/>
        <family val="1"/>
        <charset val="204"/>
      </rPr>
      <t>цв. Чёрный/     Сиреневый</t>
    </r>
  </si>
  <si>
    <r>
      <t xml:space="preserve">Спальный </t>
    </r>
    <r>
      <rPr>
        <b/>
        <sz val="11"/>
        <color rgb="FFFF0000"/>
        <rFont val="Times New Roman"/>
        <family val="1"/>
        <charset val="204"/>
      </rPr>
      <t>мешок-одеяло с подголовником с правосторонней и левосторонней застёжкой</t>
    </r>
    <r>
      <rPr>
        <sz val="11"/>
        <rFont val="Times New Roman"/>
        <family val="1"/>
        <charset val="204"/>
      </rPr>
      <t>, что придаёт данной модели возможность состегивания и образования двухместного спальника. Защита от закусывания подкладки бегунком в виде специальной ленты и наличие пуллера на бегунке повышает удобство застегивания (расстегивания). По технологии "теплый шов" внешний и внутренний слои утеплителя пришиваются отдельно к внешней и внутренней ткани соответственно, что исключает наличие сквозного "холодного" шва. При помощи шнура с фиксаторами подголовник преобразовывается в капюшон. Для облегчения сборки мешок укомплектован компрессионными стропами.                                     Тк. Дюспо 240D PU 1000 (100% п/э)                                                      Подкладка: -5*С, -10*С и -15*С - Бязь 140 гр/м2 (100% х/б); -20*С и -25*С - Polar Fleece 180 гр/м2                                                                   Утеплитель Аляска: -5*С - 200 гр/м2;                           -10*С - 300 гр/м2; -15*С - 350 гр/м2;                           -20*С - 400 гр/м2; -25*С - 450 гр/м2</t>
    </r>
  </si>
  <si>
    <r>
      <t xml:space="preserve">жилет стеганый АЛТАЙ                       </t>
    </r>
    <r>
      <rPr>
        <b/>
        <sz val="12"/>
        <color rgb="FFFF0000"/>
        <rFont val="Times New Roman"/>
        <family val="1"/>
        <charset val="204"/>
      </rPr>
      <t xml:space="preserve">тк. Nylon Taslan Dobby                             TPU Milky   </t>
    </r>
    <r>
      <rPr>
        <b/>
        <sz val="12"/>
        <color indexed="8"/>
        <rFont val="Times New Roman"/>
        <family val="1"/>
        <charset val="204"/>
      </rPr>
      <t xml:space="preserve">                          </t>
    </r>
    <r>
      <rPr>
        <b/>
        <sz val="12"/>
        <color rgb="FF0000FF"/>
        <rFont val="Times New Roman"/>
        <family val="1"/>
        <charset val="204"/>
      </rPr>
      <t>цв. Койот</t>
    </r>
  </si>
  <si>
    <r>
      <t xml:space="preserve">жилет стеганый АЛТАЙ                       </t>
    </r>
    <r>
      <rPr>
        <b/>
        <sz val="12"/>
        <color rgb="FFFF0000"/>
        <rFont val="Times New Roman"/>
        <family val="1"/>
        <charset val="204"/>
      </rPr>
      <t xml:space="preserve">тк. Nylon Taslan Dobby                             TPU Milky   </t>
    </r>
    <r>
      <rPr>
        <b/>
        <sz val="12"/>
        <color indexed="8"/>
        <rFont val="Times New Roman"/>
        <family val="1"/>
        <charset val="204"/>
      </rPr>
      <t xml:space="preserve">                          </t>
    </r>
    <r>
      <rPr>
        <b/>
        <sz val="12"/>
        <color rgb="FF0000FF"/>
        <rFont val="Times New Roman"/>
        <family val="1"/>
        <charset val="204"/>
      </rPr>
      <t>цв. Хаки               (светлый)</t>
    </r>
  </si>
  <si>
    <r>
      <t xml:space="preserve">жилет стеганый АЛТАЙ                       </t>
    </r>
    <r>
      <rPr>
        <b/>
        <sz val="12"/>
        <color rgb="FFFF0000"/>
        <rFont val="Times New Roman"/>
        <family val="1"/>
        <charset val="204"/>
      </rPr>
      <t xml:space="preserve">тк. Nylon Taslan Dobby                             TPU Milky   </t>
    </r>
    <r>
      <rPr>
        <b/>
        <sz val="12"/>
        <color indexed="8"/>
        <rFont val="Times New Roman"/>
        <family val="1"/>
        <charset val="204"/>
      </rPr>
      <t xml:space="preserve">                          </t>
    </r>
    <r>
      <rPr>
        <b/>
        <sz val="12"/>
        <color rgb="FF0000FF"/>
        <rFont val="Times New Roman"/>
        <family val="1"/>
        <charset val="204"/>
      </rPr>
      <t>цв. Хаки                  (светлый)</t>
    </r>
  </si>
  <si>
    <r>
      <t xml:space="preserve"> к-м ГОРКА 5М      зимний                                 </t>
    </r>
    <r>
      <rPr>
        <b/>
        <sz val="12"/>
        <color rgb="FFFF0000"/>
        <rFont val="Times New Roman"/>
        <family val="1"/>
        <charset val="204"/>
      </rPr>
      <t xml:space="preserve">тк. Алова </t>
    </r>
    <r>
      <rPr>
        <b/>
        <sz val="12"/>
        <color indexed="8"/>
        <rFont val="Times New Roman"/>
        <family val="1"/>
        <charset val="204"/>
      </rPr>
      <t xml:space="preserve">                   </t>
    </r>
    <r>
      <rPr>
        <b/>
        <sz val="12"/>
        <color rgb="FF0000FF"/>
        <rFont val="Times New Roman"/>
        <family val="1"/>
        <charset val="204"/>
      </rPr>
      <t xml:space="preserve">цв. Ирбис </t>
    </r>
    <r>
      <rPr>
        <b/>
        <sz val="12"/>
        <color indexed="8"/>
        <rFont val="Times New Roman"/>
        <family val="1"/>
        <charset val="204"/>
      </rPr>
      <t xml:space="preserve">        </t>
    </r>
    <r>
      <rPr>
        <b/>
        <sz val="12"/>
        <color rgb="FFFF0000"/>
        <rFont val="Times New Roman"/>
        <family val="1"/>
        <charset val="204"/>
      </rPr>
      <t/>
    </r>
  </si>
  <si>
    <t xml:space="preserve">Костюм зимний                                              Модернизированный вариант летнего костюма "Горка 3М". Отличительные особенности: куртка с застёжкой на двухзамковую «молнию» под ветрозащитной планкой на кнопках; два нагрудных кармана с листочкой на "молнии"; гульфик на молнии; регулировка ширины низа брюк с помощью «молнии»; снегозащитные гетры.                                                                        Тк. Алова мембранная                                         (5000 мм вд.ст./5000 гр/м2/24 час)                  Подкладка (спинка и полочки)                           Polar Fleece 180 гр/м2                                     Утеплитель Аляска: куртка 200 гр/м2, брюки 150 гр/м2.                       </t>
  </si>
  <si>
    <r>
      <t xml:space="preserve">коврик туристический складной </t>
    </r>
    <r>
      <rPr>
        <b/>
        <i/>
        <sz val="12"/>
        <color rgb="FFFF0000"/>
        <rFont val="Times New Roman"/>
        <family val="1"/>
        <charset val="204"/>
      </rPr>
      <t xml:space="preserve">ДВУСПАЛЬНЫЙ   </t>
    </r>
    <r>
      <rPr>
        <b/>
        <sz val="12"/>
        <color indexed="8"/>
        <rFont val="Times New Roman"/>
        <family val="1"/>
        <charset val="204"/>
      </rPr>
      <t xml:space="preserve">                                  </t>
    </r>
    <r>
      <rPr>
        <b/>
        <sz val="12"/>
        <color rgb="FFFF0000"/>
        <rFont val="Times New Roman"/>
        <family val="1"/>
        <charset val="204"/>
      </rPr>
      <t xml:space="preserve">тк. оксфорд </t>
    </r>
    <r>
      <rPr>
        <b/>
        <sz val="12"/>
        <color indexed="8"/>
        <rFont val="Times New Roman"/>
        <family val="1"/>
        <charset val="204"/>
      </rPr>
      <t xml:space="preserve">                    </t>
    </r>
    <r>
      <rPr>
        <b/>
        <sz val="12"/>
        <color rgb="FF0000FF"/>
        <rFont val="Times New Roman"/>
        <family val="1"/>
        <charset val="204"/>
      </rPr>
      <t>цв. Излом</t>
    </r>
  </si>
  <si>
    <t>180х120 см</t>
  </si>
  <si>
    <r>
      <t xml:space="preserve">Бланк заказа на продукцию ТМ </t>
    </r>
    <r>
      <rPr>
        <b/>
        <sz val="16"/>
        <color rgb="FF0000FF"/>
        <rFont val="Times New Roman"/>
        <family val="1"/>
        <charset val="204"/>
      </rPr>
      <t xml:space="preserve">"Skadi </t>
    </r>
    <r>
      <rPr>
        <b/>
        <sz val="10"/>
        <color rgb="FF0000FF"/>
        <rFont val="Times New Roman"/>
        <family val="1"/>
        <charset val="204"/>
      </rPr>
      <t>GEAR</t>
    </r>
    <r>
      <rPr>
        <b/>
        <sz val="16"/>
        <color rgb="FF0000FF"/>
        <rFont val="Times New Roman"/>
        <family val="1"/>
        <charset val="204"/>
      </rPr>
      <t>"</t>
    </r>
    <r>
      <rPr>
        <b/>
        <sz val="16"/>
        <rFont val="Times New Roman"/>
        <family val="1"/>
        <charset val="204"/>
      </rPr>
      <t xml:space="preserve"> 2021 г.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</si>
</sst>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7" x14ac:knownFonts="1">
    <font>
      <sz val="10"/>
      <name val="Arial"/>
      <family val="2"/>
      <charset val="204"/>
    </font>
    <font>
      <b/>
      <sz val="12"/>
      <color indexed="10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6"/>
      <name val="Times New Roman"/>
      <family val="1"/>
      <charset val="204"/>
    </font>
    <font>
      <sz val="10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b/>
      <sz val="14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color indexed="12"/>
      <name val="Times New Roman"/>
      <family val="1"/>
      <charset val="204"/>
    </font>
    <font>
      <b/>
      <sz val="14"/>
      <color indexed="10"/>
      <name val="Times New Roman"/>
      <family val="1"/>
      <charset val="204"/>
    </font>
    <font>
      <b/>
      <i/>
      <sz val="14"/>
      <color indexed="10"/>
      <name val="Times New Roman"/>
      <family val="1"/>
      <charset val="204"/>
    </font>
    <font>
      <b/>
      <i/>
      <sz val="12"/>
      <color indexed="8"/>
      <name val="Times New Roman"/>
      <family val="1"/>
      <charset val="204"/>
    </font>
    <font>
      <b/>
      <i/>
      <sz val="12"/>
      <name val="Times New Roman"/>
      <family val="1"/>
      <charset val="204"/>
    </font>
    <font>
      <u/>
      <sz val="10"/>
      <color indexed="12"/>
      <name val="Arial"/>
      <family val="2"/>
      <charset val="204"/>
    </font>
    <font>
      <b/>
      <sz val="14"/>
      <name val="Arial"/>
      <family val="2"/>
      <charset val="204"/>
    </font>
    <font>
      <sz val="12"/>
      <name val="Arial"/>
      <family val="2"/>
      <charset val="204"/>
    </font>
    <font>
      <b/>
      <i/>
      <sz val="12"/>
      <color indexed="10"/>
      <name val="Times New Roman"/>
      <family val="1"/>
      <charset val="204"/>
    </font>
    <font>
      <b/>
      <sz val="11"/>
      <color indexed="12"/>
      <name val="Times New Roman"/>
      <family val="1"/>
      <charset val="204"/>
    </font>
    <font>
      <sz val="20"/>
      <name val="Arial"/>
      <family val="2"/>
      <charset val="204"/>
    </font>
    <font>
      <b/>
      <sz val="10"/>
      <color indexed="56"/>
      <name val="Arial"/>
      <family val="2"/>
      <charset val="204"/>
    </font>
    <font>
      <b/>
      <sz val="12"/>
      <color indexed="12"/>
      <name val="Arial"/>
      <family val="2"/>
      <charset val="204"/>
    </font>
    <font>
      <sz val="20"/>
      <name val="Times New Roman"/>
      <family val="1"/>
      <charset val="204"/>
    </font>
    <font>
      <b/>
      <sz val="20"/>
      <color indexed="10"/>
      <name val="Times New Roman"/>
      <family val="1"/>
      <charset val="204"/>
    </font>
    <font>
      <b/>
      <u/>
      <sz val="16"/>
      <color indexed="10"/>
      <name val="Times New Roman"/>
      <family val="1"/>
      <charset val="204"/>
    </font>
    <font>
      <b/>
      <sz val="10"/>
      <color indexed="56"/>
      <name val="Times New Roman"/>
      <family val="1"/>
      <charset val="204"/>
    </font>
    <font>
      <sz val="11"/>
      <color indexed="8"/>
      <name val="Calibri"/>
      <family val="2"/>
      <charset val="204"/>
    </font>
    <font>
      <sz val="8"/>
      <name val="Arial"/>
      <family val="2"/>
      <charset val="204"/>
    </font>
    <font>
      <b/>
      <sz val="11"/>
      <color indexed="10"/>
      <name val="Times New Roman"/>
      <family val="1"/>
      <charset val="204"/>
    </font>
    <font>
      <b/>
      <i/>
      <sz val="12"/>
      <color indexed="12"/>
      <name val="Times New Roman"/>
      <family val="1"/>
      <charset val="204"/>
    </font>
    <font>
      <sz val="10"/>
      <name val="Arial"/>
      <family val="2"/>
      <charset val="204"/>
    </font>
    <font>
      <b/>
      <sz val="12"/>
      <color rgb="FFFF0000"/>
      <name val="Times New Roman"/>
      <family val="1"/>
      <charset val="204"/>
    </font>
    <font>
      <sz val="20"/>
      <color rgb="FF0000FF"/>
      <name val="Times New Roman"/>
      <family val="1"/>
      <charset val="204"/>
    </font>
    <font>
      <b/>
      <sz val="16"/>
      <color rgb="FFFF0000"/>
      <name val="Times New Roman"/>
      <family val="1"/>
      <charset val="204"/>
    </font>
    <font>
      <b/>
      <sz val="22"/>
      <color indexed="10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b/>
      <sz val="11"/>
      <color rgb="FF0000FF"/>
      <name val="Times New Roman"/>
      <family val="1"/>
      <charset val="204"/>
    </font>
    <font>
      <b/>
      <sz val="12"/>
      <color rgb="FF0000FF"/>
      <name val="Times New Roman"/>
      <family val="1"/>
      <charset val="204"/>
    </font>
    <font>
      <b/>
      <u/>
      <sz val="12"/>
      <color rgb="FFFF0000"/>
      <name val="Times New Roman"/>
      <family val="1"/>
      <charset val="204"/>
    </font>
    <font>
      <b/>
      <u/>
      <sz val="11"/>
      <color rgb="FFFF0000"/>
      <name val="Times New Roman"/>
      <family val="1"/>
      <charset val="204"/>
    </font>
    <font>
      <b/>
      <i/>
      <sz val="14"/>
      <color rgb="FFFF0000"/>
      <name val="Times New Roman"/>
      <family val="1"/>
      <charset val="204"/>
    </font>
    <font>
      <b/>
      <sz val="18"/>
      <color rgb="FFFF0000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0"/>
      <name val="Arial"/>
      <family val="2"/>
      <charset val="204"/>
    </font>
    <font>
      <b/>
      <sz val="16"/>
      <color indexed="8"/>
      <name val="Times New Roman"/>
      <family val="1"/>
      <charset val="204"/>
    </font>
    <font>
      <sz val="16"/>
      <name val="Times New Roman"/>
      <family val="1"/>
      <charset val="204"/>
    </font>
    <font>
      <i/>
      <sz val="12"/>
      <name val="Arial"/>
      <family val="2"/>
      <charset val="204"/>
    </font>
    <font>
      <b/>
      <sz val="10"/>
      <color rgb="FFFF0000"/>
      <name val="Times New Roman"/>
      <family val="1"/>
      <charset val="204"/>
    </font>
    <font>
      <b/>
      <sz val="10"/>
      <color rgb="FF0000FF"/>
      <name val="Times New Roman"/>
      <family val="1"/>
      <charset val="204"/>
    </font>
    <font>
      <b/>
      <sz val="16"/>
      <color rgb="FF0000FF"/>
      <name val="Times New Roman"/>
      <family val="1"/>
      <charset val="204"/>
    </font>
    <font>
      <sz val="16"/>
      <name val="Arial"/>
      <family val="2"/>
      <charset val="204"/>
    </font>
    <font>
      <b/>
      <i/>
      <sz val="16"/>
      <name val="Times New Roman"/>
      <family val="1"/>
      <charset val="204"/>
    </font>
    <font>
      <b/>
      <i/>
      <sz val="16"/>
      <color rgb="FFFF0000"/>
      <name val="Times New Roman"/>
      <family val="1"/>
      <charset val="204"/>
    </font>
    <font>
      <sz val="11"/>
      <name val="Times New Roman"/>
      <family val="1"/>
      <charset val="204"/>
    </font>
    <font>
      <b/>
      <sz val="18"/>
      <name val="Times New Roman"/>
      <family val="1"/>
      <charset val="204"/>
    </font>
    <font>
      <b/>
      <u/>
      <sz val="10"/>
      <color indexed="12"/>
      <name val="Times New Roman"/>
      <family val="1"/>
      <charset val="204"/>
    </font>
    <font>
      <b/>
      <i/>
      <sz val="12"/>
      <color rgb="FFFF0000"/>
      <name val="Times New Roman"/>
      <family val="1"/>
      <charset val="204"/>
    </font>
    <font>
      <sz val="9"/>
      <name val="Times New Roman"/>
      <family val="1"/>
      <charset val="204"/>
    </font>
    <font>
      <b/>
      <sz val="14"/>
      <color rgb="FFFF0000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b/>
      <sz val="9"/>
      <color rgb="FFFF0000"/>
      <name val="Times New Roman"/>
      <family val="1"/>
      <charset val="204"/>
    </font>
    <font>
      <sz val="9.5"/>
      <name val="Times New Roman"/>
      <family val="1"/>
      <charset val="204"/>
    </font>
    <font>
      <b/>
      <sz val="9.5"/>
      <color rgb="FFFF0000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b/>
      <i/>
      <sz val="9.5"/>
      <color rgb="FFFF0000"/>
      <name val="Times New Roman"/>
      <family val="1"/>
      <charset val="204"/>
    </font>
    <font>
      <b/>
      <u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4"/>
      <name val="Times New Roman"/>
      <family val="1"/>
      <charset val="204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rgb="FFFF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rgb="FFFF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indexed="64"/>
      </right>
      <top/>
      <bottom style="medium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rgb="FFFF0000"/>
      </top>
      <bottom style="medium">
        <color rgb="FFFF0000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rgb="FFFF0000"/>
      </bottom>
      <diagonal/>
    </border>
    <border>
      <left/>
      <right style="medium">
        <color indexed="64"/>
      </right>
      <top style="medium">
        <color rgb="FFFF0000"/>
      </top>
      <bottom style="medium">
        <color indexed="64"/>
      </bottom>
      <diagonal/>
    </border>
    <border>
      <left/>
      <right style="medium">
        <color indexed="64"/>
      </right>
      <top style="medium">
        <color rgb="FFFF0000"/>
      </top>
      <bottom style="medium">
        <color rgb="FFFF0000"/>
      </bottom>
      <diagonal/>
    </border>
    <border>
      <left style="medium">
        <color indexed="64"/>
      </left>
      <right/>
      <top style="medium">
        <color rgb="FFFF0000"/>
      </top>
      <bottom style="medium">
        <color rgb="FFFF0000"/>
      </bottom>
      <diagonal/>
    </border>
    <border>
      <left style="medium">
        <color indexed="64"/>
      </left>
      <right/>
      <top style="medium">
        <color rgb="FFFF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rgb="FFFF0000"/>
      </bottom>
      <diagonal/>
    </border>
    <border>
      <left/>
      <right style="medium">
        <color indexed="64"/>
      </right>
      <top style="medium">
        <color indexed="64"/>
      </top>
      <bottom style="medium">
        <color rgb="FFFF0000"/>
      </bottom>
      <diagonal/>
    </border>
    <border>
      <left style="medium">
        <color indexed="64"/>
      </left>
      <right/>
      <top style="medium">
        <color rgb="FFFF0000"/>
      </top>
      <bottom/>
      <diagonal/>
    </border>
    <border>
      <left/>
      <right style="medium">
        <color indexed="64"/>
      </right>
      <top/>
      <bottom style="medium">
        <color rgb="FFFF0000"/>
      </bottom>
      <diagonal/>
    </border>
    <border>
      <left/>
      <right style="medium">
        <color indexed="64"/>
      </right>
      <top style="medium">
        <color rgb="FFFF0000"/>
      </top>
      <bottom/>
      <diagonal/>
    </border>
  </borders>
  <cellStyleXfs count="9">
    <xf numFmtId="0" fontId="0" fillId="0" borderId="0"/>
    <xf numFmtId="0" fontId="29" fillId="0" borderId="0"/>
    <xf numFmtId="0" fontId="26" fillId="0" borderId="0">
      <alignment horizontal="left"/>
    </xf>
    <xf numFmtId="0" fontId="26" fillId="0" borderId="0">
      <alignment horizontal="left"/>
    </xf>
    <xf numFmtId="0" fontId="29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29" fillId="0" borderId="0"/>
    <xf numFmtId="0" fontId="42" fillId="0" borderId="0"/>
  </cellStyleXfs>
  <cellXfs count="881">
    <xf numFmtId="0" fontId="0" fillId="0" borderId="0" xfId="0"/>
    <xf numFmtId="0" fontId="4" fillId="0" borderId="0" xfId="0" applyFont="1" applyAlignment="1">
      <alignment horizontal="center" vertical="center" wrapText="1"/>
    </xf>
    <xf numFmtId="0" fontId="4" fillId="0" borderId="0" xfId="0" applyFont="1"/>
    <xf numFmtId="0" fontId="4" fillId="2" borderId="0" xfId="0" applyFont="1" applyFill="1" applyAlignment="1">
      <alignment horizontal="center" vertical="center" wrapText="1"/>
    </xf>
    <xf numFmtId="0" fontId="14" fillId="0" borderId="0" xfId="0" applyFont="1" applyAlignment="1">
      <alignment horizontal="center" vertical="center" textRotation="90"/>
    </xf>
    <xf numFmtId="0" fontId="15" fillId="0" borderId="0" xfId="0" applyFont="1" applyAlignment="1">
      <alignment wrapText="1"/>
    </xf>
    <xf numFmtId="0" fontId="0" fillId="0" borderId="0" xfId="0" applyFill="1"/>
    <xf numFmtId="0" fontId="18" fillId="0" borderId="0" xfId="0" applyFont="1"/>
    <xf numFmtId="0" fontId="19" fillId="0" borderId="0" xfId="0" applyFont="1"/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1" fillId="0" borderId="0" xfId="0" applyFont="1"/>
    <xf numFmtId="0" fontId="31" fillId="0" borderId="8" xfId="5" applyFont="1" applyBorder="1" applyAlignment="1" applyProtection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4" fillId="0" borderId="0" xfId="0" applyFont="1"/>
    <xf numFmtId="0" fontId="2" fillId="2" borderId="2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8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8" fillId="0" borderId="8" xfId="0" applyFont="1" applyBorder="1" applyAlignment="1"/>
    <xf numFmtId="0" fontId="8" fillId="0" borderId="13" xfId="0" applyFont="1" applyBorder="1" applyAlignment="1"/>
    <xf numFmtId="0" fontId="8" fillId="0" borderId="5" xfId="0" applyFont="1" applyBorder="1" applyAlignment="1"/>
    <xf numFmtId="0" fontId="2" fillId="0" borderId="2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textRotation="90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vertical="center"/>
    </xf>
    <xf numFmtId="0" fontId="8" fillId="0" borderId="0" xfId="0" applyFont="1" applyBorder="1" applyAlignment="1"/>
    <xf numFmtId="0" fontId="2" fillId="0" borderId="16" xfId="0" applyFont="1" applyFill="1" applyBorder="1" applyAlignment="1">
      <alignment horizontal="center" vertical="center" wrapText="1"/>
    </xf>
    <xf numFmtId="0" fontId="12" fillId="0" borderId="14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Border="1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horizontal="center"/>
    </xf>
    <xf numFmtId="0" fontId="34" fillId="0" borderId="0" xfId="0" applyFont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12" fillId="0" borderId="18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37" fillId="3" borderId="3" xfId="0" applyFont="1" applyFill="1" applyBorder="1" applyAlignment="1">
      <alignment horizontal="center" vertical="center" wrapText="1"/>
    </xf>
    <xf numFmtId="0" fontId="40" fillId="5" borderId="14" xfId="0" applyFont="1" applyFill="1" applyBorder="1" applyAlignment="1">
      <alignment horizontal="center" vertical="center"/>
    </xf>
    <xf numFmtId="0" fontId="40" fillId="5" borderId="2" xfId="0" applyFont="1" applyFill="1" applyBorder="1" applyAlignment="1">
      <alignment horizontal="center" vertical="center"/>
    </xf>
    <xf numFmtId="0" fontId="40" fillId="5" borderId="16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40" fillId="5" borderId="1" xfId="0" applyFont="1" applyFill="1" applyBorder="1" applyAlignment="1">
      <alignment horizontal="center" vertical="center"/>
    </xf>
    <xf numFmtId="0" fontId="4" fillId="2" borderId="0" xfId="7" applyFont="1" applyFill="1" applyAlignment="1">
      <alignment horizontal="center" vertical="center" wrapText="1"/>
    </xf>
    <xf numFmtId="0" fontId="4" fillId="0" borderId="0" xfId="7" applyFont="1" applyAlignment="1">
      <alignment horizontal="center" vertical="center" wrapText="1"/>
    </xf>
    <xf numFmtId="0" fontId="4" fillId="0" borderId="0" xfId="8" applyFont="1" applyAlignment="1">
      <alignment horizontal="center" vertical="center" wrapText="1"/>
    </xf>
    <xf numFmtId="0" fontId="2" fillId="2" borderId="1" xfId="7" applyFont="1" applyFill="1" applyBorder="1" applyAlignment="1">
      <alignment horizontal="center" vertical="center" wrapText="1"/>
    </xf>
    <xf numFmtId="0" fontId="4" fillId="0" borderId="0" xfId="7" applyFont="1"/>
    <xf numFmtId="0" fontId="4" fillId="0" borderId="0" xfId="8" applyFont="1"/>
    <xf numFmtId="1" fontId="10" fillId="3" borderId="2" xfId="7" applyNumberFormat="1" applyFont="1" applyFill="1" applyBorder="1" applyAlignment="1" applyProtection="1">
      <alignment horizontal="center" vertical="center" wrapText="1"/>
    </xf>
    <xf numFmtId="0" fontId="29" fillId="0" borderId="0" xfId="7" applyFont="1"/>
    <xf numFmtId="0" fontId="14" fillId="0" borderId="0" xfId="7" applyFont="1" applyAlignment="1">
      <alignment horizontal="center" vertical="center" textRotation="90"/>
    </xf>
    <xf numFmtId="0" fontId="15" fillId="0" borderId="0" xfId="7" applyFont="1" applyAlignment="1">
      <alignment wrapText="1"/>
    </xf>
    <xf numFmtId="0" fontId="29" fillId="0" borderId="0" xfId="7" applyFont="1" applyFill="1"/>
    <xf numFmtId="0" fontId="29" fillId="0" borderId="0" xfId="7" applyFont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1" fillId="0" borderId="0" xfId="7" applyFont="1" applyBorder="1" applyAlignment="1">
      <alignment horizontal="left" vertical="center"/>
    </xf>
    <xf numFmtId="0" fontId="8" fillId="0" borderId="0" xfId="7" applyFont="1" applyBorder="1" applyAlignment="1">
      <alignment horizontal="left"/>
    </xf>
    <xf numFmtId="0" fontId="37" fillId="3" borderId="0" xfId="7" applyFont="1" applyFill="1" applyBorder="1" applyAlignment="1">
      <alignment horizontal="center" vertical="center" wrapText="1"/>
    </xf>
    <xf numFmtId="0" fontId="2" fillId="6" borderId="1" xfId="7" applyFont="1" applyFill="1" applyBorder="1" applyAlignment="1">
      <alignment horizontal="center" vertical="center" wrapText="1"/>
    </xf>
    <xf numFmtId="1" fontId="6" fillId="6" borderId="2" xfId="7" applyNumberFormat="1" applyFont="1" applyFill="1" applyBorder="1" applyAlignment="1" applyProtection="1">
      <alignment horizontal="center" vertical="center" wrapText="1"/>
    </xf>
    <xf numFmtId="1" fontId="41" fillId="6" borderId="2" xfId="7" applyNumberFormat="1" applyFont="1" applyFill="1" applyBorder="1" applyAlignment="1" applyProtection="1">
      <alignment horizontal="center" vertical="center" wrapText="1"/>
    </xf>
    <xf numFmtId="0" fontId="2" fillId="0" borderId="2" xfId="7" applyFont="1" applyFill="1" applyBorder="1" applyAlignment="1" applyProtection="1">
      <alignment horizontal="center" vertical="center" wrapText="1"/>
    </xf>
    <xf numFmtId="1" fontId="41" fillId="0" borderId="2" xfId="7" applyNumberFormat="1" applyFont="1" applyFill="1" applyBorder="1" applyAlignment="1" applyProtection="1">
      <alignment horizontal="center" vertical="center" wrapText="1"/>
    </xf>
    <xf numFmtId="0" fontId="40" fillId="5" borderId="2" xfId="7" applyFont="1" applyFill="1" applyBorder="1" applyAlignment="1" applyProtection="1">
      <alignment horizontal="center" vertical="center" wrapText="1"/>
    </xf>
    <xf numFmtId="0" fontId="12" fillId="0" borderId="2" xfId="7" applyFont="1" applyFill="1" applyBorder="1" applyAlignment="1" applyProtection="1">
      <alignment horizontal="center" vertical="center" wrapText="1"/>
    </xf>
    <xf numFmtId="0" fontId="7" fillId="2" borderId="10" xfId="7" applyFont="1" applyFill="1" applyBorder="1" applyAlignment="1">
      <alignment vertical="center" wrapText="1"/>
    </xf>
    <xf numFmtId="0" fontId="7" fillId="2" borderId="0" xfId="7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horizontal="left"/>
    </xf>
    <xf numFmtId="0" fontId="37" fillId="3" borderId="0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5" fillId="0" borderId="11" xfId="0" applyFont="1" applyFill="1" applyBorder="1" applyAlignment="1" applyProtection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 applyProtection="1">
      <alignment horizontal="center" vertical="center" wrapText="1"/>
    </xf>
    <xf numFmtId="3" fontId="4" fillId="0" borderId="11" xfId="0" applyNumberFormat="1" applyFont="1" applyFill="1" applyBorder="1" applyAlignment="1" applyProtection="1">
      <alignment horizontal="center" vertical="center" wrapText="1"/>
    </xf>
    <xf numFmtId="3" fontId="4" fillId="0" borderId="0" xfId="0" applyNumberFormat="1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vertical="center" wrapText="1"/>
    </xf>
    <xf numFmtId="0" fontId="45" fillId="0" borderId="0" xfId="0" applyFont="1" applyFill="1" applyBorder="1" applyProtection="1"/>
    <xf numFmtId="0" fontId="44" fillId="0" borderId="7" xfId="0" applyFont="1" applyFill="1" applyBorder="1" applyAlignment="1" applyProtection="1">
      <alignment horizontal="center" vertical="center" wrapText="1"/>
    </xf>
    <xf numFmtId="0" fontId="44" fillId="0" borderId="11" xfId="0" applyFont="1" applyFill="1" applyBorder="1" applyAlignment="1" applyProtection="1">
      <alignment horizontal="center" vertical="center" wrapText="1"/>
    </xf>
    <xf numFmtId="0" fontId="6" fillId="0" borderId="11" xfId="0" applyFont="1" applyFill="1" applyBorder="1" applyAlignment="1" applyProtection="1">
      <alignment horizontal="center" vertical="center" wrapText="1"/>
    </xf>
    <xf numFmtId="3" fontId="41" fillId="0" borderId="0" xfId="0" applyNumberFormat="1" applyFont="1" applyFill="1" applyBorder="1" applyAlignment="1" applyProtection="1">
      <alignment horizontal="center" vertical="center" wrapText="1"/>
    </xf>
    <xf numFmtId="3" fontId="10" fillId="0" borderId="0" xfId="0" applyNumberFormat="1" applyFont="1" applyFill="1" applyBorder="1" applyAlignment="1" applyProtection="1">
      <alignment horizontal="center" vertical="center" wrapText="1"/>
    </xf>
    <xf numFmtId="0" fontId="7" fillId="0" borderId="0" xfId="0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 vertical="center"/>
    </xf>
    <xf numFmtId="0" fontId="2" fillId="9" borderId="2" xfId="0" applyFont="1" applyFill="1" applyBorder="1" applyAlignment="1">
      <alignment horizontal="center" vertical="center" wrapText="1"/>
    </xf>
    <xf numFmtId="0" fontId="40" fillId="9" borderId="2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/>
    </xf>
    <xf numFmtId="0" fontId="40" fillId="9" borderId="14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2" fillId="0" borderId="0" xfId="5" applyFont="1" applyAlignment="1" applyProtection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4" fillId="0" borderId="0" xfId="0" applyFont="1"/>
    <xf numFmtId="0" fontId="49" fillId="0" borderId="0" xfId="0" applyFont="1"/>
    <xf numFmtId="0" fontId="2" fillId="9" borderId="16" xfId="0" applyFont="1" applyFill="1" applyBorder="1" applyAlignment="1">
      <alignment horizontal="center" vertical="center" wrapText="1"/>
    </xf>
    <xf numFmtId="0" fontId="2" fillId="9" borderId="14" xfId="0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/>
    </xf>
    <xf numFmtId="0" fontId="40" fillId="9" borderId="16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31" fillId="0" borderId="7" xfId="5" applyFont="1" applyBorder="1" applyAlignment="1" applyProtection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44" fillId="7" borderId="6" xfId="0" applyFont="1" applyFill="1" applyBorder="1" applyAlignment="1" applyProtection="1">
      <alignment vertical="center" wrapText="1"/>
    </xf>
    <xf numFmtId="0" fontId="44" fillId="7" borderId="3" xfId="0" applyFont="1" applyFill="1" applyBorder="1" applyAlignment="1" applyProtection="1">
      <alignment vertical="center" wrapText="1"/>
    </xf>
    <xf numFmtId="0" fontId="1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52" fillId="0" borderId="0" xfId="0" applyFont="1"/>
    <xf numFmtId="0" fontId="12" fillId="0" borderId="3" xfId="0" applyFont="1" applyFill="1" applyBorder="1" applyAlignment="1">
      <alignment horizontal="center" vertical="center"/>
    </xf>
    <xf numFmtId="0" fontId="40" fillId="5" borderId="17" xfId="0" applyFont="1" applyFill="1" applyBorder="1" applyAlignment="1">
      <alignment horizontal="center" vertical="center"/>
    </xf>
    <xf numFmtId="0" fontId="56" fillId="0" borderId="0" xfId="0" applyFont="1"/>
    <xf numFmtId="0" fontId="40" fillId="5" borderId="1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1" fontId="41" fillId="0" borderId="1" xfId="7" applyNumberFormat="1" applyFont="1" applyFill="1" applyBorder="1" applyAlignment="1" applyProtection="1">
      <alignment horizontal="center" vertical="center" wrapText="1"/>
    </xf>
    <xf numFmtId="1" fontId="6" fillId="6" borderId="1" xfId="7" applyNumberFormat="1" applyFont="1" applyFill="1" applyBorder="1" applyAlignment="1" applyProtection="1">
      <alignment horizontal="center" vertical="center" wrapText="1"/>
    </xf>
    <xf numFmtId="1" fontId="10" fillId="3" borderId="1" xfId="7" applyNumberFormat="1" applyFont="1" applyFill="1" applyBorder="1" applyAlignment="1" applyProtection="1">
      <alignment horizontal="center" vertical="center" wrapText="1"/>
    </xf>
    <xf numFmtId="1" fontId="41" fillId="0" borderId="14" xfId="7" applyNumberFormat="1" applyFont="1" applyFill="1" applyBorder="1" applyAlignment="1" applyProtection="1">
      <alignment horizontal="center" vertical="center" wrapText="1"/>
    </xf>
    <xf numFmtId="1" fontId="10" fillId="3" borderId="14" xfId="7" applyNumberFormat="1" applyFont="1" applyFill="1" applyBorder="1" applyAlignment="1" applyProtection="1">
      <alignment horizontal="center" vertical="center" wrapText="1"/>
    </xf>
    <xf numFmtId="0" fontId="40" fillId="5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40" fillId="5" borderId="6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57" fillId="0" borderId="10" xfId="0" applyFont="1" applyFill="1" applyBorder="1" applyAlignment="1">
      <alignment vertical="center" wrapText="1"/>
    </xf>
    <xf numFmtId="0" fontId="57" fillId="0" borderId="0" xfId="0" applyFont="1" applyFill="1" applyBorder="1" applyAlignment="1">
      <alignment vertical="center" wrapText="1"/>
    </xf>
    <xf numFmtId="0" fontId="40" fillId="5" borderId="3" xfId="0" applyFont="1" applyFill="1" applyBorder="1" applyAlignment="1">
      <alignment horizontal="center" vertical="center"/>
    </xf>
    <xf numFmtId="0" fontId="11" fillId="0" borderId="2" xfId="7" applyFont="1" applyFill="1" applyBorder="1" applyAlignment="1" applyProtection="1">
      <alignment horizontal="center" vertical="center" wrapText="1"/>
    </xf>
    <xf numFmtId="0" fontId="11" fillId="0" borderId="14" xfId="7" applyFont="1" applyFill="1" applyBorder="1" applyAlignment="1" applyProtection="1">
      <alignment horizontal="center" vertical="center" wrapText="1"/>
    </xf>
    <xf numFmtId="0" fontId="11" fillId="0" borderId="1" xfId="7" applyFont="1" applyFill="1" applyBorder="1" applyAlignment="1" applyProtection="1">
      <alignment horizontal="center" vertical="center" wrapText="1"/>
    </xf>
    <xf numFmtId="1" fontId="41" fillId="0" borderId="3" xfId="7" applyNumberFormat="1" applyFont="1" applyFill="1" applyBorder="1" applyAlignment="1" applyProtection="1">
      <alignment horizontal="center" vertical="center" wrapText="1"/>
    </xf>
    <xf numFmtId="1" fontId="41" fillId="6" borderId="3" xfId="7" applyNumberFormat="1" applyFont="1" applyFill="1" applyBorder="1" applyAlignment="1" applyProtection="1">
      <alignment horizontal="center" vertical="center" wrapText="1"/>
    </xf>
    <xf numFmtId="1" fontId="10" fillId="3" borderId="3" xfId="7" applyNumberFormat="1" applyFont="1" applyFill="1" applyBorder="1" applyAlignment="1" applyProtection="1">
      <alignment horizontal="center" vertical="center" wrapText="1"/>
    </xf>
    <xf numFmtId="0" fontId="11" fillId="0" borderId="3" xfId="7" applyFont="1" applyFill="1" applyBorder="1" applyAlignment="1" applyProtection="1">
      <alignment horizontal="center" vertical="center" wrapText="1"/>
    </xf>
    <xf numFmtId="1" fontId="41" fillId="0" borderId="16" xfId="7" applyNumberFormat="1" applyFont="1" applyFill="1" applyBorder="1" applyAlignment="1" applyProtection="1">
      <alignment horizontal="center" vertical="center" wrapText="1"/>
    </xf>
    <xf numFmtId="1" fontId="10" fillId="3" borderId="16" xfId="7" applyNumberFormat="1" applyFont="1" applyFill="1" applyBorder="1" applyAlignment="1" applyProtection="1">
      <alignment horizontal="center" vertical="center" wrapText="1"/>
    </xf>
    <xf numFmtId="0" fontId="11" fillId="0" borderId="16" xfId="7" applyFont="1" applyFill="1" applyBorder="1" applyAlignment="1" applyProtection="1">
      <alignment horizontal="center" vertical="center" wrapText="1"/>
    </xf>
    <xf numFmtId="0" fontId="2" fillId="0" borderId="14" xfId="7" applyFont="1" applyFill="1" applyBorder="1" applyAlignment="1" applyProtection="1">
      <alignment horizontal="center" vertical="center" wrapText="1"/>
    </xf>
    <xf numFmtId="0" fontId="40" fillId="5" borderId="14" xfId="7" applyFont="1" applyFill="1" applyBorder="1" applyAlignment="1" applyProtection="1">
      <alignment horizontal="center" vertical="center" wrapText="1"/>
    </xf>
    <xf numFmtId="0" fontId="12" fillId="0" borderId="14" xfId="7" applyFont="1" applyFill="1" applyBorder="1" applyAlignment="1" applyProtection="1">
      <alignment horizontal="center" vertical="center" wrapText="1"/>
    </xf>
    <xf numFmtId="1" fontId="41" fillId="6" borderId="14" xfId="7" applyNumberFormat="1" applyFont="1" applyFill="1" applyBorder="1" applyAlignment="1" applyProtection="1">
      <alignment horizontal="center" vertical="center" wrapText="1"/>
    </xf>
    <xf numFmtId="0" fontId="2" fillId="6" borderId="1" xfId="7" applyFont="1" applyFill="1" applyBorder="1" applyAlignment="1">
      <alignment horizontal="center" vertical="center" textRotation="90" wrapText="1"/>
    </xf>
    <xf numFmtId="1" fontId="41" fillId="0" borderId="18" xfId="7" applyNumberFormat="1" applyFont="1" applyFill="1" applyBorder="1" applyAlignment="1" applyProtection="1">
      <alignment horizontal="center" vertical="center" wrapText="1"/>
    </xf>
    <xf numFmtId="0" fontId="11" fillId="0" borderId="1" xfId="7" applyFont="1" applyFill="1" applyBorder="1" applyAlignment="1" applyProtection="1">
      <alignment vertical="center" wrapText="1"/>
    </xf>
    <xf numFmtId="1" fontId="10" fillId="3" borderId="8" xfId="7" applyNumberFormat="1" applyFont="1" applyFill="1" applyBorder="1" applyAlignment="1" applyProtection="1">
      <alignment horizontal="center" vertical="center" wrapText="1"/>
    </xf>
    <xf numFmtId="1" fontId="10" fillId="3" borderId="24" xfId="7" applyNumberFormat="1" applyFont="1" applyFill="1" applyBorder="1" applyAlignment="1" applyProtection="1">
      <alignment horizontal="center" vertical="center" wrapText="1"/>
    </xf>
    <xf numFmtId="0" fontId="11" fillId="0" borderId="2" xfId="7" applyFont="1" applyFill="1" applyBorder="1" applyAlignment="1" applyProtection="1">
      <alignment vertical="center" wrapText="1"/>
    </xf>
    <xf numFmtId="0" fontId="11" fillId="0" borderId="16" xfId="7" applyFont="1" applyFill="1" applyBorder="1" applyAlignment="1" applyProtection="1">
      <alignment vertical="center" wrapText="1"/>
    </xf>
    <xf numFmtId="1" fontId="10" fillId="3" borderId="25" xfId="7" applyNumberFormat="1" applyFont="1" applyFill="1" applyBorder="1" applyAlignment="1" applyProtection="1">
      <alignment horizontal="center" vertical="center" wrapText="1"/>
    </xf>
    <xf numFmtId="1" fontId="10" fillId="3" borderId="26" xfId="7" applyNumberFormat="1" applyFont="1" applyFill="1" applyBorder="1" applyAlignment="1" applyProtection="1">
      <alignment horizontal="center" vertical="center" wrapText="1"/>
    </xf>
    <xf numFmtId="0" fontId="11" fillId="0" borderId="22" xfId="7" applyFont="1" applyFill="1" applyBorder="1" applyAlignment="1" applyProtection="1">
      <alignment horizontal="center" vertical="center" wrapText="1"/>
    </xf>
    <xf numFmtId="0" fontId="11" fillId="0" borderId="5" xfId="7" applyFont="1" applyFill="1" applyBorder="1" applyAlignment="1" applyProtection="1">
      <alignment horizontal="center" vertical="center" wrapText="1"/>
    </xf>
    <xf numFmtId="0" fontId="11" fillId="0" borderId="27" xfId="7" applyFont="1" applyFill="1" applyBorder="1" applyAlignment="1" applyProtection="1">
      <alignment horizontal="center" vertical="center" wrapText="1"/>
    </xf>
    <xf numFmtId="0" fontId="11" fillId="0" borderId="14" xfId="7" applyFont="1" applyFill="1" applyBorder="1" applyAlignment="1" applyProtection="1">
      <alignment vertical="center" wrapText="1"/>
    </xf>
    <xf numFmtId="1" fontId="10" fillId="3" borderId="7" xfId="7" applyNumberFormat="1" applyFont="1" applyFill="1" applyBorder="1" applyAlignment="1" applyProtection="1">
      <alignment horizontal="center" vertical="center" wrapText="1"/>
    </xf>
    <xf numFmtId="0" fontId="11" fillId="0" borderId="19" xfId="7" applyFont="1" applyFill="1" applyBorder="1" applyAlignment="1" applyProtection="1">
      <alignment horizontal="center" vertical="center" wrapText="1"/>
    </xf>
    <xf numFmtId="1" fontId="41" fillId="6" borderId="16" xfId="7" applyNumberFormat="1" applyFont="1" applyFill="1" applyBorder="1" applyAlignment="1" applyProtection="1">
      <alignment horizontal="center" vertical="center" wrapText="1"/>
    </xf>
    <xf numFmtId="0" fontId="12" fillId="0" borderId="3" xfId="0" applyFont="1" applyFill="1" applyBorder="1" applyAlignment="1">
      <alignment horizontal="center" vertical="center"/>
    </xf>
    <xf numFmtId="0" fontId="11" fillId="0" borderId="3" xfId="7" applyFont="1" applyFill="1" applyBorder="1" applyAlignment="1" applyProtection="1">
      <alignment horizontal="center" vertical="center" wrapText="1"/>
    </xf>
    <xf numFmtId="0" fontId="11" fillId="0" borderId="2" xfId="7" applyFont="1" applyFill="1" applyBorder="1" applyAlignment="1" applyProtection="1">
      <alignment horizontal="center" vertical="center" wrapText="1"/>
    </xf>
    <xf numFmtId="0" fontId="11" fillId="0" borderId="1" xfId="7" applyFont="1" applyFill="1" applyBorder="1" applyAlignment="1" applyProtection="1">
      <alignment horizontal="center" vertical="center" wrapText="1"/>
    </xf>
    <xf numFmtId="0" fontId="11" fillId="0" borderId="14" xfId="7" applyFont="1" applyFill="1" applyBorder="1" applyAlignment="1" applyProtection="1">
      <alignment horizontal="center" vertical="center" wrapText="1"/>
    </xf>
    <xf numFmtId="1" fontId="6" fillId="0" borderId="3" xfId="0" applyNumberFormat="1" applyFont="1" applyFill="1" applyBorder="1" applyAlignment="1">
      <alignment horizontal="center" vertical="center"/>
    </xf>
    <xf numFmtId="1" fontId="10" fillId="3" borderId="3" xfId="0" applyNumberFormat="1" applyFont="1" applyFill="1" applyBorder="1" applyAlignment="1">
      <alignment horizontal="center" vertical="center"/>
    </xf>
    <xf numFmtId="1" fontId="6" fillId="6" borderId="3" xfId="0" applyNumberFormat="1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9" borderId="2" xfId="7" applyFont="1" applyFill="1" applyBorder="1" applyAlignment="1" applyProtection="1">
      <alignment horizontal="center" vertical="center" wrapText="1"/>
    </xf>
    <xf numFmtId="0" fontId="40" fillId="9" borderId="2" xfId="7" applyFont="1" applyFill="1" applyBorder="1" applyAlignment="1" applyProtection="1">
      <alignment horizontal="center" vertical="center" wrapText="1"/>
    </xf>
    <xf numFmtId="0" fontId="12" fillId="9" borderId="2" xfId="7" applyFont="1" applyFill="1" applyBorder="1" applyAlignment="1" applyProtection="1">
      <alignment horizontal="center" vertical="center" wrapText="1"/>
    </xf>
    <xf numFmtId="0" fontId="2" fillId="9" borderId="16" xfId="7" applyFont="1" applyFill="1" applyBorder="1" applyAlignment="1" applyProtection="1">
      <alignment horizontal="center" vertical="center" wrapText="1"/>
    </xf>
    <xf numFmtId="0" fontId="40" fillId="9" borderId="16" xfId="7" applyFont="1" applyFill="1" applyBorder="1" applyAlignment="1" applyProtection="1">
      <alignment horizontal="center" vertical="center" wrapText="1"/>
    </xf>
    <xf numFmtId="0" fontId="12" fillId="9" borderId="16" xfId="7" applyFont="1" applyFill="1" applyBorder="1" applyAlignment="1" applyProtection="1">
      <alignment horizontal="center" vertical="center" wrapText="1"/>
    </xf>
    <xf numFmtId="0" fontId="2" fillId="9" borderId="14" xfId="7" applyFont="1" applyFill="1" applyBorder="1" applyAlignment="1" applyProtection="1">
      <alignment horizontal="center" vertical="center" wrapText="1"/>
    </xf>
    <xf numFmtId="0" fontId="40" fillId="9" borderId="14" xfId="7" applyFont="1" applyFill="1" applyBorder="1" applyAlignment="1" applyProtection="1">
      <alignment horizontal="center" vertical="center" wrapText="1"/>
    </xf>
    <xf numFmtId="0" fontId="12" fillId="9" borderId="14" xfId="7" applyFont="1" applyFill="1" applyBorder="1" applyAlignment="1" applyProtection="1">
      <alignment horizontal="center" vertical="center" wrapText="1"/>
    </xf>
    <xf numFmtId="0" fontId="40" fillId="5" borderId="1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12" fillId="0" borderId="18" xfId="0" applyFont="1" applyFill="1" applyBorder="1" applyAlignment="1">
      <alignment horizontal="center" vertical="center"/>
    </xf>
    <xf numFmtId="0" fontId="40" fillId="5" borderId="1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0" fontId="40" fillId="9" borderId="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 wrapText="1"/>
    </xf>
    <xf numFmtId="0" fontId="40" fillId="9" borderId="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 wrapText="1"/>
    </xf>
    <xf numFmtId="0" fontId="40" fillId="9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 wrapText="1"/>
    </xf>
    <xf numFmtId="0" fontId="40" fillId="9" borderId="1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 wrapText="1"/>
    </xf>
    <xf numFmtId="0" fontId="40" fillId="9" borderId="3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40" fillId="5" borderId="1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7" fillId="0" borderId="0" xfId="7" applyFont="1" applyFill="1" applyBorder="1" applyAlignment="1">
      <alignment vertical="center" wrapText="1"/>
    </xf>
    <xf numFmtId="0" fontId="4" fillId="0" borderId="0" xfId="7" applyFont="1" applyFill="1" applyAlignment="1">
      <alignment horizontal="center" vertical="center" wrapText="1"/>
    </xf>
    <xf numFmtId="0" fontId="4" fillId="0" borderId="0" xfId="8" applyFont="1" applyFill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40" fillId="9" borderId="1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15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40" fillId="5" borderId="16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40" fillId="5" borderId="1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40" fillId="9" borderId="1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40" fillId="5" borderId="16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center"/>
    </xf>
    <xf numFmtId="0" fontId="40" fillId="5" borderId="14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40" fillId="9" borderId="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40" fillId="5" borderId="14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40" fillId="5" borderId="16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center"/>
    </xf>
    <xf numFmtId="0" fontId="36" fillId="9" borderId="2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40" fillId="5" borderId="1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12" fillId="0" borderId="17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 wrapText="1"/>
    </xf>
    <xf numFmtId="0" fontId="40" fillId="9" borderId="3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40" fillId="9" borderId="1" xfId="0" applyFont="1" applyFill="1" applyBorder="1" applyAlignment="1">
      <alignment horizontal="center" vertical="center"/>
    </xf>
    <xf numFmtId="0" fontId="12" fillId="9" borderId="15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40" fillId="9" borderId="14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40" fillId="9" borderId="16" xfId="0" applyFont="1" applyFill="1" applyBorder="1" applyAlignment="1">
      <alignment horizontal="center" vertical="center"/>
    </xf>
    <xf numFmtId="0" fontId="8" fillId="0" borderId="3" xfId="5" applyFont="1" applyBorder="1" applyAlignment="1" applyProtection="1">
      <alignment horizontal="center" vertical="center"/>
    </xf>
    <xf numFmtId="0" fontId="40" fillId="5" borderId="1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40" fillId="9" borderId="1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40" fillId="9" borderId="14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40" fillId="9" borderId="16" xfId="0" applyFont="1" applyFill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/>
    </xf>
    <xf numFmtId="1" fontId="10" fillId="3" borderId="9" xfId="7" applyNumberFormat="1" applyFont="1" applyFill="1" applyBorder="1" applyAlignment="1" applyProtection="1">
      <alignment horizontal="center" vertical="center" wrapText="1"/>
    </xf>
    <xf numFmtId="0" fontId="11" fillId="0" borderId="4" xfId="7" applyFont="1" applyFill="1" applyBorder="1" applyAlignment="1" applyProtection="1">
      <alignment horizontal="center" vertical="center" wrapText="1"/>
    </xf>
    <xf numFmtId="0" fontId="12" fillId="0" borderId="3" xfId="0" applyFont="1" applyFill="1" applyBorder="1" applyAlignment="1">
      <alignment horizontal="center" vertical="center"/>
    </xf>
    <xf numFmtId="0" fontId="40" fillId="5" borderId="5" xfId="7" applyFont="1" applyFill="1" applyBorder="1" applyAlignment="1" applyProtection="1">
      <alignment horizontal="center" vertical="center" wrapText="1"/>
    </xf>
    <xf numFmtId="0" fontId="2" fillId="9" borderId="3" xfId="7" applyFont="1" applyFill="1" applyBorder="1" applyAlignment="1" applyProtection="1">
      <alignment horizontal="center" vertical="center" wrapText="1"/>
    </xf>
    <xf numFmtId="0" fontId="40" fillId="9" borderId="3" xfId="7" applyFont="1" applyFill="1" applyBorder="1" applyAlignment="1" applyProtection="1">
      <alignment horizontal="center" vertical="center" wrapText="1"/>
    </xf>
    <xf numFmtId="0" fontId="12" fillId="9" borderId="3" xfId="7" applyFont="1" applyFill="1" applyBorder="1" applyAlignment="1" applyProtection="1">
      <alignment horizontal="center" vertical="center" wrapText="1"/>
    </xf>
    <xf numFmtId="0" fontId="2" fillId="9" borderId="1" xfId="7" applyFont="1" applyFill="1" applyBorder="1" applyAlignment="1" applyProtection="1">
      <alignment horizontal="center" vertical="center" wrapText="1"/>
    </xf>
    <xf numFmtId="0" fontId="40" fillId="9" borderId="5" xfId="7" applyFont="1" applyFill="1" applyBorder="1" applyAlignment="1" applyProtection="1">
      <alignment horizontal="center" vertical="center" wrapText="1"/>
    </xf>
    <xf numFmtId="0" fontId="4" fillId="0" borderId="6" xfId="0" applyFont="1" applyFill="1" applyBorder="1" applyAlignment="1">
      <alignment horizontal="center"/>
    </xf>
    <xf numFmtId="0" fontId="53" fillId="6" borderId="15" xfId="0" applyFont="1" applyFill="1" applyBorder="1" applyAlignment="1">
      <alignment horizontal="center" vertical="center" textRotation="90"/>
    </xf>
    <xf numFmtId="0" fontId="53" fillId="6" borderId="6" xfId="0" applyFont="1" applyFill="1" applyBorder="1" applyAlignment="1">
      <alignment horizontal="center" vertical="center" textRotation="90"/>
    </xf>
    <xf numFmtId="0" fontId="53" fillId="6" borderId="17" xfId="0" applyFont="1" applyFill="1" applyBorder="1" applyAlignment="1">
      <alignment horizontal="center" vertical="center" textRotation="90"/>
    </xf>
    <xf numFmtId="0" fontId="40" fillId="5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12" fillId="0" borderId="15" xfId="0" applyFont="1" applyFill="1" applyBorder="1" applyAlignment="1">
      <alignment horizontal="center" vertical="center"/>
    </xf>
    <xf numFmtId="0" fontId="40" fillId="5" borderId="6" xfId="0" applyFont="1" applyFill="1" applyBorder="1" applyAlignment="1">
      <alignment horizontal="center" vertical="center"/>
    </xf>
    <xf numFmtId="0" fontId="4" fillId="0" borderId="15" xfId="0" applyFont="1" applyFill="1" applyBorder="1" applyAlignment="1">
      <alignment horizontal="center"/>
    </xf>
    <xf numFmtId="0" fontId="4" fillId="0" borderId="17" xfId="0" applyFont="1" applyFill="1" applyBorder="1" applyAlignment="1">
      <alignment horizontal="center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12" fillId="9" borderId="3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40" fillId="9" borderId="16" xfId="0" applyFont="1" applyFill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40" fillId="9" borderId="3" xfId="0" applyFont="1" applyFill="1" applyBorder="1" applyAlignment="1">
      <alignment horizontal="center" vertical="center"/>
    </xf>
    <xf numFmtId="0" fontId="40" fillId="5" borderId="17" xfId="0" applyFont="1" applyFill="1" applyBorder="1" applyAlignment="1">
      <alignment horizontal="center" vertical="center"/>
    </xf>
    <xf numFmtId="0" fontId="12" fillId="0" borderId="17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40" fillId="5" borderId="6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40" fillId="5" borderId="1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40" fillId="5" borderId="15" xfId="0" applyFont="1" applyFill="1" applyBorder="1" applyAlignment="1">
      <alignment horizontal="center" vertical="center"/>
    </xf>
    <xf numFmtId="0" fontId="40" fillId="5" borderId="6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0" borderId="18" xfId="0" applyFont="1" applyFill="1" applyBorder="1" applyAlignment="1">
      <alignment horizontal="center" vertical="center"/>
    </xf>
    <xf numFmtId="0" fontId="40" fillId="9" borderId="14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40" fillId="9" borderId="16" xfId="0" applyFont="1" applyFill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40" fillId="9" borderId="16" xfId="0" applyFont="1" applyFill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0" borderId="18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40" fillId="5" borderId="16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12" fillId="9" borderId="3" xfId="0" applyFont="1" applyFill="1" applyBorder="1" applyAlignment="1">
      <alignment horizontal="center" vertical="center"/>
    </xf>
    <xf numFmtId="0" fontId="12" fillId="0" borderId="18" xfId="0" applyFont="1" applyFill="1" applyBorder="1" applyAlignment="1">
      <alignment horizontal="center" vertical="center"/>
    </xf>
    <xf numFmtId="0" fontId="40" fillId="5" borderId="16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 wrapText="1"/>
    </xf>
    <xf numFmtId="1" fontId="6" fillId="0" borderId="6" xfId="0" applyNumberFormat="1" applyFont="1" applyFill="1" applyBorder="1" applyAlignment="1">
      <alignment horizontal="center" vertical="center"/>
    </xf>
    <xf numFmtId="1" fontId="6" fillId="6" borderId="6" xfId="0" applyNumberFormat="1" applyFont="1" applyFill="1" applyBorder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 wrapText="1"/>
    </xf>
    <xf numFmtId="0" fontId="40" fillId="5" borderId="1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52" fillId="0" borderId="6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12" fillId="0" borderId="18" xfId="0" applyFont="1" applyFill="1" applyBorder="1" applyAlignment="1">
      <alignment horizontal="center" vertical="center"/>
    </xf>
    <xf numFmtId="0" fontId="40" fillId="5" borderId="16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40" fillId="9" borderId="14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40" fillId="9" borderId="1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65" fillId="6" borderId="15" xfId="7" applyFont="1" applyFill="1" applyBorder="1" applyAlignment="1" applyProtection="1">
      <alignment horizontal="center" vertical="center" textRotation="90" wrapText="1"/>
    </xf>
    <xf numFmtId="0" fontId="40" fillId="5" borderId="16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center"/>
    </xf>
    <xf numFmtId="0" fontId="40" fillId="9" borderId="14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40" fillId="9" borderId="14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1" fontId="41" fillId="6" borderId="1" xfId="7" applyNumberFormat="1" applyFont="1" applyFill="1" applyBorder="1" applyAlignment="1" applyProtection="1">
      <alignment horizontal="center" vertical="center" wrapText="1"/>
    </xf>
    <xf numFmtId="0" fontId="11" fillId="0" borderId="3" xfId="7" applyFont="1" applyFill="1" applyBorder="1" applyAlignment="1" applyProtection="1">
      <alignment vertical="center" wrapText="1"/>
    </xf>
    <xf numFmtId="1" fontId="41" fillId="0" borderId="15" xfId="7" applyNumberFormat="1" applyFont="1" applyFill="1" applyBorder="1" applyAlignment="1" applyProtection="1">
      <alignment horizontal="center" vertical="center" wrapText="1"/>
    </xf>
    <xf numFmtId="1" fontId="10" fillId="3" borderId="28" xfId="7" applyNumberFormat="1" applyFont="1" applyFill="1" applyBorder="1" applyAlignment="1" applyProtection="1">
      <alignment horizontal="center" vertical="center" wrapText="1"/>
    </xf>
    <xf numFmtId="0" fontId="40" fillId="5" borderId="22" xfId="7" applyFont="1" applyFill="1" applyBorder="1" applyAlignment="1" applyProtection="1">
      <alignment horizontal="center" vertical="center" wrapText="1"/>
    </xf>
    <xf numFmtId="0" fontId="40" fillId="9" borderId="16" xfId="0" applyFont="1" applyFill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12" fillId="9" borderId="3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40" fillId="5" borderId="16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40" fillId="9" borderId="16" xfId="0" applyFont="1" applyFill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/>
    </xf>
    <xf numFmtId="0" fontId="40" fillId="9" borderId="30" xfId="7" applyFont="1" applyFill="1" applyBorder="1" applyAlignment="1" applyProtection="1">
      <alignment horizontal="center" vertical="center" wrapText="1"/>
    </xf>
    <xf numFmtId="0" fontId="12" fillId="9" borderId="15" xfId="7" applyFont="1" applyFill="1" applyBorder="1" applyAlignment="1" applyProtection="1">
      <alignment horizontal="center" vertical="center" wrapText="1"/>
    </xf>
    <xf numFmtId="0" fontId="12" fillId="0" borderId="3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center"/>
    </xf>
    <xf numFmtId="0" fontId="40" fillId="5" borderId="16" xfId="0" applyFont="1" applyFill="1" applyBorder="1" applyAlignment="1">
      <alignment horizontal="center" vertical="center"/>
    </xf>
    <xf numFmtId="0" fontId="2" fillId="0" borderId="1" xfId="7" applyFont="1" applyFill="1" applyBorder="1" applyAlignment="1" applyProtection="1">
      <alignment horizontal="center" vertical="center" wrapText="1"/>
    </xf>
    <xf numFmtId="0" fontId="12" fillId="0" borderId="1" xfId="7" applyFont="1" applyFill="1" applyBorder="1" applyAlignment="1" applyProtection="1">
      <alignment horizontal="center" vertical="center" wrapText="1"/>
    </xf>
    <xf numFmtId="0" fontId="40" fillId="5" borderId="1" xfId="7" applyFont="1" applyFill="1" applyBorder="1" applyAlignment="1" applyProtection="1">
      <alignment horizontal="center" vertical="center" wrapText="1"/>
    </xf>
    <xf numFmtId="0" fontId="40" fillId="9" borderId="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40" fillId="9" borderId="16" xfId="0" applyFont="1" applyFill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 wrapText="1"/>
    </xf>
    <xf numFmtId="0" fontId="40" fillId="9" borderId="1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40" fillId="5" borderId="1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12" fillId="9" borderId="15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40" fillId="9" borderId="14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40" fillId="9" borderId="16" xfId="0" applyFont="1" applyFill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/>
    </xf>
    <xf numFmtId="0" fontId="40" fillId="9" borderId="22" xfId="7" applyFont="1" applyFill="1" applyBorder="1" applyAlignment="1" applyProtection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40" fillId="9" borderId="14" xfId="0" applyFont="1" applyFill="1" applyBorder="1" applyAlignment="1">
      <alignment horizontal="center" vertical="center"/>
    </xf>
    <xf numFmtId="0" fontId="12" fillId="9" borderId="14" xfId="0" applyFont="1" applyFill="1" applyBorder="1" applyAlignment="1">
      <alignment horizontal="center" vertical="center"/>
    </xf>
    <xf numFmtId="0" fontId="40" fillId="9" borderId="16" xfId="0" applyFont="1" applyFill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/>
    </xf>
    <xf numFmtId="0" fontId="40" fillId="9" borderId="1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40" fillId="5" borderId="1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/>
    </xf>
    <xf numFmtId="0" fontId="40" fillId="5" borderId="16" xfId="7" applyFont="1" applyFill="1" applyBorder="1" applyAlignment="1" applyProtection="1">
      <alignment horizontal="center" vertical="center" wrapText="1"/>
    </xf>
    <xf numFmtId="0" fontId="2" fillId="0" borderId="16" xfId="7" applyFont="1" applyFill="1" applyBorder="1" applyAlignment="1" applyProtection="1">
      <alignment horizontal="center" vertical="center" wrapText="1"/>
    </xf>
    <xf numFmtId="0" fontId="12" fillId="0" borderId="16" xfId="7" applyFont="1" applyFill="1" applyBorder="1" applyAlignment="1" applyProtection="1">
      <alignment horizontal="center" vertical="center" wrapText="1"/>
    </xf>
    <xf numFmtId="0" fontId="12" fillId="0" borderId="14" xfId="0" applyFont="1" applyFill="1" applyBorder="1" applyAlignment="1">
      <alignment horizontal="center" vertical="center"/>
    </xf>
    <xf numFmtId="0" fontId="40" fillId="5" borderId="14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40" fillId="5" borderId="3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40" fillId="5" borderId="1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 wrapText="1"/>
    </xf>
    <xf numFmtId="0" fontId="40" fillId="5" borderId="17" xfId="0" applyFont="1" applyFill="1" applyBorder="1" applyAlignment="1">
      <alignment horizontal="center" vertical="center"/>
    </xf>
    <xf numFmtId="0" fontId="12" fillId="0" borderId="17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 wrapText="1"/>
    </xf>
    <xf numFmtId="0" fontId="40" fillId="9" borderId="1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12" fillId="9" borderId="6" xfId="0" applyFont="1" applyFill="1" applyBorder="1" applyAlignment="1">
      <alignment horizontal="center" vertical="center"/>
    </xf>
    <xf numFmtId="0" fontId="12" fillId="0" borderId="18" xfId="0" applyFont="1" applyFill="1" applyBorder="1" applyAlignment="1">
      <alignment horizontal="center" vertical="center"/>
    </xf>
    <xf numFmtId="0" fontId="40" fillId="5" borderId="14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  <xf numFmtId="0" fontId="36" fillId="0" borderId="14" xfId="0" applyFont="1" applyFill="1" applyBorder="1" applyAlignment="1">
      <alignment horizontal="center" vertical="center" wrapText="1"/>
    </xf>
    <xf numFmtId="0" fontId="12" fillId="0" borderId="18" xfId="7" applyFont="1" applyFill="1" applyBorder="1" applyAlignment="1" applyProtection="1">
      <alignment horizontal="center" vertical="center" wrapText="1"/>
    </xf>
    <xf numFmtId="0" fontId="40" fillId="5" borderId="23" xfId="7" applyFont="1" applyFill="1" applyBorder="1" applyAlignment="1" applyProtection="1">
      <alignment horizontal="center" vertical="center" wrapText="1"/>
    </xf>
    <xf numFmtId="0" fontId="12" fillId="0" borderId="15" xfId="7" applyFont="1" applyFill="1" applyBorder="1" applyAlignment="1" applyProtection="1">
      <alignment horizontal="center" vertical="center" wrapText="1"/>
    </xf>
    <xf numFmtId="0" fontId="40" fillId="5" borderId="30" xfId="7" applyFont="1" applyFill="1" applyBorder="1" applyAlignment="1" applyProtection="1">
      <alignment horizontal="center" vertical="center" wrapText="1"/>
    </xf>
    <xf numFmtId="0" fontId="2" fillId="0" borderId="3" xfId="7" applyFont="1" applyFill="1" applyBorder="1" applyAlignment="1" applyProtection="1">
      <alignment horizontal="center" vertical="center" wrapText="1"/>
    </xf>
    <xf numFmtId="0" fontId="12" fillId="0" borderId="3" xfId="7" applyFont="1" applyFill="1" applyBorder="1" applyAlignment="1" applyProtection="1">
      <alignment horizontal="center" vertical="center" wrapText="1"/>
    </xf>
    <xf numFmtId="0" fontId="40" fillId="5" borderId="3" xfId="7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 vertical="center"/>
    </xf>
    <xf numFmtId="0" fontId="4" fillId="12" borderId="6" xfId="0" applyFont="1" applyFill="1" applyBorder="1" applyAlignment="1">
      <alignment horizontal="center"/>
    </xf>
    <xf numFmtId="0" fontId="4" fillId="12" borderId="17" xfId="0" applyFont="1" applyFill="1" applyBorder="1" applyAlignment="1">
      <alignment horizontal="center"/>
    </xf>
    <xf numFmtId="0" fontId="53" fillId="6" borderId="6" xfId="0" applyFont="1" applyFill="1" applyBorder="1" applyAlignment="1">
      <alignment horizontal="center" vertical="center" textRotation="90"/>
    </xf>
    <xf numFmtId="0" fontId="53" fillId="6" borderId="17" xfId="0" applyFont="1" applyFill="1" applyBorder="1" applyAlignment="1">
      <alignment horizontal="center" vertical="center" textRotation="90"/>
    </xf>
    <xf numFmtId="0" fontId="5" fillId="5" borderId="6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1" fontId="6" fillId="0" borderId="6" xfId="0" applyNumberFormat="1" applyFont="1" applyFill="1" applyBorder="1" applyAlignment="1">
      <alignment horizontal="center" vertical="center"/>
    </xf>
    <xf numFmtId="1" fontId="6" fillId="0" borderId="17" xfId="0" applyNumberFormat="1" applyFont="1" applyFill="1" applyBorder="1" applyAlignment="1">
      <alignment horizontal="center" vertical="center"/>
    </xf>
    <xf numFmtId="1" fontId="6" fillId="6" borderId="6" xfId="0" applyNumberFormat="1" applyFont="1" applyFill="1" applyBorder="1" applyAlignment="1">
      <alignment horizontal="center" vertical="center"/>
    </xf>
    <xf numFmtId="1" fontId="6" fillId="6" borderId="17" xfId="0" applyNumberFormat="1" applyFont="1" applyFill="1" applyBorder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1" fontId="10" fillId="3" borderId="17" xfId="0" applyNumberFormat="1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 wrapText="1"/>
    </xf>
    <xf numFmtId="0" fontId="11" fillId="0" borderId="17" xfId="0" applyFont="1" applyFill="1" applyBorder="1" applyAlignment="1">
      <alignment horizontal="center" vertical="center" wrapText="1"/>
    </xf>
    <xf numFmtId="0" fontId="5" fillId="0" borderId="15" xfId="0" applyFont="1" applyFill="1" applyBorder="1" applyAlignment="1">
      <alignment horizontal="center" vertical="center" wrapText="1"/>
    </xf>
    <xf numFmtId="0" fontId="5" fillId="0" borderId="6" xfId="0" applyFont="1" applyFill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40" fillId="5" borderId="15" xfId="0" applyFont="1" applyFill="1" applyBorder="1" applyAlignment="1">
      <alignment horizontal="center" vertical="center"/>
    </xf>
    <xf numFmtId="0" fontId="40" fillId="5" borderId="3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6" borderId="15" xfId="0" applyNumberFormat="1" applyFont="1" applyFill="1" applyBorder="1" applyAlignment="1">
      <alignment horizontal="center" vertical="center"/>
    </xf>
    <xf numFmtId="1" fontId="10" fillId="3" borderId="15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40" fillId="5" borderId="1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 wrapText="1"/>
    </xf>
    <xf numFmtId="0" fontId="40" fillId="5" borderId="17" xfId="0" applyFont="1" applyFill="1" applyBorder="1" applyAlignment="1">
      <alignment horizontal="center" vertical="center"/>
    </xf>
    <xf numFmtId="0" fontId="12" fillId="0" borderId="17" xfId="0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 wrapText="1"/>
    </xf>
    <xf numFmtId="0" fontId="12" fillId="0" borderId="6" xfId="0" applyFont="1" applyFill="1" applyBorder="1" applyAlignment="1">
      <alignment horizontal="center" vertical="center" wrapText="1"/>
    </xf>
    <xf numFmtId="0" fontId="12" fillId="0" borderId="17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 vertical="center" wrapText="1"/>
    </xf>
    <xf numFmtId="0" fontId="2" fillId="9" borderId="3" xfId="0" applyFont="1" applyFill="1" applyBorder="1" applyAlignment="1">
      <alignment horizontal="center" vertical="center" wrapText="1"/>
    </xf>
    <xf numFmtId="0" fontId="40" fillId="9" borderId="1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 textRotation="90"/>
    </xf>
    <xf numFmtId="0" fontId="6" fillId="6" borderId="6" xfId="0" applyFont="1" applyFill="1" applyBorder="1" applyAlignment="1">
      <alignment horizontal="center" vertical="center" textRotation="90"/>
    </xf>
    <xf numFmtId="0" fontId="6" fillId="6" borderId="17" xfId="0" applyFont="1" applyFill="1" applyBorder="1" applyAlignment="1">
      <alignment horizontal="center" vertical="center" textRotation="90"/>
    </xf>
    <xf numFmtId="0" fontId="6" fillId="6" borderId="3" xfId="0" applyFont="1" applyFill="1" applyBorder="1" applyAlignment="1">
      <alignment horizontal="center" vertical="center" textRotation="90"/>
    </xf>
    <xf numFmtId="0" fontId="7" fillId="0" borderId="1" xfId="0" applyFont="1" applyBorder="1" applyAlignment="1">
      <alignment horizontal="center" vertical="center" wrapText="1"/>
    </xf>
    <xf numFmtId="0" fontId="4" fillId="12" borderId="15" xfId="0" applyFont="1" applyFill="1" applyBorder="1" applyAlignment="1">
      <alignment horizontal="center"/>
    </xf>
    <xf numFmtId="0" fontId="53" fillId="6" borderId="15" xfId="0" applyFont="1" applyFill="1" applyBorder="1" applyAlignment="1">
      <alignment horizontal="center" vertical="center" textRotation="90"/>
    </xf>
    <xf numFmtId="0" fontId="7" fillId="0" borderId="15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1" fontId="6" fillId="0" borderId="1" xfId="0" applyNumberFormat="1" applyFont="1" applyFill="1" applyBorder="1" applyAlignment="1">
      <alignment horizontal="center" vertical="center"/>
    </xf>
    <xf numFmtId="1" fontId="6" fillId="6" borderId="1" xfId="0" applyNumberFormat="1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6" borderId="15" xfId="0" applyFont="1" applyFill="1" applyBorder="1" applyAlignment="1">
      <alignment horizontal="center" vertical="center"/>
    </xf>
    <xf numFmtId="0" fontId="3" fillId="6" borderId="17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1" fontId="6" fillId="6" borderId="3" xfId="0" applyNumberFormat="1" applyFont="1" applyFill="1" applyBorder="1" applyAlignment="1">
      <alignment horizontal="center" vertical="center"/>
    </xf>
    <xf numFmtId="1" fontId="10" fillId="3" borderId="3" xfId="0" applyNumberFormat="1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1" fillId="0" borderId="15" xfId="0" applyFont="1" applyFill="1" applyBorder="1" applyAlignment="1">
      <alignment horizontal="center" vertical="center" wrapText="1"/>
    </xf>
    <xf numFmtId="0" fontId="12" fillId="0" borderId="15" xfId="0" applyFont="1" applyFill="1" applyBorder="1" applyAlignment="1">
      <alignment horizontal="center" vertical="center" wrapText="1"/>
    </xf>
    <xf numFmtId="1" fontId="6" fillId="0" borderId="3" xfId="0" applyNumberFormat="1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52" fillId="0" borderId="6" xfId="0" applyFont="1" applyBorder="1" applyAlignment="1">
      <alignment horizontal="center" vertical="center" wrapText="1"/>
    </xf>
    <xf numFmtId="0" fontId="52" fillId="0" borderId="17" xfId="0" applyFont="1" applyBorder="1" applyAlignment="1">
      <alignment horizontal="center" vertical="center" wrapText="1"/>
    </xf>
    <xf numFmtId="0" fontId="12" fillId="9" borderId="6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40" fillId="5" borderId="6" xfId="0" applyFont="1" applyFill="1" applyBorder="1" applyAlignment="1">
      <alignment horizontal="center" vertical="center"/>
    </xf>
    <xf numFmtId="0" fontId="3" fillId="11" borderId="8" xfId="0" applyFont="1" applyFill="1" applyBorder="1" applyAlignment="1">
      <alignment horizontal="center" vertical="center"/>
    </xf>
    <xf numFmtId="0" fontId="3" fillId="11" borderId="13" xfId="0" applyFont="1" applyFill="1" applyBorder="1" applyAlignment="1">
      <alignment horizontal="center" vertical="center"/>
    </xf>
    <xf numFmtId="0" fontId="3" fillId="11" borderId="5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  <xf numFmtId="0" fontId="12" fillId="9" borderId="1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/>
    </xf>
    <xf numFmtId="1" fontId="10" fillId="3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54" fillId="0" borderId="8" xfId="5" applyFont="1" applyBorder="1" applyAlignment="1" applyProtection="1">
      <alignment horizontal="left" vertical="center" wrapText="1"/>
    </xf>
    <xf numFmtId="0" fontId="54" fillId="0" borderId="13" xfId="5" applyFont="1" applyBorder="1" applyAlignment="1" applyProtection="1">
      <alignment horizontal="left" vertical="center" wrapText="1"/>
    </xf>
    <xf numFmtId="0" fontId="30" fillId="6" borderId="8" xfId="5" applyFont="1" applyFill="1" applyBorder="1" applyAlignment="1" applyProtection="1">
      <alignment horizontal="center" vertical="center" wrapText="1"/>
    </xf>
    <xf numFmtId="0" fontId="30" fillId="6" borderId="13" xfId="5" applyFont="1" applyFill="1" applyBorder="1" applyAlignment="1" applyProtection="1">
      <alignment horizontal="center" vertical="center" wrapText="1"/>
    </xf>
    <xf numFmtId="0" fontId="30" fillId="6" borderId="5" xfId="5" applyFont="1" applyFill="1" applyBorder="1" applyAlignment="1" applyProtection="1">
      <alignment horizontal="center" vertical="center" wrapText="1"/>
    </xf>
    <xf numFmtId="0" fontId="33" fillId="3" borderId="9" xfId="0" applyFont="1" applyFill="1" applyBorder="1" applyAlignment="1">
      <alignment horizontal="center" vertical="center" wrapText="1"/>
    </xf>
    <xf numFmtId="0" fontId="33" fillId="3" borderId="4" xfId="0" applyFont="1" applyFill="1" applyBorder="1" applyAlignment="1">
      <alignment horizontal="center" vertical="center" wrapText="1"/>
    </xf>
    <xf numFmtId="0" fontId="33" fillId="3" borderId="10" xfId="0" applyFont="1" applyFill="1" applyBorder="1" applyAlignment="1">
      <alignment horizontal="center" vertical="center" wrapText="1"/>
    </xf>
    <xf numFmtId="0" fontId="33" fillId="3" borderId="20" xfId="0" applyFont="1" applyFill="1" applyBorder="1" applyAlignment="1">
      <alignment horizontal="center" vertical="center" wrapText="1"/>
    </xf>
    <xf numFmtId="0" fontId="33" fillId="3" borderId="7" xfId="0" applyFont="1" applyFill="1" applyBorder="1" applyAlignment="1">
      <alignment horizontal="center" vertical="center" wrapText="1"/>
    </xf>
    <xf numFmtId="0" fontId="33" fillId="3" borderId="19" xfId="0" applyFont="1" applyFill="1" applyBorder="1" applyAlignment="1">
      <alignment horizontal="center" vertical="center" wrapText="1"/>
    </xf>
    <xf numFmtId="0" fontId="32" fillId="3" borderId="9" xfId="0" applyFont="1" applyFill="1" applyBorder="1" applyAlignment="1">
      <alignment horizontal="center" vertical="center" wrapText="1"/>
    </xf>
    <xf numFmtId="0" fontId="32" fillId="3" borderId="12" xfId="0" applyFont="1" applyFill="1" applyBorder="1" applyAlignment="1">
      <alignment horizontal="center" vertical="center" wrapText="1"/>
    </xf>
    <xf numFmtId="0" fontId="32" fillId="3" borderId="4" xfId="0" applyFont="1" applyFill="1" applyBorder="1" applyAlignment="1">
      <alignment horizontal="center" vertical="center" wrapText="1"/>
    </xf>
    <xf numFmtId="0" fontId="32" fillId="3" borderId="7" xfId="0" applyFont="1" applyFill="1" applyBorder="1" applyAlignment="1">
      <alignment horizontal="center" vertical="center" wrapText="1"/>
    </xf>
    <xf numFmtId="0" fontId="32" fillId="3" borderId="11" xfId="0" applyFont="1" applyFill="1" applyBorder="1" applyAlignment="1">
      <alignment horizontal="center" vertical="center" wrapText="1"/>
    </xf>
    <xf numFmtId="0" fontId="32" fillId="3" borderId="19" xfId="0" applyFont="1" applyFill="1" applyBorder="1" applyAlignment="1">
      <alignment horizontal="center" vertical="center" wrapText="1"/>
    </xf>
    <xf numFmtId="0" fontId="30" fillId="0" borderId="1" xfId="5" applyFont="1" applyFill="1" applyBorder="1" applyAlignment="1" applyProtection="1">
      <alignment horizontal="center" vertical="center" wrapText="1"/>
    </xf>
    <xf numFmtId="0" fontId="30" fillId="0" borderId="6" xfId="5" applyFont="1" applyFill="1" applyBorder="1" applyAlignment="1" applyProtection="1">
      <alignment horizontal="center" vertical="center" wrapText="1"/>
    </xf>
    <xf numFmtId="0" fontId="30" fillId="0" borderId="3" xfId="5" applyFont="1" applyFill="1" applyBorder="1" applyAlignment="1" applyProtection="1">
      <alignment horizontal="center" vertical="center" wrapText="1"/>
    </xf>
    <xf numFmtId="0" fontId="1" fillId="6" borderId="8" xfId="0" applyFont="1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 wrapText="1"/>
    </xf>
    <xf numFmtId="0" fontId="1" fillId="6" borderId="5" xfId="0" applyFont="1" applyFill="1" applyBorder="1" applyAlignment="1">
      <alignment horizontal="center" vertical="center" wrapText="1"/>
    </xf>
    <xf numFmtId="0" fontId="4" fillId="0" borderId="15" xfId="0" applyFont="1" applyFill="1" applyBorder="1" applyAlignment="1">
      <alignment horizontal="center"/>
    </xf>
    <xf numFmtId="0" fontId="4" fillId="0" borderId="17" xfId="0" applyFont="1" applyFill="1" applyBorder="1" applyAlignment="1">
      <alignment horizontal="center"/>
    </xf>
    <xf numFmtId="0" fontId="53" fillId="6" borderId="1" xfId="0" applyFont="1" applyFill="1" applyBorder="1" applyAlignment="1">
      <alignment horizontal="center" vertical="center" textRotation="90"/>
    </xf>
    <xf numFmtId="0" fontId="52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/>
    </xf>
    <xf numFmtId="0" fontId="6" fillId="6" borderId="15" xfId="0" applyFont="1" applyFill="1" applyBorder="1" applyAlignment="1">
      <alignment horizontal="center" vertical="center" textRotation="90"/>
    </xf>
    <xf numFmtId="0" fontId="52" fillId="0" borderId="1" xfId="0" applyFont="1" applyFill="1" applyBorder="1" applyAlignment="1">
      <alignment horizontal="center" vertical="center" wrapText="1"/>
    </xf>
    <xf numFmtId="0" fontId="52" fillId="0" borderId="6" xfId="0" applyFont="1" applyFill="1" applyBorder="1" applyAlignment="1">
      <alignment horizontal="center" vertical="center" wrapText="1"/>
    </xf>
    <xf numFmtId="0" fontId="52" fillId="0" borderId="17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 wrapText="1"/>
    </xf>
    <xf numFmtId="0" fontId="2" fillId="9" borderId="15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40" fillId="9" borderId="15" xfId="0" applyFont="1" applyFill="1" applyBorder="1" applyAlignment="1">
      <alignment horizontal="center" vertical="center"/>
    </xf>
    <xf numFmtId="0" fontId="40" fillId="9" borderId="17" xfId="0" applyFont="1" applyFill="1" applyBorder="1" applyAlignment="1">
      <alignment horizontal="center" vertical="center"/>
    </xf>
    <xf numFmtId="0" fontId="12" fillId="9" borderId="15" xfId="0" applyFont="1" applyFill="1" applyBorder="1" applyAlignment="1">
      <alignment horizontal="center" vertical="center"/>
    </xf>
    <xf numFmtId="0" fontId="12" fillId="9" borderId="17" xfId="0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center" vertical="center" wrapText="1"/>
    </xf>
    <xf numFmtId="0" fontId="36" fillId="0" borderId="3" xfId="0" applyFont="1" applyFill="1" applyBorder="1" applyAlignment="1">
      <alignment horizontal="center" vertical="center" wrapText="1"/>
    </xf>
    <xf numFmtId="0" fontId="36" fillId="0" borderId="17" xfId="0" applyFont="1" applyFill="1" applyBorder="1" applyAlignment="1">
      <alignment horizontal="center" vertical="center" wrapText="1"/>
    </xf>
    <xf numFmtId="0" fontId="4" fillId="0" borderId="15" xfId="0" applyFont="1" applyFill="1" applyBorder="1" applyAlignment="1">
      <alignment horizontal="center" vertical="center" wrapText="1"/>
    </xf>
    <xf numFmtId="0" fontId="4" fillId="0" borderId="17" xfId="0" applyFont="1" applyFill="1" applyBorder="1" applyAlignment="1">
      <alignment horizontal="center" vertical="center" wrapText="1"/>
    </xf>
    <xf numFmtId="0" fontId="52" fillId="0" borderId="15" xfId="0" applyFont="1" applyFill="1" applyBorder="1" applyAlignment="1">
      <alignment horizontal="center" vertical="center" wrapText="1"/>
    </xf>
    <xf numFmtId="0" fontId="60" fillId="0" borderId="15" xfId="0" applyFont="1" applyFill="1" applyBorder="1" applyAlignment="1">
      <alignment horizontal="center" vertical="center" wrapText="1"/>
    </xf>
    <xf numFmtId="0" fontId="60" fillId="0" borderId="17" xfId="0" applyFont="1" applyFill="1" applyBorder="1" applyAlignment="1">
      <alignment horizontal="center" vertical="center" wrapText="1"/>
    </xf>
    <xf numFmtId="0" fontId="52" fillId="0" borderId="3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0" borderId="15" xfId="0" applyFont="1" applyFill="1" applyBorder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60" fillId="0" borderId="10" xfId="0" applyFont="1" applyBorder="1" applyAlignment="1">
      <alignment horizontal="center" vertical="center" wrapText="1"/>
    </xf>
    <xf numFmtId="0" fontId="60" fillId="0" borderId="17" xfId="0" applyFont="1" applyBorder="1" applyAlignment="1">
      <alignment horizontal="center" vertical="center" wrapText="1"/>
    </xf>
    <xf numFmtId="0" fontId="52" fillId="0" borderId="10" xfId="0" applyFont="1" applyBorder="1" applyAlignment="1">
      <alignment horizontal="center" vertical="center" wrapText="1"/>
    </xf>
    <xf numFmtId="0" fontId="7" fillId="0" borderId="17" xfId="0" applyFont="1" applyFill="1" applyBorder="1" applyAlignment="1">
      <alignment horizontal="center" vertical="center" wrapText="1"/>
    </xf>
    <xf numFmtId="0" fontId="4" fillId="7" borderId="6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 vertical="center"/>
    </xf>
    <xf numFmtId="0" fontId="3" fillId="10" borderId="13" xfId="0" applyFont="1" applyFill="1" applyBorder="1" applyAlignment="1">
      <alignment horizontal="center" vertical="center"/>
    </xf>
    <xf numFmtId="0" fontId="3" fillId="10" borderId="5" xfId="0" applyFont="1" applyFill="1" applyBorder="1" applyAlignment="1">
      <alignment horizontal="center" vertical="center"/>
    </xf>
    <xf numFmtId="0" fontId="7" fillId="0" borderId="1" xfId="5" applyFont="1" applyBorder="1" applyAlignment="1" applyProtection="1">
      <alignment horizontal="center" vertical="center" wrapText="1"/>
    </xf>
    <xf numFmtId="0" fontId="7" fillId="0" borderId="6" xfId="5" applyFont="1" applyBorder="1" applyAlignment="1" applyProtection="1">
      <alignment horizontal="center" vertical="center" wrapText="1"/>
    </xf>
    <xf numFmtId="0" fontId="7" fillId="0" borderId="17" xfId="5" applyFont="1" applyBorder="1" applyAlignment="1" applyProtection="1">
      <alignment horizontal="center" vertical="center" wrapText="1"/>
    </xf>
    <xf numFmtId="0" fontId="39" fillId="5" borderId="15" xfId="0" applyFont="1" applyFill="1" applyBorder="1" applyAlignment="1">
      <alignment horizontal="center" vertical="center" wrapText="1"/>
    </xf>
    <xf numFmtId="0" fontId="39" fillId="5" borderId="6" xfId="0" applyFont="1" applyFill="1" applyBorder="1" applyAlignment="1">
      <alignment horizontal="center" vertical="center" wrapText="1"/>
    </xf>
    <xf numFmtId="0" fontId="39" fillId="5" borderId="17" xfId="0" applyFont="1" applyFill="1" applyBorder="1" applyAlignment="1">
      <alignment horizontal="center" vertical="center" wrapText="1"/>
    </xf>
    <xf numFmtId="0" fontId="7" fillId="0" borderId="15" xfId="5" applyFont="1" applyBorder="1" applyAlignment="1" applyProtection="1">
      <alignment horizontal="center" vertical="center" wrapText="1"/>
    </xf>
    <xf numFmtId="0" fontId="39" fillId="5" borderId="1" xfId="0" applyFont="1" applyFill="1" applyBorder="1" applyAlignment="1">
      <alignment horizontal="center" vertical="center" wrapText="1"/>
    </xf>
    <xf numFmtId="0" fontId="4" fillId="7" borderId="15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 vertical="center" wrapText="1"/>
    </xf>
    <xf numFmtId="0" fontId="16" fillId="0" borderId="6" xfId="0" applyFont="1" applyFill="1" applyBorder="1" applyAlignment="1">
      <alignment horizontal="center" vertical="center" wrapText="1"/>
    </xf>
    <xf numFmtId="0" fontId="4" fillId="7" borderId="17" xfId="0" applyFont="1" applyFill="1" applyBorder="1" applyAlignment="1">
      <alignment horizontal="center"/>
    </xf>
    <xf numFmtId="0" fontId="16" fillId="0" borderId="17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7" fillId="0" borderId="3" xfId="5" applyFont="1" applyBorder="1" applyAlignment="1" applyProtection="1">
      <alignment horizontal="center" vertical="center" wrapText="1"/>
    </xf>
    <xf numFmtId="0" fontId="39" fillId="5" borderId="3" xfId="0" applyFont="1" applyFill="1" applyBorder="1" applyAlignment="1">
      <alignment horizontal="center" vertical="center" wrapText="1"/>
    </xf>
    <xf numFmtId="1" fontId="6" fillId="0" borderId="18" xfId="0" applyNumberFormat="1" applyFont="1" applyFill="1" applyBorder="1" applyAlignment="1">
      <alignment horizontal="center" vertical="center"/>
    </xf>
    <xf numFmtId="1" fontId="6" fillId="6" borderId="18" xfId="0" applyNumberFormat="1" applyFont="1" applyFill="1" applyBorder="1" applyAlignment="1">
      <alignment horizontal="center" vertical="center"/>
    </xf>
    <xf numFmtId="0" fontId="39" fillId="5" borderId="18" xfId="0" applyFont="1" applyFill="1" applyBorder="1" applyAlignment="1">
      <alignment horizontal="center" vertical="center" wrapText="1"/>
    </xf>
    <xf numFmtId="0" fontId="11" fillId="0" borderId="18" xfId="0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/>
    </xf>
    <xf numFmtId="0" fontId="4" fillId="0" borderId="21" xfId="0" applyFont="1" applyFill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5" fillId="0" borderId="18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40" fillId="5" borderId="18" xfId="0" applyFont="1" applyFill="1" applyBorder="1" applyAlignment="1">
      <alignment horizontal="center" vertical="center"/>
    </xf>
    <xf numFmtId="0" fontId="12" fillId="0" borderId="18" xfId="0" applyFont="1" applyFill="1" applyBorder="1" applyAlignment="1">
      <alignment horizontal="center" vertical="center"/>
    </xf>
    <xf numFmtId="0" fontId="2" fillId="9" borderId="18" xfId="0" applyFont="1" applyFill="1" applyBorder="1" applyAlignment="1">
      <alignment horizontal="center" vertical="center" wrapText="1"/>
    </xf>
    <xf numFmtId="0" fontId="40" fillId="9" borderId="18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center"/>
    </xf>
    <xf numFmtId="0" fontId="12" fillId="0" borderId="18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40" fillId="9" borderId="1" xfId="0" applyFont="1" applyFill="1" applyBorder="1" applyAlignment="1" applyProtection="1">
      <alignment horizontal="center" vertical="center" wrapText="1"/>
    </xf>
    <xf numFmtId="0" fontId="40" fillId="9" borderId="3" xfId="0" applyFont="1" applyFill="1" applyBorder="1" applyAlignment="1" applyProtection="1">
      <alignment horizontal="center" vertical="center" wrapText="1"/>
    </xf>
    <xf numFmtId="0" fontId="12" fillId="9" borderId="15" xfId="0" applyFont="1" applyFill="1" applyBorder="1" applyAlignment="1" applyProtection="1">
      <alignment horizontal="center" vertical="center" wrapText="1"/>
    </xf>
    <xf numFmtId="0" fontId="12" fillId="9" borderId="3" xfId="0" applyFont="1" applyFill="1" applyBorder="1" applyAlignment="1" applyProtection="1">
      <alignment horizontal="center" vertical="center" wrapText="1"/>
    </xf>
    <xf numFmtId="0" fontId="40" fillId="9" borderId="17" xfId="0" applyFont="1" applyFill="1" applyBorder="1" applyAlignment="1" applyProtection="1">
      <alignment horizontal="center" vertical="center" wrapText="1"/>
    </xf>
    <xf numFmtId="0" fontId="12" fillId="9" borderId="1" xfId="0" applyFont="1" applyFill="1" applyBorder="1" applyAlignment="1" applyProtection="1">
      <alignment horizontal="center" vertical="center" wrapText="1"/>
    </xf>
    <xf numFmtId="0" fontId="12" fillId="9" borderId="17" xfId="0" applyFont="1" applyFill="1" applyBorder="1" applyAlignment="1" applyProtection="1">
      <alignment horizontal="center" vertical="center" wrapText="1"/>
    </xf>
    <xf numFmtId="1" fontId="10" fillId="3" borderId="6" xfId="0" applyNumberFormat="1" applyFont="1" applyFill="1" applyBorder="1" applyAlignment="1" applyProtection="1">
      <alignment horizontal="center" vertical="center" wrapText="1"/>
    </xf>
    <xf numFmtId="0" fontId="11" fillId="0" borderId="6" xfId="0" applyFont="1" applyFill="1" applyBorder="1" applyAlignment="1" applyProtection="1">
      <alignment horizontal="center" vertical="center" wrapText="1"/>
    </xf>
    <xf numFmtId="0" fontId="44" fillId="6" borderId="15" xfId="0" applyFont="1" applyFill="1" applyBorder="1" applyAlignment="1" applyProtection="1">
      <alignment horizontal="center" vertical="center" wrapText="1"/>
    </xf>
    <xf numFmtId="0" fontId="0" fillId="0" borderId="6" xfId="0" applyBorder="1"/>
    <xf numFmtId="0" fontId="0" fillId="0" borderId="3" xfId="0" applyBorder="1"/>
    <xf numFmtId="0" fontId="5" fillId="0" borderId="6" xfId="0" applyFont="1" applyFill="1" applyBorder="1" applyAlignment="1" applyProtection="1">
      <alignment horizontal="center" vertical="center" wrapText="1"/>
    </xf>
    <xf numFmtId="0" fontId="45" fillId="0" borderId="6" xfId="0" applyFont="1" applyFill="1" applyBorder="1" applyProtection="1"/>
    <xf numFmtId="0" fontId="45" fillId="0" borderId="3" xfId="0" applyFont="1" applyFill="1" applyBorder="1" applyProtection="1"/>
    <xf numFmtId="0" fontId="5" fillId="5" borderId="15" xfId="0" applyFont="1" applyFill="1" applyBorder="1" applyAlignment="1" applyProtection="1">
      <alignment horizontal="center" vertical="center" wrapText="1"/>
    </xf>
    <xf numFmtId="0" fontId="5" fillId="5" borderId="6" xfId="0" applyFont="1" applyFill="1" applyBorder="1" applyAlignment="1" applyProtection="1">
      <alignment horizontal="center" vertical="center" wrapText="1"/>
    </xf>
    <xf numFmtId="0" fontId="5" fillId="5" borderId="17" xfId="0" applyFont="1" applyFill="1" applyBorder="1" applyAlignment="1" applyProtection="1">
      <alignment horizontal="center" vertical="center" wrapText="1"/>
    </xf>
    <xf numFmtId="0" fontId="40" fillId="3" borderId="6" xfId="0" applyFont="1" applyFill="1" applyBorder="1" applyAlignment="1" applyProtection="1">
      <alignment horizontal="center" vertical="center" wrapText="1"/>
    </xf>
    <xf numFmtId="0" fontId="40" fillId="3" borderId="3" xfId="0" applyFont="1" applyFill="1" applyBorder="1" applyAlignment="1" applyProtection="1">
      <alignment horizontal="center" vertical="center" wrapText="1"/>
    </xf>
    <xf numFmtId="0" fontId="12" fillId="0" borderId="15" xfId="0" applyFont="1" applyFill="1" applyBorder="1" applyAlignment="1" applyProtection="1">
      <alignment horizontal="center" vertical="center" wrapText="1"/>
    </xf>
    <xf numFmtId="0" fontId="12" fillId="0" borderId="3" xfId="0" applyFont="1" applyFill="1" applyBorder="1" applyAlignment="1" applyProtection="1">
      <alignment horizontal="center" vertical="center" wrapText="1"/>
    </xf>
    <xf numFmtId="1" fontId="41" fillId="0" borderId="15" xfId="0" applyNumberFormat="1" applyFont="1" applyFill="1" applyBorder="1" applyAlignment="1" applyProtection="1">
      <alignment horizontal="center" vertical="center" wrapText="1"/>
    </xf>
    <xf numFmtId="1" fontId="41" fillId="0" borderId="6" xfId="0" applyNumberFormat="1" applyFont="1" applyFill="1" applyBorder="1" applyAlignment="1" applyProtection="1">
      <alignment horizontal="center" vertical="center" wrapText="1"/>
    </xf>
    <xf numFmtId="1" fontId="41" fillId="0" borderId="17" xfId="0" applyNumberFormat="1" applyFont="1" applyFill="1" applyBorder="1" applyAlignment="1" applyProtection="1">
      <alignment horizontal="center" vertical="center" wrapText="1"/>
    </xf>
    <xf numFmtId="1" fontId="41" fillId="6" borderId="15" xfId="0" applyNumberFormat="1" applyFont="1" applyFill="1" applyBorder="1" applyAlignment="1" applyProtection="1">
      <alignment horizontal="center" vertical="center" wrapText="1"/>
    </xf>
    <xf numFmtId="1" fontId="41" fillId="6" borderId="6" xfId="0" applyNumberFormat="1" applyFont="1" applyFill="1" applyBorder="1" applyAlignment="1" applyProtection="1">
      <alignment horizontal="center" vertical="center" wrapText="1"/>
    </xf>
    <xf numFmtId="1" fontId="41" fillId="6" borderId="17" xfId="0" applyNumberFormat="1" applyFont="1" applyFill="1" applyBorder="1" applyAlignment="1" applyProtection="1">
      <alignment horizontal="center" vertical="center" wrapText="1"/>
    </xf>
    <xf numFmtId="1" fontId="10" fillId="3" borderId="15" xfId="0" applyNumberFormat="1" applyFont="1" applyFill="1" applyBorder="1" applyAlignment="1" applyProtection="1">
      <alignment horizontal="center" vertical="center" wrapText="1"/>
    </xf>
    <xf numFmtId="1" fontId="10" fillId="3" borderId="17" xfId="0" applyNumberFormat="1" applyFont="1" applyFill="1" applyBorder="1" applyAlignment="1" applyProtection="1">
      <alignment horizontal="center" vertical="center" wrapText="1"/>
    </xf>
    <xf numFmtId="0" fontId="11" fillId="0" borderId="15" xfId="0" applyFont="1" applyFill="1" applyBorder="1" applyAlignment="1" applyProtection="1">
      <alignment horizontal="center" vertical="center" wrapText="1"/>
    </xf>
    <xf numFmtId="0" fontId="11" fillId="0" borderId="17" xfId="0" applyFont="1" applyFill="1" applyBorder="1" applyAlignment="1" applyProtection="1">
      <alignment horizontal="center" vertical="center" wrapText="1"/>
    </xf>
    <xf numFmtId="0" fontId="40" fillId="3" borderId="1" xfId="0" applyFont="1" applyFill="1" applyBorder="1" applyAlignment="1" applyProtection="1">
      <alignment horizontal="center" vertical="center" wrapText="1"/>
    </xf>
    <xf numFmtId="0" fontId="44" fillId="0" borderId="15" xfId="0" applyFont="1" applyFill="1" applyBorder="1" applyAlignment="1" applyProtection="1">
      <alignment horizontal="center" vertical="center" wrapText="1"/>
    </xf>
    <xf numFmtId="0" fontId="40" fillId="3" borderId="17" xfId="0" applyFont="1" applyFill="1" applyBorder="1" applyAlignment="1" applyProtection="1">
      <alignment horizontal="center" vertical="center" wrapText="1"/>
    </xf>
    <xf numFmtId="0" fontId="12" fillId="0" borderId="17" xfId="0" applyFont="1" applyFill="1" applyBorder="1" applyAlignment="1" applyProtection="1">
      <alignment horizontal="center" vertical="center" wrapText="1"/>
    </xf>
    <xf numFmtId="0" fontId="3" fillId="6" borderId="8" xfId="0" applyFont="1" applyFill="1" applyBorder="1" applyAlignment="1" applyProtection="1">
      <alignment horizontal="center" vertical="center" wrapText="1"/>
    </xf>
    <xf numFmtId="0" fontId="3" fillId="6" borderId="13" xfId="0" applyFont="1" applyFill="1" applyBorder="1" applyAlignment="1" applyProtection="1">
      <alignment horizontal="center" vertical="center" wrapText="1"/>
    </xf>
    <xf numFmtId="0" fontId="3" fillId="6" borderId="5" xfId="0" applyFont="1" applyFill="1" applyBorder="1" applyAlignment="1" applyProtection="1">
      <alignment horizontal="center" vertical="center" wrapText="1"/>
    </xf>
    <xf numFmtId="0" fontId="44" fillId="7" borderId="1" xfId="0" applyFont="1" applyFill="1" applyBorder="1" applyAlignment="1" applyProtection="1">
      <alignment horizontal="center" vertical="center" wrapText="1"/>
    </xf>
    <xf numFmtId="0" fontId="44" fillId="7" borderId="6" xfId="0" applyFont="1" applyFill="1" applyBorder="1" applyAlignment="1" applyProtection="1">
      <alignment horizontal="center" vertical="center" wrapText="1"/>
    </xf>
    <xf numFmtId="0" fontId="44" fillId="7" borderId="17" xfId="0" applyFont="1" applyFill="1" applyBorder="1" applyAlignment="1" applyProtection="1">
      <alignment horizontal="center" vertical="center" wrapText="1"/>
    </xf>
    <xf numFmtId="0" fontId="44" fillId="6" borderId="1" xfId="0" applyFont="1" applyFill="1" applyBorder="1" applyAlignment="1" applyProtection="1">
      <alignment horizontal="center" vertical="center" wrapText="1"/>
    </xf>
    <xf numFmtId="0" fontId="44" fillId="6" borderId="6" xfId="0" applyFont="1" applyFill="1" applyBorder="1" applyAlignment="1" applyProtection="1">
      <alignment horizontal="center" vertical="center" wrapText="1"/>
    </xf>
    <xf numFmtId="0" fontId="44" fillId="6" borderId="17" xfId="0" applyFont="1" applyFill="1" applyBorder="1" applyAlignment="1" applyProtection="1">
      <alignment horizontal="center" vertical="center" wrapText="1"/>
    </xf>
    <xf numFmtId="0" fontId="12" fillId="0" borderId="1" xfId="0" applyFont="1" applyFill="1" applyBorder="1" applyAlignment="1" applyProtection="1">
      <alignment horizontal="center" vertical="center" wrapText="1"/>
    </xf>
    <xf numFmtId="1" fontId="10" fillId="3" borderId="1" xfId="0" applyNumberFormat="1" applyFont="1" applyFill="1" applyBorder="1" applyAlignment="1" applyProtection="1">
      <alignment horizontal="center" vertical="center" wrapText="1"/>
    </xf>
    <xf numFmtId="0" fontId="11" fillId="0" borderId="1" xfId="0" applyFont="1" applyFill="1" applyBorder="1" applyAlignment="1" applyProtection="1">
      <alignment horizontal="center" vertical="center" wrapText="1"/>
    </xf>
    <xf numFmtId="1" fontId="10" fillId="3" borderId="3" xfId="0" applyNumberFormat="1" applyFont="1" applyFill="1" applyBorder="1" applyAlignment="1" applyProtection="1">
      <alignment horizontal="center" vertical="center" wrapText="1"/>
    </xf>
    <xf numFmtId="0" fontId="11" fillId="0" borderId="3" xfId="0" applyFont="1" applyFill="1" applyBorder="1" applyAlignment="1" applyProtection="1">
      <alignment horizontal="center" vertical="center" wrapText="1"/>
    </xf>
    <xf numFmtId="0" fontId="11" fillId="0" borderId="2" xfId="0" applyFont="1" applyFill="1" applyBorder="1" applyAlignment="1" applyProtection="1">
      <alignment horizontal="center" vertical="center" wrapText="1"/>
    </xf>
    <xf numFmtId="0" fontId="7" fillId="0" borderId="6" xfId="0" applyFont="1" applyBorder="1" applyAlignment="1" applyProtection="1">
      <alignment horizontal="center" vertical="center" wrapText="1"/>
    </xf>
    <xf numFmtId="0" fontId="7" fillId="0" borderId="3" xfId="0" applyFont="1" applyBorder="1" applyAlignment="1" applyProtection="1">
      <alignment horizontal="center" vertical="center" wrapText="1"/>
    </xf>
    <xf numFmtId="0" fontId="12" fillId="9" borderId="6" xfId="0" applyFont="1" applyFill="1" applyBorder="1" applyAlignment="1" applyProtection="1">
      <alignment horizontal="center" vertical="center" wrapText="1"/>
    </xf>
    <xf numFmtId="0" fontId="2" fillId="9" borderId="6" xfId="0" applyFont="1" applyFill="1" applyBorder="1" applyAlignment="1">
      <alignment horizontal="center" vertical="center" wrapText="1"/>
    </xf>
    <xf numFmtId="0" fontId="40" fillId="9" borderId="6" xfId="0" applyFont="1" applyFill="1" applyBorder="1" applyAlignment="1" applyProtection="1">
      <alignment horizontal="center" vertical="center" wrapText="1"/>
    </xf>
    <xf numFmtId="1" fontId="41" fillId="0" borderId="3" xfId="0" applyNumberFormat="1" applyFont="1" applyFill="1" applyBorder="1" applyAlignment="1" applyProtection="1">
      <alignment horizontal="center" vertical="center" wrapText="1"/>
    </xf>
    <xf numFmtId="1" fontId="41" fillId="6" borderId="3" xfId="0" applyNumberFormat="1" applyFont="1" applyFill="1" applyBorder="1" applyAlignment="1" applyProtection="1">
      <alignment horizontal="center" vertical="center" wrapText="1"/>
    </xf>
    <xf numFmtId="1" fontId="41" fillId="0" borderId="1" xfId="0" applyNumberFormat="1" applyFont="1" applyFill="1" applyBorder="1" applyAlignment="1" applyProtection="1">
      <alignment horizontal="center" vertical="center" wrapText="1"/>
    </xf>
    <xf numFmtId="1" fontId="41" fillId="6" borderId="1" xfId="0" applyNumberFormat="1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40" fillId="9" borderId="15" xfId="0" applyFont="1" applyFill="1" applyBorder="1" applyAlignment="1" applyProtection="1">
      <alignment horizontal="center" vertical="center" wrapText="1"/>
    </xf>
    <xf numFmtId="0" fontId="5" fillId="0" borderId="1" xfId="0" applyFont="1" applyFill="1" applyBorder="1" applyAlignment="1" applyProtection="1">
      <alignment horizontal="center" vertical="center" wrapText="1"/>
    </xf>
    <xf numFmtId="0" fontId="5" fillId="0" borderId="17" xfId="0" applyFont="1" applyFill="1" applyBorder="1" applyAlignment="1" applyProtection="1">
      <alignment horizontal="center" vertical="center" wrapText="1"/>
    </xf>
    <xf numFmtId="0" fontId="40" fillId="5" borderId="1" xfId="0" applyFont="1" applyFill="1" applyBorder="1" applyAlignment="1" applyProtection="1">
      <alignment horizontal="center" vertical="center" wrapText="1"/>
    </xf>
    <xf numFmtId="0" fontId="40" fillId="5" borderId="3" xfId="0" applyFont="1" applyFill="1" applyBorder="1" applyAlignment="1" applyProtection="1">
      <alignment horizontal="center" vertical="center" wrapText="1"/>
    </xf>
    <xf numFmtId="0" fontId="52" fillId="0" borderId="1" xfId="0" applyFont="1" applyBorder="1" applyAlignment="1" applyProtection="1">
      <alignment horizontal="center" vertical="center" wrapText="1"/>
    </xf>
    <xf numFmtId="0" fontId="52" fillId="0" borderId="6" xfId="0" applyFont="1" applyBorder="1" applyAlignment="1" applyProtection="1">
      <alignment horizontal="center" vertical="center" wrapText="1"/>
    </xf>
    <xf numFmtId="0" fontId="52" fillId="0" borderId="17" xfId="0" applyFont="1" applyBorder="1" applyAlignment="1" applyProtection="1">
      <alignment horizontal="center" vertical="center" wrapText="1"/>
    </xf>
    <xf numFmtId="0" fontId="12" fillId="0" borderId="6" xfId="0" applyFont="1" applyFill="1" applyBorder="1" applyAlignment="1" applyProtection="1">
      <alignment horizontal="center" vertical="center" wrapText="1"/>
    </xf>
    <xf numFmtId="0" fontId="40" fillId="5" borderId="6" xfId="0" applyFont="1" applyFill="1" applyBorder="1" applyAlignment="1" applyProtection="1">
      <alignment horizontal="center" vertical="center" wrapText="1"/>
    </xf>
    <xf numFmtId="0" fontId="7" fillId="0" borderId="1" xfId="0" applyFont="1" applyBorder="1" applyAlignment="1" applyProtection="1">
      <alignment horizontal="center" vertical="center" wrapText="1"/>
    </xf>
    <xf numFmtId="0" fontId="7" fillId="0" borderId="17" xfId="0" applyFont="1" applyBorder="1" applyAlignment="1" applyProtection="1">
      <alignment horizontal="center" vertical="center" wrapText="1"/>
    </xf>
    <xf numFmtId="0" fontId="5" fillId="0" borderId="15" xfId="0" applyFont="1" applyFill="1" applyBorder="1" applyAlignment="1" applyProtection="1">
      <alignment horizontal="center" vertical="center" wrapText="1"/>
    </xf>
    <xf numFmtId="0" fontId="1" fillId="0" borderId="7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44" fillId="7" borderId="3" xfId="0" applyFont="1" applyFill="1" applyBorder="1" applyAlignment="1" applyProtection="1">
      <alignment horizontal="center" vertical="center" wrapText="1"/>
    </xf>
    <xf numFmtId="0" fontId="44" fillId="6" borderId="3" xfId="0" applyFont="1" applyFill="1" applyBorder="1" applyAlignment="1" applyProtection="1">
      <alignment horizontal="center" vertical="center" wrapText="1"/>
    </xf>
    <xf numFmtId="0" fontId="8" fillId="0" borderId="8" xfId="0" applyFont="1" applyBorder="1" applyAlignment="1">
      <alignment horizontal="left"/>
    </xf>
    <xf numFmtId="0" fontId="8" fillId="0" borderId="13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0" fontId="66" fillId="0" borderId="15" xfId="8" applyFont="1" applyBorder="1" applyAlignment="1">
      <alignment horizontal="center" vertical="center" wrapText="1"/>
    </xf>
    <xf numFmtId="0" fontId="66" fillId="0" borderId="6" xfId="8" applyFont="1" applyBorder="1" applyAlignment="1">
      <alignment horizontal="center" vertical="center" wrapText="1"/>
    </xf>
    <xf numFmtId="0" fontId="66" fillId="0" borderId="3" xfId="8" applyFont="1" applyBorder="1" applyAlignment="1">
      <alignment horizontal="center" vertical="center" wrapText="1"/>
    </xf>
    <xf numFmtId="0" fontId="7" fillId="0" borderId="1" xfId="8" applyFont="1" applyBorder="1" applyAlignment="1">
      <alignment horizontal="center" vertical="center" wrapText="1"/>
    </xf>
    <xf numFmtId="0" fontId="7" fillId="0" borderId="6" xfId="8" applyFont="1" applyBorder="1" applyAlignment="1">
      <alignment horizontal="center" vertical="center" wrapText="1"/>
    </xf>
    <xf numFmtId="0" fontId="7" fillId="0" borderId="17" xfId="8" applyFont="1" applyBorder="1" applyAlignment="1">
      <alignment horizontal="center" vertical="center" wrapText="1"/>
    </xf>
    <xf numFmtId="0" fontId="44" fillId="6" borderId="1" xfId="7" applyFont="1" applyFill="1" applyBorder="1" applyAlignment="1" applyProtection="1">
      <alignment horizontal="center" vertical="center" wrapText="1"/>
    </xf>
    <xf numFmtId="0" fontId="44" fillId="6" borderId="6" xfId="7" applyFont="1" applyFill="1" applyBorder="1" applyAlignment="1" applyProtection="1">
      <alignment horizontal="center" vertical="center" wrapText="1"/>
    </xf>
    <xf numFmtId="0" fontId="44" fillId="6" borderId="17" xfId="7" applyFont="1" applyFill="1" applyBorder="1" applyAlignment="1" applyProtection="1">
      <alignment horizontal="center" vertical="center" wrapText="1"/>
    </xf>
    <xf numFmtId="0" fontId="44" fillId="0" borderId="1" xfId="7" applyFont="1" applyFill="1" applyBorder="1" applyAlignment="1" applyProtection="1">
      <alignment horizontal="center" vertical="center" wrapText="1"/>
    </xf>
    <xf numFmtId="0" fontId="44" fillId="0" borderId="6" xfId="7" applyFont="1" applyFill="1" applyBorder="1" applyAlignment="1" applyProtection="1">
      <alignment horizontal="center" vertical="center" wrapText="1"/>
    </xf>
    <xf numFmtId="0" fontId="44" fillId="0" borderId="17" xfId="7" applyFont="1" applyFill="1" applyBorder="1" applyAlignment="1" applyProtection="1">
      <alignment horizontal="center" vertical="center" wrapText="1"/>
    </xf>
    <xf numFmtId="0" fontId="43" fillId="8" borderId="8" xfId="7" applyFont="1" applyFill="1" applyBorder="1" applyAlignment="1" applyProtection="1">
      <alignment horizontal="center" vertical="center" wrapText="1"/>
    </xf>
    <xf numFmtId="0" fontId="43" fillId="8" borderId="13" xfId="7" applyFont="1" applyFill="1" applyBorder="1" applyAlignment="1" applyProtection="1">
      <alignment horizontal="center" vertical="center" wrapText="1"/>
    </xf>
    <xf numFmtId="0" fontId="43" fillId="8" borderId="5" xfId="7" applyFont="1" applyFill="1" applyBorder="1" applyAlignment="1" applyProtection="1">
      <alignment horizontal="center" vertical="center" wrapText="1"/>
    </xf>
    <xf numFmtId="0" fontId="64" fillId="0" borderId="8" xfId="5" applyFont="1" applyBorder="1" applyAlignment="1" applyProtection="1">
      <alignment horizontal="left" vertical="center" wrapText="1"/>
    </xf>
    <xf numFmtId="0" fontId="64" fillId="0" borderId="13" xfId="5" applyFont="1" applyBorder="1" applyAlignment="1" applyProtection="1">
      <alignment horizontal="left" vertical="center" wrapText="1"/>
    </xf>
    <xf numFmtId="0" fontId="11" fillId="0" borderId="3" xfId="7" applyFont="1" applyFill="1" applyBorder="1" applyAlignment="1" applyProtection="1">
      <alignment horizontal="center" vertical="center" wrapText="1"/>
    </xf>
    <xf numFmtId="0" fontId="11" fillId="0" borderId="2" xfId="7" applyFont="1" applyFill="1" applyBorder="1" applyAlignment="1" applyProtection="1">
      <alignment horizontal="center" vertical="center" wrapText="1"/>
    </xf>
    <xf numFmtId="0" fontId="11" fillId="0" borderId="1" xfId="7" applyFont="1" applyFill="1" applyBorder="1" applyAlignment="1" applyProtection="1">
      <alignment horizontal="center" vertical="center" wrapText="1"/>
    </xf>
    <xf numFmtId="0" fontId="5" fillId="0" borderId="2" xfId="7" applyFont="1" applyFill="1" applyBorder="1" applyAlignment="1" applyProtection="1">
      <alignment horizontal="center" vertical="center" wrapText="1"/>
    </xf>
    <xf numFmtId="0" fontId="5" fillId="0" borderId="16" xfId="7" applyFont="1" applyFill="1" applyBorder="1" applyAlignment="1" applyProtection="1">
      <alignment horizontal="center" vertical="center" wrapText="1"/>
    </xf>
    <xf numFmtId="0" fontId="11" fillId="0" borderId="16" xfId="7" applyFont="1" applyFill="1" applyBorder="1" applyAlignment="1" applyProtection="1">
      <alignment horizontal="center" vertical="center" wrapText="1"/>
    </xf>
    <xf numFmtId="0" fontId="32" fillId="0" borderId="1" xfId="0" applyFont="1" applyFill="1" applyBorder="1" applyAlignment="1">
      <alignment horizontal="center" vertical="center" wrapText="1"/>
    </xf>
    <xf numFmtId="0" fontId="32" fillId="0" borderId="6" xfId="0" applyFont="1" applyFill="1" applyBorder="1" applyAlignment="1">
      <alignment horizontal="center" vertical="center" wrapText="1"/>
    </xf>
    <xf numFmtId="0" fontId="32" fillId="0" borderId="3" xfId="0" applyFont="1" applyFill="1" applyBorder="1" applyAlignment="1">
      <alignment horizontal="center" vertical="center" wrapText="1"/>
    </xf>
    <xf numFmtId="0" fontId="5" fillId="0" borderId="14" xfId="7" applyFont="1" applyFill="1" applyBorder="1" applyAlignment="1" applyProtection="1">
      <alignment horizontal="center" vertical="center" wrapText="1"/>
    </xf>
    <xf numFmtId="0" fontId="11" fillId="0" borderId="14" xfId="7" applyFont="1" applyFill="1" applyBorder="1" applyAlignment="1" applyProtection="1">
      <alignment horizontal="center" vertical="center" wrapText="1"/>
    </xf>
    <xf numFmtId="0" fontId="5" fillId="0" borderId="3" xfId="7" applyFont="1" applyFill="1" applyBorder="1" applyAlignment="1" applyProtection="1">
      <alignment horizontal="center" vertical="center" wrapText="1"/>
    </xf>
    <xf numFmtId="0" fontId="5" fillId="0" borderId="1" xfId="7" applyFont="1" applyFill="1" applyBorder="1" applyAlignment="1" applyProtection="1">
      <alignment horizontal="center" vertical="center" wrapText="1"/>
    </xf>
    <xf numFmtId="0" fontId="8" fillId="0" borderId="8" xfId="7" applyFont="1" applyBorder="1" applyAlignment="1">
      <alignment horizontal="left"/>
    </xf>
    <xf numFmtId="0" fontId="8" fillId="0" borderId="13" xfId="7" applyFont="1" applyBorder="1" applyAlignment="1">
      <alignment horizontal="left"/>
    </xf>
    <xf numFmtId="0" fontId="8" fillId="0" borderId="5" xfId="7" applyFont="1" applyBorder="1" applyAlignment="1">
      <alignment horizontal="left"/>
    </xf>
    <xf numFmtId="0" fontId="1" fillId="0" borderId="8" xfId="7" applyFont="1" applyBorder="1" applyAlignment="1">
      <alignment horizontal="left" vertical="center"/>
    </xf>
    <xf numFmtId="0" fontId="1" fillId="0" borderId="13" xfId="7" applyFont="1" applyBorder="1" applyAlignment="1">
      <alignment horizontal="left" vertical="center"/>
    </xf>
    <xf numFmtId="0" fontId="1" fillId="0" borderId="5" xfId="7" applyFont="1" applyBorder="1" applyAlignment="1">
      <alignment horizontal="left" vertical="center"/>
    </xf>
    <xf numFmtId="0" fontId="44" fillId="0" borderId="15" xfId="7" applyFont="1" applyFill="1" applyBorder="1" applyAlignment="1" applyProtection="1">
      <alignment horizontal="center" vertical="center" wrapText="1"/>
    </xf>
    <xf numFmtId="0" fontId="44" fillId="0" borderId="3" xfId="7" applyFont="1" applyFill="1" applyBorder="1" applyAlignment="1" applyProtection="1">
      <alignment horizontal="center" vertical="center" wrapText="1"/>
    </xf>
    <xf numFmtId="0" fontId="44" fillId="6" borderId="15" xfId="7" applyFont="1" applyFill="1" applyBorder="1" applyAlignment="1" applyProtection="1">
      <alignment horizontal="center" vertical="center" wrapText="1"/>
    </xf>
    <xf numFmtId="0" fontId="44" fillId="6" borderId="3" xfId="7" applyFont="1" applyFill="1" applyBorder="1" applyAlignment="1" applyProtection="1">
      <alignment horizontal="center" vertical="center" wrapText="1"/>
    </xf>
    <xf numFmtId="0" fontId="43" fillId="13" borderId="8" xfId="7" applyFont="1" applyFill="1" applyBorder="1" applyAlignment="1" applyProtection="1">
      <alignment horizontal="center" vertical="center" wrapText="1"/>
    </xf>
    <xf numFmtId="0" fontId="43" fillId="13" borderId="13" xfId="7" applyFont="1" applyFill="1" applyBorder="1" applyAlignment="1" applyProtection="1">
      <alignment horizontal="center" vertical="center" wrapText="1"/>
    </xf>
    <xf numFmtId="0" fontId="43" fillId="13" borderId="12" xfId="7" applyFont="1" applyFill="1" applyBorder="1" applyAlignment="1" applyProtection="1">
      <alignment horizontal="center" vertical="center" wrapText="1"/>
    </xf>
    <xf numFmtId="0" fontId="43" fillId="13" borderId="5" xfId="7" applyFont="1" applyFill="1" applyBorder="1" applyAlignment="1" applyProtection="1">
      <alignment horizontal="center" vertical="center" wrapText="1"/>
    </xf>
    <xf numFmtId="0" fontId="65" fillId="6" borderId="1" xfId="7" applyFont="1" applyFill="1" applyBorder="1" applyAlignment="1" applyProtection="1">
      <alignment horizontal="center" vertical="center" textRotation="90" wrapText="1"/>
    </xf>
    <xf numFmtId="0" fontId="65" fillId="6" borderId="6" xfId="7" applyFont="1" applyFill="1" applyBorder="1" applyAlignment="1" applyProtection="1">
      <alignment horizontal="center" vertical="center" textRotation="90" wrapText="1"/>
    </xf>
    <xf numFmtId="0" fontId="5" fillId="5" borderId="9" xfId="7" applyFont="1" applyFill="1" applyBorder="1" applyAlignment="1" applyProtection="1">
      <alignment horizontal="center" vertical="center" wrapText="1"/>
    </xf>
    <xf numFmtId="0" fontId="5" fillId="5" borderId="10" xfId="7" applyFont="1" applyFill="1" applyBorder="1" applyAlignment="1" applyProtection="1">
      <alignment horizontal="center" vertical="center" wrapText="1"/>
    </xf>
    <xf numFmtId="0" fontId="65" fillId="6" borderId="15" xfId="7" applyFont="1" applyFill="1" applyBorder="1" applyAlignment="1" applyProtection="1">
      <alignment horizontal="center" vertical="center" textRotation="90" wrapText="1"/>
    </xf>
    <xf numFmtId="0" fontId="65" fillId="6" borderId="17" xfId="7" applyFont="1" applyFill="1" applyBorder="1" applyAlignment="1" applyProtection="1">
      <alignment horizontal="center" vertical="center" textRotation="90" wrapText="1"/>
    </xf>
    <xf numFmtId="0" fontId="5" fillId="5" borderId="28" xfId="7" applyFont="1" applyFill="1" applyBorder="1" applyAlignment="1" applyProtection="1">
      <alignment horizontal="center" vertical="center" wrapText="1"/>
    </xf>
    <xf numFmtId="0" fontId="5" fillId="5" borderId="21" xfId="7" applyFont="1" applyFill="1" applyBorder="1" applyAlignment="1" applyProtection="1">
      <alignment horizontal="center" vertical="center" wrapText="1"/>
    </xf>
    <xf numFmtId="0" fontId="52" fillId="0" borderId="1" xfId="8" applyFont="1" applyBorder="1" applyAlignment="1">
      <alignment horizontal="center" vertical="center" wrapText="1"/>
    </xf>
    <xf numFmtId="0" fontId="52" fillId="0" borderId="6" xfId="8" applyFont="1" applyBorder="1" applyAlignment="1">
      <alignment horizontal="center" vertical="center" wrapText="1"/>
    </xf>
    <xf numFmtId="0" fontId="52" fillId="0" borderId="3" xfId="8" applyFont="1" applyBorder="1" applyAlignment="1">
      <alignment horizontal="center" vertical="center" wrapText="1"/>
    </xf>
    <xf numFmtId="0" fontId="39" fillId="5" borderId="14" xfId="0" applyFont="1" applyFill="1" applyBorder="1" applyAlignment="1">
      <alignment horizontal="center" vertical="center" wrapText="1"/>
    </xf>
    <xf numFmtId="0" fontId="11" fillId="0" borderId="14" xfId="0" applyFont="1" applyFill="1" applyBorder="1" applyAlignment="1">
      <alignment horizontal="center" vertical="center" wrapText="1"/>
    </xf>
    <xf numFmtId="1" fontId="6" fillId="0" borderId="16" xfId="0" applyNumberFormat="1" applyFont="1" applyFill="1" applyBorder="1" applyAlignment="1">
      <alignment horizontal="center" vertical="center"/>
    </xf>
    <xf numFmtId="1" fontId="6" fillId="6" borderId="16" xfId="0" applyNumberFormat="1" applyFont="1" applyFill="1" applyBorder="1" applyAlignment="1">
      <alignment horizontal="center" vertical="center"/>
    </xf>
    <xf numFmtId="0" fontId="39" fillId="5" borderId="16" xfId="0" applyFont="1" applyFill="1" applyBorder="1" applyAlignment="1">
      <alignment horizontal="center" vertical="center" wrapText="1"/>
    </xf>
    <xf numFmtId="1" fontId="6" fillId="0" borderId="14" xfId="0" applyNumberFormat="1" applyFont="1" applyFill="1" applyBorder="1" applyAlignment="1">
      <alignment horizontal="center" vertical="center"/>
    </xf>
    <xf numFmtId="0" fontId="40" fillId="9" borderId="16" xfId="0" applyFont="1" applyFill="1" applyBorder="1" applyAlignment="1">
      <alignment horizontal="center" vertical="center"/>
    </xf>
    <xf numFmtId="0" fontId="12" fillId="9" borderId="16" xfId="0" applyFont="1" applyFill="1" applyBorder="1" applyAlignment="1">
      <alignment horizontal="center" vertical="center"/>
    </xf>
    <xf numFmtId="1" fontId="6" fillId="6" borderId="14" xfId="0" applyNumberFormat="1" applyFont="1" applyFill="1" applyBorder="1" applyAlignment="1">
      <alignment horizontal="center" vertical="center"/>
    </xf>
    <xf numFmtId="0" fontId="5" fillId="0" borderId="28" xfId="7" applyFont="1" applyFill="1" applyBorder="1" applyAlignment="1" applyProtection="1">
      <alignment horizontal="center" vertical="center" wrapText="1"/>
    </xf>
    <xf numFmtId="0" fontId="5" fillId="0" borderId="10" xfId="7" applyFont="1" applyFill="1" applyBorder="1" applyAlignment="1" applyProtection="1">
      <alignment horizontal="center" vertical="center" wrapText="1"/>
    </xf>
    <xf numFmtId="0" fontId="5" fillId="0" borderId="21" xfId="7" applyFont="1" applyFill="1" applyBorder="1" applyAlignment="1" applyProtection="1">
      <alignment horizontal="center" vertical="center" wrapText="1"/>
    </xf>
    <xf numFmtId="0" fontId="5" fillId="0" borderId="6" xfId="7" applyFont="1" applyFill="1" applyBorder="1" applyAlignment="1" applyProtection="1">
      <alignment horizontal="center" vertical="center" wrapText="1"/>
    </xf>
    <xf numFmtId="0" fontId="5" fillId="0" borderId="17" xfId="7" applyFont="1" applyFill="1" applyBorder="1" applyAlignment="1" applyProtection="1">
      <alignment horizontal="center" vertical="center" wrapText="1"/>
    </xf>
    <xf numFmtId="0" fontId="5" fillId="5" borderId="6" xfId="7" applyFont="1" applyFill="1" applyBorder="1" applyAlignment="1" applyProtection="1">
      <alignment horizontal="center" vertical="center" wrapText="1"/>
    </xf>
    <xf numFmtId="0" fontId="3" fillId="13" borderId="8" xfId="7" applyFont="1" applyFill="1" applyBorder="1" applyAlignment="1" applyProtection="1">
      <alignment horizontal="center" vertical="center" wrapText="1"/>
    </xf>
    <xf numFmtId="0" fontId="3" fillId="13" borderId="13" xfId="7" applyFont="1" applyFill="1" applyBorder="1" applyAlignment="1" applyProtection="1">
      <alignment horizontal="center" vertical="center" wrapText="1"/>
    </xf>
    <xf numFmtId="0" fontId="3" fillId="13" borderId="5" xfId="7" applyFont="1" applyFill="1" applyBorder="1" applyAlignment="1" applyProtection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11" fillId="0" borderId="16" xfId="0" applyFont="1" applyFill="1" applyBorder="1" applyAlignment="1">
      <alignment horizontal="center" vertical="center" wrapText="1"/>
    </xf>
    <xf numFmtId="0" fontId="52" fillId="0" borderId="15" xfId="8" applyFont="1" applyBorder="1" applyAlignment="1">
      <alignment horizontal="center" vertical="center" wrapText="1"/>
    </xf>
    <xf numFmtId="0" fontId="52" fillId="0" borderId="17" xfId="8" applyFont="1" applyBorder="1" applyAlignment="1">
      <alignment horizontal="center" vertical="center" wrapText="1"/>
    </xf>
    <xf numFmtId="0" fontId="5" fillId="0" borderId="15" xfId="7" applyFont="1" applyFill="1" applyBorder="1" applyAlignment="1" applyProtection="1">
      <alignment horizontal="center" vertical="center" wrapText="1"/>
    </xf>
    <xf numFmtId="0" fontId="65" fillId="6" borderId="3" xfId="7" applyFont="1" applyFill="1" applyBorder="1" applyAlignment="1" applyProtection="1">
      <alignment horizontal="center" vertical="center" textRotation="90" wrapText="1"/>
    </xf>
    <xf numFmtId="0" fontId="5" fillId="5" borderId="15" xfId="7" applyFont="1" applyFill="1" applyBorder="1" applyAlignment="1" applyProtection="1">
      <alignment horizontal="center" vertical="center" wrapText="1"/>
    </xf>
    <xf numFmtId="0" fontId="5" fillId="5" borderId="3" xfId="7" applyFont="1" applyFill="1" applyBorder="1" applyAlignment="1" applyProtection="1">
      <alignment horizontal="center" vertical="center" wrapText="1"/>
    </xf>
    <xf numFmtId="0" fontId="5" fillId="0" borderId="9" xfId="7" applyFont="1" applyFill="1" applyBorder="1" applyAlignment="1" applyProtection="1">
      <alignment horizontal="center" vertical="center" wrapText="1"/>
    </xf>
    <xf numFmtId="0" fontId="52" fillId="0" borderId="15" xfId="8" applyFont="1" applyFill="1" applyBorder="1" applyAlignment="1">
      <alignment horizontal="center" vertical="center" wrapText="1"/>
    </xf>
    <xf numFmtId="0" fontId="52" fillId="0" borderId="6" xfId="8" applyFont="1" applyFill="1" applyBorder="1" applyAlignment="1">
      <alignment horizontal="center" vertical="center" wrapText="1"/>
    </xf>
    <xf numFmtId="0" fontId="52" fillId="0" borderId="3" xfId="8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5" borderId="28" xfId="0" applyFont="1" applyFill="1" applyBorder="1" applyAlignment="1">
      <alignment horizontal="center" vertical="center" wrapText="1"/>
    </xf>
    <xf numFmtId="0" fontId="5" fillId="5" borderId="30" xfId="0" applyFont="1" applyFill="1" applyBorder="1" applyAlignment="1">
      <alignment horizontal="center" vertical="center" wrapText="1"/>
    </xf>
    <xf numFmtId="0" fontId="5" fillId="5" borderId="10" xfId="0" applyFont="1" applyFill="1" applyBorder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0" fontId="5" fillId="5" borderId="19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12" fillId="0" borderId="17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40" fillId="5" borderId="14" xfId="0" applyFont="1" applyFill="1" applyBorder="1" applyAlignment="1">
      <alignment horizontal="center" vertical="center"/>
    </xf>
    <xf numFmtId="0" fontId="12" fillId="0" borderId="14" xfId="0" applyFont="1" applyFill="1" applyBorder="1" applyAlignment="1">
      <alignment horizontal="center" vertical="center"/>
    </xf>
  </cellXfs>
  <cellStyles count="9">
    <cellStyle name="0,0_x000a__x000a_NA_x000a__x000a_" xfId="1"/>
    <cellStyle name="Excel Built-in Normal" xfId="2"/>
    <cellStyle name="Excel Built-in Normal 1" xfId="3"/>
    <cellStyle name="Excel Built-in Normal_Рыболовные акс.Aquatic" xfId="4"/>
    <cellStyle name="Гиперссылка" xfId="5" builtinId="8"/>
    <cellStyle name="Обычный" xfId="0" builtinId="0"/>
    <cellStyle name="Обычный 2" xfId="6"/>
    <cellStyle name="Обычный 3" xfId="7"/>
    <cellStyle name="Обычный 4" xf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BDC7EB"/>
      <rgbColor rgb="00993366"/>
      <rgbColor rgb="004574A0"/>
      <rgbColor rgb="00CCFFFF"/>
      <rgbColor rgb="007D8AB9"/>
      <rgbColor rgb="00C6E2FF"/>
      <rgbColor rgb="00DCF1FF"/>
      <rgbColor rgb="00F0FF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4A62B9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33CCFF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jpeg"/><Relationship Id="rId18" Type="http://schemas.openxmlformats.org/officeDocument/2006/relationships/image" Target="../media/image20.jpeg"/><Relationship Id="rId26" Type="http://schemas.openxmlformats.org/officeDocument/2006/relationships/image" Target="../media/image28.jpeg"/><Relationship Id="rId39" Type="http://schemas.openxmlformats.org/officeDocument/2006/relationships/image" Target="../media/image41.jpeg"/><Relationship Id="rId21" Type="http://schemas.openxmlformats.org/officeDocument/2006/relationships/image" Target="../media/image23.jpeg"/><Relationship Id="rId34" Type="http://schemas.openxmlformats.org/officeDocument/2006/relationships/image" Target="../media/image36.jpeg"/><Relationship Id="rId42" Type="http://schemas.openxmlformats.org/officeDocument/2006/relationships/image" Target="../media/image44.jpeg"/><Relationship Id="rId47" Type="http://schemas.openxmlformats.org/officeDocument/2006/relationships/image" Target="../media/image49.jpeg"/><Relationship Id="rId50" Type="http://schemas.openxmlformats.org/officeDocument/2006/relationships/image" Target="../media/image52.jpeg"/><Relationship Id="rId7" Type="http://schemas.openxmlformats.org/officeDocument/2006/relationships/image" Target="../media/image9.jpeg"/><Relationship Id="rId2" Type="http://schemas.openxmlformats.org/officeDocument/2006/relationships/image" Target="../media/image4.jpeg"/><Relationship Id="rId16" Type="http://schemas.openxmlformats.org/officeDocument/2006/relationships/image" Target="../media/image18.jpeg"/><Relationship Id="rId29" Type="http://schemas.openxmlformats.org/officeDocument/2006/relationships/image" Target="../media/image31.jpeg"/><Relationship Id="rId11" Type="http://schemas.openxmlformats.org/officeDocument/2006/relationships/image" Target="../media/image13.jpeg"/><Relationship Id="rId24" Type="http://schemas.openxmlformats.org/officeDocument/2006/relationships/image" Target="../media/image26.jpeg"/><Relationship Id="rId32" Type="http://schemas.openxmlformats.org/officeDocument/2006/relationships/image" Target="../media/image34.jpeg"/><Relationship Id="rId37" Type="http://schemas.openxmlformats.org/officeDocument/2006/relationships/image" Target="../media/image39.jpeg"/><Relationship Id="rId40" Type="http://schemas.openxmlformats.org/officeDocument/2006/relationships/image" Target="../media/image42.jpeg"/><Relationship Id="rId45" Type="http://schemas.openxmlformats.org/officeDocument/2006/relationships/image" Target="../media/image47.jpeg"/><Relationship Id="rId53" Type="http://schemas.openxmlformats.org/officeDocument/2006/relationships/image" Target="../media/image55.jpeg"/><Relationship Id="rId5" Type="http://schemas.openxmlformats.org/officeDocument/2006/relationships/image" Target="../media/image7.jpeg"/><Relationship Id="rId10" Type="http://schemas.openxmlformats.org/officeDocument/2006/relationships/image" Target="../media/image12.jpeg"/><Relationship Id="rId19" Type="http://schemas.openxmlformats.org/officeDocument/2006/relationships/image" Target="../media/image21.jpeg"/><Relationship Id="rId31" Type="http://schemas.openxmlformats.org/officeDocument/2006/relationships/image" Target="../media/image33.jpeg"/><Relationship Id="rId44" Type="http://schemas.openxmlformats.org/officeDocument/2006/relationships/image" Target="../media/image46.jpeg"/><Relationship Id="rId52" Type="http://schemas.openxmlformats.org/officeDocument/2006/relationships/image" Target="../media/image54.jpeg"/><Relationship Id="rId4" Type="http://schemas.openxmlformats.org/officeDocument/2006/relationships/image" Target="../media/image6.jpeg"/><Relationship Id="rId9" Type="http://schemas.openxmlformats.org/officeDocument/2006/relationships/image" Target="../media/image11.jpeg"/><Relationship Id="rId14" Type="http://schemas.openxmlformats.org/officeDocument/2006/relationships/image" Target="../media/image16.jpeg"/><Relationship Id="rId22" Type="http://schemas.openxmlformats.org/officeDocument/2006/relationships/image" Target="../media/image24.jpeg"/><Relationship Id="rId27" Type="http://schemas.openxmlformats.org/officeDocument/2006/relationships/image" Target="../media/image29.jpeg"/><Relationship Id="rId30" Type="http://schemas.openxmlformats.org/officeDocument/2006/relationships/image" Target="../media/image32.jpeg"/><Relationship Id="rId35" Type="http://schemas.openxmlformats.org/officeDocument/2006/relationships/image" Target="../media/image37.jpeg"/><Relationship Id="rId43" Type="http://schemas.openxmlformats.org/officeDocument/2006/relationships/image" Target="../media/image45.jpeg"/><Relationship Id="rId48" Type="http://schemas.openxmlformats.org/officeDocument/2006/relationships/image" Target="../media/image50.jpeg"/><Relationship Id="rId8" Type="http://schemas.openxmlformats.org/officeDocument/2006/relationships/image" Target="../media/image10.jpeg"/><Relationship Id="rId51" Type="http://schemas.openxmlformats.org/officeDocument/2006/relationships/image" Target="../media/image53.jpeg"/><Relationship Id="rId3" Type="http://schemas.openxmlformats.org/officeDocument/2006/relationships/image" Target="../media/image5.jpeg"/><Relationship Id="rId12" Type="http://schemas.openxmlformats.org/officeDocument/2006/relationships/image" Target="../media/image14.jpeg"/><Relationship Id="rId17" Type="http://schemas.openxmlformats.org/officeDocument/2006/relationships/image" Target="../media/image19.jpeg"/><Relationship Id="rId25" Type="http://schemas.openxmlformats.org/officeDocument/2006/relationships/image" Target="../media/image27.jpeg"/><Relationship Id="rId33" Type="http://schemas.openxmlformats.org/officeDocument/2006/relationships/image" Target="../media/image35.jpeg"/><Relationship Id="rId38" Type="http://schemas.openxmlformats.org/officeDocument/2006/relationships/image" Target="../media/image40.jpeg"/><Relationship Id="rId46" Type="http://schemas.openxmlformats.org/officeDocument/2006/relationships/image" Target="../media/image48.jpeg"/><Relationship Id="rId20" Type="http://schemas.openxmlformats.org/officeDocument/2006/relationships/image" Target="../media/image22.jpeg"/><Relationship Id="rId41" Type="http://schemas.openxmlformats.org/officeDocument/2006/relationships/image" Target="../media/image43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15" Type="http://schemas.openxmlformats.org/officeDocument/2006/relationships/image" Target="../media/image17.jpeg"/><Relationship Id="rId23" Type="http://schemas.openxmlformats.org/officeDocument/2006/relationships/image" Target="../media/image25.jpeg"/><Relationship Id="rId28" Type="http://schemas.openxmlformats.org/officeDocument/2006/relationships/image" Target="../media/image30.jpeg"/><Relationship Id="rId36" Type="http://schemas.openxmlformats.org/officeDocument/2006/relationships/image" Target="../media/image38.jpeg"/><Relationship Id="rId49" Type="http://schemas.openxmlformats.org/officeDocument/2006/relationships/image" Target="../media/image5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jpeg"/><Relationship Id="rId13" Type="http://schemas.openxmlformats.org/officeDocument/2006/relationships/image" Target="../media/image62.jpeg"/><Relationship Id="rId18" Type="http://schemas.openxmlformats.org/officeDocument/2006/relationships/image" Target="../media/image66.jpeg"/><Relationship Id="rId3" Type="http://schemas.openxmlformats.org/officeDocument/2006/relationships/image" Target="../media/image5.jpeg"/><Relationship Id="rId7" Type="http://schemas.openxmlformats.org/officeDocument/2006/relationships/image" Target="../media/image58.jpeg"/><Relationship Id="rId12" Type="http://schemas.openxmlformats.org/officeDocument/2006/relationships/image" Target="../media/image61.jpeg"/><Relationship Id="rId17" Type="http://schemas.openxmlformats.org/officeDocument/2006/relationships/image" Target="../media/image33.jpeg"/><Relationship Id="rId2" Type="http://schemas.openxmlformats.org/officeDocument/2006/relationships/image" Target="../media/image4.jpeg"/><Relationship Id="rId16" Type="http://schemas.openxmlformats.org/officeDocument/2006/relationships/image" Target="../media/image65.jpeg"/><Relationship Id="rId20" Type="http://schemas.openxmlformats.org/officeDocument/2006/relationships/image" Target="../media/image51.jpeg"/><Relationship Id="rId1" Type="http://schemas.openxmlformats.org/officeDocument/2006/relationships/image" Target="../media/image3.jpeg"/><Relationship Id="rId6" Type="http://schemas.openxmlformats.org/officeDocument/2006/relationships/image" Target="../media/image57.jpeg"/><Relationship Id="rId11" Type="http://schemas.openxmlformats.org/officeDocument/2006/relationships/image" Target="../media/image31.jpeg"/><Relationship Id="rId5" Type="http://schemas.openxmlformats.org/officeDocument/2006/relationships/image" Target="../media/image56.jpeg"/><Relationship Id="rId15" Type="http://schemas.openxmlformats.org/officeDocument/2006/relationships/image" Target="../media/image64.jpeg"/><Relationship Id="rId10" Type="http://schemas.openxmlformats.org/officeDocument/2006/relationships/image" Target="../media/image30.jpeg"/><Relationship Id="rId19" Type="http://schemas.openxmlformats.org/officeDocument/2006/relationships/image" Target="../media/image54.jpeg"/><Relationship Id="rId4" Type="http://schemas.openxmlformats.org/officeDocument/2006/relationships/image" Target="../media/image6.jpeg"/><Relationship Id="rId9" Type="http://schemas.openxmlformats.org/officeDocument/2006/relationships/image" Target="../media/image60.jpeg"/><Relationship Id="rId14" Type="http://schemas.openxmlformats.org/officeDocument/2006/relationships/image" Target="../media/image63.jpe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5.jpeg"/><Relationship Id="rId21" Type="http://schemas.openxmlformats.org/officeDocument/2006/relationships/image" Target="../media/image80.jpeg"/><Relationship Id="rId42" Type="http://schemas.openxmlformats.org/officeDocument/2006/relationships/image" Target="../media/image101.jpeg"/><Relationship Id="rId47" Type="http://schemas.openxmlformats.org/officeDocument/2006/relationships/image" Target="../media/image106.jpeg"/><Relationship Id="rId63" Type="http://schemas.openxmlformats.org/officeDocument/2006/relationships/image" Target="../media/image120.jpeg"/><Relationship Id="rId68" Type="http://schemas.openxmlformats.org/officeDocument/2006/relationships/image" Target="../media/image125.jpeg"/><Relationship Id="rId84" Type="http://schemas.openxmlformats.org/officeDocument/2006/relationships/image" Target="../media/image138.jpeg"/><Relationship Id="rId89" Type="http://schemas.openxmlformats.org/officeDocument/2006/relationships/image" Target="../media/image143.jpeg"/><Relationship Id="rId16" Type="http://schemas.openxmlformats.org/officeDocument/2006/relationships/image" Target="../media/image75.jpeg"/><Relationship Id="rId11" Type="http://schemas.openxmlformats.org/officeDocument/2006/relationships/image" Target="../media/image70.jpeg"/><Relationship Id="rId32" Type="http://schemas.openxmlformats.org/officeDocument/2006/relationships/image" Target="../media/image91.jpeg"/><Relationship Id="rId37" Type="http://schemas.openxmlformats.org/officeDocument/2006/relationships/image" Target="../media/image96.jpeg"/><Relationship Id="rId53" Type="http://schemas.openxmlformats.org/officeDocument/2006/relationships/image" Target="../media/image110.jpeg"/><Relationship Id="rId58" Type="http://schemas.openxmlformats.org/officeDocument/2006/relationships/image" Target="../media/image115.jpeg"/><Relationship Id="rId74" Type="http://schemas.openxmlformats.org/officeDocument/2006/relationships/image" Target="../media/image65.jpeg"/><Relationship Id="rId79" Type="http://schemas.openxmlformats.org/officeDocument/2006/relationships/image" Target="../media/image133.jpeg"/><Relationship Id="rId5" Type="http://schemas.openxmlformats.org/officeDocument/2006/relationships/image" Target="../media/image68.jpeg"/><Relationship Id="rId90" Type="http://schemas.openxmlformats.org/officeDocument/2006/relationships/image" Target="../media/image144.jpeg"/><Relationship Id="rId22" Type="http://schemas.openxmlformats.org/officeDocument/2006/relationships/image" Target="../media/image81.jpeg"/><Relationship Id="rId27" Type="http://schemas.openxmlformats.org/officeDocument/2006/relationships/image" Target="../media/image86.jpeg"/><Relationship Id="rId43" Type="http://schemas.openxmlformats.org/officeDocument/2006/relationships/image" Target="../media/image102.jpeg"/><Relationship Id="rId48" Type="http://schemas.openxmlformats.org/officeDocument/2006/relationships/image" Target="../media/image107.jpeg"/><Relationship Id="rId64" Type="http://schemas.openxmlformats.org/officeDocument/2006/relationships/image" Target="../media/image121.jpeg"/><Relationship Id="rId69" Type="http://schemas.openxmlformats.org/officeDocument/2006/relationships/image" Target="../media/image126.jpeg"/><Relationship Id="rId8" Type="http://schemas.openxmlformats.org/officeDocument/2006/relationships/image" Target="../media/image57.jpeg"/><Relationship Id="rId51" Type="http://schemas.openxmlformats.org/officeDocument/2006/relationships/image" Target="../media/image61.jpeg"/><Relationship Id="rId72" Type="http://schemas.openxmlformats.org/officeDocument/2006/relationships/image" Target="../media/image63.jpeg"/><Relationship Id="rId80" Type="http://schemas.openxmlformats.org/officeDocument/2006/relationships/image" Target="../media/image134.jpeg"/><Relationship Id="rId85" Type="http://schemas.openxmlformats.org/officeDocument/2006/relationships/image" Target="../media/image139.jpeg"/><Relationship Id="rId93" Type="http://schemas.openxmlformats.org/officeDocument/2006/relationships/image" Target="../media/image33.jpeg"/><Relationship Id="rId3" Type="http://schemas.openxmlformats.org/officeDocument/2006/relationships/image" Target="../media/image5.jpeg"/><Relationship Id="rId12" Type="http://schemas.openxmlformats.org/officeDocument/2006/relationships/image" Target="../media/image71.jpeg"/><Relationship Id="rId17" Type="http://schemas.openxmlformats.org/officeDocument/2006/relationships/image" Target="../media/image76.jpeg"/><Relationship Id="rId25" Type="http://schemas.openxmlformats.org/officeDocument/2006/relationships/image" Target="../media/image84.jpeg"/><Relationship Id="rId33" Type="http://schemas.openxmlformats.org/officeDocument/2006/relationships/image" Target="../media/image92.jpeg"/><Relationship Id="rId38" Type="http://schemas.openxmlformats.org/officeDocument/2006/relationships/image" Target="../media/image97.jpeg"/><Relationship Id="rId46" Type="http://schemas.openxmlformats.org/officeDocument/2006/relationships/image" Target="../media/image105.jpeg"/><Relationship Id="rId59" Type="http://schemas.openxmlformats.org/officeDocument/2006/relationships/image" Target="../media/image116.jpeg"/><Relationship Id="rId67" Type="http://schemas.openxmlformats.org/officeDocument/2006/relationships/image" Target="../media/image124.jpeg"/><Relationship Id="rId20" Type="http://schemas.openxmlformats.org/officeDocument/2006/relationships/image" Target="../media/image79.jpeg"/><Relationship Id="rId41" Type="http://schemas.openxmlformats.org/officeDocument/2006/relationships/image" Target="../media/image100.jpeg"/><Relationship Id="rId54" Type="http://schemas.openxmlformats.org/officeDocument/2006/relationships/image" Target="../media/image111.jpeg"/><Relationship Id="rId62" Type="http://schemas.openxmlformats.org/officeDocument/2006/relationships/image" Target="../media/image119.jpeg"/><Relationship Id="rId70" Type="http://schemas.openxmlformats.org/officeDocument/2006/relationships/image" Target="../media/image127.jpeg"/><Relationship Id="rId75" Type="http://schemas.openxmlformats.org/officeDocument/2006/relationships/image" Target="../media/image129.jpeg"/><Relationship Id="rId83" Type="http://schemas.openxmlformats.org/officeDocument/2006/relationships/image" Target="../media/image137.jpeg"/><Relationship Id="rId88" Type="http://schemas.openxmlformats.org/officeDocument/2006/relationships/image" Target="../media/image142.jpeg"/><Relationship Id="rId91" Type="http://schemas.openxmlformats.org/officeDocument/2006/relationships/image" Target="../media/image145.jpeg"/><Relationship Id="rId1" Type="http://schemas.openxmlformats.org/officeDocument/2006/relationships/image" Target="../media/image3.jpeg"/><Relationship Id="rId6" Type="http://schemas.openxmlformats.org/officeDocument/2006/relationships/image" Target="../media/image6.jpeg"/><Relationship Id="rId15" Type="http://schemas.openxmlformats.org/officeDocument/2006/relationships/image" Target="../media/image74.jpeg"/><Relationship Id="rId23" Type="http://schemas.openxmlformats.org/officeDocument/2006/relationships/image" Target="../media/image82.jpeg"/><Relationship Id="rId28" Type="http://schemas.openxmlformats.org/officeDocument/2006/relationships/image" Target="../media/image87.jpeg"/><Relationship Id="rId36" Type="http://schemas.openxmlformats.org/officeDocument/2006/relationships/image" Target="../media/image95.jpeg"/><Relationship Id="rId49" Type="http://schemas.openxmlformats.org/officeDocument/2006/relationships/image" Target="../media/image108.jpeg"/><Relationship Id="rId57" Type="http://schemas.openxmlformats.org/officeDocument/2006/relationships/image" Target="../media/image114.jpeg"/><Relationship Id="rId10" Type="http://schemas.openxmlformats.org/officeDocument/2006/relationships/image" Target="../media/image69.jpeg"/><Relationship Id="rId31" Type="http://schemas.openxmlformats.org/officeDocument/2006/relationships/image" Target="../media/image90.jpeg"/><Relationship Id="rId44" Type="http://schemas.openxmlformats.org/officeDocument/2006/relationships/image" Target="../media/image103.jpeg"/><Relationship Id="rId52" Type="http://schemas.openxmlformats.org/officeDocument/2006/relationships/image" Target="../media/image62.jpeg"/><Relationship Id="rId60" Type="http://schemas.openxmlformats.org/officeDocument/2006/relationships/image" Target="../media/image117.jpeg"/><Relationship Id="rId65" Type="http://schemas.openxmlformats.org/officeDocument/2006/relationships/image" Target="../media/image122.jpeg"/><Relationship Id="rId73" Type="http://schemas.openxmlformats.org/officeDocument/2006/relationships/image" Target="../media/image64.jpeg"/><Relationship Id="rId78" Type="http://schemas.openxmlformats.org/officeDocument/2006/relationships/image" Target="../media/image132.jpeg"/><Relationship Id="rId81" Type="http://schemas.openxmlformats.org/officeDocument/2006/relationships/image" Target="../media/image135.jpeg"/><Relationship Id="rId86" Type="http://schemas.openxmlformats.org/officeDocument/2006/relationships/image" Target="../media/image140.jpeg"/><Relationship Id="rId4" Type="http://schemas.openxmlformats.org/officeDocument/2006/relationships/image" Target="../media/image67.jpeg"/><Relationship Id="rId9" Type="http://schemas.openxmlformats.org/officeDocument/2006/relationships/image" Target="../media/image58.jpeg"/><Relationship Id="rId13" Type="http://schemas.openxmlformats.org/officeDocument/2006/relationships/image" Target="../media/image72.jpeg"/><Relationship Id="rId18" Type="http://schemas.openxmlformats.org/officeDocument/2006/relationships/image" Target="../media/image77.jpeg"/><Relationship Id="rId39" Type="http://schemas.openxmlformats.org/officeDocument/2006/relationships/image" Target="../media/image98.jpeg"/><Relationship Id="rId34" Type="http://schemas.openxmlformats.org/officeDocument/2006/relationships/image" Target="../media/image93.jpeg"/><Relationship Id="rId50" Type="http://schemas.openxmlformats.org/officeDocument/2006/relationships/image" Target="../media/image109.jpeg"/><Relationship Id="rId55" Type="http://schemas.openxmlformats.org/officeDocument/2006/relationships/image" Target="../media/image112.jpeg"/><Relationship Id="rId76" Type="http://schemas.openxmlformats.org/officeDocument/2006/relationships/image" Target="../media/image130.jpeg"/><Relationship Id="rId7" Type="http://schemas.openxmlformats.org/officeDocument/2006/relationships/image" Target="../media/image56.jpeg"/><Relationship Id="rId71" Type="http://schemas.openxmlformats.org/officeDocument/2006/relationships/image" Target="../media/image128.jpeg"/><Relationship Id="rId92" Type="http://schemas.openxmlformats.org/officeDocument/2006/relationships/image" Target="../media/image146.jpeg"/><Relationship Id="rId2" Type="http://schemas.openxmlformats.org/officeDocument/2006/relationships/image" Target="../media/image4.jpeg"/><Relationship Id="rId29" Type="http://schemas.openxmlformats.org/officeDocument/2006/relationships/image" Target="../media/image88.jpeg"/><Relationship Id="rId24" Type="http://schemas.openxmlformats.org/officeDocument/2006/relationships/image" Target="../media/image83.jpeg"/><Relationship Id="rId40" Type="http://schemas.openxmlformats.org/officeDocument/2006/relationships/image" Target="../media/image99.jpeg"/><Relationship Id="rId45" Type="http://schemas.openxmlformats.org/officeDocument/2006/relationships/image" Target="../media/image104.jpeg"/><Relationship Id="rId66" Type="http://schemas.openxmlformats.org/officeDocument/2006/relationships/image" Target="../media/image123.jpeg"/><Relationship Id="rId87" Type="http://schemas.openxmlformats.org/officeDocument/2006/relationships/image" Target="../media/image141.jpeg"/><Relationship Id="rId61" Type="http://schemas.openxmlformats.org/officeDocument/2006/relationships/image" Target="../media/image118.jpeg"/><Relationship Id="rId82" Type="http://schemas.openxmlformats.org/officeDocument/2006/relationships/image" Target="../media/image136.jpeg"/><Relationship Id="rId19" Type="http://schemas.openxmlformats.org/officeDocument/2006/relationships/image" Target="../media/image78.jpeg"/><Relationship Id="rId14" Type="http://schemas.openxmlformats.org/officeDocument/2006/relationships/image" Target="../media/image73.jpeg"/><Relationship Id="rId30" Type="http://schemas.openxmlformats.org/officeDocument/2006/relationships/image" Target="../media/image89.jpeg"/><Relationship Id="rId35" Type="http://schemas.openxmlformats.org/officeDocument/2006/relationships/image" Target="../media/image94.jpeg"/><Relationship Id="rId56" Type="http://schemas.openxmlformats.org/officeDocument/2006/relationships/image" Target="../media/image113.jpeg"/><Relationship Id="rId77" Type="http://schemas.openxmlformats.org/officeDocument/2006/relationships/image" Target="../media/image131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0.jpeg"/><Relationship Id="rId13" Type="http://schemas.openxmlformats.org/officeDocument/2006/relationships/image" Target="../media/image155.jpeg"/><Relationship Id="rId18" Type="http://schemas.openxmlformats.org/officeDocument/2006/relationships/image" Target="../media/image160.png"/><Relationship Id="rId26" Type="http://schemas.openxmlformats.org/officeDocument/2006/relationships/image" Target="../media/image168.jpeg"/><Relationship Id="rId3" Type="http://schemas.openxmlformats.org/officeDocument/2006/relationships/image" Target="../media/image5.jpeg"/><Relationship Id="rId21" Type="http://schemas.openxmlformats.org/officeDocument/2006/relationships/image" Target="../media/image163.jpeg"/><Relationship Id="rId7" Type="http://schemas.openxmlformats.org/officeDocument/2006/relationships/image" Target="../media/image149.jpeg"/><Relationship Id="rId12" Type="http://schemas.openxmlformats.org/officeDocument/2006/relationships/image" Target="../media/image154.jpeg"/><Relationship Id="rId17" Type="http://schemas.openxmlformats.org/officeDocument/2006/relationships/image" Target="../media/image159.png"/><Relationship Id="rId25" Type="http://schemas.openxmlformats.org/officeDocument/2006/relationships/image" Target="../media/image167.png"/><Relationship Id="rId2" Type="http://schemas.openxmlformats.org/officeDocument/2006/relationships/image" Target="../media/image148.jpeg"/><Relationship Id="rId16" Type="http://schemas.openxmlformats.org/officeDocument/2006/relationships/image" Target="../media/image158.png"/><Relationship Id="rId20" Type="http://schemas.openxmlformats.org/officeDocument/2006/relationships/image" Target="../media/image162.jpeg"/><Relationship Id="rId1" Type="http://schemas.openxmlformats.org/officeDocument/2006/relationships/image" Target="../media/image147.jpeg"/><Relationship Id="rId6" Type="http://schemas.openxmlformats.org/officeDocument/2006/relationships/image" Target="../media/image6.jpeg"/><Relationship Id="rId11" Type="http://schemas.openxmlformats.org/officeDocument/2006/relationships/image" Target="../media/image153.jpeg"/><Relationship Id="rId24" Type="http://schemas.openxmlformats.org/officeDocument/2006/relationships/image" Target="../media/image166.jpeg"/><Relationship Id="rId5" Type="http://schemas.openxmlformats.org/officeDocument/2006/relationships/image" Target="../media/image4.jpeg"/><Relationship Id="rId15" Type="http://schemas.openxmlformats.org/officeDocument/2006/relationships/image" Target="../media/image157.jpeg"/><Relationship Id="rId23" Type="http://schemas.openxmlformats.org/officeDocument/2006/relationships/image" Target="../media/image165.png"/><Relationship Id="rId10" Type="http://schemas.openxmlformats.org/officeDocument/2006/relationships/image" Target="../media/image152.jpeg"/><Relationship Id="rId19" Type="http://schemas.openxmlformats.org/officeDocument/2006/relationships/image" Target="../media/image161.png"/><Relationship Id="rId4" Type="http://schemas.openxmlformats.org/officeDocument/2006/relationships/image" Target="../media/image3.jpeg"/><Relationship Id="rId9" Type="http://schemas.openxmlformats.org/officeDocument/2006/relationships/image" Target="../media/image151.jpeg"/><Relationship Id="rId14" Type="http://schemas.openxmlformats.org/officeDocument/2006/relationships/image" Target="../media/image156.jpeg"/><Relationship Id="rId22" Type="http://schemas.openxmlformats.org/officeDocument/2006/relationships/image" Target="../media/image16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jpeg"/><Relationship Id="rId3" Type="http://schemas.openxmlformats.org/officeDocument/2006/relationships/image" Target="../media/image5.jpeg"/><Relationship Id="rId7" Type="http://schemas.openxmlformats.org/officeDocument/2006/relationships/image" Target="../media/image169.jpeg"/><Relationship Id="rId12" Type="http://schemas.openxmlformats.org/officeDocument/2006/relationships/image" Target="../media/image174.jpeg"/><Relationship Id="rId2" Type="http://schemas.openxmlformats.org/officeDocument/2006/relationships/image" Target="../media/image148.jpeg"/><Relationship Id="rId1" Type="http://schemas.openxmlformats.org/officeDocument/2006/relationships/image" Target="../media/image147.jpeg"/><Relationship Id="rId6" Type="http://schemas.openxmlformats.org/officeDocument/2006/relationships/image" Target="../media/image6.jpeg"/><Relationship Id="rId11" Type="http://schemas.openxmlformats.org/officeDocument/2006/relationships/image" Target="../media/image173.jpeg"/><Relationship Id="rId5" Type="http://schemas.openxmlformats.org/officeDocument/2006/relationships/image" Target="../media/image4.jpeg"/><Relationship Id="rId10" Type="http://schemas.openxmlformats.org/officeDocument/2006/relationships/image" Target="../media/image172.jpeg"/><Relationship Id="rId4" Type="http://schemas.openxmlformats.org/officeDocument/2006/relationships/image" Target="../media/image3.jpeg"/><Relationship Id="rId9" Type="http://schemas.openxmlformats.org/officeDocument/2006/relationships/image" Target="../media/image171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5.jpeg"/><Relationship Id="rId13" Type="http://schemas.openxmlformats.org/officeDocument/2006/relationships/image" Target="../media/image180.jpeg"/><Relationship Id="rId18" Type="http://schemas.openxmlformats.org/officeDocument/2006/relationships/image" Target="../media/image183.jpeg"/><Relationship Id="rId3" Type="http://schemas.openxmlformats.org/officeDocument/2006/relationships/image" Target="../media/image5.jpeg"/><Relationship Id="rId21" Type="http://schemas.openxmlformats.org/officeDocument/2006/relationships/image" Target="../media/image186.jpeg"/><Relationship Id="rId7" Type="http://schemas.openxmlformats.org/officeDocument/2006/relationships/image" Target="../media/image113.jpeg"/><Relationship Id="rId12" Type="http://schemas.openxmlformats.org/officeDocument/2006/relationships/image" Target="../media/image179.jpeg"/><Relationship Id="rId17" Type="http://schemas.openxmlformats.org/officeDocument/2006/relationships/image" Target="../media/image182.jpeg"/><Relationship Id="rId2" Type="http://schemas.openxmlformats.org/officeDocument/2006/relationships/image" Target="../media/image148.jpeg"/><Relationship Id="rId16" Type="http://schemas.openxmlformats.org/officeDocument/2006/relationships/image" Target="../media/image66.jpeg"/><Relationship Id="rId20" Type="http://schemas.openxmlformats.org/officeDocument/2006/relationships/image" Target="../media/image185.jpeg"/><Relationship Id="rId1" Type="http://schemas.openxmlformats.org/officeDocument/2006/relationships/image" Target="../media/image147.jpeg"/><Relationship Id="rId6" Type="http://schemas.openxmlformats.org/officeDocument/2006/relationships/image" Target="../media/image6.jpeg"/><Relationship Id="rId11" Type="http://schemas.openxmlformats.org/officeDocument/2006/relationships/image" Target="../media/image178.jpeg"/><Relationship Id="rId5" Type="http://schemas.openxmlformats.org/officeDocument/2006/relationships/image" Target="../media/image4.jpeg"/><Relationship Id="rId15" Type="http://schemas.openxmlformats.org/officeDocument/2006/relationships/image" Target="../media/image181.png"/><Relationship Id="rId10" Type="http://schemas.openxmlformats.org/officeDocument/2006/relationships/image" Target="../media/image177.jpeg"/><Relationship Id="rId19" Type="http://schemas.openxmlformats.org/officeDocument/2006/relationships/image" Target="../media/image184.jpeg"/><Relationship Id="rId4" Type="http://schemas.openxmlformats.org/officeDocument/2006/relationships/image" Target="../media/image3.jpeg"/><Relationship Id="rId9" Type="http://schemas.openxmlformats.org/officeDocument/2006/relationships/image" Target="../media/image176.jpeg"/><Relationship Id="rId14" Type="http://schemas.openxmlformats.org/officeDocument/2006/relationships/image" Target="../media/image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2116667</xdr:colOff>
      <xdr:row>0</xdr:row>
      <xdr:rowOff>54099</xdr:rowOff>
    </xdr:from>
    <xdr:to>
      <xdr:col>0</xdr:col>
      <xdr:colOff>3450168</xdr:colOff>
      <xdr:row>6</xdr:row>
      <xdr:rowOff>172130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16667" y="54099"/>
          <a:ext cx="1333501" cy="10176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10583</xdr:rowOff>
    </xdr:from>
    <xdr:to>
      <xdr:col>1</xdr:col>
      <xdr:colOff>6510</xdr:colOff>
      <xdr:row>48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407833"/>
          <a:ext cx="5605093" cy="40110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114300</xdr:rowOff>
    </xdr:from>
    <xdr:to>
      <xdr:col>14</xdr:col>
      <xdr:colOff>9525</xdr:colOff>
      <xdr:row>2</xdr:row>
      <xdr:rowOff>161925</xdr:rowOff>
    </xdr:to>
    <xdr:pic>
      <xdr:nvPicPr>
        <xdr:cNvPr id="2" name="Picture 203" descr="Логотип Восток"/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7650" y="381000"/>
          <a:ext cx="95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</xdr:row>
      <xdr:rowOff>9525</xdr:rowOff>
    </xdr:from>
    <xdr:to>
      <xdr:col>14</xdr:col>
      <xdr:colOff>9525</xdr:colOff>
      <xdr:row>2</xdr:row>
      <xdr:rowOff>257175</xdr:rowOff>
    </xdr:to>
    <xdr:pic>
      <xdr:nvPicPr>
        <xdr:cNvPr id="3" name="Picture 7491" descr="чертеж олени из фабрики Иу18"/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7650" y="276225"/>
          <a:ext cx="95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</xdr:row>
      <xdr:rowOff>28575</xdr:rowOff>
    </xdr:from>
    <xdr:to>
      <xdr:col>14</xdr:col>
      <xdr:colOff>9525</xdr:colOff>
      <xdr:row>2</xdr:row>
      <xdr:rowOff>247650</xdr:rowOff>
    </xdr:to>
    <xdr:pic>
      <xdr:nvPicPr>
        <xdr:cNvPr id="4" name="Picture 7493" descr="Лого-цветное-Huntsman-черны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7650" y="295275"/>
          <a:ext cx="95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831257</xdr:colOff>
      <xdr:row>1</xdr:row>
      <xdr:rowOff>34747</xdr:rowOff>
    </xdr:from>
    <xdr:to>
      <xdr:col>13</xdr:col>
      <xdr:colOff>1790701</xdr:colOff>
      <xdr:row>3</xdr:row>
      <xdr:rowOff>233513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37157" y="301447"/>
          <a:ext cx="959444" cy="732166"/>
        </a:xfrm>
        <a:prstGeom prst="rect">
          <a:avLst/>
        </a:prstGeom>
      </xdr:spPr>
    </xdr:pic>
    <xdr:clientData/>
  </xdr:twoCellAnchor>
  <xdr:twoCellAnchor editAs="oneCell">
    <xdr:from>
      <xdr:col>0</xdr:col>
      <xdr:colOff>161397</xdr:colOff>
      <xdr:row>26</xdr:row>
      <xdr:rowOff>10160</xdr:rowOff>
    </xdr:from>
    <xdr:to>
      <xdr:col>0</xdr:col>
      <xdr:colOff>1528423</xdr:colOff>
      <xdr:row>35</xdr:row>
      <xdr:rowOff>345440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397" y="5760720"/>
          <a:ext cx="1367026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6</xdr:row>
      <xdr:rowOff>27383</xdr:rowOff>
    </xdr:from>
    <xdr:to>
      <xdr:col>0</xdr:col>
      <xdr:colOff>1585637</xdr:colOff>
      <xdr:row>15</xdr:row>
      <xdr:rowOff>355600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00" y="1917143"/>
          <a:ext cx="1484037" cy="3802937"/>
        </a:xfrm>
        <a:prstGeom prst="rect">
          <a:avLst/>
        </a:prstGeom>
      </xdr:spPr>
    </xdr:pic>
    <xdr:clientData/>
  </xdr:twoCellAnchor>
  <xdr:twoCellAnchor editAs="oneCell">
    <xdr:from>
      <xdr:col>14</xdr:col>
      <xdr:colOff>79870</xdr:colOff>
      <xdr:row>267</xdr:row>
      <xdr:rowOff>88900</xdr:rowOff>
    </xdr:from>
    <xdr:to>
      <xdr:col>16</xdr:col>
      <xdr:colOff>139700</xdr:colOff>
      <xdr:row>274</xdr:row>
      <xdr:rowOff>203200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9470" y="57259220"/>
          <a:ext cx="1380630" cy="231902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282</xdr:row>
      <xdr:rowOff>365340</xdr:rowOff>
    </xdr:from>
    <xdr:to>
      <xdr:col>0</xdr:col>
      <xdr:colOff>853440</xdr:colOff>
      <xdr:row>285</xdr:row>
      <xdr:rowOff>81280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44500380"/>
          <a:ext cx="802640" cy="1239940"/>
        </a:xfrm>
        <a:prstGeom prst="rect">
          <a:avLst/>
        </a:prstGeom>
      </xdr:spPr>
    </xdr:pic>
    <xdr:clientData/>
  </xdr:twoCellAnchor>
  <xdr:twoCellAnchor editAs="oneCell">
    <xdr:from>
      <xdr:col>0</xdr:col>
      <xdr:colOff>841818</xdr:colOff>
      <xdr:row>284</xdr:row>
      <xdr:rowOff>81281</xdr:rowOff>
    </xdr:from>
    <xdr:to>
      <xdr:col>0</xdr:col>
      <xdr:colOff>1600836</xdr:colOff>
      <xdr:row>286</xdr:row>
      <xdr:rowOff>441961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818" y="45232321"/>
          <a:ext cx="759018" cy="1376680"/>
        </a:xfrm>
        <a:prstGeom prst="rect">
          <a:avLst/>
        </a:prstGeom>
      </xdr:spPr>
    </xdr:pic>
    <xdr:clientData/>
  </xdr:twoCellAnchor>
  <xdr:twoCellAnchor editAs="oneCell">
    <xdr:from>
      <xdr:col>0</xdr:col>
      <xdr:colOff>828801</xdr:colOff>
      <xdr:row>281</xdr:row>
      <xdr:rowOff>47412</xdr:rowOff>
    </xdr:from>
    <xdr:to>
      <xdr:col>0</xdr:col>
      <xdr:colOff>1597152</xdr:colOff>
      <xdr:row>283</xdr:row>
      <xdr:rowOff>335280</xdr:rowOff>
    </xdr:to>
    <xdr:pic>
      <xdr:nvPicPr>
        <xdr:cNvPr id="28" name="Рисунок 27" descr="IMG_1762 — копия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28801" y="43674452"/>
          <a:ext cx="768351" cy="1303868"/>
        </a:xfrm>
        <a:prstGeom prst="rect">
          <a:avLst/>
        </a:prstGeom>
      </xdr:spPr>
    </xdr:pic>
    <xdr:clientData/>
  </xdr:twoCellAnchor>
  <xdr:twoCellAnchor editAs="oneCell">
    <xdr:from>
      <xdr:col>0</xdr:col>
      <xdr:colOff>607502</xdr:colOff>
      <xdr:row>288</xdr:row>
      <xdr:rowOff>98035</xdr:rowOff>
    </xdr:from>
    <xdr:to>
      <xdr:col>0</xdr:col>
      <xdr:colOff>1528037</xdr:colOff>
      <xdr:row>290</xdr:row>
      <xdr:rowOff>182260</xdr:rowOff>
    </xdr:to>
    <xdr:pic>
      <xdr:nvPicPr>
        <xdr:cNvPr id="47" name="Рисунок 46" descr="IMG_2671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 rot="399050">
          <a:off x="607502" y="53438035"/>
          <a:ext cx="920535" cy="1465985"/>
        </a:xfrm>
        <a:prstGeom prst="rect">
          <a:avLst/>
        </a:prstGeom>
      </xdr:spPr>
    </xdr:pic>
    <xdr:clientData/>
  </xdr:twoCellAnchor>
  <xdr:twoCellAnchor editAs="oneCell">
    <xdr:from>
      <xdr:col>0</xdr:col>
      <xdr:colOff>140730</xdr:colOff>
      <xdr:row>289</xdr:row>
      <xdr:rowOff>604396</xdr:rowOff>
    </xdr:from>
    <xdr:to>
      <xdr:col>0</xdr:col>
      <xdr:colOff>1012169</xdr:colOff>
      <xdr:row>291</xdr:row>
      <xdr:rowOff>614763</xdr:rowOff>
    </xdr:to>
    <xdr:pic>
      <xdr:nvPicPr>
        <xdr:cNvPr id="48" name="Рисунок 47" descr="IMG_2668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 rot="397716">
          <a:off x="140730" y="54635276"/>
          <a:ext cx="871439" cy="1392127"/>
        </a:xfrm>
        <a:prstGeom prst="rect">
          <a:avLst/>
        </a:prstGeom>
      </xdr:spPr>
    </xdr:pic>
    <xdr:clientData/>
  </xdr:twoCellAnchor>
  <xdr:twoCellAnchor editAs="oneCell">
    <xdr:from>
      <xdr:col>0</xdr:col>
      <xdr:colOff>377397</xdr:colOff>
      <xdr:row>292</xdr:row>
      <xdr:rowOff>60521</xdr:rowOff>
    </xdr:from>
    <xdr:to>
      <xdr:col>0</xdr:col>
      <xdr:colOff>1301094</xdr:colOff>
      <xdr:row>293</xdr:row>
      <xdr:rowOff>656533</xdr:rowOff>
    </xdr:to>
    <xdr:pic>
      <xdr:nvPicPr>
        <xdr:cNvPr id="49" name="Рисунок 48" descr="IMG_2675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 rot="21389086" flipH="1">
          <a:off x="377397" y="56164041"/>
          <a:ext cx="923697" cy="1286892"/>
        </a:xfrm>
        <a:prstGeom prst="rect">
          <a:avLst/>
        </a:prstGeom>
      </xdr:spPr>
    </xdr:pic>
    <xdr:clientData/>
  </xdr:twoCellAnchor>
  <xdr:twoCellAnchor editAs="oneCell">
    <xdr:from>
      <xdr:col>0</xdr:col>
      <xdr:colOff>559171</xdr:colOff>
      <xdr:row>294</xdr:row>
      <xdr:rowOff>94299</xdr:rowOff>
    </xdr:from>
    <xdr:to>
      <xdr:col>0</xdr:col>
      <xdr:colOff>1505013</xdr:colOff>
      <xdr:row>296</xdr:row>
      <xdr:rowOff>94197</xdr:rowOff>
    </xdr:to>
    <xdr:pic>
      <xdr:nvPicPr>
        <xdr:cNvPr id="50" name="Рисунок 49" descr="IMG_2686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 rot="506313">
          <a:off x="559171" y="57579579"/>
          <a:ext cx="945842" cy="1381658"/>
        </a:xfrm>
        <a:prstGeom prst="rect">
          <a:avLst/>
        </a:prstGeom>
      </xdr:spPr>
    </xdr:pic>
    <xdr:clientData/>
  </xdr:twoCellAnchor>
  <xdr:twoCellAnchor editAs="oneCell">
    <xdr:from>
      <xdr:col>0</xdr:col>
      <xdr:colOff>589280</xdr:colOff>
      <xdr:row>298</xdr:row>
      <xdr:rowOff>247904</xdr:rowOff>
    </xdr:from>
    <xdr:to>
      <xdr:col>0</xdr:col>
      <xdr:colOff>1463040</xdr:colOff>
      <xdr:row>300</xdr:row>
      <xdr:rowOff>187960</xdr:rowOff>
    </xdr:to>
    <xdr:pic>
      <xdr:nvPicPr>
        <xdr:cNvPr id="51" name="Рисунок 50" descr="IMG_2665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89280" y="80603344"/>
          <a:ext cx="873760" cy="1321816"/>
        </a:xfrm>
        <a:prstGeom prst="rect">
          <a:avLst/>
        </a:prstGeom>
      </xdr:spPr>
    </xdr:pic>
    <xdr:clientData/>
  </xdr:twoCellAnchor>
  <xdr:twoCellAnchor editAs="oneCell">
    <xdr:from>
      <xdr:col>0</xdr:col>
      <xdr:colOff>243839</xdr:colOff>
      <xdr:row>310</xdr:row>
      <xdr:rowOff>28602</xdr:rowOff>
    </xdr:from>
    <xdr:to>
      <xdr:col>0</xdr:col>
      <xdr:colOff>1238739</xdr:colOff>
      <xdr:row>311</xdr:row>
      <xdr:rowOff>670560</xdr:rowOff>
    </xdr:to>
    <xdr:pic>
      <xdr:nvPicPr>
        <xdr:cNvPr id="52" name="Рисунок 51" descr="IMG_2684.jpg"/>
        <xdr:cNvPicPr>
          <a:picLocks noChangeAspect="1"/>
        </xdr:cNvPicPr>
      </xdr:nvPicPr>
      <xdr:blipFill>
        <a:blip xmlns:r="http://schemas.openxmlformats.org/officeDocument/2006/relationships" r:embed="rId16" cstate="print"/>
        <a:srcRect b="14569"/>
        <a:stretch>
          <a:fillRect/>
        </a:stretch>
      </xdr:blipFill>
      <xdr:spPr>
        <a:xfrm flipH="1">
          <a:off x="243839" y="65804442"/>
          <a:ext cx="994900" cy="1332838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313</xdr:row>
      <xdr:rowOff>37737</xdr:rowOff>
    </xdr:from>
    <xdr:to>
      <xdr:col>0</xdr:col>
      <xdr:colOff>1493257</xdr:colOff>
      <xdr:row>314</xdr:row>
      <xdr:rowOff>650241</xdr:rowOff>
    </xdr:to>
    <xdr:pic>
      <xdr:nvPicPr>
        <xdr:cNvPr id="53" name="Рисунок 52" descr="IMG_2663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91440" y="67459497"/>
          <a:ext cx="1401817" cy="130338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315</xdr:row>
      <xdr:rowOff>20321</xdr:rowOff>
    </xdr:from>
    <xdr:to>
      <xdr:col>0</xdr:col>
      <xdr:colOff>1592072</xdr:colOff>
      <xdr:row>316</xdr:row>
      <xdr:rowOff>663481</xdr:rowOff>
    </xdr:to>
    <xdr:pic>
      <xdr:nvPicPr>
        <xdr:cNvPr id="55" name="Рисунок 54" descr="IMG_2660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0480" y="68823841"/>
          <a:ext cx="1561592" cy="1334040"/>
        </a:xfrm>
        <a:prstGeom prst="rect">
          <a:avLst/>
        </a:prstGeom>
      </xdr:spPr>
    </xdr:pic>
    <xdr:clientData/>
  </xdr:twoCellAnchor>
  <xdr:twoCellAnchor editAs="oneCell">
    <xdr:from>
      <xdr:col>0</xdr:col>
      <xdr:colOff>149224</xdr:colOff>
      <xdr:row>317</xdr:row>
      <xdr:rowOff>28089</xdr:rowOff>
    </xdr:from>
    <xdr:to>
      <xdr:col>0</xdr:col>
      <xdr:colOff>1544320</xdr:colOff>
      <xdr:row>318</xdr:row>
      <xdr:rowOff>650241</xdr:rowOff>
    </xdr:to>
    <xdr:pic>
      <xdr:nvPicPr>
        <xdr:cNvPr id="59" name="Рисунок 58" descr="IMG_2659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49224" y="70213369"/>
          <a:ext cx="1395096" cy="1313032"/>
        </a:xfrm>
        <a:prstGeom prst="rect">
          <a:avLst/>
        </a:prstGeom>
      </xdr:spPr>
    </xdr:pic>
    <xdr:clientData/>
  </xdr:twoCellAnchor>
  <xdr:twoCellAnchor editAs="oneCell">
    <xdr:from>
      <xdr:col>0</xdr:col>
      <xdr:colOff>12668</xdr:colOff>
      <xdr:row>319</xdr:row>
      <xdr:rowOff>41925</xdr:rowOff>
    </xdr:from>
    <xdr:to>
      <xdr:col>0</xdr:col>
      <xdr:colOff>1595119</xdr:colOff>
      <xdr:row>320</xdr:row>
      <xdr:rowOff>680720</xdr:rowOff>
    </xdr:to>
    <xdr:pic>
      <xdr:nvPicPr>
        <xdr:cNvPr id="61" name="Рисунок 60" descr="IMG_2662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2668" y="71608965"/>
          <a:ext cx="1582451" cy="1329675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321</xdr:row>
      <xdr:rowOff>13980</xdr:rowOff>
    </xdr:from>
    <xdr:to>
      <xdr:col>0</xdr:col>
      <xdr:colOff>1584960</xdr:colOff>
      <xdr:row>322</xdr:row>
      <xdr:rowOff>633984</xdr:rowOff>
    </xdr:to>
    <xdr:pic>
      <xdr:nvPicPr>
        <xdr:cNvPr id="62" name="Рисунок 61" descr="IMG_2661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91440" y="72962780"/>
          <a:ext cx="1493520" cy="1310884"/>
        </a:xfrm>
        <a:prstGeom prst="rect">
          <a:avLst/>
        </a:prstGeom>
      </xdr:spPr>
    </xdr:pic>
    <xdr:clientData/>
  </xdr:twoCellAnchor>
  <xdr:twoCellAnchor editAs="oneCell">
    <xdr:from>
      <xdr:col>0</xdr:col>
      <xdr:colOff>111760</xdr:colOff>
      <xdr:row>323</xdr:row>
      <xdr:rowOff>10160</xdr:rowOff>
    </xdr:from>
    <xdr:to>
      <xdr:col>0</xdr:col>
      <xdr:colOff>1534160</xdr:colOff>
      <xdr:row>325</xdr:row>
      <xdr:rowOff>766</xdr:rowOff>
    </xdr:to>
    <xdr:pic>
      <xdr:nvPicPr>
        <xdr:cNvPr id="63" name="Рисунок 62" descr="IMG_2657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11760" y="74340720"/>
          <a:ext cx="1422400" cy="1372366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325</xdr:row>
      <xdr:rowOff>0</xdr:rowOff>
    </xdr:from>
    <xdr:to>
      <xdr:col>0</xdr:col>
      <xdr:colOff>1597152</xdr:colOff>
      <xdr:row>326</xdr:row>
      <xdr:rowOff>659000</xdr:rowOff>
    </xdr:to>
    <xdr:pic>
      <xdr:nvPicPr>
        <xdr:cNvPr id="64" name="Рисунок 63" descr="IMG_2664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0960" y="75712320"/>
          <a:ext cx="1536192" cy="1349880"/>
        </a:xfrm>
        <a:prstGeom prst="rect">
          <a:avLst/>
        </a:prstGeom>
      </xdr:spPr>
    </xdr:pic>
    <xdr:clientData/>
  </xdr:twoCellAnchor>
  <xdr:twoCellAnchor editAs="oneCell">
    <xdr:from>
      <xdr:col>0</xdr:col>
      <xdr:colOff>162867</xdr:colOff>
      <xdr:row>303</xdr:row>
      <xdr:rowOff>684580</xdr:rowOff>
    </xdr:from>
    <xdr:to>
      <xdr:col>0</xdr:col>
      <xdr:colOff>1097280</xdr:colOff>
      <xdr:row>305</xdr:row>
      <xdr:rowOff>629920</xdr:rowOff>
    </xdr:to>
    <xdr:pic>
      <xdr:nvPicPr>
        <xdr:cNvPr id="35" name="Рисунок 34" descr="IMG_2856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62867" y="65485060"/>
          <a:ext cx="934413" cy="1327100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121920</xdr:colOff>
      <xdr:row>307</xdr:row>
      <xdr:rowOff>668067</xdr:rowOff>
    </xdr:from>
    <xdr:to>
      <xdr:col>0</xdr:col>
      <xdr:colOff>1046480</xdr:colOff>
      <xdr:row>309</xdr:row>
      <xdr:rowOff>660399</xdr:rowOff>
    </xdr:to>
    <xdr:pic>
      <xdr:nvPicPr>
        <xdr:cNvPr id="37" name="Рисунок 36" descr="IMG_2855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21920" y="72153827"/>
          <a:ext cx="924560" cy="1374092"/>
        </a:xfrm>
        <a:prstGeom prst="rect">
          <a:avLst/>
        </a:prstGeom>
      </xdr:spPr>
    </xdr:pic>
    <xdr:clientData/>
  </xdr:twoCellAnchor>
  <xdr:twoCellAnchor editAs="oneCell">
    <xdr:from>
      <xdr:col>0</xdr:col>
      <xdr:colOff>512604</xdr:colOff>
      <xdr:row>302</xdr:row>
      <xdr:rowOff>34318</xdr:rowOff>
    </xdr:from>
    <xdr:to>
      <xdr:col>0</xdr:col>
      <xdr:colOff>1452880</xdr:colOff>
      <xdr:row>303</xdr:row>
      <xdr:rowOff>680720</xdr:rowOff>
    </xdr:to>
    <xdr:pic>
      <xdr:nvPicPr>
        <xdr:cNvPr id="45" name="Рисунок 44" descr="IMG_2854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512604" y="68065678"/>
          <a:ext cx="940276" cy="1337282"/>
        </a:xfrm>
        <a:prstGeom prst="rect">
          <a:avLst/>
        </a:prstGeom>
      </xdr:spPr>
    </xdr:pic>
    <xdr:clientData/>
  </xdr:twoCellAnchor>
  <xdr:twoCellAnchor editAs="oneCell">
    <xdr:from>
      <xdr:col>0</xdr:col>
      <xdr:colOff>575210</xdr:colOff>
      <xdr:row>305</xdr:row>
      <xdr:rowOff>656316</xdr:rowOff>
    </xdr:from>
    <xdr:to>
      <xdr:col>0</xdr:col>
      <xdr:colOff>1541779</xdr:colOff>
      <xdr:row>307</xdr:row>
      <xdr:rowOff>670560</xdr:rowOff>
    </xdr:to>
    <xdr:pic>
      <xdr:nvPicPr>
        <xdr:cNvPr id="46" name="Рисунок 45" descr="IMG_2857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575210" y="70760316"/>
          <a:ext cx="966569" cy="1396004"/>
        </a:xfrm>
        <a:prstGeom prst="rect">
          <a:avLst/>
        </a:prstGeom>
      </xdr:spPr>
    </xdr:pic>
    <xdr:clientData/>
  </xdr:twoCellAnchor>
  <xdr:twoCellAnchor editAs="oneCell">
    <xdr:from>
      <xdr:col>0</xdr:col>
      <xdr:colOff>251528</xdr:colOff>
      <xdr:row>178</xdr:row>
      <xdr:rowOff>10160</xdr:rowOff>
    </xdr:from>
    <xdr:to>
      <xdr:col>0</xdr:col>
      <xdr:colOff>1483359</xdr:colOff>
      <xdr:row>187</xdr:row>
      <xdr:rowOff>172412</xdr:rowOff>
    </xdr:to>
    <xdr:pic>
      <xdr:nvPicPr>
        <xdr:cNvPr id="54" name="Рисунок 53" descr="Skadi3499 — копия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51528" y="34127440"/>
          <a:ext cx="1231831" cy="2082492"/>
        </a:xfrm>
        <a:prstGeom prst="rect">
          <a:avLst/>
        </a:prstGeom>
      </xdr:spPr>
    </xdr:pic>
    <xdr:clientData/>
  </xdr:twoCellAnchor>
  <xdr:twoCellAnchor editAs="oneCell">
    <xdr:from>
      <xdr:col>0</xdr:col>
      <xdr:colOff>132080</xdr:colOff>
      <xdr:row>138</xdr:row>
      <xdr:rowOff>24556</xdr:rowOff>
    </xdr:from>
    <xdr:to>
      <xdr:col>0</xdr:col>
      <xdr:colOff>1442720</xdr:colOff>
      <xdr:row>147</xdr:row>
      <xdr:rowOff>179110</xdr:rowOff>
    </xdr:to>
    <xdr:pic>
      <xdr:nvPicPr>
        <xdr:cNvPr id="67" name="Рисунок 66" descr="Skadi3512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32080" y="29874636"/>
          <a:ext cx="1310640" cy="2074794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</xdr:colOff>
      <xdr:row>127</xdr:row>
      <xdr:rowOff>10160</xdr:rowOff>
    </xdr:from>
    <xdr:to>
      <xdr:col>0</xdr:col>
      <xdr:colOff>1537471</xdr:colOff>
      <xdr:row>136</xdr:row>
      <xdr:rowOff>365760</xdr:rowOff>
    </xdr:to>
    <xdr:pic>
      <xdr:nvPicPr>
        <xdr:cNvPr id="68" name="Рисунок 67" descr="Skadi3622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52399" y="29189680"/>
          <a:ext cx="1385072" cy="3830320"/>
        </a:xfrm>
        <a:prstGeom prst="rect">
          <a:avLst/>
        </a:prstGeom>
      </xdr:spPr>
    </xdr:pic>
    <xdr:clientData/>
  </xdr:twoCellAnchor>
  <xdr:twoCellAnchor editAs="oneCell">
    <xdr:from>
      <xdr:col>0</xdr:col>
      <xdr:colOff>172720</xdr:colOff>
      <xdr:row>76</xdr:row>
      <xdr:rowOff>12699</xdr:rowOff>
    </xdr:from>
    <xdr:to>
      <xdr:col>0</xdr:col>
      <xdr:colOff>1515854</xdr:colOff>
      <xdr:row>85</xdr:row>
      <xdr:rowOff>355600</xdr:rowOff>
    </xdr:to>
    <xdr:pic>
      <xdr:nvPicPr>
        <xdr:cNvPr id="69" name="Рисунок 68" descr="Skadi3530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72720" y="13484859"/>
          <a:ext cx="1343134" cy="3817621"/>
        </a:xfrm>
        <a:prstGeom prst="rect">
          <a:avLst/>
        </a:prstGeom>
      </xdr:spPr>
    </xdr:pic>
    <xdr:clientData/>
  </xdr:twoCellAnchor>
  <xdr:twoCellAnchor editAs="oneCell">
    <xdr:from>
      <xdr:col>0</xdr:col>
      <xdr:colOff>193040</xdr:colOff>
      <xdr:row>46</xdr:row>
      <xdr:rowOff>10160</xdr:rowOff>
    </xdr:from>
    <xdr:to>
      <xdr:col>0</xdr:col>
      <xdr:colOff>1565910</xdr:colOff>
      <xdr:row>55</xdr:row>
      <xdr:rowOff>355600</xdr:rowOff>
    </xdr:to>
    <xdr:pic>
      <xdr:nvPicPr>
        <xdr:cNvPr id="70" name="Рисунок 69" descr="Skadi3399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93040" y="9621520"/>
          <a:ext cx="1372870" cy="3820160"/>
        </a:xfrm>
        <a:prstGeom prst="rect">
          <a:avLst/>
        </a:prstGeom>
      </xdr:spPr>
    </xdr:pic>
    <xdr:clientData/>
  </xdr:twoCellAnchor>
  <xdr:twoCellAnchor editAs="oneCell">
    <xdr:from>
      <xdr:col>0</xdr:col>
      <xdr:colOff>243839</xdr:colOff>
      <xdr:row>86</xdr:row>
      <xdr:rowOff>10160</xdr:rowOff>
    </xdr:from>
    <xdr:to>
      <xdr:col>0</xdr:col>
      <xdr:colOff>1560512</xdr:colOff>
      <xdr:row>95</xdr:row>
      <xdr:rowOff>365760</xdr:rowOff>
    </xdr:to>
    <xdr:pic>
      <xdr:nvPicPr>
        <xdr:cNvPr id="71" name="Рисунок 70" descr="Skadi3423.jp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43839" y="17343120"/>
          <a:ext cx="1316673" cy="3830320"/>
        </a:xfrm>
        <a:prstGeom prst="rect">
          <a:avLst/>
        </a:prstGeom>
      </xdr:spPr>
    </xdr:pic>
    <xdr:clientData/>
  </xdr:twoCellAnchor>
  <xdr:twoCellAnchor editAs="oneCell">
    <xdr:from>
      <xdr:col>0</xdr:col>
      <xdr:colOff>233680</xdr:colOff>
      <xdr:row>116</xdr:row>
      <xdr:rowOff>19784</xdr:rowOff>
    </xdr:from>
    <xdr:to>
      <xdr:col>0</xdr:col>
      <xdr:colOff>1524000</xdr:colOff>
      <xdr:row>125</xdr:row>
      <xdr:rowOff>348113</xdr:rowOff>
    </xdr:to>
    <xdr:pic>
      <xdr:nvPicPr>
        <xdr:cNvPr id="72" name="Рисунок 71" descr="Skadi3445.jp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33680" y="25074344"/>
          <a:ext cx="1290320" cy="3803049"/>
        </a:xfrm>
        <a:prstGeom prst="rect">
          <a:avLst/>
        </a:prstGeom>
      </xdr:spPr>
    </xdr:pic>
    <xdr:clientData/>
  </xdr:twoCellAnchor>
  <xdr:twoCellAnchor editAs="oneCell">
    <xdr:from>
      <xdr:col>0</xdr:col>
      <xdr:colOff>223520</xdr:colOff>
      <xdr:row>96</xdr:row>
      <xdr:rowOff>0</xdr:rowOff>
    </xdr:from>
    <xdr:to>
      <xdr:col>0</xdr:col>
      <xdr:colOff>1524000</xdr:colOff>
      <xdr:row>105</xdr:row>
      <xdr:rowOff>358274</xdr:rowOff>
    </xdr:to>
    <xdr:pic>
      <xdr:nvPicPr>
        <xdr:cNvPr id="73" name="Рисунок 72" descr="Skadi3460.jp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223520" y="21193760"/>
          <a:ext cx="1300480" cy="3832994"/>
        </a:xfrm>
        <a:prstGeom prst="rect">
          <a:avLst/>
        </a:prstGeom>
      </xdr:spPr>
    </xdr:pic>
    <xdr:clientData/>
  </xdr:twoCellAnchor>
  <xdr:twoCellAnchor editAs="oneCell">
    <xdr:from>
      <xdr:col>0</xdr:col>
      <xdr:colOff>822960</xdr:colOff>
      <xdr:row>266</xdr:row>
      <xdr:rowOff>265762</xdr:rowOff>
    </xdr:from>
    <xdr:to>
      <xdr:col>0</xdr:col>
      <xdr:colOff>1616075</xdr:colOff>
      <xdr:row>275</xdr:row>
      <xdr:rowOff>134752</xdr:rowOff>
    </xdr:to>
    <xdr:pic>
      <xdr:nvPicPr>
        <xdr:cNvPr id="74" name="Рисунок 73" descr="Skadi3357.jp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822960" y="57121122"/>
          <a:ext cx="802640" cy="2703630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</xdr:colOff>
      <xdr:row>262</xdr:row>
      <xdr:rowOff>20319</xdr:rowOff>
    </xdr:from>
    <xdr:to>
      <xdr:col>0</xdr:col>
      <xdr:colOff>823640</xdr:colOff>
      <xdr:row>270</xdr:row>
      <xdr:rowOff>152400</xdr:rowOff>
    </xdr:to>
    <xdr:pic>
      <xdr:nvPicPr>
        <xdr:cNvPr id="75" name="Рисунок 74" descr="Skadi3379.jpg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30479" y="55615839"/>
          <a:ext cx="793161" cy="2651761"/>
        </a:xfrm>
        <a:prstGeom prst="rect">
          <a:avLst/>
        </a:prstGeom>
      </xdr:spPr>
    </xdr:pic>
    <xdr:clientData/>
  </xdr:twoCellAnchor>
  <xdr:twoCellAnchor editAs="oneCell">
    <xdr:from>
      <xdr:col>0</xdr:col>
      <xdr:colOff>40639</xdr:colOff>
      <xdr:row>271</xdr:row>
      <xdr:rowOff>132756</xdr:rowOff>
    </xdr:from>
    <xdr:to>
      <xdr:col>0</xdr:col>
      <xdr:colOff>822960</xdr:colOff>
      <xdr:row>279</xdr:row>
      <xdr:rowOff>268225</xdr:rowOff>
    </xdr:to>
    <xdr:pic>
      <xdr:nvPicPr>
        <xdr:cNvPr id="76" name="Рисунок 75" descr="Skadi3369.jpg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40639" y="58562916"/>
          <a:ext cx="782321" cy="2655149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189</xdr:row>
      <xdr:rowOff>10160</xdr:rowOff>
    </xdr:from>
    <xdr:to>
      <xdr:col>0</xdr:col>
      <xdr:colOff>863328</xdr:colOff>
      <xdr:row>199</xdr:row>
      <xdr:rowOff>111760</xdr:rowOff>
    </xdr:to>
    <xdr:pic>
      <xdr:nvPicPr>
        <xdr:cNvPr id="77" name="Рисунок 76" descr="Skadi3555.jpg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0160" y="39979600"/>
          <a:ext cx="853168" cy="223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20319</xdr:colOff>
      <xdr:row>221</xdr:row>
      <xdr:rowOff>10160</xdr:rowOff>
    </xdr:from>
    <xdr:to>
      <xdr:col>0</xdr:col>
      <xdr:colOff>879542</xdr:colOff>
      <xdr:row>231</xdr:row>
      <xdr:rowOff>101600</xdr:rowOff>
    </xdr:to>
    <xdr:pic>
      <xdr:nvPicPr>
        <xdr:cNvPr id="78" name="Рисунок 77" descr="Skadi3566.jpg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20319" y="46807120"/>
          <a:ext cx="859223" cy="222504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237</xdr:row>
      <xdr:rowOff>20319</xdr:rowOff>
    </xdr:from>
    <xdr:to>
      <xdr:col>0</xdr:col>
      <xdr:colOff>863600</xdr:colOff>
      <xdr:row>247</xdr:row>
      <xdr:rowOff>135785</xdr:rowOff>
    </xdr:to>
    <xdr:pic>
      <xdr:nvPicPr>
        <xdr:cNvPr id="79" name="Рисунок 78" descr="Skadi3541.jpg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0160" y="50231039"/>
          <a:ext cx="853440" cy="2249066"/>
        </a:xfrm>
        <a:prstGeom prst="rect">
          <a:avLst/>
        </a:prstGeom>
      </xdr:spPr>
    </xdr:pic>
    <xdr:clientData/>
  </xdr:twoCellAnchor>
  <xdr:twoCellAnchor editAs="oneCell">
    <xdr:from>
      <xdr:col>0</xdr:col>
      <xdr:colOff>783931</xdr:colOff>
      <xdr:row>243</xdr:row>
      <xdr:rowOff>129496</xdr:rowOff>
    </xdr:from>
    <xdr:to>
      <xdr:col>0</xdr:col>
      <xdr:colOff>1616710</xdr:colOff>
      <xdr:row>254</xdr:row>
      <xdr:rowOff>40640</xdr:rowOff>
    </xdr:to>
    <xdr:pic>
      <xdr:nvPicPr>
        <xdr:cNvPr id="80" name="Рисунок 79" descr="Skadi3598.jpg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783931" y="51620376"/>
          <a:ext cx="851829" cy="2258104"/>
        </a:xfrm>
        <a:prstGeom prst="rect">
          <a:avLst/>
        </a:prstGeom>
      </xdr:spPr>
    </xdr:pic>
    <xdr:clientData/>
  </xdr:twoCellAnchor>
  <xdr:twoCellAnchor editAs="oneCell">
    <xdr:from>
      <xdr:col>0</xdr:col>
      <xdr:colOff>843281</xdr:colOff>
      <xdr:row>226</xdr:row>
      <xdr:rowOff>112137</xdr:rowOff>
    </xdr:from>
    <xdr:to>
      <xdr:col>0</xdr:col>
      <xdr:colOff>1622807</xdr:colOff>
      <xdr:row>236</xdr:row>
      <xdr:rowOff>186944</xdr:rowOff>
    </xdr:to>
    <xdr:pic>
      <xdr:nvPicPr>
        <xdr:cNvPr id="81" name="Рисунок 80" descr="Skadi3583.jpg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843281" y="47975897"/>
          <a:ext cx="798576" cy="2208407"/>
        </a:xfrm>
        <a:prstGeom prst="rect">
          <a:avLst/>
        </a:prstGeom>
      </xdr:spPr>
    </xdr:pic>
    <xdr:clientData/>
  </xdr:twoCellAnchor>
  <xdr:twoCellAnchor editAs="oneCell">
    <xdr:from>
      <xdr:col>0</xdr:col>
      <xdr:colOff>822960</xdr:colOff>
      <xdr:row>194</xdr:row>
      <xdr:rowOff>105027</xdr:rowOff>
    </xdr:from>
    <xdr:to>
      <xdr:col>0</xdr:col>
      <xdr:colOff>1615313</xdr:colOff>
      <xdr:row>204</xdr:row>
      <xdr:rowOff>186944</xdr:rowOff>
    </xdr:to>
    <xdr:pic>
      <xdr:nvPicPr>
        <xdr:cNvPr id="82" name="Рисунок 81" descr="Skadi3590.jpg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822960" y="41141267"/>
          <a:ext cx="820928" cy="2215517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205</xdr:row>
      <xdr:rowOff>10161</xdr:rowOff>
    </xdr:from>
    <xdr:to>
      <xdr:col>0</xdr:col>
      <xdr:colOff>860132</xdr:colOff>
      <xdr:row>215</xdr:row>
      <xdr:rowOff>60961</xdr:rowOff>
    </xdr:to>
    <xdr:pic>
      <xdr:nvPicPr>
        <xdr:cNvPr id="83" name="Рисунок 82" descr="4&amp;kostum-080.jpg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10160" y="43393361"/>
          <a:ext cx="849972" cy="21844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210</xdr:row>
      <xdr:rowOff>149129</xdr:rowOff>
    </xdr:from>
    <xdr:to>
      <xdr:col>0</xdr:col>
      <xdr:colOff>1616710</xdr:colOff>
      <xdr:row>220</xdr:row>
      <xdr:rowOff>197104</xdr:rowOff>
    </xdr:to>
    <xdr:pic>
      <xdr:nvPicPr>
        <xdr:cNvPr id="84" name="Рисунок 83" descr="Skadi3608.jpg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812800" y="44599129"/>
          <a:ext cx="822960" cy="2181575"/>
        </a:xfrm>
        <a:prstGeom prst="rect">
          <a:avLst/>
        </a:prstGeom>
      </xdr:spPr>
    </xdr:pic>
    <xdr:clientData/>
  </xdr:twoCellAnchor>
  <xdr:twoCellAnchor editAs="oneCell">
    <xdr:from>
      <xdr:col>0</xdr:col>
      <xdr:colOff>10159</xdr:colOff>
      <xdr:row>250</xdr:row>
      <xdr:rowOff>137866</xdr:rowOff>
    </xdr:from>
    <xdr:to>
      <xdr:col>0</xdr:col>
      <xdr:colOff>843280</xdr:colOff>
      <xdr:row>260</xdr:row>
      <xdr:rowOff>186945</xdr:rowOff>
    </xdr:to>
    <xdr:pic>
      <xdr:nvPicPr>
        <xdr:cNvPr id="85" name="Рисунок 84" descr="Skadi3612.jpg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10159" y="53122266"/>
          <a:ext cx="833121" cy="2182679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16</xdr:row>
      <xdr:rowOff>27383</xdr:rowOff>
    </xdr:from>
    <xdr:to>
      <xdr:col>0</xdr:col>
      <xdr:colOff>1585637</xdr:colOff>
      <xdr:row>25</xdr:row>
      <xdr:rowOff>355600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00" y="1917143"/>
          <a:ext cx="1484037" cy="3802937"/>
        </a:xfrm>
        <a:prstGeom prst="rect">
          <a:avLst/>
        </a:prstGeom>
      </xdr:spPr>
    </xdr:pic>
    <xdr:clientData/>
  </xdr:twoCellAnchor>
  <xdr:twoCellAnchor editAs="oneCell">
    <xdr:from>
      <xdr:col>0</xdr:col>
      <xdr:colOff>161397</xdr:colOff>
      <xdr:row>36</xdr:row>
      <xdr:rowOff>10160</xdr:rowOff>
    </xdr:from>
    <xdr:to>
      <xdr:col>0</xdr:col>
      <xdr:colOff>1528423</xdr:colOff>
      <xdr:row>45</xdr:row>
      <xdr:rowOff>345440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397" y="9621520"/>
          <a:ext cx="1367026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172720</xdr:colOff>
      <xdr:row>287</xdr:row>
      <xdr:rowOff>24568</xdr:rowOff>
    </xdr:from>
    <xdr:to>
      <xdr:col>0</xdr:col>
      <xdr:colOff>1493520</xdr:colOff>
      <xdr:row>287</xdr:row>
      <xdr:rowOff>1254759</xdr:rowOff>
    </xdr:to>
    <xdr:pic>
      <xdr:nvPicPr>
        <xdr:cNvPr id="66" name="Рисунок 65" descr="IMG-20200912-WA0004.jpg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72720" y="72323128"/>
          <a:ext cx="1320800" cy="1230191"/>
        </a:xfrm>
        <a:prstGeom prst="rect">
          <a:avLst/>
        </a:prstGeom>
      </xdr:spPr>
    </xdr:pic>
    <xdr:clientData/>
  </xdr:twoCellAnchor>
  <xdr:twoCellAnchor editAs="oneCell">
    <xdr:from>
      <xdr:col>2</xdr:col>
      <xdr:colOff>191819</xdr:colOff>
      <xdr:row>287</xdr:row>
      <xdr:rowOff>20320</xdr:rowOff>
    </xdr:from>
    <xdr:to>
      <xdr:col>2</xdr:col>
      <xdr:colOff>1229360</xdr:colOff>
      <xdr:row>287</xdr:row>
      <xdr:rowOff>335280</xdr:rowOff>
    </xdr:to>
    <xdr:pic>
      <xdr:nvPicPr>
        <xdr:cNvPr id="87" name="Рисунок 86" descr="novinka-600x600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2112059" y="76179680"/>
          <a:ext cx="1037541" cy="314960"/>
        </a:xfrm>
        <a:prstGeom prst="rect">
          <a:avLst/>
        </a:prstGeom>
      </xdr:spPr>
    </xdr:pic>
    <xdr:clientData/>
  </xdr:twoCellAnchor>
  <xdr:twoCellAnchor editAs="oneCell">
    <xdr:from>
      <xdr:col>0</xdr:col>
      <xdr:colOff>142513</xdr:colOff>
      <xdr:row>295</xdr:row>
      <xdr:rowOff>615052</xdr:rowOff>
    </xdr:from>
    <xdr:to>
      <xdr:col>0</xdr:col>
      <xdr:colOff>1004571</xdr:colOff>
      <xdr:row>298</xdr:row>
      <xdr:rowOff>207597</xdr:rowOff>
    </xdr:to>
    <xdr:pic>
      <xdr:nvPicPr>
        <xdr:cNvPr id="89" name="Рисунок 88" descr="YAKUTIA BlackHoneyНорка.jpg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 rot="327258">
          <a:off x="142513" y="79019772"/>
          <a:ext cx="862058" cy="154326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300</xdr:row>
      <xdr:rowOff>447040</xdr:rowOff>
    </xdr:from>
    <xdr:to>
      <xdr:col>0</xdr:col>
      <xdr:colOff>1342341</xdr:colOff>
      <xdr:row>301</xdr:row>
      <xdr:rowOff>284480</xdr:rowOff>
    </xdr:to>
    <xdr:pic>
      <xdr:nvPicPr>
        <xdr:cNvPr id="90" name="Рисунок 89" descr="novinka-600x600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304800" y="82184240"/>
          <a:ext cx="1037541" cy="46736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16</xdr:row>
      <xdr:rowOff>10160</xdr:rowOff>
    </xdr:from>
    <xdr:to>
      <xdr:col>2</xdr:col>
      <xdr:colOff>1383665</xdr:colOff>
      <xdr:row>17</xdr:row>
      <xdr:rowOff>132080</xdr:rowOff>
    </xdr:to>
    <xdr:pic>
      <xdr:nvPicPr>
        <xdr:cNvPr id="88" name="Рисунок 87" descr="novinka-600x600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930400" y="5760720"/>
          <a:ext cx="1402080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66</xdr:row>
      <xdr:rowOff>10160</xdr:rowOff>
    </xdr:from>
    <xdr:to>
      <xdr:col>2</xdr:col>
      <xdr:colOff>1383665</xdr:colOff>
      <xdr:row>67</xdr:row>
      <xdr:rowOff>132080</xdr:rowOff>
    </xdr:to>
    <xdr:pic>
      <xdr:nvPicPr>
        <xdr:cNvPr id="91" name="Рисунок 90" descr="novinka-600x600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930400" y="21203920"/>
          <a:ext cx="140208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66</xdr:row>
      <xdr:rowOff>20320</xdr:rowOff>
    </xdr:from>
    <xdr:to>
      <xdr:col>0</xdr:col>
      <xdr:colOff>1617345</xdr:colOff>
      <xdr:row>75</xdr:row>
      <xdr:rowOff>365760</xdr:rowOff>
    </xdr:to>
    <xdr:pic>
      <xdr:nvPicPr>
        <xdr:cNvPr id="92" name="Рисунок 91" descr="Питон.jpg"/>
        <xdr:cNvPicPr>
          <a:picLocks noChangeAspect="1"/>
        </xdr:cNvPicPr>
      </xdr:nvPicPr>
      <xdr:blipFill>
        <a:blip xmlns:r="http://schemas.openxmlformats.org/officeDocument/2006/relationships" r:embed="rId51" cstate="print"/>
        <a:srcRect r="42186"/>
        <a:stretch>
          <a:fillRect/>
        </a:stretch>
      </xdr:blipFill>
      <xdr:spPr>
        <a:xfrm>
          <a:off x="30480" y="21214080"/>
          <a:ext cx="1615440" cy="3820160"/>
        </a:xfrm>
        <a:prstGeom prst="rect">
          <a:avLst/>
        </a:prstGeom>
      </xdr:spPr>
    </xdr:pic>
    <xdr:clientData/>
  </xdr:twoCellAnchor>
  <xdr:twoCellAnchor editAs="oneCell">
    <xdr:from>
      <xdr:col>0</xdr:col>
      <xdr:colOff>223002</xdr:colOff>
      <xdr:row>106</xdr:row>
      <xdr:rowOff>10160</xdr:rowOff>
    </xdr:from>
    <xdr:to>
      <xdr:col>0</xdr:col>
      <xdr:colOff>1523456</xdr:colOff>
      <xdr:row>115</xdr:row>
      <xdr:rowOff>375920</xdr:rowOff>
    </xdr:to>
    <xdr:pic>
      <xdr:nvPicPr>
        <xdr:cNvPr id="86" name="Рисунок 85" descr="Skadi3445.jp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 flipH="1">
          <a:off x="223002" y="36647120"/>
          <a:ext cx="1300454" cy="384048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116</xdr:row>
      <xdr:rowOff>10160</xdr:rowOff>
    </xdr:from>
    <xdr:to>
      <xdr:col>2</xdr:col>
      <xdr:colOff>1383665</xdr:colOff>
      <xdr:row>117</xdr:row>
      <xdr:rowOff>132080</xdr:rowOff>
    </xdr:to>
    <xdr:pic>
      <xdr:nvPicPr>
        <xdr:cNvPr id="93" name="Рисунок 92" descr="novinka-600x600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930400" y="40507920"/>
          <a:ext cx="1402080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36</xdr:row>
      <xdr:rowOff>10160</xdr:rowOff>
    </xdr:from>
    <xdr:to>
      <xdr:col>2</xdr:col>
      <xdr:colOff>1383665</xdr:colOff>
      <xdr:row>37</xdr:row>
      <xdr:rowOff>132080</xdr:rowOff>
    </xdr:to>
    <xdr:pic>
      <xdr:nvPicPr>
        <xdr:cNvPr id="94" name="Рисунок 93" descr="novinka-600x600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930400" y="13482320"/>
          <a:ext cx="140208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158</xdr:row>
      <xdr:rowOff>20319</xdr:rowOff>
    </xdr:from>
    <xdr:to>
      <xdr:col>0</xdr:col>
      <xdr:colOff>1530896</xdr:colOff>
      <xdr:row>168</xdr:row>
      <xdr:rowOff>0</xdr:rowOff>
    </xdr:to>
    <xdr:pic>
      <xdr:nvPicPr>
        <xdr:cNvPr id="95" name="Рисунок 94" descr="Skadi3506.jpg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01600" y="55168799"/>
          <a:ext cx="1429296" cy="2113281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148</xdr:row>
      <xdr:rowOff>10160</xdr:rowOff>
    </xdr:from>
    <xdr:to>
      <xdr:col>2</xdr:col>
      <xdr:colOff>1383665</xdr:colOff>
      <xdr:row>150</xdr:row>
      <xdr:rowOff>40640</xdr:rowOff>
    </xdr:to>
    <xdr:pic>
      <xdr:nvPicPr>
        <xdr:cNvPr id="96" name="Рисунок 95" descr="novinka-600x600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930400" y="50891440"/>
          <a:ext cx="1402080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168</xdr:row>
      <xdr:rowOff>10160</xdr:rowOff>
    </xdr:from>
    <xdr:to>
      <xdr:col>2</xdr:col>
      <xdr:colOff>1383665</xdr:colOff>
      <xdr:row>170</xdr:row>
      <xdr:rowOff>91440</xdr:rowOff>
    </xdr:to>
    <xdr:pic>
      <xdr:nvPicPr>
        <xdr:cNvPr id="97" name="Рисунок 96" descr="novinka-600x600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930400" y="55158640"/>
          <a:ext cx="1402080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56</xdr:row>
      <xdr:rowOff>10160</xdr:rowOff>
    </xdr:from>
    <xdr:to>
      <xdr:col>2</xdr:col>
      <xdr:colOff>1383665</xdr:colOff>
      <xdr:row>57</xdr:row>
      <xdr:rowOff>132080</xdr:rowOff>
    </xdr:to>
    <xdr:pic>
      <xdr:nvPicPr>
        <xdr:cNvPr id="98" name="Рисунок 97" descr="novinka-600x600.jp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930400" y="25064720"/>
          <a:ext cx="1402080" cy="5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</xdr:colOff>
      <xdr:row>56</xdr:row>
      <xdr:rowOff>27116</xdr:rowOff>
    </xdr:from>
    <xdr:to>
      <xdr:col>0</xdr:col>
      <xdr:colOff>1617345</xdr:colOff>
      <xdr:row>65</xdr:row>
      <xdr:rowOff>355600</xdr:rowOff>
    </xdr:to>
    <xdr:pic>
      <xdr:nvPicPr>
        <xdr:cNvPr id="100" name="Рисунок 99" descr="IMG-20201112-WA0005.jpg"/>
        <xdr:cNvPicPr>
          <a:picLocks noChangeAspect="1"/>
        </xdr:cNvPicPr>
      </xdr:nvPicPr>
      <xdr:blipFill>
        <a:blip xmlns:r="http://schemas.openxmlformats.org/officeDocument/2006/relationships" r:embed="rId53" cstate="print"/>
        <a:srcRect r="23077"/>
        <a:stretch>
          <a:fillRect/>
        </a:stretch>
      </xdr:blipFill>
      <xdr:spPr>
        <a:xfrm>
          <a:off x="20320" y="21220876"/>
          <a:ext cx="1625600" cy="38032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114300</xdr:rowOff>
    </xdr:from>
    <xdr:to>
      <xdr:col>14</xdr:col>
      <xdr:colOff>9525</xdr:colOff>
      <xdr:row>2</xdr:row>
      <xdr:rowOff>161925</xdr:rowOff>
    </xdr:to>
    <xdr:pic>
      <xdr:nvPicPr>
        <xdr:cNvPr id="2" name="Picture 203" descr="Логотип Восток"/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7650" y="381000"/>
          <a:ext cx="95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</xdr:row>
      <xdr:rowOff>9525</xdr:rowOff>
    </xdr:from>
    <xdr:to>
      <xdr:col>14</xdr:col>
      <xdr:colOff>9525</xdr:colOff>
      <xdr:row>2</xdr:row>
      <xdr:rowOff>257175</xdr:rowOff>
    </xdr:to>
    <xdr:pic>
      <xdr:nvPicPr>
        <xdr:cNvPr id="3" name="Picture 7491" descr="чертеж олени из фабрики Иу18"/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7650" y="276225"/>
          <a:ext cx="95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</xdr:row>
      <xdr:rowOff>28575</xdr:rowOff>
    </xdr:from>
    <xdr:to>
      <xdr:col>14</xdr:col>
      <xdr:colOff>9525</xdr:colOff>
      <xdr:row>2</xdr:row>
      <xdr:rowOff>247650</xdr:rowOff>
    </xdr:to>
    <xdr:pic>
      <xdr:nvPicPr>
        <xdr:cNvPr id="4" name="Picture 7493" descr="Лого-цветное-Huntsman-черны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7650" y="295275"/>
          <a:ext cx="95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831257</xdr:colOff>
      <xdr:row>1</xdr:row>
      <xdr:rowOff>34747</xdr:rowOff>
    </xdr:from>
    <xdr:to>
      <xdr:col>13</xdr:col>
      <xdr:colOff>1790701</xdr:colOff>
      <xdr:row>3</xdr:row>
      <xdr:rowOff>233513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37157" y="301447"/>
          <a:ext cx="959444" cy="732166"/>
        </a:xfrm>
        <a:prstGeom prst="rect">
          <a:avLst/>
        </a:prstGeom>
      </xdr:spPr>
    </xdr:pic>
    <xdr:clientData/>
  </xdr:twoCellAnchor>
  <xdr:twoCellAnchor editAs="oneCell">
    <xdr:from>
      <xdr:col>0</xdr:col>
      <xdr:colOff>126997</xdr:colOff>
      <xdr:row>51</xdr:row>
      <xdr:rowOff>38100</xdr:rowOff>
    </xdr:from>
    <xdr:to>
      <xdr:col>0</xdr:col>
      <xdr:colOff>1513053</xdr:colOff>
      <xdr:row>60</xdr:row>
      <xdr:rowOff>254000</xdr:rowOff>
    </xdr:to>
    <xdr:pic>
      <xdr:nvPicPr>
        <xdr:cNvPr id="8" name="Рисунок 7"/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flipH="1">
          <a:off x="126997" y="61750575"/>
          <a:ext cx="1386056" cy="3044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41</xdr:row>
      <xdr:rowOff>25400</xdr:rowOff>
    </xdr:from>
    <xdr:to>
      <xdr:col>0</xdr:col>
      <xdr:colOff>1536700</xdr:colOff>
      <xdr:row>50</xdr:row>
      <xdr:rowOff>279400</xdr:rowOff>
    </xdr:to>
    <xdr:pic>
      <xdr:nvPicPr>
        <xdr:cNvPr id="9" name="Рисунок 8"/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7000" y="58594625"/>
          <a:ext cx="1409700" cy="3082925"/>
        </a:xfrm>
        <a:prstGeom prst="rect">
          <a:avLst/>
        </a:prstGeom>
      </xdr:spPr>
    </xdr:pic>
    <xdr:clientData/>
  </xdr:twoCellAnchor>
  <xdr:twoCellAnchor editAs="oneCell">
    <xdr:from>
      <xdr:col>0</xdr:col>
      <xdr:colOff>139697</xdr:colOff>
      <xdr:row>31</xdr:row>
      <xdr:rowOff>63500</xdr:rowOff>
    </xdr:from>
    <xdr:to>
      <xdr:col>0</xdr:col>
      <xdr:colOff>1530612</xdr:colOff>
      <xdr:row>40</xdr:row>
      <xdr:rowOff>279401</xdr:rowOff>
    </xdr:to>
    <xdr:pic>
      <xdr:nvPicPr>
        <xdr:cNvPr id="10" name="Рисунок 9"/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flipH="1">
          <a:off x="139697" y="55489475"/>
          <a:ext cx="1390915" cy="3044826"/>
        </a:xfrm>
        <a:prstGeom prst="rect">
          <a:avLst/>
        </a:prstGeom>
      </xdr:spPr>
    </xdr:pic>
    <xdr:clientData/>
  </xdr:twoCellAnchor>
  <xdr:twoCellAnchor editAs="oneCell">
    <xdr:from>
      <xdr:col>0</xdr:col>
      <xdr:colOff>284856</xdr:colOff>
      <xdr:row>81</xdr:row>
      <xdr:rowOff>50800</xdr:rowOff>
    </xdr:from>
    <xdr:to>
      <xdr:col>0</xdr:col>
      <xdr:colOff>1382267</xdr:colOff>
      <xdr:row>90</xdr:row>
      <xdr:rowOff>263652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856" y="14655800"/>
          <a:ext cx="1097411" cy="3070352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6</xdr:row>
      <xdr:rowOff>16145</xdr:rowOff>
    </xdr:from>
    <xdr:to>
      <xdr:col>0</xdr:col>
      <xdr:colOff>1422400</xdr:colOff>
      <xdr:row>15</xdr:row>
      <xdr:rowOff>344884</xdr:rowOff>
    </xdr:to>
    <xdr:pic>
      <xdr:nvPicPr>
        <xdr:cNvPr id="13" name="Рисунок 12" descr="Skadi3478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82880" y="1905905"/>
          <a:ext cx="1239520" cy="3803459"/>
        </a:xfrm>
        <a:prstGeom prst="rect">
          <a:avLst/>
        </a:prstGeom>
      </xdr:spPr>
    </xdr:pic>
    <xdr:clientData/>
  </xdr:twoCellAnchor>
  <xdr:twoCellAnchor editAs="oneCell">
    <xdr:from>
      <xdr:col>0</xdr:col>
      <xdr:colOff>251528</xdr:colOff>
      <xdr:row>162</xdr:row>
      <xdr:rowOff>10160</xdr:rowOff>
    </xdr:from>
    <xdr:to>
      <xdr:col>0</xdr:col>
      <xdr:colOff>1483359</xdr:colOff>
      <xdr:row>171</xdr:row>
      <xdr:rowOff>172412</xdr:rowOff>
    </xdr:to>
    <xdr:pic>
      <xdr:nvPicPr>
        <xdr:cNvPr id="17" name="Рисунок 16" descr="Skadi3499 — копия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51528" y="37188140"/>
          <a:ext cx="1231831" cy="2082492"/>
        </a:xfrm>
        <a:prstGeom prst="rect">
          <a:avLst/>
        </a:prstGeom>
      </xdr:spPr>
    </xdr:pic>
    <xdr:clientData/>
  </xdr:twoCellAnchor>
  <xdr:twoCellAnchor editAs="oneCell">
    <xdr:from>
      <xdr:col>0</xdr:col>
      <xdr:colOff>132080</xdr:colOff>
      <xdr:row>122</xdr:row>
      <xdr:rowOff>24556</xdr:rowOff>
    </xdr:from>
    <xdr:to>
      <xdr:col>0</xdr:col>
      <xdr:colOff>1442720</xdr:colOff>
      <xdr:row>131</xdr:row>
      <xdr:rowOff>179110</xdr:rowOff>
    </xdr:to>
    <xdr:pic>
      <xdr:nvPicPr>
        <xdr:cNvPr id="19" name="Рисунок 18" descr="Skadi3512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32080" y="32935336"/>
          <a:ext cx="1310640" cy="2074794"/>
        </a:xfrm>
        <a:prstGeom prst="rect">
          <a:avLst/>
        </a:prstGeom>
      </xdr:spPr>
    </xdr:pic>
    <xdr:clientData/>
  </xdr:twoCellAnchor>
  <xdr:oneCellAnchor>
    <xdr:from>
      <xdr:col>0</xdr:col>
      <xdr:colOff>134663</xdr:colOff>
      <xdr:row>61</xdr:row>
      <xdr:rowOff>52529</xdr:rowOff>
    </xdr:from>
    <xdr:ext cx="1360762" cy="3097071"/>
    <xdr:pic>
      <xdr:nvPicPr>
        <xdr:cNvPr id="20" name="Рисунок 19"/>
        <xdr:cNvPicPr>
          <a:picLocks noChangeAspect="1"/>
        </xdr:cNvPicPr>
      </xdr:nvPicPr>
      <xdr:blipFill rotWithShape="1"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4663" y="18401489"/>
          <a:ext cx="1360762" cy="3097071"/>
        </a:xfrm>
        <a:prstGeom prst="rect">
          <a:avLst/>
        </a:prstGeom>
      </xdr:spPr>
    </xdr:pic>
    <xdr:clientData/>
  </xdr:oneCellAnchor>
  <xdr:twoCellAnchor editAs="oneCell">
    <xdr:from>
      <xdr:col>0</xdr:col>
      <xdr:colOff>325120</xdr:colOff>
      <xdr:row>71</xdr:row>
      <xdr:rowOff>30480</xdr:rowOff>
    </xdr:from>
    <xdr:to>
      <xdr:col>0</xdr:col>
      <xdr:colOff>1376835</xdr:colOff>
      <xdr:row>80</xdr:row>
      <xdr:rowOff>276352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120" y="18379440"/>
          <a:ext cx="1051715" cy="3080512"/>
        </a:xfrm>
        <a:prstGeom prst="rect">
          <a:avLst/>
        </a:prstGeom>
      </xdr:spPr>
    </xdr:pic>
    <xdr:clientData/>
  </xdr:twoCellAnchor>
  <xdr:twoCellAnchor editAs="oneCell">
    <xdr:from>
      <xdr:col>0</xdr:col>
      <xdr:colOff>45595</xdr:colOff>
      <xdr:row>16</xdr:row>
      <xdr:rowOff>30480</xdr:rowOff>
    </xdr:from>
    <xdr:to>
      <xdr:col>0</xdr:col>
      <xdr:colOff>1633856</xdr:colOff>
      <xdr:row>20</xdr:row>
      <xdr:rowOff>497840</xdr:rowOff>
    </xdr:to>
    <xdr:pic>
      <xdr:nvPicPr>
        <xdr:cNvPr id="24" name="Рисунок 23" descr="IMG_0146.jpg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t="6520"/>
        <a:stretch>
          <a:fillRect/>
        </a:stretch>
      </xdr:blipFill>
      <xdr:spPr>
        <a:xfrm>
          <a:off x="45595" y="5781040"/>
          <a:ext cx="1588261" cy="2621280"/>
        </a:xfrm>
        <a:prstGeom prst="rect">
          <a:avLst/>
        </a:prstGeom>
      </xdr:spPr>
    </xdr:pic>
    <xdr:clientData/>
  </xdr:twoCellAnchor>
  <xdr:twoCellAnchor editAs="oneCell">
    <xdr:from>
      <xdr:col>0</xdr:col>
      <xdr:colOff>38351</xdr:colOff>
      <xdr:row>101</xdr:row>
      <xdr:rowOff>229708</xdr:rowOff>
    </xdr:from>
    <xdr:to>
      <xdr:col>0</xdr:col>
      <xdr:colOff>1635368</xdr:colOff>
      <xdr:row>110</xdr:row>
      <xdr:rowOff>111760</xdr:rowOff>
    </xdr:to>
    <xdr:pic>
      <xdr:nvPicPr>
        <xdr:cNvPr id="28" name="Рисунок 27" descr="Зелёный.jpg"/>
        <xdr:cNvPicPr>
          <a:picLocks noChangeAspect="1"/>
        </xdr:cNvPicPr>
      </xdr:nvPicPr>
      <xdr:blipFill>
        <a:blip xmlns:r="http://schemas.openxmlformats.org/officeDocument/2006/relationships" r:embed="rId15" cstate="print"/>
        <a:srcRect r="23533"/>
        <a:stretch>
          <a:fillRect/>
        </a:stretch>
      </xdr:blipFill>
      <xdr:spPr>
        <a:xfrm>
          <a:off x="38351" y="79881568"/>
          <a:ext cx="1597017" cy="2693832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</xdr:colOff>
      <xdr:row>91</xdr:row>
      <xdr:rowOff>218166</xdr:rowOff>
    </xdr:from>
    <xdr:to>
      <xdr:col>0</xdr:col>
      <xdr:colOff>1631962</xdr:colOff>
      <xdr:row>100</xdr:row>
      <xdr:rowOff>121920</xdr:rowOff>
    </xdr:to>
    <xdr:pic>
      <xdr:nvPicPr>
        <xdr:cNvPr id="29" name="Рисунок 28" descr="Серый.jpg"/>
        <xdr:cNvPicPr>
          <a:picLocks noChangeAspect="1"/>
        </xdr:cNvPicPr>
      </xdr:nvPicPr>
      <xdr:blipFill>
        <a:blip xmlns:r="http://schemas.openxmlformats.org/officeDocument/2006/relationships" r:embed="rId16" cstate="print"/>
        <a:srcRect r="24841"/>
        <a:stretch>
          <a:fillRect/>
        </a:stretch>
      </xdr:blipFill>
      <xdr:spPr>
        <a:xfrm>
          <a:off x="30479" y="76745826"/>
          <a:ext cx="1601483" cy="2715534"/>
        </a:xfrm>
        <a:prstGeom prst="rect">
          <a:avLst/>
        </a:prstGeom>
      </xdr:spPr>
    </xdr:pic>
    <xdr:clientData/>
  </xdr:twoCellAnchor>
  <xdr:twoCellAnchor editAs="oneCell">
    <xdr:from>
      <xdr:col>0</xdr:col>
      <xdr:colOff>201920</xdr:colOff>
      <xdr:row>111</xdr:row>
      <xdr:rowOff>40641</xdr:rowOff>
    </xdr:from>
    <xdr:to>
      <xdr:col>0</xdr:col>
      <xdr:colOff>1424413</xdr:colOff>
      <xdr:row>120</xdr:row>
      <xdr:rowOff>314960</xdr:rowOff>
    </xdr:to>
    <xdr:pic>
      <xdr:nvPicPr>
        <xdr:cNvPr id="34" name="Рисунок 33" descr="Skadi3530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1920" y="39065201"/>
          <a:ext cx="1222493" cy="3474719"/>
        </a:xfrm>
        <a:prstGeom prst="rect">
          <a:avLst/>
        </a:prstGeom>
      </xdr:spPr>
    </xdr:pic>
    <xdr:clientData/>
  </xdr:twoCellAnchor>
  <xdr:twoCellAnchor editAs="oneCell">
    <xdr:from>
      <xdr:col>0</xdr:col>
      <xdr:colOff>193664</xdr:colOff>
      <xdr:row>21</xdr:row>
      <xdr:rowOff>36148</xdr:rowOff>
    </xdr:from>
    <xdr:to>
      <xdr:col>0</xdr:col>
      <xdr:colOff>1483359</xdr:colOff>
      <xdr:row>25</xdr:row>
      <xdr:rowOff>487055</xdr:rowOff>
    </xdr:to>
    <xdr:pic>
      <xdr:nvPicPr>
        <xdr:cNvPr id="35" name="Рисунок 34" descr="N-70-1-507x1024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 rot="16200000">
          <a:off x="-463902" y="9136674"/>
          <a:ext cx="2604827" cy="1289695"/>
        </a:xfrm>
        <a:prstGeom prst="rect">
          <a:avLst/>
        </a:prstGeom>
      </xdr:spPr>
    </xdr:pic>
    <xdr:clientData/>
  </xdr:twoCellAnchor>
  <xdr:twoCellAnchor editAs="oneCell">
    <xdr:from>
      <xdr:col>0</xdr:col>
      <xdr:colOff>418851</xdr:colOff>
      <xdr:row>26</xdr:row>
      <xdr:rowOff>16152</xdr:rowOff>
    </xdr:from>
    <xdr:to>
      <xdr:col>0</xdr:col>
      <xdr:colOff>1371600</xdr:colOff>
      <xdr:row>30</xdr:row>
      <xdr:rowOff>508000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18851" y="11151512"/>
          <a:ext cx="952749" cy="2645768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142</xdr:row>
      <xdr:rowOff>20319</xdr:rowOff>
    </xdr:from>
    <xdr:to>
      <xdr:col>0</xdr:col>
      <xdr:colOff>1530896</xdr:colOff>
      <xdr:row>152</xdr:row>
      <xdr:rowOff>0</xdr:rowOff>
    </xdr:to>
    <xdr:pic>
      <xdr:nvPicPr>
        <xdr:cNvPr id="23" name="Рисунок 22" descr="Skadi3506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1600" y="49265839"/>
          <a:ext cx="1429296" cy="2113281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132</xdr:row>
      <xdr:rowOff>10160</xdr:rowOff>
    </xdr:from>
    <xdr:to>
      <xdr:col>2</xdr:col>
      <xdr:colOff>1412240</xdr:colOff>
      <xdr:row>134</xdr:row>
      <xdr:rowOff>30480</xdr:rowOff>
    </xdr:to>
    <xdr:pic>
      <xdr:nvPicPr>
        <xdr:cNvPr id="25" name="Рисунок 24" descr="novinka-600x600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930400" y="44988480"/>
          <a:ext cx="1402080" cy="44704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152</xdr:row>
      <xdr:rowOff>10160</xdr:rowOff>
    </xdr:from>
    <xdr:to>
      <xdr:col>2</xdr:col>
      <xdr:colOff>1412240</xdr:colOff>
      <xdr:row>154</xdr:row>
      <xdr:rowOff>91440</xdr:rowOff>
    </xdr:to>
    <xdr:pic>
      <xdr:nvPicPr>
        <xdr:cNvPr id="26" name="Рисунок 25" descr="novinka-600x600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930400" y="49255680"/>
          <a:ext cx="1402080" cy="50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</xdr:row>
      <xdr:rowOff>114300</xdr:rowOff>
    </xdr:from>
    <xdr:to>
      <xdr:col>14</xdr:col>
      <xdr:colOff>9525</xdr:colOff>
      <xdr:row>2</xdr:row>
      <xdr:rowOff>161925</xdr:rowOff>
    </xdr:to>
    <xdr:pic>
      <xdr:nvPicPr>
        <xdr:cNvPr id="579094" name="Picture 203" descr="Логотип Восток"/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2550" y="381000"/>
          <a:ext cx="95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</xdr:row>
      <xdr:rowOff>9525</xdr:rowOff>
    </xdr:from>
    <xdr:to>
      <xdr:col>14</xdr:col>
      <xdr:colOff>9525</xdr:colOff>
      <xdr:row>2</xdr:row>
      <xdr:rowOff>257175</xdr:rowOff>
    </xdr:to>
    <xdr:pic>
      <xdr:nvPicPr>
        <xdr:cNvPr id="579095" name="Picture 7491" descr="чертеж олени из фабрики Иу18"/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2550" y="276225"/>
          <a:ext cx="95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</xdr:row>
      <xdr:rowOff>28575</xdr:rowOff>
    </xdr:from>
    <xdr:to>
      <xdr:col>14</xdr:col>
      <xdr:colOff>9525</xdr:colOff>
      <xdr:row>2</xdr:row>
      <xdr:rowOff>247650</xdr:rowOff>
    </xdr:to>
    <xdr:pic>
      <xdr:nvPicPr>
        <xdr:cNvPr id="579096" name="Picture 7493" descr="Лого-цветное-Huntsman-черны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72550" y="295275"/>
          <a:ext cx="95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152400</xdr:rowOff>
    </xdr:from>
    <xdr:to>
      <xdr:col>0</xdr:col>
      <xdr:colOff>1609725</xdr:colOff>
      <xdr:row>334</xdr:row>
      <xdr:rowOff>171450</xdr:rowOff>
    </xdr:to>
    <xdr:pic>
      <xdr:nvPicPr>
        <xdr:cNvPr id="579144" name="Рисунок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76057125"/>
          <a:ext cx="1609725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114300</xdr:rowOff>
    </xdr:from>
    <xdr:to>
      <xdr:col>0</xdr:col>
      <xdr:colOff>1609725</xdr:colOff>
      <xdr:row>424</xdr:row>
      <xdr:rowOff>171450</xdr:rowOff>
    </xdr:to>
    <xdr:pic>
      <xdr:nvPicPr>
        <xdr:cNvPr id="579151" name="Рисунок 6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104308275"/>
          <a:ext cx="1609725" cy="2257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831257</xdr:colOff>
      <xdr:row>1</xdr:row>
      <xdr:rowOff>34747</xdr:rowOff>
    </xdr:from>
    <xdr:to>
      <xdr:col>13</xdr:col>
      <xdr:colOff>1790701</xdr:colOff>
      <xdr:row>3</xdr:row>
      <xdr:rowOff>233513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49857" y="301447"/>
          <a:ext cx="959444" cy="732166"/>
        </a:xfrm>
        <a:prstGeom prst="rect">
          <a:avLst/>
        </a:prstGeom>
      </xdr:spPr>
    </xdr:pic>
    <xdr:clientData/>
  </xdr:twoCellAnchor>
  <xdr:twoCellAnchor editAs="oneCell">
    <xdr:from>
      <xdr:col>0</xdr:col>
      <xdr:colOff>126997</xdr:colOff>
      <xdr:row>186</xdr:row>
      <xdr:rowOff>38100</xdr:rowOff>
    </xdr:from>
    <xdr:to>
      <xdr:col>0</xdr:col>
      <xdr:colOff>1513053</xdr:colOff>
      <xdr:row>195</xdr:row>
      <xdr:rowOff>254000</xdr:rowOff>
    </xdr:to>
    <xdr:pic>
      <xdr:nvPicPr>
        <xdr:cNvPr id="9" name="Рисунок 8"/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flipH="1">
          <a:off x="126997" y="57975500"/>
          <a:ext cx="1386056" cy="3073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176</xdr:row>
      <xdr:rowOff>25400</xdr:rowOff>
    </xdr:from>
    <xdr:to>
      <xdr:col>0</xdr:col>
      <xdr:colOff>1536700</xdr:colOff>
      <xdr:row>185</xdr:row>
      <xdr:rowOff>279400</xdr:rowOff>
    </xdr:to>
    <xdr:pic>
      <xdr:nvPicPr>
        <xdr:cNvPr id="10" name="Рисунок 9"/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7000" y="54787800"/>
          <a:ext cx="1409700" cy="311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139697</xdr:colOff>
      <xdr:row>166</xdr:row>
      <xdr:rowOff>63500</xdr:rowOff>
    </xdr:from>
    <xdr:to>
      <xdr:col>0</xdr:col>
      <xdr:colOff>1530612</xdr:colOff>
      <xdr:row>175</xdr:row>
      <xdr:rowOff>279401</xdr:rowOff>
    </xdr:to>
    <xdr:pic>
      <xdr:nvPicPr>
        <xdr:cNvPr id="11" name="Рисунок 10"/>
        <xdr:cNvPicPr>
          <a:picLocks noChangeAspect="1"/>
        </xdr:cNvPicPr>
      </xdr:nvPicPr>
      <xdr:blipFill rotWithShape="1"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flipH="1">
          <a:off x="139697" y="51650900"/>
          <a:ext cx="1390915" cy="307340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39830</xdr:rowOff>
    </xdr:from>
    <xdr:to>
      <xdr:col>0</xdr:col>
      <xdr:colOff>1504266</xdr:colOff>
      <xdr:row>45</xdr:row>
      <xdr:rowOff>304800</xdr:rowOff>
    </xdr:to>
    <xdr:pic>
      <xdr:nvPicPr>
        <xdr:cNvPr id="12" name="Рисунок 11"/>
        <xdr:cNvPicPr>
          <a:picLocks noChangeAspect="1"/>
        </xdr:cNvPicPr>
      </xdr:nvPicPr>
      <xdr:blipFill rotWithShape="1"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flipH="1">
          <a:off x="152400" y="11558730"/>
          <a:ext cx="1351866" cy="3122470"/>
        </a:xfrm>
        <a:prstGeom prst="rect">
          <a:avLst/>
        </a:prstGeom>
      </xdr:spPr>
    </xdr:pic>
    <xdr:clientData/>
  </xdr:twoCellAnchor>
  <xdr:twoCellAnchor editAs="oneCell">
    <xdr:from>
      <xdr:col>0</xdr:col>
      <xdr:colOff>126998</xdr:colOff>
      <xdr:row>316</xdr:row>
      <xdr:rowOff>76200</xdr:rowOff>
    </xdr:from>
    <xdr:to>
      <xdr:col>0</xdr:col>
      <xdr:colOff>1587499</xdr:colOff>
      <xdr:row>325</xdr:row>
      <xdr:rowOff>281529</xdr:rowOff>
    </xdr:to>
    <xdr:pic>
      <xdr:nvPicPr>
        <xdr:cNvPr id="15" name="Рисунок 14"/>
        <xdr:cNvPicPr>
          <a:picLocks noChangeAspect="1"/>
        </xdr:cNvPicPr>
      </xdr:nvPicPr>
      <xdr:blipFill rotWithShape="1"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flipH="1">
          <a:off x="126998" y="75095100"/>
          <a:ext cx="1460501" cy="306282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386</xdr:row>
      <xdr:rowOff>36785</xdr:rowOff>
    </xdr:from>
    <xdr:to>
      <xdr:col>0</xdr:col>
      <xdr:colOff>1536700</xdr:colOff>
      <xdr:row>395</xdr:row>
      <xdr:rowOff>292100</xdr:rowOff>
    </xdr:to>
    <xdr:pic>
      <xdr:nvPicPr>
        <xdr:cNvPr id="16" name="Рисунок 15"/>
        <xdr:cNvPicPr>
          <a:picLocks noChangeAspect="1"/>
        </xdr:cNvPicPr>
      </xdr:nvPicPr>
      <xdr:blipFill rotWithShape="1"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6201" y="97280685"/>
          <a:ext cx="1460499" cy="3112815"/>
        </a:xfrm>
        <a:prstGeom prst="rect">
          <a:avLst/>
        </a:prstGeom>
      </xdr:spPr>
    </xdr:pic>
    <xdr:clientData/>
  </xdr:twoCellAnchor>
  <xdr:twoCellAnchor editAs="oneCell">
    <xdr:from>
      <xdr:col>0</xdr:col>
      <xdr:colOff>126999</xdr:colOff>
      <xdr:row>396</xdr:row>
      <xdr:rowOff>63500</xdr:rowOff>
    </xdr:from>
    <xdr:to>
      <xdr:col>0</xdr:col>
      <xdr:colOff>1600200</xdr:colOff>
      <xdr:row>405</xdr:row>
      <xdr:rowOff>266700</xdr:rowOff>
    </xdr:to>
    <xdr:pic>
      <xdr:nvPicPr>
        <xdr:cNvPr id="17" name="Рисунок 16"/>
        <xdr:cNvPicPr>
          <a:picLocks noChangeAspect="1"/>
        </xdr:cNvPicPr>
      </xdr:nvPicPr>
      <xdr:blipFill rotWithShape="1"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 flipH="1">
          <a:off x="126999" y="100482400"/>
          <a:ext cx="1473201" cy="30607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</xdr:colOff>
      <xdr:row>613</xdr:row>
      <xdr:rowOff>379382</xdr:rowOff>
    </xdr:from>
    <xdr:to>
      <xdr:col>0</xdr:col>
      <xdr:colOff>815340</xdr:colOff>
      <xdr:row>617</xdr:row>
      <xdr:rowOff>325122</xdr:rowOff>
    </xdr:to>
    <xdr:pic>
      <xdr:nvPicPr>
        <xdr:cNvPr id="78" name="Picture 5" descr="Панама с кольцо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 bwMode="auto">
        <a:xfrm>
          <a:off x="27940" y="168131142"/>
          <a:ext cx="787400" cy="16119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88901</xdr:colOff>
      <xdr:row>306</xdr:row>
      <xdr:rowOff>34281</xdr:rowOff>
    </xdr:from>
    <xdr:to>
      <xdr:col>0</xdr:col>
      <xdr:colOff>1498601</xdr:colOff>
      <xdr:row>315</xdr:row>
      <xdr:rowOff>301624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901" y="67496681"/>
          <a:ext cx="1409700" cy="3124843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436</xdr:row>
      <xdr:rowOff>38100</xdr:rowOff>
    </xdr:from>
    <xdr:to>
      <xdr:col>0</xdr:col>
      <xdr:colOff>1447800</xdr:colOff>
      <xdr:row>445</xdr:row>
      <xdr:rowOff>292100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299" y="113157000"/>
          <a:ext cx="1333501" cy="311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6</xdr:row>
      <xdr:rowOff>46316</xdr:rowOff>
    </xdr:from>
    <xdr:to>
      <xdr:col>0</xdr:col>
      <xdr:colOff>1473200</xdr:colOff>
      <xdr:row>15</xdr:row>
      <xdr:rowOff>244348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00" y="2040216"/>
          <a:ext cx="1371600" cy="3055532"/>
        </a:xfrm>
        <a:prstGeom prst="rect">
          <a:avLst/>
        </a:prstGeom>
      </xdr:spPr>
    </xdr:pic>
    <xdr:clientData/>
  </xdr:twoCellAnchor>
  <xdr:twoCellAnchor editAs="oneCell">
    <xdr:from>
      <xdr:col>0</xdr:col>
      <xdr:colOff>177799</xdr:colOff>
      <xdr:row>16</xdr:row>
      <xdr:rowOff>13371</xdr:rowOff>
    </xdr:from>
    <xdr:to>
      <xdr:col>0</xdr:col>
      <xdr:colOff>1523996</xdr:colOff>
      <xdr:row>25</xdr:row>
      <xdr:rowOff>254000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77799" y="5182271"/>
          <a:ext cx="1346197" cy="309812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26</xdr:row>
      <xdr:rowOff>7473</xdr:rowOff>
    </xdr:from>
    <xdr:to>
      <xdr:col>0</xdr:col>
      <xdr:colOff>1473200</xdr:colOff>
      <xdr:row>35</xdr:row>
      <xdr:rowOff>285496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000" y="8351373"/>
          <a:ext cx="1346200" cy="3135523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46</xdr:row>
      <xdr:rowOff>38100</xdr:rowOff>
    </xdr:from>
    <xdr:to>
      <xdr:col>0</xdr:col>
      <xdr:colOff>1473200</xdr:colOff>
      <xdr:row>55</xdr:row>
      <xdr:rowOff>292100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700" y="14732000"/>
          <a:ext cx="1333500" cy="31115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56</xdr:row>
      <xdr:rowOff>50799</xdr:rowOff>
    </xdr:from>
    <xdr:to>
      <xdr:col>0</xdr:col>
      <xdr:colOff>1542928</xdr:colOff>
      <xdr:row>65</xdr:row>
      <xdr:rowOff>279400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203200" y="17919699"/>
          <a:ext cx="1339728" cy="3086101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66</xdr:row>
      <xdr:rowOff>12700</xdr:rowOff>
    </xdr:from>
    <xdr:to>
      <xdr:col>0</xdr:col>
      <xdr:colOff>1498600</xdr:colOff>
      <xdr:row>75</xdr:row>
      <xdr:rowOff>269130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500" y="21056600"/>
          <a:ext cx="1435100" cy="3113930"/>
        </a:xfrm>
        <a:prstGeom prst="rect">
          <a:avLst/>
        </a:prstGeom>
      </xdr:spPr>
    </xdr:pic>
    <xdr:clientData/>
  </xdr:twoCellAnchor>
  <xdr:twoCellAnchor editAs="oneCell">
    <xdr:from>
      <xdr:col>0</xdr:col>
      <xdr:colOff>177799</xdr:colOff>
      <xdr:row>76</xdr:row>
      <xdr:rowOff>50800</xdr:rowOff>
    </xdr:from>
    <xdr:to>
      <xdr:col>0</xdr:col>
      <xdr:colOff>1556159</xdr:colOff>
      <xdr:row>85</xdr:row>
      <xdr:rowOff>279400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77799" y="24269700"/>
          <a:ext cx="1378360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86</xdr:row>
      <xdr:rowOff>38100</xdr:rowOff>
    </xdr:from>
    <xdr:to>
      <xdr:col>0</xdr:col>
      <xdr:colOff>1435100</xdr:colOff>
      <xdr:row>95</xdr:row>
      <xdr:rowOff>254986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700" y="27432000"/>
          <a:ext cx="1295400" cy="3074386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</xdr:colOff>
      <xdr:row>96</xdr:row>
      <xdr:rowOff>3887</xdr:rowOff>
    </xdr:from>
    <xdr:to>
      <xdr:col>0</xdr:col>
      <xdr:colOff>1551833</xdr:colOff>
      <xdr:row>105</xdr:row>
      <xdr:rowOff>254000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52399" y="30572787"/>
          <a:ext cx="1399434" cy="310761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106</xdr:row>
      <xdr:rowOff>25399</xdr:rowOff>
    </xdr:from>
    <xdr:to>
      <xdr:col>0</xdr:col>
      <xdr:colOff>1447800</xdr:colOff>
      <xdr:row>115</xdr:row>
      <xdr:rowOff>257716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2400" y="33769299"/>
          <a:ext cx="1295400" cy="3089817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346</xdr:row>
      <xdr:rowOff>25400</xdr:rowOff>
    </xdr:from>
    <xdr:to>
      <xdr:col>0</xdr:col>
      <xdr:colOff>1575770</xdr:colOff>
      <xdr:row>355</xdr:row>
      <xdr:rowOff>279400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2400" y="80187800"/>
          <a:ext cx="1423370" cy="3111500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366</xdr:row>
      <xdr:rowOff>0</xdr:rowOff>
    </xdr:from>
    <xdr:to>
      <xdr:col>0</xdr:col>
      <xdr:colOff>1524000</xdr:colOff>
      <xdr:row>375</xdr:row>
      <xdr:rowOff>254000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199" y="86512400"/>
          <a:ext cx="1447801" cy="3111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25400</xdr:rowOff>
    </xdr:from>
    <xdr:to>
      <xdr:col>0</xdr:col>
      <xdr:colOff>1607494</xdr:colOff>
      <xdr:row>543</xdr:row>
      <xdr:rowOff>393700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0" y="113461800"/>
          <a:ext cx="1607494" cy="120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25400</xdr:rowOff>
    </xdr:from>
    <xdr:to>
      <xdr:col>0</xdr:col>
      <xdr:colOff>1608666</xdr:colOff>
      <xdr:row>540</xdr:row>
      <xdr:rowOff>393700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2204500"/>
          <a:ext cx="1608666" cy="12065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543</xdr:row>
      <xdr:rowOff>419099</xdr:rowOff>
    </xdr:from>
    <xdr:to>
      <xdr:col>0</xdr:col>
      <xdr:colOff>1618125</xdr:colOff>
      <xdr:row>546</xdr:row>
      <xdr:rowOff>368300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00" y="114693699"/>
          <a:ext cx="1605425" cy="1206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1607542</xdr:colOff>
      <xdr:row>549</xdr:row>
      <xdr:rowOff>368300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0" y="115951000"/>
          <a:ext cx="1607542" cy="120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1612900</xdr:colOff>
      <xdr:row>552</xdr:row>
      <xdr:rowOff>373192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7208300"/>
          <a:ext cx="1612900" cy="12113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12699</xdr:rowOff>
    </xdr:from>
    <xdr:to>
      <xdr:col>0</xdr:col>
      <xdr:colOff>1609787</xdr:colOff>
      <xdr:row>555</xdr:row>
      <xdr:rowOff>381000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0" y="118478299"/>
          <a:ext cx="1609787" cy="1206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1612384</xdr:colOff>
      <xdr:row>558</xdr:row>
      <xdr:rowOff>381000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19722900"/>
          <a:ext cx="1612384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12699</xdr:rowOff>
    </xdr:from>
    <xdr:to>
      <xdr:col>0</xdr:col>
      <xdr:colOff>1618279</xdr:colOff>
      <xdr:row>561</xdr:row>
      <xdr:rowOff>340360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0" y="154231339"/>
          <a:ext cx="1618279" cy="1160781"/>
        </a:xfrm>
        <a:prstGeom prst="rect">
          <a:avLst/>
        </a:prstGeom>
      </xdr:spPr>
    </xdr:pic>
    <xdr:clientData/>
  </xdr:twoCellAnchor>
  <xdr:twoCellAnchor editAs="oneCell">
    <xdr:from>
      <xdr:col>0</xdr:col>
      <xdr:colOff>858796</xdr:colOff>
      <xdr:row>607</xdr:row>
      <xdr:rowOff>22860</xdr:rowOff>
    </xdr:from>
    <xdr:to>
      <xdr:col>0</xdr:col>
      <xdr:colOff>1638233</xdr:colOff>
      <xdr:row>608</xdr:row>
      <xdr:rowOff>187960</xdr:rowOff>
    </xdr:to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8796" y="165346380"/>
          <a:ext cx="779437" cy="58166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</xdr:colOff>
      <xdr:row>607</xdr:row>
      <xdr:rowOff>22860</xdr:rowOff>
    </xdr:from>
    <xdr:to>
      <xdr:col>0</xdr:col>
      <xdr:colOff>861469</xdr:colOff>
      <xdr:row>610</xdr:row>
      <xdr:rowOff>264160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320" y="165346380"/>
          <a:ext cx="841149" cy="1490980"/>
        </a:xfrm>
        <a:prstGeom prst="rect">
          <a:avLst/>
        </a:prstGeom>
      </xdr:spPr>
    </xdr:pic>
    <xdr:clientData/>
  </xdr:twoCellAnchor>
  <xdr:twoCellAnchor editAs="oneCell">
    <xdr:from>
      <xdr:col>0</xdr:col>
      <xdr:colOff>858520</xdr:colOff>
      <xdr:row>612</xdr:row>
      <xdr:rowOff>194851</xdr:rowOff>
    </xdr:from>
    <xdr:to>
      <xdr:col>0</xdr:col>
      <xdr:colOff>1636775</xdr:colOff>
      <xdr:row>615</xdr:row>
      <xdr:rowOff>309880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8520" y="167621491"/>
          <a:ext cx="778255" cy="1374869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116</xdr:row>
      <xdr:rowOff>50799</xdr:rowOff>
    </xdr:from>
    <xdr:to>
      <xdr:col>0</xdr:col>
      <xdr:colOff>1584608</xdr:colOff>
      <xdr:row>120</xdr:row>
      <xdr:rowOff>583660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4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01600" y="36969699"/>
          <a:ext cx="1483008" cy="307286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121</xdr:row>
      <xdr:rowOff>25400</xdr:rowOff>
    </xdr:from>
    <xdr:to>
      <xdr:col>0</xdr:col>
      <xdr:colOff>1551091</xdr:colOff>
      <xdr:row>125</xdr:row>
      <xdr:rowOff>558800</xdr:rowOff>
    </xdr:to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4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0" y="40119300"/>
          <a:ext cx="1474891" cy="30734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126</xdr:row>
      <xdr:rowOff>25400</xdr:rowOff>
    </xdr:from>
    <xdr:to>
      <xdr:col>0</xdr:col>
      <xdr:colOff>1618854</xdr:colOff>
      <xdr:row>130</xdr:row>
      <xdr:rowOff>469900</xdr:rowOff>
    </xdr:to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4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50800" y="43294300"/>
          <a:ext cx="1568054" cy="29845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131</xdr:row>
      <xdr:rowOff>12700</xdr:rowOff>
    </xdr:from>
    <xdr:to>
      <xdr:col>0</xdr:col>
      <xdr:colOff>1422400</xdr:colOff>
      <xdr:row>140</xdr:row>
      <xdr:rowOff>276352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4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700" y="46456600"/>
          <a:ext cx="1282700" cy="3121152"/>
        </a:xfrm>
        <a:prstGeom prst="rect">
          <a:avLst/>
        </a:prstGeom>
      </xdr:spPr>
    </xdr:pic>
    <xdr:clientData/>
  </xdr:twoCellAnchor>
  <xdr:twoCellAnchor editAs="oneCell">
    <xdr:from>
      <xdr:col>0</xdr:col>
      <xdr:colOff>126999</xdr:colOff>
      <xdr:row>141</xdr:row>
      <xdr:rowOff>25400</xdr:rowOff>
    </xdr:from>
    <xdr:to>
      <xdr:col>0</xdr:col>
      <xdr:colOff>1498600</xdr:colOff>
      <xdr:row>150</xdr:row>
      <xdr:rowOff>279400</xdr:rowOff>
    </xdr:to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26999" y="49644300"/>
          <a:ext cx="1371601" cy="311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151</xdr:row>
      <xdr:rowOff>50800</xdr:rowOff>
    </xdr:from>
    <xdr:to>
      <xdr:col>0</xdr:col>
      <xdr:colOff>1473200</xdr:colOff>
      <xdr:row>160</xdr:row>
      <xdr:rowOff>304800</xdr:rowOff>
    </xdr:to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9700" y="52844700"/>
          <a:ext cx="1333500" cy="311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</xdr:colOff>
      <xdr:row>336</xdr:row>
      <xdr:rowOff>38100</xdr:rowOff>
    </xdr:from>
    <xdr:to>
      <xdr:col>0</xdr:col>
      <xdr:colOff>1597259</xdr:colOff>
      <xdr:row>345</xdr:row>
      <xdr:rowOff>279400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52399" y="81407000"/>
          <a:ext cx="1444860" cy="3098800"/>
        </a:xfrm>
        <a:prstGeom prst="rect">
          <a:avLst/>
        </a:prstGeom>
      </xdr:spPr>
    </xdr:pic>
    <xdr:clientData/>
  </xdr:twoCellAnchor>
  <xdr:twoCellAnchor editAs="oneCell">
    <xdr:from>
      <xdr:col>0</xdr:col>
      <xdr:colOff>177799</xdr:colOff>
      <xdr:row>356</xdr:row>
      <xdr:rowOff>50800</xdr:rowOff>
    </xdr:from>
    <xdr:to>
      <xdr:col>0</xdr:col>
      <xdr:colOff>1445392</xdr:colOff>
      <xdr:row>365</xdr:row>
      <xdr:rowOff>279400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77799" y="87769700"/>
          <a:ext cx="1267593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</xdr:colOff>
      <xdr:row>376</xdr:row>
      <xdr:rowOff>12700</xdr:rowOff>
    </xdr:from>
    <xdr:to>
      <xdr:col>0</xdr:col>
      <xdr:colOff>1575850</xdr:colOff>
      <xdr:row>385</xdr:row>
      <xdr:rowOff>266700</xdr:rowOff>
    </xdr:to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52399" y="94081600"/>
          <a:ext cx="1423451" cy="311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406</xdr:row>
      <xdr:rowOff>25400</xdr:rowOff>
    </xdr:from>
    <xdr:to>
      <xdr:col>0</xdr:col>
      <xdr:colOff>1473200</xdr:colOff>
      <xdr:row>415</xdr:row>
      <xdr:rowOff>266700</xdr:rowOff>
    </xdr:to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000" y="103619300"/>
          <a:ext cx="1346200" cy="3098800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426</xdr:row>
      <xdr:rowOff>25400</xdr:rowOff>
    </xdr:from>
    <xdr:to>
      <xdr:col>0</xdr:col>
      <xdr:colOff>1501066</xdr:colOff>
      <xdr:row>435</xdr:row>
      <xdr:rowOff>241300</xdr:rowOff>
    </xdr:to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5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77800" y="109969300"/>
          <a:ext cx="1323266" cy="3073400"/>
        </a:xfrm>
        <a:prstGeom prst="rect">
          <a:avLst/>
        </a:prstGeom>
      </xdr:spPr>
    </xdr:pic>
    <xdr:clientData/>
  </xdr:twoCellAnchor>
  <xdr:oneCellAnchor>
    <xdr:from>
      <xdr:col>0</xdr:col>
      <xdr:colOff>134663</xdr:colOff>
      <xdr:row>196</xdr:row>
      <xdr:rowOff>52529</xdr:rowOff>
    </xdr:from>
    <xdr:ext cx="1360762" cy="3097071"/>
    <xdr:pic>
      <xdr:nvPicPr>
        <xdr:cNvPr id="56" name="Рисунок 55"/>
        <xdr:cNvPicPr>
          <a:picLocks noChangeAspect="1"/>
        </xdr:cNvPicPr>
      </xdr:nvPicPr>
      <xdr:blipFill rotWithShape="1">
        <a:blip xmlns:r="http://schemas.openxmlformats.org/officeDocument/2006/relationships" r:embed="rId5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4663" y="68721429"/>
          <a:ext cx="1360762" cy="3097071"/>
        </a:xfrm>
        <a:prstGeom prst="rect">
          <a:avLst/>
        </a:prstGeom>
      </xdr:spPr>
    </xdr:pic>
    <xdr:clientData/>
  </xdr:oneCellAnchor>
  <xdr:twoCellAnchor editAs="oneCell">
    <xdr:from>
      <xdr:col>0</xdr:col>
      <xdr:colOff>334714</xdr:colOff>
      <xdr:row>206</xdr:row>
      <xdr:rowOff>30480</xdr:rowOff>
    </xdr:from>
    <xdr:to>
      <xdr:col>0</xdr:col>
      <xdr:colOff>1386429</xdr:colOff>
      <xdr:row>215</xdr:row>
      <xdr:rowOff>276352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714" y="68061840"/>
          <a:ext cx="1051715" cy="3080512"/>
        </a:xfrm>
        <a:prstGeom prst="rect">
          <a:avLst/>
        </a:prstGeom>
      </xdr:spPr>
    </xdr:pic>
    <xdr:clientData/>
  </xdr:twoCellAnchor>
  <xdr:twoCellAnchor editAs="oneCell">
    <xdr:from>
      <xdr:col>0</xdr:col>
      <xdr:colOff>250206</xdr:colOff>
      <xdr:row>216</xdr:row>
      <xdr:rowOff>28234</xdr:rowOff>
    </xdr:from>
    <xdr:to>
      <xdr:col>0</xdr:col>
      <xdr:colOff>1361440</xdr:colOff>
      <xdr:row>225</xdr:row>
      <xdr:rowOff>279400</xdr:rowOff>
    </xdr:to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53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206" y="71209194"/>
          <a:ext cx="1111234" cy="3085806"/>
        </a:xfrm>
        <a:prstGeom prst="rect">
          <a:avLst/>
        </a:prstGeom>
      </xdr:spPr>
    </xdr:pic>
    <xdr:clientData/>
  </xdr:twoCellAnchor>
  <xdr:twoCellAnchor editAs="oneCell">
    <xdr:from>
      <xdr:col>0</xdr:col>
      <xdr:colOff>325120</xdr:colOff>
      <xdr:row>296</xdr:row>
      <xdr:rowOff>20319</xdr:rowOff>
    </xdr:from>
    <xdr:to>
      <xdr:col>0</xdr:col>
      <xdr:colOff>1300412</xdr:colOff>
      <xdr:row>305</xdr:row>
      <xdr:rowOff>284480</xdr:rowOff>
    </xdr:to>
    <xdr:pic>
      <xdr:nvPicPr>
        <xdr:cNvPr id="57" name="Рисунок 56" descr="Skadi3496.jpg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325120" y="74350879"/>
          <a:ext cx="975292" cy="3098801"/>
        </a:xfrm>
        <a:prstGeom prst="rect">
          <a:avLst/>
        </a:prstGeom>
      </xdr:spPr>
    </xdr:pic>
    <xdr:clientData/>
  </xdr:twoCellAnchor>
  <xdr:twoCellAnchor editAs="oneCell">
    <xdr:from>
      <xdr:col>0</xdr:col>
      <xdr:colOff>144502</xdr:colOff>
      <xdr:row>477</xdr:row>
      <xdr:rowOff>40639</xdr:rowOff>
    </xdr:from>
    <xdr:to>
      <xdr:col>0</xdr:col>
      <xdr:colOff>1493520</xdr:colOff>
      <xdr:row>487</xdr:row>
      <xdr:rowOff>260294</xdr:rowOff>
    </xdr:to>
    <xdr:pic>
      <xdr:nvPicPr>
        <xdr:cNvPr id="58" name="Рисунок 57" descr="Skadi3487.jpg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44502" y="121879359"/>
          <a:ext cx="1349018" cy="3369255"/>
        </a:xfrm>
        <a:prstGeom prst="rect">
          <a:avLst/>
        </a:prstGeom>
      </xdr:spPr>
    </xdr:pic>
    <xdr:clientData/>
  </xdr:twoCellAnchor>
  <xdr:twoCellAnchor editAs="oneCell">
    <xdr:from>
      <xdr:col>0</xdr:col>
      <xdr:colOff>109403</xdr:colOff>
      <xdr:row>509</xdr:row>
      <xdr:rowOff>101600</xdr:rowOff>
    </xdr:from>
    <xdr:to>
      <xdr:col>0</xdr:col>
      <xdr:colOff>1574800</xdr:colOff>
      <xdr:row>518</xdr:row>
      <xdr:rowOff>226656</xdr:rowOff>
    </xdr:to>
    <xdr:pic>
      <xdr:nvPicPr>
        <xdr:cNvPr id="65" name="Рисунок 64" descr="N-81-1-507x1024.jpg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9403" y="131968240"/>
          <a:ext cx="1465397" cy="2959696"/>
        </a:xfrm>
        <a:prstGeom prst="rect">
          <a:avLst/>
        </a:prstGeom>
      </xdr:spPr>
    </xdr:pic>
    <xdr:clientData/>
  </xdr:twoCellAnchor>
  <xdr:twoCellAnchor editAs="oneCell">
    <xdr:from>
      <xdr:col>0</xdr:col>
      <xdr:colOff>111760</xdr:colOff>
      <xdr:row>489</xdr:row>
      <xdr:rowOff>91440</xdr:rowOff>
    </xdr:from>
    <xdr:to>
      <xdr:col>0</xdr:col>
      <xdr:colOff>1564640</xdr:colOff>
      <xdr:row>498</xdr:row>
      <xdr:rowOff>208800</xdr:rowOff>
    </xdr:to>
    <xdr:pic>
      <xdr:nvPicPr>
        <xdr:cNvPr id="66" name="Рисунок 65" descr="600000051946b0.jpeg"/>
        <xdr:cNvPicPr>
          <a:picLocks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11760" y="128808480"/>
          <a:ext cx="1452880" cy="2952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24265</xdr:colOff>
      <xdr:row>562</xdr:row>
      <xdr:rowOff>182880</xdr:rowOff>
    </xdr:from>
    <xdr:to>
      <xdr:col>0</xdr:col>
      <xdr:colOff>1615440</xdr:colOff>
      <xdr:row>564</xdr:row>
      <xdr:rowOff>195071</xdr:rowOff>
    </xdr:to>
    <xdr:pic>
      <xdr:nvPicPr>
        <xdr:cNvPr id="75" name="Рисунок 74" descr="A-TACS FG (зелёный).jpg"/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24265" y="145389600"/>
          <a:ext cx="1591175" cy="845311"/>
        </a:xfrm>
        <a:prstGeom prst="rect">
          <a:avLst/>
        </a:prstGeom>
      </xdr:spPr>
    </xdr:pic>
    <xdr:clientData/>
  </xdr:twoCellAnchor>
  <xdr:twoCellAnchor editAs="oneCell">
    <xdr:from>
      <xdr:col>0</xdr:col>
      <xdr:colOff>54864</xdr:colOff>
      <xdr:row>565</xdr:row>
      <xdr:rowOff>152400</xdr:rowOff>
    </xdr:from>
    <xdr:to>
      <xdr:col>0</xdr:col>
      <xdr:colOff>1615440</xdr:colOff>
      <xdr:row>567</xdr:row>
      <xdr:rowOff>172720</xdr:rowOff>
    </xdr:to>
    <xdr:pic>
      <xdr:nvPicPr>
        <xdr:cNvPr id="76" name="Рисунок 75" descr="Forest.jp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54864" y="146608800"/>
          <a:ext cx="1560576" cy="85344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568</xdr:row>
      <xdr:rowOff>53164</xdr:rowOff>
    </xdr:from>
    <xdr:to>
      <xdr:col>0</xdr:col>
      <xdr:colOff>1584960</xdr:colOff>
      <xdr:row>570</xdr:row>
      <xdr:rowOff>249935</xdr:rowOff>
    </xdr:to>
    <xdr:pic>
      <xdr:nvPicPr>
        <xdr:cNvPr id="77" name="Рисунок 76" descr="Мультик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60960" y="147759244"/>
          <a:ext cx="1524000" cy="1029891"/>
        </a:xfrm>
        <a:prstGeom prst="rect">
          <a:avLst/>
        </a:prstGeom>
      </xdr:spPr>
    </xdr:pic>
    <xdr:clientData/>
  </xdr:twoCellAnchor>
  <xdr:twoCellAnchor editAs="oneCell">
    <xdr:from>
      <xdr:col>0</xdr:col>
      <xdr:colOff>92251</xdr:colOff>
      <xdr:row>571</xdr:row>
      <xdr:rowOff>91440</xdr:rowOff>
    </xdr:from>
    <xdr:to>
      <xdr:col>0</xdr:col>
      <xdr:colOff>1544320</xdr:colOff>
      <xdr:row>573</xdr:row>
      <xdr:rowOff>349503</xdr:rowOff>
    </xdr:to>
    <xdr:pic>
      <xdr:nvPicPr>
        <xdr:cNvPr id="79" name="Рисунок 78" descr="Берёзка.jpg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92251" y="149047200"/>
          <a:ext cx="1452069" cy="1091183"/>
        </a:xfrm>
        <a:prstGeom prst="rect">
          <a:avLst/>
        </a:prstGeom>
      </xdr:spPr>
    </xdr:pic>
    <xdr:clientData/>
  </xdr:twoCellAnchor>
  <xdr:twoCellAnchor editAs="oneCell">
    <xdr:from>
      <xdr:col>0</xdr:col>
      <xdr:colOff>81270</xdr:colOff>
      <xdr:row>574</xdr:row>
      <xdr:rowOff>60960</xdr:rowOff>
    </xdr:from>
    <xdr:to>
      <xdr:col>0</xdr:col>
      <xdr:colOff>1605280</xdr:colOff>
      <xdr:row>576</xdr:row>
      <xdr:rowOff>390144</xdr:rowOff>
    </xdr:to>
    <xdr:pic>
      <xdr:nvPicPr>
        <xdr:cNvPr id="80" name="Рисунок 79" descr="Камыш.jpg"/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81270" y="150266400"/>
          <a:ext cx="1524010" cy="1162304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580</xdr:row>
      <xdr:rowOff>83146</xdr:rowOff>
    </xdr:from>
    <xdr:to>
      <xdr:col>0</xdr:col>
      <xdr:colOff>1625320</xdr:colOff>
      <xdr:row>582</xdr:row>
      <xdr:rowOff>358647</xdr:rowOff>
    </xdr:to>
    <xdr:pic>
      <xdr:nvPicPr>
        <xdr:cNvPr id="81" name="Рисунок 80" descr="Крайт.jpg"/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50800" y="152787946"/>
          <a:ext cx="1574520" cy="1108621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</xdr:colOff>
      <xdr:row>586</xdr:row>
      <xdr:rowOff>109410</xdr:rowOff>
    </xdr:from>
    <xdr:to>
      <xdr:col>0</xdr:col>
      <xdr:colOff>1619391</xdr:colOff>
      <xdr:row>588</xdr:row>
      <xdr:rowOff>230632</xdr:rowOff>
    </xdr:to>
    <xdr:pic>
      <xdr:nvPicPr>
        <xdr:cNvPr id="82" name="Рисунок 81" descr="Пиксель.jpg"/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40640" y="154063890"/>
          <a:ext cx="1578751" cy="954342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589</xdr:row>
      <xdr:rowOff>149676</xdr:rowOff>
    </xdr:from>
    <xdr:to>
      <xdr:col>0</xdr:col>
      <xdr:colOff>1595120</xdr:colOff>
      <xdr:row>591</xdr:row>
      <xdr:rowOff>115823</xdr:rowOff>
    </xdr:to>
    <xdr:pic>
      <xdr:nvPicPr>
        <xdr:cNvPr id="83" name="Рисунок 82" descr="Пограничник.jpg"/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101600" y="155353836"/>
          <a:ext cx="1493520" cy="799267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592</xdr:row>
      <xdr:rowOff>88929</xdr:rowOff>
    </xdr:from>
    <xdr:to>
      <xdr:col>0</xdr:col>
      <xdr:colOff>1575460</xdr:colOff>
      <xdr:row>594</xdr:row>
      <xdr:rowOff>335280</xdr:rowOff>
    </xdr:to>
    <xdr:pic>
      <xdr:nvPicPr>
        <xdr:cNvPr id="85" name="Рисунок 84" descr="Светлый лес.jpg"/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50800" y="156542769"/>
          <a:ext cx="1524660" cy="1079471"/>
        </a:xfrm>
        <a:prstGeom prst="rect">
          <a:avLst/>
        </a:prstGeom>
      </xdr:spPr>
    </xdr:pic>
    <xdr:clientData/>
  </xdr:twoCellAnchor>
  <xdr:twoCellAnchor editAs="oneCell">
    <xdr:from>
      <xdr:col>0</xdr:col>
      <xdr:colOff>69489</xdr:colOff>
      <xdr:row>595</xdr:row>
      <xdr:rowOff>142240</xdr:rowOff>
    </xdr:from>
    <xdr:to>
      <xdr:col>0</xdr:col>
      <xdr:colOff>1617220</xdr:colOff>
      <xdr:row>597</xdr:row>
      <xdr:rowOff>288543</xdr:rowOff>
    </xdr:to>
    <xdr:pic>
      <xdr:nvPicPr>
        <xdr:cNvPr id="86" name="Рисунок 85" descr="Скала.jpg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69489" y="157845760"/>
          <a:ext cx="1547731" cy="979423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598</xdr:row>
      <xdr:rowOff>132080</xdr:rowOff>
    </xdr:from>
    <xdr:to>
      <xdr:col>0</xdr:col>
      <xdr:colOff>1615440</xdr:colOff>
      <xdr:row>600</xdr:row>
      <xdr:rowOff>146304</xdr:rowOff>
    </xdr:to>
    <xdr:pic>
      <xdr:nvPicPr>
        <xdr:cNvPr id="87" name="Рисунок 86" descr="Сфера.jpg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60960" y="159085280"/>
          <a:ext cx="1554480" cy="847344"/>
        </a:xfrm>
        <a:prstGeom prst="rect">
          <a:avLst/>
        </a:prstGeom>
      </xdr:spPr>
    </xdr:pic>
    <xdr:clientData/>
  </xdr:twoCellAnchor>
  <xdr:twoCellAnchor editAs="oneCell">
    <xdr:from>
      <xdr:col>0</xdr:col>
      <xdr:colOff>142241</xdr:colOff>
      <xdr:row>601</xdr:row>
      <xdr:rowOff>152400</xdr:rowOff>
    </xdr:from>
    <xdr:to>
      <xdr:col>0</xdr:col>
      <xdr:colOff>1526631</xdr:colOff>
      <xdr:row>603</xdr:row>
      <xdr:rowOff>261112</xdr:rowOff>
    </xdr:to>
    <xdr:pic>
      <xdr:nvPicPr>
        <xdr:cNvPr id="88" name="Рисунок 87" descr="Тёмный лес.jpg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142241" y="160355280"/>
          <a:ext cx="1384390" cy="941832"/>
        </a:xfrm>
        <a:prstGeom prst="rect">
          <a:avLst/>
        </a:prstGeom>
      </xdr:spPr>
    </xdr:pic>
    <xdr:clientData/>
  </xdr:twoCellAnchor>
  <xdr:twoCellAnchor editAs="oneCell">
    <xdr:from>
      <xdr:col>0</xdr:col>
      <xdr:colOff>71119</xdr:colOff>
      <xdr:row>604</xdr:row>
      <xdr:rowOff>121920</xdr:rowOff>
    </xdr:from>
    <xdr:to>
      <xdr:col>0</xdr:col>
      <xdr:colOff>1631692</xdr:colOff>
      <xdr:row>606</xdr:row>
      <xdr:rowOff>233679</xdr:rowOff>
    </xdr:to>
    <xdr:pic>
      <xdr:nvPicPr>
        <xdr:cNvPr id="89" name="Рисунок 88" descr="Цифра 63.jpg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71119" y="161574480"/>
          <a:ext cx="1560573" cy="944879"/>
        </a:xfrm>
        <a:prstGeom prst="rect">
          <a:avLst/>
        </a:prstGeom>
      </xdr:spPr>
    </xdr:pic>
    <xdr:clientData/>
  </xdr:twoCellAnchor>
  <xdr:twoCellAnchor editAs="oneCell">
    <xdr:from>
      <xdr:col>0</xdr:col>
      <xdr:colOff>47129</xdr:colOff>
      <xdr:row>577</xdr:row>
      <xdr:rowOff>113824</xdr:rowOff>
    </xdr:from>
    <xdr:to>
      <xdr:col>0</xdr:col>
      <xdr:colOff>1605280</xdr:colOff>
      <xdr:row>579</xdr:row>
      <xdr:rowOff>162560</xdr:rowOff>
    </xdr:to>
    <xdr:pic>
      <xdr:nvPicPr>
        <xdr:cNvPr id="84" name="Рисунок 83" descr="КМФ.jpg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47129" y="151568944"/>
          <a:ext cx="1558151" cy="881856"/>
        </a:xfrm>
        <a:prstGeom prst="rect">
          <a:avLst/>
        </a:prstGeom>
      </xdr:spPr>
    </xdr:pic>
    <xdr:clientData/>
  </xdr:twoCellAnchor>
  <xdr:twoCellAnchor editAs="oneCell">
    <xdr:from>
      <xdr:col>0</xdr:col>
      <xdr:colOff>45595</xdr:colOff>
      <xdr:row>161</xdr:row>
      <xdr:rowOff>30480</xdr:rowOff>
    </xdr:from>
    <xdr:to>
      <xdr:col>0</xdr:col>
      <xdr:colOff>1633856</xdr:colOff>
      <xdr:row>165</xdr:row>
      <xdr:rowOff>497840</xdr:rowOff>
    </xdr:to>
    <xdr:pic>
      <xdr:nvPicPr>
        <xdr:cNvPr id="90" name="Рисунок 89" descr="IMG_0146.jpg"/>
        <xdr:cNvPicPr>
          <a:picLocks noChangeAspect="1"/>
        </xdr:cNvPicPr>
      </xdr:nvPicPr>
      <xdr:blipFill>
        <a:blip xmlns:r="http://schemas.openxmlformats.org/officeDocument/2006/relationships" r:embed="rId72" cstate="print"/>
        <a:srcRect t="6520"/>
        <a:stretch>
          <a:fillRect/>
        </a:stretch>
      </xdr:blipFill>
      <xdr:spPr>
        <a:xfrm>
          <a:off x="45595" y="5737860"/>
          <a:ext cx="1588261" cy="2600960"/>
        </a:xfrm>
        <a:prstGeom prst="rect">
          <a:avLst/>
        </a:prstGeom>
      </xdr:spPr>
    </xdr:pic>
    <xdr:clientData/>
  </xdr:twoCellAnchor>
  <xdr:twoCellAnchor editAs="oneCell">
    <xdr:from>
      <xdr:col>0</xdr:col>
      <xdr:colOff>38351</xdr:colOff>
      <xdr:row>236</xdr:row>
      <xdr:rowOff>229708</xdr:rowOff>
    </xdr:from>
    <xdr:to>
      <xdr:col>0</xdr:col>
      <xdr:colOff>1635368</xdr:colOff>
      <xdr:row>245</xdr:row>
      <xdr:rowOff>111760</xdr:rowOff>
    </xdr:to>
    <xdr:pic>
      <xdr:nvPicPr>
        <xdr:cNvPr id="96" name="Рисунок 95" descr="Зелёный.jpg"/>
        <xdr:cNvPicPr>
          <a:picLocks noChangeAspect="1"/>
        </xdr:cNvPicPr>
      </xdr:nvPicPr>
      <xdr:blipFill>
        <a:blip xmlns:r="http://schemas.openxmlformats.org/officeDocument/2006/relationships" r:embed="rId73" cstate="print"/>
        <a:srcRect r="23533"/>
        <a:stretch>
          <a:fillRect/>
        </a:stretch>
      </xdr:blipFill>
      <xdr:spPr>
        <a:xfrm>
          <a:off x="38351" y="80402268"/>
          <a:ext cx="1597017" cy="2716692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</xdr:colOff>
      <xdr:row>226</xdr:row>
      <xdr:rowOff>218166</xdr:rowOff>
    </xdr:from>
    <xdr:to>
      <xdr:col>0</xdr:col>
      <xdr:colOff>1631962</xdr:colOff>
      <xdr:row>235</xdr:row>
      <xdr:rowOff>121920</xdr:rowOff>
    </xdr:to>
    <xdr:pic>
      <xdr:nvPicPr>
        <xdr:cNvPr id="97" name="Рисунок 96" descr="Серый.jpg"/>
        <xdr:cNvPicPr>
          <a:picLocks noChangeAspect="1"/>
        </xdr:cNvPicPr>
      </xdr:nvPicPr>
      <xdr:blipFill>
        <a:blip xmlns:r="http://schemas.openxmlformats.org/officeDocument/2006/relationships" r:embed="rId74" cstate="print"/>
        <a:srcRect r="24841"/>
        <a:stretch>
          <a:fillRect/>
        </a:stretch>
      </xdr:blipFill>
      <xdr:spPr>
        <a:xfrm>
          <a:off x="30479" y="77241126"/>
          <a:ext cx="1601483" cy="2738394"/>
        </a:xfrm>
        <a:prstGeom prst="rect">
          <a:avLst/>
        </a:prstGeom>
      </xdr:spPr>
    </xdr:pic>
    <xdr:clientData/>
  </xdr:twoCellAnchor>
  <xdr:twoCellAnchor editAs="oneCell">
    <xdr:from>
      <xdr:col>0</xdr:col>
      <xdr:colOff>38976</xdr:colOff>
      <xdr:row>246</xdr:row>
      <xdr:rowOff>241805</xdr:rowOff>
    </xdr:from>
    <xdr:to>
      <xdr:col>0</xdr:col>
      <xdr:colOff>1635456</xdr:colOff>
      <xdr:row>255</xdr:row>
      <xdr:rowOff>81280</xdr:rowOff>
    </xdr:to>
    <xdr:pic>
      <xdr:nvPicPr>
        <xdr:cNvPr id="98" name="Рисунок 97" descr="Тигр.jpg"/>
        <xdr:cNvPicPr>
          <a:picLocks noChangeAspect="1"/>
        </xdr:cNvPicPr>
      </xdr:nvPicPr>
      <xdr:blipFill>
        <a:blip xmlns:r="http://schemas.openxmlformats.org/officeDocument/2006/relationships" r:embed="rId75" cstate="print"/>
        <a:srcRect r="25451"/>
        <a:stretch>
          <a:fillRect/>
        </a:stretch>
      </xdr:blipFill>
      <xdr:spPr>
        <a:xfrm>
          <a:off x="38976" y="83563965"/>
          <a:ext cx="1596480" cy="2674115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</xdr:colOff>
      <xdr:row>256</xdr:row>
      <xdr:rowOff>150488</xdr:rowOff>
    </xdr:from>
    <xdr:to>
      <xdr:col>0</xdr:col>
      <xdr:colOff>1642040</xdr:colOff>
      <xdr:row>265</xdr:row>
      <xdr:rowOff>152400</xdr:rowOff>
    </xdr:to>
    <xdr:pic>
      <xdr:nvPicPr>
        <xdr:cNvPr id="99" name="Рисунок 98" descr="Мульт.jpg"/>
        <xdr:cNvPicPr>
          <a:picLocks noChangeAspect="1"/>
        </xdr:cNvPicPr>
      </xdr:nvPicPr>
      <xdr:blipFill>
        <a:blip xmlns:r="http://schemas.openxmlformats.org/officeDocument/2006/relationships" r:embed="rId76" cstate="print"/>
        <a:srcRect r="25949"/>
        <a:stretch>
          <a:fillRect/>
        </a:stretch>
      </xdr:blipFill>
      <xdr:spPr>
        <a:xfrm>
          <a:off x="30479" y="86622248"/>
          <a:ext cx="1611561" cy="2836552"/>
        </a:xfrm>
        <a:prstGeom prst="rect">
          <a:avLst/>
        </a:prstGeom>
      </xdr:spPr>
    </xdr:pic>
    <xdr:clientData/>
  </xdr:twoCellAnchor>
  <xdr:twoCellAnchor editAs="oneCell">
    <xdr:from>
      <xdr:col>0</xdr:col>
      <xdr:colOff>31252</xdr:colOff>
      <xdr:row>266</xdr:row>
      <xdr:rowOff>146751</xdr:rowOff>
    </xdr:from>
    <xdr:to>
      <xdr:col>0</xdr:col>
      <xdr:colOff>1645920</xdr:colOff>
      <xdr:row>274</xdr:row>
      <xdr:rowOff>273796</xdr:rowOff>
    </xdr:to>
    <xdr:pic>
      <xdr:nvPicPr>
        <xdr:cNvPr id="100" name="Рисунок 99" descr="Крайт.jpg"/>
        <xdr:cNvPicPr>
          <a:picLocks noChangeAspect="1"/>
        </xdr:cNvPicPr>
      </xdr:nvPicPr>
      <xdr:blipFill>
        <a:blip xmlns:r="http://schemas.openxmlformats.org/officeDocument/2006/relationships" r:embed="rId77" cstate="print"/>
        <a:srcRect r="24695"/>
        <a:stretch>
          <a:fillRect/>
        </a:stretch>
      </xdr:blipFill>
      <xdr:spPr>
        <a:xfrm>
          <a:off x="31252" y="89768111"/>
          <a:ext cx="1614668" cy="2646725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583</xdr:row>
      <xdr:rowOff>20320</xdr:rowOff>
    </xdr:from>
    <xdr:to>
      <xdr:col>0</xdr:col>
      <xdr:colOff>1629626</xdr:colOff>
      <xdr:row>585</xdr:row>
      <xdr:rowOff>193040</xdr:rowOff>
    </xdr:to>
    <xdr:pic>
      <xdr:nvPicPr>
        <xdr:cNvPr id="107" name="Рисунок 106" descr="IMG_2889.jpg"/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10160" y="179984400"/>
          <a:ext cx="1619466" cy="1005840"/>
        </a:xfrm>
        <a:prstGeom prst="rect">
          <a:avLst/>
        </a:prstGeom>
      </xdr:spPr>
    </xdr:pic>
    <xdr:clientData/>
  </xdr:twoCellAnchor>
  <xdr:twoCellAnchor editAs="oneCell">
    <xdr:from>
      <xdr:col>0</xdr:col>
      <xdr:colOff>109403</xdr:colOff>
      <xdr:row>499</xdr:row>
      <xdr:rowOff>101600</xdr:rowOff>
    </xdr:from>
    <xdr:to>
      <xdr:col>0</xdr:col>
      <xdr:colOff>1574800</xdr:colOff>
      <xdr:row>508</xdr:row>
      <xdr:rowOff>226656</xdr:rowOff>
    </xdr:to>
    <xdr:pic>
      <xdr:nvPicPr>
        <xdr:cNvPr id="109" name="Рисунок 108" descr="N-81-1-507x1024.jpg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09403" y="153558240"/>
          <a:ext cx="1465397" cy="2959696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</xdr:colOff>
      <xdr:row>529</xdr:row>
      <xdr:rowOff>101600</xdr:rowOff>
    </xdr:from>
    <xdr:to>
      <xdr:col>0</xdr:col>
      <xdr:colOff>1601216</xdr:colOff>
      <xdr:row>531</xdr:row>
      <xdr:rowOff>338328</xdr:rowOff>
    </xdr:to>
    <xdr:pic>
      <xdr:nvPicPr>
        <xdr:cNvPr id="106" name="Рисунок 105" descr="IMG_3191.jpg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40640" y="160721040"/>
          <a:ext cx="1560576" cy="1069848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</xdr:colOff>
      <xdr:row>532</xdr:row>
      <xdr:rowOff>101600</xdr:rowOff>
    </xdr:from>
    <xdr:to>
      <xdr:col>0</xdr:col>
      <xdr:colOff>1601216</xdr:colOff>
      <xdr:row>534</xdr:row>
      <xdr:rowOff>364236</xdr:rowOff>
    </xdr:to>
    <xdr:pic>
      <xdr:nvPicPr>
        <xdr:cNvPr id="110" name="Рисунок 109" descr="IMG_3193.jpg"/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40640" y="161970720"/>
          <a:ext cx="1560576" cy="1095756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535</xdr:row>
      <xdr:rowOff>40640</xdr:rowOff>
    </xdr:from>
    <xdr:to>
      <xdr:col>0</xdr:col>
      <xdr:colOff>1626616</xdr:colOff>
      <xdr:row>537</xdr:row>
      <xdr:rowOff>377952</xdr:rowOff>
    </xdr:to>
    <xdr:pic>
      <xdr:nvPicPr>
        <xdr:cNvPr id="111" name="Рисунок 110" descr="IMG_3195.jpg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81280" y="163159440"/>
          <a:ext cx="1545336" cy="1170432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529</xdr:row>
      <xdr:rowOff>30480</xdr:rowOff>
    </xdr:from>
    <xdr:to>
      <xdr:col>15</xdr:col>
      <xdr:colOff>609600</xdr:colOff>
      <xdr:row>531</xdr:row>
      <xdr:rowOff>367792</xdr:rowOff>
    </xdr:to>
    <xdr:pic>
      <xdr:nvPicPr>
        <xdr:cNvPr id="112" name="Рисунок 111" descr="IMG_3192.jpg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2080240" y="160649920"/>
          <a:ext cx="1219200" cy="1170432"/>
        </a:xfrm>
        <a:prstGeom prst="rect">
          <a:avLst/>
        </a:prstGeom>
      </xdr:spPr>
    </xdr:pic>
    <xdr:clientData/>
  </xdr:twoCellAnchor>
  <xdr:twoCellAnchor editAs="oneCell">
    <xdr:from>
      <xdr:col>14</xdr:col>
      <xdr:colOff>101600</xdr:colOff>
      <xdr:row>532</xdr:row>
      <xdr:rowOff>30480</xdr:rowOff>
    </xdr:from>
    <xdr:to>
      <xdr:col>15</xdr:col>
      <xdr:colOff>628396</xdr:colOff>
      <xdr:row>534</xdr:row>
      <xdr:rowOff>367792</xdr:rowOff>
    </xdr:to>
    <xdr:pic>
      <xdr:nvPicPr>
        <xdr:cNvPr id="113" name="Рисунок 112" descr="IMG_3194.jpg"/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2131040" y="161899600"/>
          <a:ext cx="1187196" cy="1170432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</xdr:colOff>
      <xdr:row>535</xdr:row>
      <xdr:rowOff>30480</xdr:rowOff>
    </xdr:from>
    <xdr:to>
      <xdr:col>15</xdr:col>
      <xdr:colOff>591312</xdr:colOff>
      <xdr:row>537</xdr:row>
      <xdr:rowOff>367792</xdr:rowOff>
    </xdr:to>
    <xdr:pic>
      <xdr:nvPicPr>
        <xdr:cNvPr id="114" name="Рисунок 113" descr="IMG_3196.jpg"/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12110720" y="163149280"/>
          <a:ext cx="1170432" cy="1170432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520</xdr:row>
      <xdr:rowOff>40640</xdr:rowOff>
    </xdr:from>
    <xdr:to>
      <xdr:col>0</xdr:col>
      <xdr:colOff>1610868</xdr:colOff>
      <xdr:row>522</xdr:row>
      <xdr:rowOff>377952</xdr:rowOff>
    </xdr:to>
    <xdr:pic>
      <xdr:nvPicPr>
        <xdr:cNvPr id="115" name="Рисунок 114" descr="IMG_3197.jpg"/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1440" y="156911040"/>
          <a:ext cx="1519428" cy="1170432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</xdr:colOff>
      <xdr:row>523</xdr:row>
      <xdr:rowOff>50800</xdr:rowOff>
    </xdr:from>
    <xdr:to>
      <xdr:col>0</xdr:col>
      <xdr:colOff>1601216</xdr:colOff>
      <xdr:row>525</xdr:row>
      <xdr:rowOff>359156</xdr:rowOff>
    </xdr:to>
    <xdr:pic>
      <xdr:nvPicPr>
        <xdr:cNvPr id="116" name="Рисунок 115" descr="IMG_3199.jpg"/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40640" y="158170880"/>
          <a:ext cx="1560576" cy="1141476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526</xdr:row>
      <xdr:rowOff>121920</xdr:rowOff>
    </xdr:from>
    <xdr:to>
      <xdr:col>0</xdr:col>
      <xdr:colOff>1611376</xdr:colOff>
      <xdr:row>528</xdr:row>
      <xdr:rowOff>366268</xdr:rowOff>
    </xdr:to>
    <xdr:pic>
      <xdr:nvPicPr>
        <xdr:cNvPr id="117" name="Рисунок 116" descr="IMG_3201.jpg"/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50800" y="159491680"/>
          <a:ext cx="1560576" cy="1077468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520</xdr:row>
      <xdr:rowOff>40640</xdr:rowOff>
    </xdr:from>
    <xdr:to>
      <xdr:col>15</xdr:col>
      <xdr:colOff>585216</xdr:colOff>
      <xdr:row>522</xdr:row>
      <xdr:rowOff>377952</xdr:rowOff>
    </xdr:to>
    <xdr:pic>
      <xdr:nvPicPr>
        <xdr:cNvPr id="118" name="Рисунок 117" descr="IMG_3198.jpg"/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12080240" y="156911040"/>
          <a:ext cx="1194816" cy="1170432"/>
        </a:xfrm>
        <a:prstGeom prst="rect">
          <a:avLst/>
        </a:prstGeom>
      </xdr:spPr>
    </xdr:pic>
    <xdr:clientData/>
  </xdr:twoCellAnchor>
  <xdr:twoCellAnchor editAs="oneCell">
    <xdr:from>
      <xdr:col>14</xdr:col>
      <xdr:colOff>71120</xdr:colOff>
      <xdr:row>523</xdr:row>
      <xdr:rowOff>20320</xdr:rowOff>
    </xdr:from>
    <xdr:to>
      <xdr:col>15</xdr:col>
      <xdr:colOff>581152</xdr:colOff>
      <xdr:row>525</xdr:row>
      <xdr:rowOff>375920</xdr:rowOff>
    </xdr:to>
    <xdr:pic>
      <xdr:nvPicPr>
        <xdr:cNvPr id="119" name="Рисунок 118" descr="IMG_3200.jpg"/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2100560" y="158140400"/>
          <a:ext cx="1170432" cy="1188720"/>
        </a:xfrm>
        <a:prstGeom prst="rect">
          <a:avLst/>
        </a:prstGeom>
      </xdr:spPr>
    </xdr:pic>
    <xdr:clientData/>
  </xdr:twoCellAnchor>
  <xdr:twoCellAnchor editAs="oneCell">
    <xdr:from>
      <xdr:col>14</xdr:col>
      <xdr:colOff>71120</xdr:colOff>
      <xdr:row>526</xdr:row>
      <xdr:rowOff>10160</xdr:rowOff>
    </xdr:from>
    <xdr:to>
      <xdr:col>15</xdr:col>
      <xdr:colOff>581152</xdr:colOff>
      <xdr:row>528</xdr:row>
      <xdr:rowOff>399288</xdr:rowOff>
    </xdr:to>
    <xdr:pic>
      <xdr:nvPicPr>
        <xdr:cNvPr id="120" name="Рисунок 119" descr="IMG_3202.jpg"/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12100560" y="159379920"/>
          <a:ext cx="1170432" cy="1222248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</xdr:colOff>
      <xdr:row>447</xdr:row>
      <xdr:rowOff>294639</xdr:rowOff>
    </xdr:from>
    <xdr:to>
      <xdr:col>0</xdr:col>
      <xdr:colOff>1615440</xdr:colOff>
      <xdr:row>462</xdr:row>
      <xdr:rowOff>87314</xdr:rowOff>
    </xdr:to>
    <xdr:pic>
      <xdr:nvPicPr>
        <xdr:cNvPr id="121" name="Рисунок 120" descr="IMG-20200615-WA0005.jpg"/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40640" y="143723359"/>
          <a:ext cx="1574800" cy="4517075"/>
        </a:xfrm>
        <a:prstGeom prst="rect">
          <a:avLst/>
        </a:prstGeom>
      </xdr:spPr>
    </xdr:pic>
    <xdr:clientData/>
  </xdr:twoCellAnchor>
  <xdr:twoCellAnchor editAs="oneCell">
    <xdr:from>
      <xdr:col>0</xdr:col>
      <xdr:colOff>42624</xdr:colOff>
      <xdr:row>463</xdr:row>
      <xdr:rowOff>30480</xdr:rowOff>
    </xdr:from>
    <xdr:to>
      <xdr:col>0</xdr:col>
      <xdr:colOff>1621711</xdr:colOff>
      <xdr:row>476</xdr:row>
      <xdr:rowOff>60960</xdr:rowOff>
    </xdr:to>
    <xdr:pic>
      <xdr:nvPicPr>
        <xdr:cNvPr id="127" name="Рисунок 126" descr="IMG-20200615-WA0009.jpg"/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42624" y="148498560"/>
          <a:ext cx="1579087" cy="4124960"/>
        </a:xfrm>
        <a:prstGeom prst="rect">
          <a:avLst/>
        </a:prstGeom>
      </xdr:spPr>
    </xdr:pic>
    <xdr:clientData/>
  </xdr:twoCellAnchor>
  <xdr:twoCellAnchor editAs="oneCell">
    <xdr:from>
      <xdr:col>0</xdr:col>
      <xdr:colOff>264378</xdr:colOff>
      <xdr:row>276</xdr:row>
      <xdr:rowOff>10161</xdr:rowOff>
    </xdr:from>
    <xdr:to>
      <xdr:col>0</xdr:col>
      <xdr:colOff>1393933</xdr:colOff>
      <xdr:row>285</xdr:row>
      <xdr:rowOff>294641</xdr:rowOff>
    </xdr:to>
    <xdr:pic>
      <xdr:nvPicPr>
        <xdr:cNvPr id="125" name="Рисунок 124" descr="Skadi3530.jpg"/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264378" y="92781121"/>
          <a:ext cx="1129555" cy="32105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13</xdr:col>
      <xdr:colOff>0</xdr:colOff>
      <xdr:row>4</xdr:row>
      <xdr:rowOff>314325</xdr:rowOff>
    </xdr:to>
    <xdr:pic>
      <xdr:nvPicPr>
        <xdr:cNvPr id="2" name="Picture 203" descr="Логотип Восток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810500" y="381000"/>
          <a:ext cx="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0</xdr:colOff>
      <xdr:row>4</xdr:row>
      <xdr:rowOff>514350</xdr:rowOff>
    </xdr:to>
    <xdr:pic>
      <xdr:nvPicPr>
        <xdr:cNvPr id="3" name="Picture 7491" descr="чертеж олени из фабрики Иу1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810500" y="276225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0</xdr:colOff>
      <xdr:row>4</xdr:row>
      <xdr:rowOff>485775</xdr:rowOff>
    </xdr:to>
    <xdr:pic>
      <xdr:nvPicPr>
        <xdr:cNvPr id="4" name="Picture 7493" descr="Лого-цветное-Huntsman-черны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810500" y="2952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1</xdr:row>
      <xdr:rowOff>114300</xdr:rowOff>
    </xdr:from>
    <xdr:ext cx="9525" cy="466725"/>
    <xdr:pic>
      <xdr:nvPicPr>
        <xdr:cNvPr id="23" name="Picture 203" descr="Логотип Восток"/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7650" y="381000"/>
          <a:ext cx="95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14</xdr:col>
      <xdr:colOff>0</xdr:colOff>
      <xdr:row>1</xdr:row>
      <xdr:rowOff>9525</xdr:rowOff>
    </xdr:from>
    <xdr:ext cx="9525" cy="666750"/>
    <xdr:pic>
      <xdr:nvPicPr>
        <xdr:cNvPr id="24" name="Picture 7491" descr="чертеж олени из фабрики Иу18"/>
        <xdr:cNvPicPr>
          <a:picLocks noChangeAspect="1" noChangeArrowheads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7650" y="276225"/>
          <a:ext cx="95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14</xdr:col>
      <xdr:colOff>0</xdr:colOff>
      <xdr:row>1</xdr:row>
      <xdr:rowOff>28575</xdr:rowOff>
    </xdr:from>
    <xdr:ext cx="9525" cy="638175"/>
    <xdr:pic>
      <xdr:nvPicPr>
        <xdr:cNvPr id="25" name="Picture 7493" descr="Лого-цветное-Huntsman-черны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677650" y="295275"/>
          <a:ext cx="95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13</xdr:col>
      <xdr:colOff>805857</xdr:colOff>
      <xdr:row>1</xdr:row>
      <xdr:rowOff>34747</xdr:rowOff>
    </xdr:from>
    <xdr:ext cx="959444" cy="739953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62557" y="301447"/>
          <a:ext cx="959444" cy="739953"/>
        </a:xfrm>
        <a:prstGeom prst="rect">
          <a:avLst/>
        </a:prstGeom>
      </xdr:spPr>
    </xdr:pic>
    <xdr:clientData/>
  </xdr:oneCellAnchor>
  <xdr:twoCellAnchor editAs="oneCell">
    <xdr:from>
      <xdr:col>0</xdr:col>
      <xdr:colOff>101599</xdr:colOff>
      <xdr:row>86</xdr:row>
      <xdr:rowOff>38100</xdr:rowOff>
    </xdr:from>
    <xdr:to>
      <xdr:col>0</xdr:col>
      <xdr:colOff>1568519</xdr:colOff>
      <xdr:row>95</xdr:row>
      <xdr:rowOff>215900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599" y="11557000"/>
          <a:ext cx="1466920" cy="30353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96</xdr:row>
      <xdr:rowOff>12700</xdr:rowOff>
    </xdr:from>
    <xdr:to>
      <xdr:col>0</xdr:col>
      <xdr:colOff>1562298</xdr:colOff>
      <xdr:row>105</xdr:row>
      <xdr:rowOff>292100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27000" y="21056600"/>
          <a:ext cx="1435298" cy="31369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106</xdr:row>
      <xdr:rowOff>25400</xdr:rowOff>
    </xdr:from>
    <xdr:to>
      <xdr:col>0</xdr:col>
      <xdr:colOff>1526650</xdr:colOff>
      <xdr:row>115</xdr:row>
      <xdr:rowOff>279400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5100" y="24244300"/>
          <a:ext cx="1361550" cy="311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129797</xdr:colOff>
      <xdr:row>156</xdr:row>
      <xdr:rowOff>0</xdr:rowOff>
    </xdr:from>
    <xdr:to>
      <xdr:col>0</xdr:col>
      <xdr:colOff>1574801</xdr:colOff>
      <xdr:row>165</xdr:row>
      <xdr:rowOff>283702</xdr:rowOff>
    </xdr:to>
    <xdr:pic>
      <xdr:nvPicPr>
        <xdr:cNvPr id="21" name="Рисунок 20"/>
        <xdr:cNvPicPr>
          <a:picLocks noChangeAspect="1"/>
        </xdr:cNvPicPr>
      </xdr:nvPicPr>
      <xdr:blipFill rotWithShape="1"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9797" y="43268900"/>
          <a:ext cx="1445004" cy="3141202"/>
        </a:xfrm>
        <a:prstGeom prst="rect">
          <a:avLst/>
        </a:prstGeom>
      </xdr:spPr>
    </xdr:pic>
    <xdr:clientData/>
  </xdr:twoCellAnchor>
  <xdr:twoCellAnchor editAs="oneCell">
    <xdr:from>
      <xdr:col>0</xdr:col>
      <xdr:colOff>101599</xdr:colOff>
      <xdr:row>6</xdr:row>
      <xdr:rowOff>0</xdr:rowOff>
    </xdr:from>
    <xdr:to>
      <xdr:col>0</xdr:col>
      <xdr:colOff>1602444</xdr:colOff>
      <xdr:row>15</xdr:row>
      <xdr:rowOff>292100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01599" y="1993900"/>
          <a:ext cx="1500845" cy="31496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16</xdr:row>
      <xdr:rowOff>12700</xdr:rowOff>
    </xdr:from>
    <xdr:to>
      <xdr:col>0</xdr:col>
      <xdr:colOff>1536700</xdr:colOff>
      <xdr:row>25</xdr:row>
      <xdr:rowOff>291454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00" y="5181600"/>
          <a:ext cx="1435100" cy="3136254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26</xdr:row>
      <xdr:rowOff>0</xdr:rowOff>
    </xdr:from>
    <xdr:to>
      <xdr:col>0</xdr:col>
      <xdr:colOff>1591682</xdr:colOff>
      <xdr:row>35</xdr:row>
      <xdr:rowOff>266700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65100" y="8343900"/>
          <a:ext cx="1426582" cy="3124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56</xdr:row>
      <xdr:rowOff>28574</xdr:rowOff>
    </xdr:from>
    <xdr:to>
      <xdr:col>0</xdr:col>
      <xdr:colOff>1447800</xdr:colOff>
      <xdr:row>65</xdr:row>
      <xdr:rowOff>309824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000" y="11547474"/>
          <a:ext cx="1320800" cy="3138750"/>
        </a:xfrm>
        <a:prstGeom prst="rect">
          <a:avLst/>
        </a:prstGeom>
      </xdr:spPr>
    </xdr:pic>
    <xdr:clientData/>
  </xdr:twoCellAnchor>
  <xdr:twoCellAnchor editAs="oneCell">
    <xdr:from>
      <xdr:col>0</xdr:col>
      <xdr:colOff>126999</xdr:colOff>
      <xdr:row>76</xdr:row>
      <xdr:rowOff>38100</xdr:rowOff>
    </xdr:from>
    <xdr:to>
      <xdr:col>1</xdr:col>
      <xdr:colOff>6341</xdr:colOff>
      <xdr:row>85</xdr:row>
      <xdr:rowOff>304800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flipH="1">
          <a:off x="126999" y="14732000"/>
          <a:ext cx="1504942" cy="31242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136</xdr:row>
      <xdr:rowOff>38100</xdr:rowOff>
    </xdr:from>
    <xdr:to>
      <xdr:col>0</xdr:col>
      <xdr:colOff>1588646</xdr:colOff>
      <xdr:row>145</xdr:row>
      <xdr:rowOff>241057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900" y="36957000"/>
          <a:ext cx="1499746" cy="306045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167</xdr:row>
      <xdr:rowOff>25400</xdr:rowOff>
    </xdr:from>
    <xdr:to>
      <xdr:col>0</xdr:col>
      <xdr:colOff>1543943</xdr:colOff>
      <xdr:row>176</xdr:row>
      <xdr:rowOff>289323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" y="46736000"/>
          <a:ext cx="1505843" cy="312142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201</xdr:row>
      <xdr:rowOff>12700</xdr:rowOff>
    </xdr:from>
    <xdr:to>
      <xdr:col>0</xdr:col>
      <xdr:colOff>1559177</xdr:colOff>
      <xdr:row>210</xdr:row>
      <xdr:rowOff>294912</xdr:rowOff>
    </xdr:to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56248300"/>
          <a:ext cx="1444877" cy="3139712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146</xdr:row>
      <xdr:rowOff>12700</xdr:rowOff>
    </xdr:from>
    <xdr:to>
      <xdr:col>2</xdr:col>
      <xdr:colOff>1402080</xdr:colOff>
      <xdr:row>147</xdr:row>
      <xdr:rowOff>304800</xdr:rowOff>
    </xdr:to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22780" y="39697660"/>
          <a:ext cx="1389380" cy="60706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126</xdr:row>
      <xdr:rowOff>12700</xdr:rowOff>
    </xdr:from>
    <xdr:to>
      <xdr:col>2</xdr:col>
      <xdr:colOff>1412240</xdr:colOff>
      <xdr:row>128</xdr:row>
      <xdr:rowOff>10160</xdr:rowOff>
    </xdr:to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22780" y="33398460"/>
          <a:ext cx="1399540" cy="62738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66</xdr:row>
      <xdr:rowOff>5080</xdr:rowOff>
    </xdr:from>
    <xdr:to>
      <xdr:col>2</xdr:col>
      <xdr:colOff>1402080</xdr:colOff>
      <xdr:row>68</xdr:row>
      <xdr:rowOff>10160</xdr:rowOff>
    </xdr:to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22780" y="17642840"/>
          <a:ext cx="1389380" cy="6350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46</xdr:row>
      <xdr:rowOff>12700</xdr:rowOff>
    </xdr:from>
    <xdr:to>
      <xdr:col>2</xdr:col>
      <xdr:colOff>1412240</xdr:colOff>
      <xdr:row>48</xdr:row>
      <xdr:rowOff>0</xdr:rowOff>
    </xdr:to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22780" y="11351260"/>
          <a:ext cx="1399540" cy="617220"/>
        </a:xfrm>
        <a:prstGeom prst="rect">
          <a:avLst/>
        </a:prstGeom>
      </xdr:spPr>
    </xdr:pic>
    <xdr:clientData/>
  </xdr:twoCellAnchor>
  <xdr:twoCellAnchor editAs="oneCell">
    <xdr:from>
      <xdr:col>0</xdr:col>
      <xdr:colOff>103298</xdr:colOff>
      <xdr:row>46</xdr:row>
      <xdr:rowOff>25400</xdr:rowOff>
    </xdr:from>
    <xdr:to>
      <xdr:col>0</xdr:col>
      <xdr:colOff>1591291</xdr:colOff>
      <xdr:row>55</xdr:row>
      <xdr:rowOff>241300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298" y="14513560"/>
          <a:ext cx="1487993" cy="3050540"/>
        </a:xfrm>
        <a:prstGeom prst="rect">
          <a:avLst/>
        </a:prstGeom>
      </xdr:spPr>
    </xdr:pic>
    <xdr:clientData/>
  </xdr:twoCellAnchor>
  <xdr:twoCellAnchor editAs="oneCell">
    <xdr:from>
      <xdr:col>0</xdr:col>
      <xdr:colOff>99059</xdr:colOff>
      <xdr:row>66</xdr:row>
      <xdr:rowOff>34804</xdr:rowOff>
    </xdr:from>
    <xdr:to>
      <xdr:col>0</xdr:col>
      <xdr:colOff>1572260</xdr:colOff>
      <xdr:row>75</xdr:row>
      <xdr:rowOff>254000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059" y="20822164"/>
          <a:ext cx="1473201" cy="305383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126</xdr:row>
      <xdr:rowOff>38100</xdr:rowOff>
    </xdr:from>
    <xdr:to>
      <xdr:col>0</xdr:col>
      <xdr:colOff>1589153</xdr:colOff>
      <xdr:row>135</xdr:row>
      <xdr:rowOff>253250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00" y="33782000"/>
          <a:ext cx="1487553" cy="307265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146</xdr:row>
      <xdr:rowOff>38100</xdr:rowOff>
    </xdr:from>
    <xdr:to>
      <xdr:col>0</xdr:col>
      <xdr:colOff>1570863</xdr:colOff>
      <xdr:row>155</xdr:row>
      <xdr:rowOff>259347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00" y="40132000"/>
          <a:ext cx="1469263" cy="3078747"/>
        </a:xfrm>
        <a:prstGeom prst="rect">
          <a:avLst/>
        </a:prstGeom>
      </xdr:spPr>
    </xdr:pic>
    <xdr:clientData/>
  </xdr:twoCellAnchor>
  <xdr:twoCellAnchor editAs="oneCell">
    <xdr:from>
      <xdr:col>0</xdr:col>
      <xdr:colOff>333452</xdr:colOff>
      <xdr:row>177</xdr:row>
      <xdr:rowOff>25400</xdr:rowOff>
    </xdr:from>
    <xdr:to>
      <xdr:col>0</xdr:col>
      <xdr:colOff>1381760</xdr:colOff>
      <xdr:row>186</xdr:row>
      <xdr:rowOff>279400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452" y="49822100"/>
          <a:ext cx="1048308" cy="31115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187</xdr:row>
      <xdr:rowOff>12700</xdr:rowOff>
    </xdr:from>
    <xdr:to>
      <xdr:col>2</xdr:col>
      <xdr:colOff>1406218</xdr:colOff>
      <xdr:row>189</xdr:row>
      <xdr:rowOff>10160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22780" y="55709820"/>
          <a:ext cx="1393518" cy="627380"/>
        </a:xfrm>
        <a:prstGeom prst="rect">
          <a:avLst/>
        </a:prstGeom>
      </xdr:spPr>
    </xdr:pic>
    <xdr:clientData/>
  </xdr:twoCellAnchor>
  <xdr:twoCellAnchor editAs="oneCell">
    <xdr:from>
      <xdr:col>0</xdr:col>
      <xdr:colOff>71120</xdr:colOff>
      <xdr:row>187</xdr:row>
      <xdr:rowOff>40640</xdr:rowOff>
    </xdr:from>
    <xdr:to>
      <xdr:col>0</xdr:col>
      <xdr:colOff>1595119</xdr:colOff>
      <xdr:row>200</xdr:row>
      <xdr:rowOff>266700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120" y="55737760"/>
          <a:ext cx="1523999" cy="432054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36</xdr:row>
      <xdr:rowOff>12700</xdr:rowOff>
    </xdr:from>
    <xdr:to>
      <xdr:col>2</xdr:col>
      <xdr:colOff>1412240</xdr:colOff>
      <xdr:row>38</xdr:row>
      <xdr:rowOff>0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22780" y="14500860"/>
          <a:ext cx="1399540" cy="61722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116</xdr:row>
      <xdr:rowOff>12700</xdr:rowOff>
    </xdr:from>
    <xdr:to>
      <xdr:col>2</xdr:col>
      <xdr:colOff>1412240</xdr:colOff>
      <xdr:row>118</xdr:row>
      <xdr:rowOff>0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22780" y="11351260"/>
          <a:ext cx="1399540" cy="61722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13</xdr:col>
      <xdr:colOff>0</xdr:colOff>
      <xdr:row>4</xdr:row>
      <xdr:rowOff>314325</xdr:rowOff>
    </xdr:to>
    <xdr:pic>
      <xdr:nvPicPr>
        <xdr:cNvPr id="2" name="Picture 203" descr="Логотип Восток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762875" y="381000"/>
          <a:ext cx="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0</xdr:colOff>
      <xdr:row>4</xdr:row>
      <xdr:rowOff>514350</xdr:rowOff>
    </xdr:to>
    <xdr:pic>
      <xdr:nvPicPr>
        <xdr:cNvPr id="3" name="Picture 7491" descr="чертеж олени из фабрики Иу1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762875" y="276225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0</xdr:colOff>
      <xdr:row>4</xdr:row>
      <xdr:rowOff>485775</xdr:rowOff>
    </xdr:to>
    <xdr:pic>
      <xdr:nvPicPr>
        <xdr:cNvPr id="4" name="Picture 7493" descr="Лого-цветное-Huntsman-черны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762875" y="295275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</xdr:row>
      <xdr:rowOff>114300</xdr:rowOff>
    </xdr:from>
    <xdr:to>
      <xdr:col>14</xdr:col>
      <xdr:colOff>9525</xdr:colOff>
      <xdr:row>2</xdr:row>
      <xdr:rowOff>161925</xdr:rowOff>
    </xdr:to>
    <xdr:pic>
      <xdr:nvPicPr>
        <xdr:cNvPr id="26" name="Picture 203" descr="Логотип Восток"/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381000"/>
          <a:ext cx="95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</xdr:row>
      <xdr:rowOff>9525</xdr:rowOff>
    </xdr:from>
    <xdr:to>
      <xdr:col>14</xdr:col>
      <xdr:colOff>9525</xdr:colOff>
      <xdr:row>2</xdr:row>
      <xdr:rowOff>257175</xdr:rowOff>
    </xdr:to>
    <xdr:pic>
      <xdr:nvPicPr>
        <xdr:cNvPr id="27" name="Picture 7491" descr="чертеж олени из фабрики Иу18"/>
        <xdr:cNvPicPr>
          <a:picLocks noChangeAspect="1" noChangeArrowheads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276225"/>
          <a:ext cx="95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</xdr:row>
      <xdr:rowOff>28575</xdr:rowOff>
    </xdr:from>
    <xdr:to>
      <xdr:col>14</xdr:col>
      <xdr:colOff>9525</xdr:colOff>
      <xdr:row>2</xdr:row>
      <xdr:rowOff>247650</xdr:rowOff>
    </xdr:to>
    <xdr:pic>
      <xdr:nvPicPr>
        <xdr:cNvPr id="28" name="Picture 7493" descr="Лого-цветное-Huntsman-черны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5" y="295275"/>
          <a:ext cx="95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821732</xdr:colOff>
      <xdr:row>1</xdr:row>
      <xdr:rowOff>34747</xdr:rowOff>
    </xdr:from>
    <xdr:to>
      <xdr:col>13</xdr:col>
      <xdr:colOff>1793876</xdr:colOff>
      <xdr:row>3</xdr:row>
      <xdr:rowOff>233513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78432" y="301447"/>
          <a:ext cx="972144" cy="732166"/>
        </a:xfrm>
        <a:prstGeom prst="rect">
          <a:avLst/>
        </a:prstGeom>
      </xdr:spPr>
    </xdr:pic>
    <xdr:clientData/>
  </xdr:twoCellAnchor>
  <xdr:twoCellAnchor editAs="oneCell">
    <xdr:from>
      <xdr:col>0</xdr:col>
      <xdr:colOff>193040</xdr:colOff>
      <xdr:row>6</xdr:row>
      <xdr:rowOff>35089</xdr:rowOff>
    </xdr:from>
    <xdr:to>
      <xdr:col>0</xdr:col>
      <xdr:colOff>1330960</xdr:colOff>
      <xdr:row>8</xdr:row>
      <xdr:rowOff>568960</xdr:rowOff>
    </xdr:to>
    <xdr:pic>
      <xdr:nvPicPr>
        <xdr:cNvPr id="14" name="Рисунок 13" descr="IMG_2867 (1)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93040" y="1924849"/>
          <a:ext cx="1137920" cy="1793711"/>
        </a:xfrm>
        <a:prstGeom prst="rect">
          <a:avLst/>
        </a:prstGeom>
      </xdr:spPr>
    </xdr:pic>
    <xdr:clientData/>
  </xdr:twoCellAnchor>
  <xdr:twoCellAnchor editAs="oneCell">
    <xdr:from>
      <xdr:col>0</xdr:col>
      <xdr:colOff>233680</xdr:colOff>
      <xdr:row>12</xdr:row>
      <xdr:rowOff>24688</xdr:rowOff>
    </xdr:from>
    <xdr:to>
      <xdr:col>0</xdr:col>
      <xdr:colOff>1493520</xdr:colOff>
      <xdr:row>14</xdr:row>
      <xdr:rowOff>568960</xdr:rowOff>
    </xdr:to>
    <xdr:pic>
      <xdr:nvPicPr>
        <xdr:cNvPr id="15" name="Рисунок 14" descr="IMG_2858 (2)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33680" y="5693968"/>
          <a:ext cx="1259840" cy="1804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223520</xdr:colOff>
      <xdr:row>15</xdr:row>
      <xdr:rowOff>24858</xdr:rowOff>
    </xdr:from>
    <xdr:to>
      <xdr:col>0</xdr:col>
      <xdr:colOff>1442720</xdr:colOff>
      <xdr:row>17</xdr:row>
      <xdr:rowOff>570493</xdr:rowOff>
    </xdr:to>
    <xdr:pic>
      <xdr:nvPicPr>
        <xdr:cNvPr id="16" name="Рисунок 15" descr="IMG_2861 (2)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23520" y="7583898"/>
          <a:ext cx="1219200" cy="180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274320</xdr:colOff>
      <xdr:row>8</xdr:row>
      <xdr:rowOff>620866</xdr:rowOff>
    </xdr:from>
    <xdr:to>
      <xdr:col>0</xdr:col>
      <xdr:colOff>1513840</xdr:colOff>
      <xdr:row>11</xdr:row>
      <xdr:rowOff>518160</xdr:rowOff>
    </xdr:to>
    <xdr:pic>
      <xdr:nvPicPr>
        <xdr:cNvPr id="12" name="Рисунок 11" descr="IMG_0001-2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74320" y="3770466"/>
          <a:ext cx="1239520" cy="1787054"/>
        </a:xfrm>
        <a:prstGeom prst="rect">
          <a:avLst/>
        </a:prstGeom>
      </xdr:spPr>
    </xdr:pic>
    <xdr:clientData/>
  </xdr:twoCellAnchor>
  <xdr:twoCellAnchor editAs="oneCell">
    <xdr:from>
      <xdr:col>0</xdr:col>
      <xdr:colOff>314960</xdr:colOff>
      <xdr:row>21</xdr:row>
      <xdr:rowOff>59293</xdr:rowOff>
    </xdr:from>
    <xdr:to>
      <xdr:col>0</xdr:col>
      <xdr:colOff>1402080</xdr:colOff>
      <xdr:row>23</xdr:row>
      <xdr:rowOff>558800</xdr:rowOff>
    </xdr:to>
    <xdr:pic>
      <xdr:nvPicPr>
        <xdr:cNvPr id="13" name="Рисунок 12" descr="IMG_0001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14960" y="11397853"/>
          <a:ext cx="1087120" cy="1759347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18</xdr:row>
      <xdr:rowOff>5278</xdr:rowOff>
    </xdr:from>
    <xdr:to>
      <xdr:col>0</xdr:col>
      <xdr:colOff>1412240</xdr:colOff>
      <xdr:row>20</xdr:row>
      <xdr:rowOff>568960</xdr:rowOff>
    </xdr:to>
    <xdr:pic>
      <xdr:nvPicPr>
        <xdr:cNvPr id="17" name="Рисунок 16" descr="IMG_0001-3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43840" y="9454078"/>
          <a:ext cx="1168400" cy="182352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4</xdr:row>
      <xdr:rowOff>0</xdr:rowOff>
    </xdr:from>
    <xdr:to>
      <xdr:col>13</xdr:col>
      <xdr:colOff>0</xdr:colOff>
      <xdr:row>4</xdr:row>
      <xdr:rowOff>314325</xdr:rowOff>
    </xdr:to>
    <xdr:pic>
      <xdr:nvPicPr>
        <xdr:cNvPr id="2" name="Picture 203" descr="Логотип Восток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372600" y="975360"/>
          <a:ext cx="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0</xdr:colOff>
      <xdr:row>4</xdr:row>
      <xdr:rowOff>514350</xdr:rowOff>
    </xdr:to>
    <xdr:pic>
      <xdr:nvPicPr>
        <xdr:cNvPr id="3" name="Picture 7491" descr="чертеж олени из фабрики Иу1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372600" y="975360"/>
          <a:ext cx="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0</xdr:colOff>
      <xdr:row>4</xdr:row>
      <xdr:rowOff>485775</xdr:rowOff>
    </xdr:to>
    <xdr:pic>
      <xdr:nvPicPr>
        <xdr:cNvPr id="4" name="Picture 7493" descr="Лого-цветное-Huntsman-черны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372600" y="975360"/>
          <a:ext cx="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</xdr:row>
      <xdr:rowOff>114300</xdr:rowOff>
    </xdr:from>
    <xdr:to>
      <xdr:col>14</xdr:col>
      <xdr:colOff>9525</xdr:colOff>
      <xdr:row>2</xdr:row>
      <xdr:rowOff>161925</xdr:rowOff>
    </xdr:to>
    <xdr:pic>
      <xdr:nvPicPr>
        <xdr:cNvPr id="5" name="Picture 203" descr="Логотип Восток"/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16740" y="289560"/>
          <a:ext cx="95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</xdr:row>
      <xdr:rowOff>9525</xdr:rowOff>
    </xdr:from>
    <xdr:to>
      <xdr:col>14</xdr:col>
      <xdr:colOff>9525</xdr:colOff>
      <xdr:row>2</xdr:row>
      <xdr:rowOff>257175</xdr:rowOff>
    </xdr:to>
    <xdr:pic>
      <xdr:nvPicPr>
        <xdr:cNvPr id="6" name="Picture 7491" descr="чертеж олени из фабрики Иу18"/>
        <xdr:cNvPicPr>
          <a:picLocks noChangeAspect="1" noChangeArrowheads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16740" y="184785"/>
          <a:ext cx="95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</xdr:row>
      <xdr:rowOff>28575</xdr:rowOff>
    </xdr:from>
    <xdr:to>
      <xdr:col>14</xdr:col>
      <xdr:colOff>9525</xdr:colOff>
      <xdr:row>2</xdr:row>
      <xdr:rowOff>247650</xdr:rowOff>
    </xdr:to>
    <xdr:pic>
      <xdr:nvPicPr>
        <xdr:cNvPr id="7" name="Picture 7493" descr="Лого-цветное-Huntsman-черны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16740" y="203835"/>
          <a:ext cx="95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821732</xdr:colOff>
      <xdr:row>1</xdr:row>
      <xdr:rowOff>34747</xdr:rowOff>
    </xdr:from>
    <xdr:to>
      <xdr:col>13</xdr:col>
      <xdr:colOff>1793876</xdr:colOff>
      <xdr:row>3</xdr:row>
      <xdr:rowOff>233513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94332" y="210007"/>
          <a:ext cx="972144" cy="732166"/>
        </a:xfrm>
        <a:prstGeom prst="rect">
          <a:avLst/>
        </a:prstGeom>
      </xdr:spPr>
    </xdr:pic>
    <xdr:clientData/>
  </xdr:twoCellAnchor>
  <xdr:twoCellAnchor editAs="oneCell">
    <xdr:from>
      <xdr:col>0</xdr:col>
      <xdr:colOff>16097</xdr:colOff>
      <xdr:row>12</xdr:row>
      <xdr:rowOff>85502</xdr:rowOff>
    </xdr:from>
    <xdr:to>
      <xdr:col>0</xdr:col>
      <xdr:colOff>2367414</xdr:colOff>
      <xdr:row>14</xdr:row>
      <xdr:rowOff>355600</xdr:rowOff>
    </xdr:to>
    <xdr:pic>
      <xdr:nvPicPr>
        <xdr:cNvPr id="12" name="Рисунок 11" descr="N-81-1-507x1024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 rot="5400000">
          <a:off x="609667" y="1828732"/>
          <a:ext cx="1164178" cy="2351317"/>
        </a:xfrm>
        <a:prstGeom prst="rect">
          <a:avLst/>
        </a:prstGeom>
      </xdr:spPr>
    </xdr:pic>
    <xdr:clientData/>
  </xdr:twoCellAnchor>
  <xdr:twoCellAnchor editAs="oneCell">
    <xdr:from>
      <xdr:col>0</xdr:col>
      <xdr:colOff>20966</xdr:colOff>
      <xdr:row>26</xdr:row>
      <xdr:rowOff>77821</xdr:rowOff>
    </xdr:from>
    <xdr:to>
      <xdr:col>0</xdr:col>
      <xdr:colOff>2367279</xdr:colOff>
      <xdr:row>28</xdr:row>
      <xdr:rowOff>345440</xdr:rowOff>
    </xdr:to>
    <xdr:pic>
      <xdr:nvPicPr>
        <xdr:cNvPr id="13" name="Рисунок 12" descr="N-91-1-507x1024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 rot="5400000">
          <a:off x="613273" y="2716394"/>
          <a:ext cx="1161699" cy="234631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29</xdr:row>
      <xdr:rowOff>292599</xdr:rowOff>
    </xdr:from>
    <xdr:to>
      <xdr:col>0</xdr:col>
      <xdr:colOff>2367280</xdr:colOff>
      <xdr:row>32</xdr:row>
      <xdr:rowOff>108469</xdr:rowOff>
    </xdr:to>
    <xdr:pic>
      <xdr:nvPicPr>
        <xdr:cNvPr id="15" name="Рисунок 14" descr="N-35-1-507x1024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0480" y="4864599"/>
          <a:ext cx="2336800" cy="115699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</xdr:colOff>
      <xdr:row>33</xdr:row>
      <xdr:rowOff>325121</xdr:rowOff>
    </xdr:from>
    <xdr:to>
      <xdr:col>0</xdr:col>
      <xdr:colOff>2369657</xdr:colOff>
      <xdr:row>36</xdr:row>
      <xdr:rowOff>147199</xdr:rowOff>
    </xdr:to>
    <xdr:pic>
      <xdr:nvPicPr>
        <xdr:cNvPr id="17" name="Рисунок 16" descr="N-18E-1-507x1024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 rot="5400000">
          <a:off x="613390" y="11456691"/>
          <a:ext cx="1163198" cy="2349337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</xdr:colOff>
      <xdr:row>61</xdr:row>
      <xdr:rowOff>35417</xdr:rowOff>
    </xdr:from>
    <xdr:to>
      <xdr:col>0</xdr:col>
      <xdr:colOff>2357119</xdr:colOff>
      <xdr:row>64</xdr:row>
      <xdr:rowOff>68580</xdr:rowOff>
    </xdr:to>
    <xdr:pic>
      <xdr:nvPicPr>
        <xdr:cNvPr id="19" name="Рисунок 18" descr="IMG-20200528-WA0012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0640" y="13365337"/>
          <a:ext cx="2316479" cy="1282843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</xdr:colOff>
      <xdr:row>58</xdr:row>
      <xdr:rowOff>50801</xdr:rowOff>
    </xdr:from>
    <xdr:to>
      <xdr:col>0</xdr:col>
      <xdr:colOff>2371637</xdr:colOff>
      <xdr:row>60</xdr:row>
      <xdr:rowOff>381859</xdr:rowOff>
    </xdr:to>
    <xdr:pic>
      <xdr:nvPicPr>
        <xdr:cNvPr id="20" name="Рисунок 19" descr="N-81-1-507x1024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 rot="5400000">
          <a:off x="613890" y="12787151"/>
          <a:ext cx="1164178" cy="2351317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</xdr:colOff>
      <xdr:row>7</xdr:row>
      <xdr:rowOff>30480</xdr:rowOff>
    </xdr:from>
    <xdr:to>
      <xdr:col>0</xdr:col>
      <xdr:colOff>2367280</xdr:colOff>
      <xdr:row>9</xdr:row>
      <xdr:rowOff>355600</xdr:rowOff>
    </xdr:to>
    <xdr:pic>
      <xdr:nvPicPr>
        <xdr:cNvPr id="23" name="Рисунок 22" descr="270x160_a254782e84d883a0dfe38844410df903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320" y="2367280"/>
          <a:ext cx="2346960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38</xdr:row>
      <xdr:rowOff>83944</xdr:rowOff>
    </xdr:from>
    <xdr:to>
      <xdr:col>0</xdr:col>
      <xdr:colOff>2367280</xdr:colOff>
      <xdr:row>40</xdr:row>
      <xdr:rowOff>346854</xdr:rowOff>
    </xdr:to>
    <xdr:pic>
      <xdr:nvPicPr>
        <xdr:cNvPr id="22" name="Рисунок 21" descr="N-66-1-507x1024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 rot="16200000">
          <a:off x="620385" y="15689079"/>
          <a:ext cx="1156990" cy="2336800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42</xdr:row>
      <xdr:rowOff>30480</xdr:rowOff>
    </xdr:from>
    <xdr:to>
      <xdr:col>2</xdr:col>
      <xdr:colOff>1220421</xdr:colOff>
      <xdr:row>42</xdr:row>
      <xdr:rowOff>436880</xdr:rowOff>
    </xdr:to>
    <xdr:pic>
      <xdr:nvPicPr>
        <xdr:cNvPr id="24" name="Рисунок 23" descr="novinka-600x600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814320" y="15778480"/>
          <a:ext cx="1037541" cy="406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42</xdr:row>
      <xdr:rowOff>323072</xdr:rowOff>
    </xdr:from>
    <xdr:to>
      <xdr:col>0</xdr:col>
      <xdr:colOff>2357120</xdr:colOff>
      <xdr:row>45</xdr:row>
      <xdr:rowOff>91855</xdr:rowOff>
    </xdr:to>
    <xdr:pic>
      <xdr:nvPicPr>
        <xdr:cNvPr id="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l="31003" t="31574" r="28079" b="33796"/>
        <a:stretch>
          <a:fillRect/>
        </a:stretch>
      </xdr:blipFill>
      <xdr:spPr bwMode="auto">
        <a:xfrm>
          <a:off x="30480" y="16071072"/>
          <a:ext cx="2326640" cy="11099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30481</xdr:colOff>
      <xdr:row>17</xdr:row>
      <xdr:rowOff>101600</xdr:rowOff>
    </xdr:from>
    <xdr:to>
      <xdr:col>0</xdr:col>
      <xdr:colOff>2367281</xdr:colOff>
      <xdr:row>19</xdr:row>
      <xdr:rowOff>364510</xdr:rowOff>
    </xdr:to>
    <xdr:pic>
      <xdr:nvPicPr>
        <xdr:cNvPr id="26" name="Рисунок 25" descr="N-70-1-507x1024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0481" y="9144000"/>
          <a:ext cx="2336800" cy="115699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</xdr:colOff>
      <xdr:row>21</xdr:row>
      <xdr:rowOff>10160</xdr:rowOff>
    </xdr:from>
    <xdr:to>
      <xdr:col>2</xdr:col>
      <xdr:colOff>1412240</xdr:colOff>
      <xdr:row>22</xdr:row>
      <xdr:rowOff>71120</xdr:rowOff>
    </xdr:to>
    <xdr:pic>
      <xdr:nvPicPr>
        <xdr:cNvPr id="27" name="Рисунок 26" descr="novinka-600x600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641600" y="8605520"/>
          <a:ext cx="1402080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47</xdr:row>
      <xdr:rowOff>10160</xdr:rowOff>
    </xdr:from>
    <xdr:to>
      <xdr:col>2</xdr:col>
      <xdr:colOff>1220421</xdr:colOff>
      <xdr:row>47</xdr:row>
      <xdr:rowOff>416560</xdr:rowOff>
    </xdr:to>
    <xdr:pic>
      <xdr:nvPicPr>
        <xdr:cNvPr id="30" name="Рисунок 29" descr="novinka-600x600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814320" y="20045680"/>
          <a:ext cx="1037541" cy="406400"/>
        </a:xfrm>
        <a:prstGeom prst="rect">
          <a:avLst/>
        </a:prstGeom>
      </xdr:spPr>
    </xdr:pic>
    <xdr:clientData/>
  </xdr:twoCellAnchor>
  <xdr:twoCellAnchor editAs="oneCell">
    <xdr:from>
      <xdr:col>2</xdr:col>
      <xdr:colOff>182880</xdr:colOff>
      <xdr:row>52</xdr:row>
      <xdr:rowOff>10160</xdr:rowOff>
    </xdr:from>
    <xdr:to>
      <xdr:col>2</xdr:col>
      <xdr:colOff>1220421</xdr:colOff>
      <xdr:row>52</xdr:row>
      <xdr:rowOff>416560</xdr:rowOff>
    </xdr:to>
    <xdr:pic>
      <xdr:nvPicPr>
        <xdr:cNvPr id="31" name="Рисунок 30" descr="novinka-600x600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814320" y="22280880"/>
          <a:ext cx="1037541" cy="4064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</xdr:colOff>
      <xdr:row>21</xdr:row>
      <xdr:rowOff>409143</xdr:rowOff>
    </xdr:from>
    <xdr:to>
      <xdr:col>0</xdr:col>
      <xdr:colOff>2357120</xdr:colOff>
      <xdr:row>25</xdr:row>
      <xdr:rowOff>51817</xdr:rowOff>
    </xdr:to>
    <xdr:pic>
      <xdr:nvPicPr>
        <xdr:cNvPr id="32" name="Рисунок 31" descr="izlom-big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320" y="9004503"/>
          <a:ext cx="2336800" cy="1430834"/>
        </a:xfrm>
        <a:prstGeom prst="rect">
          <a:avLst/>
        </a:prstGeom>
      </xdr:spPr>
    </xdr:pic>
    <xdr:clientData/>
  </xdr:twoCellAnchor>
  <xdr:twoCellAnchor editAs="oneCell">
    <xdr:from>
      <xdr:col>0</xdr:col>
      <xdr:colOff>71120</xdr:colOff>
      <xdr:row>52</xdr:row>
      <xdr:rowOff>20320</xdr:rowOff>
    </xdr:from>
    <xdr:to>
      <xdr:col>0</xdr:col>
      <xdr:colOff>2312657</xdr:colOff>
      <xdr:row>56</xdr:row>
      <xdr:rowOff>406400</xdr:rowOff>
    </xdr:to>
    <xdr:pic>
      <xdr:nvPicPr>
        <xdr:cNvPr id="33" name="Рисунок 32" descr="IMG-20201012-WA0015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71120" y="22291040"/>
          <a:ext cx="2241537" cy="217424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47</xdr:row>
      <xdr:rowOff>20320</xdr:rowOff>
    </xdr:from>
    <xdr:to>
      <xdr:col>0</xdr:col>
      <xdr:colOff>2316480</xdr:colOff>
      <xdr:row>51</xdr:row>
      <xdr:rowOff>409724</xdr:rowOff>
    </xdr:to>
    <xdr:pic>
      <xdr:nvPicPr>
        <xdr:cNvPr id="34" name="Рисунок 33" descr="IMG-20201012-WA0015 — копия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60960" y="20055840"/>
          <a:ext cx="2255520" cy="2177564"/>
        </a:xfrm>
        <a:prstGeom prst="rect">
          <a:avLst/>
        </a:prstGeom>
      </xdr:spPr>
    </xdr:pic>
    <xdr:clientData/>
  </xdr:twoCellAnchor>
  <xdr:twoCellAnchor editAs="oneCell">
    <xdr:from>
      <xdr:col>14</xdr:col>
      <xdr:colOff>10160</xdr:colOff>
      <xdr:row>49</xdr:row>
      <xdr:rowOff>311530</xdr:rowOff>
    </xdr:from>
    <xdr:to>
      <xdr:col>19</xdr:col>
      <xdr:colOff>0</xdr:colOff>
      <xdr:row>54</xdr:row>
      <xdr:rowOff>68579</xdr:rowOff>
    </xdr:to>
    <xdr:pic>
      <xdr:nvPicPr>
        <xdr:cNvPr id="37" name="Рисунок 36" descr="IMG-20201111-WA0010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2049760" y="21241130"/>
          <a:ext cx="3291840" cy="199224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64</xdr:row>
      <xdr:rowOff>206334</xdr:rowOff>
    </xdr:from>
    <xdr:to>
      <xdr:col>0</xdr:col>
      <xdr:colOff>2367280</xdr:colOff>
      <xdr:row>66</xdr:row>
      <xdr:rowOff>299719</xdr:rowOff>
    </xdr:to>
    <xdr:pic>
      <xdr:nvPicPr>
        <xdr:cNvPr id="28" name="Рисунок 27" descr="IMG-20200528-WA0014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0480" y="28725454"/>
          <a:ext cx="2336800" cy="92650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67</xdr:row>
      <xdr:rowOff>20320</xdr:rowOff>
    </xdr:from>
    <xdr:to>
      <xdr:col>0</xdr:col>
      <xdr:colOff>2367280</xdr:colOff>
      <xdr:row>69</xdr:row>
      <xdr:rowOff>396240</xdr:rowOff>
    </xdr:to>
    <xdr:pic>
      <xdr:nvPicPr>
        <xdr:cNvPr id="29" name="Рисунок 28" descr="izlom-big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0480" y="28539440"/>
          <a:ext cx="2336800" cy="12090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386080</xdr:colOff>
      <xdr:row>67</xdr:row>
      <xdr:rowOff>213360</xdr:rowOff>
    </xdr:from>
    <xdr:to>
      <xdr:col>13</xdr:col>
      <xdr:colOff>2279592</xdr:colOff>
      <xdr:row>69</xdr:row>
      <xdr:rowOff>121920</xdr:rowOff>
    </xdr:to>
    <xdr:pic>
      <xdr:nvPicPr>
        <xdr:cNvPr id="35" name="Рисунок 34" descr="novinka-600x600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784080" y="28732480"/>
          <a:ext cx="1893512" cy="741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>
          <a:noFill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>
          <a:noFill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skadigear.ru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G36"/>
  <sheetViews>
    <sheetView topLeftCell="A4" zoomScale="90" workbookViewId="0">
      <selection activeCell="A18" sqref="A18"/>
    </sheetView>
  </sheetViews>
  <sheetFormatPr defaultColWidth="9.140625" defaultRowHeight="15.75" x14ac:dyDescent="0.2"/>
  <cols>
    <col min="1" max="1" width="84" style="9" customWidth="1"/>
    <col min="2" max="2" width="15.28515625" style="10" bestFit="1" customWidth="1"/>
  </cols>
  <sheetData>
    <row r="1" spans="1:4" ht="8.25" customHeight="1" x14ac:dyDescent="0.2">
      <c r="A1" s="496"/>
      <c r="B1" s="45"/>
    </row>
    <row r="2" spans="1:4" ht="12.75" x14ac:dyDescent="0.2">
      <c r="A2" s="496"/>
      <c r="B2" s="45"/>
      <c r="C2" s="2"/>
      <c r="D2" s="2"/>
    </row>
    <row r="3" spans="1:4" ht="12.75" x14ac:dyDescent="0.2">
      <c r="A3" s="496"/>
      <c r="B3" s="45"/>
      <c r="C3" s="2"/>
      <c r="D3" s="2"/>
    </row>
    <row r="4" spans="1:4" ht="12.75" x14ac:dyDescent="0.2">
      <c r="A4" s="496"/>
      <c r="B4" s="45"/>
      <c r="C4" s="2"/>
      <c r="D4" s="2"/>
    </row>
    <row r="5" spans="1:4" ht="12.75" x14ac:dyDescent="0.2">
      <c r="A5" s="496"/>
      <c r="B5" s="45"/>
      <c r="C5" s="2"/>
      <c r="D5" s="2"/>
    </row>
    <row r="6" spans="1:4" ht="12.75" x14ac:dyDescent="0.2">
      <c r="A6" s="496"/>
      <c r="B6" s="45"/>
      <c r="C6" s="2"/>
      <c r="D6" s="2"/>
    </row>
    <row r="7" spans="1:4" ht="15.75" customHeight="1" x14ac:dyDescent="0.2">
      <c r="A7" s="496"/>
      <c r="B7" s="45"/>
      <c r="C7" s="2"/>
      <c r="D7" s="2"/>
    </row>
    <row r="8" spans="1:4" ht="15.75" customHeight="1" x14ac:dyDescent="0.2">
      <c r="A8" s="106"/>
      <c r="B8" s="45"/>
      <c r="C8" s="2"/>
      <c r="D8" s="2"/>
    </row>
    <row r="9" spans="1:4" s="117" customFormat="1" ht="20.25" x14ac:dyDescent="0.3">
      <c r="A9" s="114" t="s">
        <v>377</v>
      </c>
      <c r="B9" s="115"/>
      <c r="C9" s="116"/>
      <c r="D9" s="116"/>
    </row>
    <row r="10" spans="1:4" ht="15.75" customHeight="1" x14ac:dyDescent="0.2">
      <c r="A10" s="42"/>
      <c r="B10" s="44"/>
      <c r="C10" s="2"/>
      <c r="D10" s="2"/>
    </row>
    <row r="11" spans="1:4" ht="15.75" customHeight="1" x14ac:dyDescent="0.2">
      <c r="A11" s="42" t="s">
        <v>343</v>
      </c>
      <c r="B11" s="12"/>
      <c r="C11" s="2"/>
      <c r="D11" s="2"/>
    </row>
    <row r="12" spans="1:4" ht="15.75" customHeight="1" x14ac:dyDescent="0.2">
      <c r="A12" s="42" t="s">
        <v>135</v>
      </c>
      <c r="B12" s="44"/>
      <c r="C12" s="2"/>
      <c r="D12" s="2"/>
    </row>
    <row r="13" spans="1:4" ht="15.75" customHeight="1" x14ac:dyDescent="0.2">
      <c r="A13" s="113" t="s">
        <v>136</v>
      </c>
      <c r="B13" s="44"/>
      <c r="C13" s="2"/>
      <c r="D13" s="2"/>
    </row>
    <row r="14" spans="1:4" ht="15.75" customHeight="1" x14ac:dyDescent="0.2">
      <c r="A14" s="42" t="s">
        <v>137</v>
      </c>
      <c r="B14" s="44"/>
      <c r="C14" s="2"/>
      <c r="D14" s="2"/>
    </row>
    <row r="15" spans="1:4" ht="15.75" customHeight="1" x14ac:dyDescent="0.2">
      <c r="A15" s="42" t="s">
        <v>178</v>
      </c>
      <c r="B15" s="44"/>
      <c r="C15" s="2"/>
      <c r="D15" s="2"/>
    </row>
    <row r="16" spans="1:4" ht="15.75" customHeight="1" thickBot="1" x14ac:dyDescent="0.25">
      <c r="A16" s="42"/>
      <c r="B16" s="44"/>
      <c r="C16" s="2"/>
      <c r="D16" s="2"/>
    </row>
    <row r="17" spans="1:7" ht="16.5" thickBot="1" x14ac:dyDescent="0.25">
      <c r="A17" s="13" t="s">
        <v>0</v>
      </c>
      <c r="B17" s="14" t="s">
        <v>1</v>
      </c>
      <c r="C17" s="2"/>
      <c r="D17" s="2"/>
    </row>
    <row r="18" spans="1:7" s="7" customFormat="1" ht="27" thickBot="1" x14ac:dyDescent="0.45">
      <c r="A18" s="16" t="s">
        <v>167</v>
      </c>
      <c r="B18" s="17">
        <f>Зима!E2</f>
        <v>445540</v>
      </c>
      <c r="C18" s="15"/>
      <c r="D18" s="15"/>
    </row>
    <row r="19" spans="1:7" s="7" customFormat="1" ht="27" thickBot="1" x14ac:dyDescent="0.45">
      <c r="A19" s="16" t="s">
        <v>155</v>
      </c>
      <c r="B19" s="17">
        <f>Демисезон!E2</f>
        <v>0</v>
      </c>
      <c r="C19" s="15"/>
      <c r="D19" s="15"/>
    </row>
    <row r="20" spans="1:7" s="7" customFormat="1" ht="27" thickBot="1" x14ac:dyDescent="0.45">
      <c r="A20" s="16" t="s">
        <v>2</v>
      </c>
      <c r="B20" s="17">
        <f>Лето!E2</f>
        <v>0</v>
      </c>
      <c r="C20" s="15"/>
      <c r="D20" s="15"/>
    </row>
    <row r="21" spans="1:7" s="7" customFormat="1" ht="27" thickBot="1" x14ac:dyDescent="0.45">
      <c r="A21" s="16" t="s">
        <v>126</v>
      </c>
      <c r="B21" s="72">
        <f>ВВЗ!E2</f>
        <v>0</v>
      </c>
      <c r="C21" s="15"/>
      <c r="D21" s="15"/>
    </row>
    <row r="22" spans="1:7" s="7" customFormat="1" ht="27" thickBot="1" x14ac:dyDescent="0.45">
      <c r="A22" s="124" t="s">
        <v>111</v>
      </c>
      <c r="B22" s="72">
        <f>Рюкзаки!E2</f>
        <v>0</v>
      </c>
      <c r="C22" s="15"/>
      <c r="D22" s="15"/>
    </row>
    <row r="23" spans="1:7" s="7" customFormat="1" ht="27" thickBot="1" x14ac:dyDescent="0.45">
      <c r="A23" s="124" t="s">
        <v>332</v>
      </c>
      <c r="B23" s="285">
        <f>'Спальники и Коврики'!E2</f>
        <v>0</v>
      </c>
      <c r="C23" s="15"/>
      <c r="D23" s="15"/>
    </row>
    <row r="24" spans="1:7" ht="26.25" thickBot="1" x14ac:dyDescent="0.25">
      <c r="A24" s="18" t="s">
        <v>3</v>
      </c>
      <c r="B24" s="19">
        <f>SUM(B18:B23)</f>
        <v>445540</v>
      </c>
      <c r="C24" s="2"/>
      <c r="D24" s="2"/>
      <c r="G24" s="43"/>
    </row>
    <row r="25" spans="1:7" s="8" customFormat="1" x14ac:dyDescent="0.2">
      <c r="A25" s="46" t="s">
        <v>62</v>
      </c>
      <c r="B25" s="12"/>
      <c r="C25" s="20"/>
      <c r="D25" s="20"/>
    </row>
    <row r="26" spans="1:7" s="8" customFormat="1" x14ac:dyDescent="0.2">
      <c r="A26" s="47" t="s">
        <v>63</v>
      </c>
      <c r="B26" s="12"/>
      <c r="C26" s="20"/>
      <c r="D26" s="20"/>
    </row>
    <row r="27" spans="1:7" s="8" customFormat="1" x14ac:dyDescent="0.2">
      <c r="A27" s="47" t="s">
        <v>64</v>
      </c>
      <c r="B27" s="12"/>
      <c r="C27" s="20"/>
      <c r="D27" s="20"/>
    </row>
    <row r="28" spans="1:7" x14ac:dyDescent="0.2">
      <c r="A28" s="48" t="s">
        <v>4</v>
      </c>
      <c r="B28" s="12"/>
      <c r="C28" s="2"/>
      <c r="D28" s="2"/>
    </row>
    <row r="29" spans="1:7" x14ac:dyDescent="0.2">
      <c r="A29" s="11"/>
      <c r="B29" s="12"/>
      <c r="C29" s="2"/>
      <c r="D29" s="2"/>
    </row>
    <row r="30" spans="1:7" x14ac:dyDescent="0.2">
      <c r="A30" s="11"/>
      <c r="B30" s="12"/>
      <c r="C30" s="2"/>
      <c r="D30" s="2"/>
    </row>
    <row r="31" spans="1:7" x14ac:dyDescent="0.2">
      <c r="A31" s="11"/>
      <c r="B31" s="12"/>
      <c r="C31" s="2"/>
      <c r="D31" s="2"/>
    </row>
    <row r="32" spans="1:7" x14ac:dyDescent="0.2">
      <c r="A32" s="11"/>
      <c r="B32" s="12"/>
      <c r="C32" s="2"/>
      <c r="D32" s="2"/>
    </row>
    <row r="33" spans="1:4" x14ac:dyDescent="0.2">
      <c r="A33" s="11"/>
      <c r="B33" s="12"/>
      <c r="C33" s="2"/>
      <c r="D33" s="2"/>
    </row>
    <row r="34" spans="1:4" x14ac:dyDescent="0.2">
      <c r="A34" s="11"/>
      <c r="B34" s="12"/>
      <c r="C34" s="2"/>
      <c r="D34" s="2"/>
    </row>
    <row r="35" spans="1:4" x14ac:dyDescent="0.2">
      <c r="A35" s="11"/>
      <c r="B35" s="12"/>
      <c r="C35" s="2"/>
      <c r="D35" s="2"/>
    </row>
    <row r="36" spans="1:4" x14ac:dyDescent="0.2">
      <c r="A36" s="11"/>
      <c r="B36" s="12"/>
      <c r="C36" s="2"/>
      <c r="D36" s="2"/>
    </row>
  </sheetData>
  <mergeCells count="1">
    <mergeCell ref="A1:A7"/>
  </mergeCells>
  <hyperlinks>
    <hyperlink ref="A20" location="Лето!A1" display="Летняя одежда"/>
    <hyperlink ref="A23" location="'Спальники и Коврики'!A1" display="Спальники и Коврики"/>
    <hyperlink ref="A21" location="ВВЗ!A1" display="Ветровлагозащита"/>
    <hyperlink ref="A13" r:id="rId1"/>
    <hyperlink ref="A19" location="Демисезон!A1" display="Демисезонная одежда"/>
    <hyperlink ref="A18" location="Зима!A1" display="Зимняя одежда"/>
    <hyperlink ref="A22" location="Рюкзаки!A1" display="Рюкзаки"/>
  </hyperlinks>
  <pageMargins left="0.7" right="0.7" top="0.75" bottom="0.75" header="0.3" footer="0.3"/>
  <pageSetup paperSize="9" scale="90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0070C0"/>
  </sheetPr>
  <dimension ref="A1:FP330"/>
  <sheetViews>
    <sheetView tabSelected="1" zoomScale="75" zoomScaleNormal="75" workbookViewId="0">
      <pane ySplit="5" topLeftCell="A291" activePane="bottomLeft" state="frozen"/>
      <selection pane="bottomLeft" activeCell="E324" sqref="E324:E325"/>
    </sheetView>
  </sheetViews>
  <sheetFormatPr defaultColWidth="9.140625" defaultRowHeight="15" x14ac:dyDescent="0.2"/>
  <cols>
    <col min="1" max="1" width="24.28515625" customWidth="1"/>
    <col min="2" max="2" width="3.7109375" style="4" customWidth="1"/>
    <col min="3" max="3" width="20.7109375" style="5" customWidth="1"/>
    <col min="4" max="4" width="16.140625" bestFit="1" customWidth="1"/>
    <col min="5" max="5" width="9.85546875" bestFit="1" customWidth="1"/>
    <col min="6" max="6" width="8.28515625" style="6" customWidth="1"/>
    <col min="7" max="9" width="8.140625" bestFit="1" customWidth="1"/>
    <col min="10" max="11" width="8.28515625" customWidth="1"/>
    <col min="12" max="13" width="6.42578125" customWidth="1"/>
    <col min="14" max="14" width="38.5703125" style="23" customWidth="1"/>
    <col min="15" max="28" width="9.7109375" customWidth="1"/>
  </cols>
  <sheetData>
    <row r="1" spans="1:172" s="24" customFormat="1" ht="13.5" thickBot="1" x14ac:dyDescent="0.25">
      <c r="A1" s="590" t="s">
        <v>5</v>
      </c>
      <c r="B1" s="591"/>
      <c r="C1" s="591"/>
      <c r="D1" s="591"/>
      <c r="E1" s="591"/>
      <c r="F1" s="591"/>
      <c r="G1" s="591"/>
      <c r="H1" s="591"/>
      <c r="I1" s="591"/>
      <c r="J1" s="591"/>
      <c r="K1" s="591"/>
      <c r="L1" s="591"/>
      <c r="M1" s="591"/>
      <c r="N1" s="591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</row>
    <row r="2" spans="1:172" s="24" customFormat="1" ht="21" customHeight="1" thickBot="1" x14ac:dyDescent="0.25">
      <c r="A2" s="592" t="s">
        <v>35</v>
      </c>
      <c r="B2" s="593"/>
      <c r="C2" s="593"/>
      <c r="D2" s="594"/>
      <c r="E2" s="595">
        <f>SUM(F7:F126,F128:F137,F139:F188,F190:F261,F263:F280,F282:F312,F314:F327)</f>
        <v>445540</v>
      </c>
      <c r="F2" s="596"/>
      <c r="G2" s="601" t="s">
        <v>34</v>
      </c>
      <c r="H2" s="602"/>
      <c r="I2" s="602"/>
      <c r="J2" s="602"/>
      <c r="K2" s="602"/>
      <c r="L2" s="602"/>
      <c r="M2" s="603"/>
      <c r="N2" s="607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</row>
    <row r="3" spans="1:172" s="24" customFormat="1" ht="21" customHeight="1" thickBot="1" x14ac:dyDescent="0.25">
      <c r="A3" s="610" t="s">
        <v>36</v>
      </c>
      <c r="B3" s="611"/>
      <c r="C3" s="611"/>
      <c r="D3" s="612"/>
      <c r="E3" s="597"/>
      <c r="F3" s="598"/>
      <c r="G3" s="604"/>
      <c r="H3" s="605"/>
      <c r="I3" s="605"/>
      <c r="J3" s="605"/>
      <c r="K3" s="605"/>
      <c r="L3" s="605"/>
      <c r="M3" s="606"/>
      <c r="N3" s="608"/>
    </row>
    <row r="4" spans="1:172" s="24" customFormat="1" ht="21" customHeight="1" thickBot="1" x14ac:dyDescent="0.25">
      <c r="A4" s="610" t="s">
        <v>38</v>
      </c>
      <c r="B4" s="611"/>
      <c r="C4" s="611"/>
      <c r="D4" s="612"/>
      <c r="E4" s="599"/>
      <c r="F4" s="600"/>
      <c r="G4" s="610" t="s">
        <v>37</v>
      </c>
      <c r="H4" s="611"/>
      <c r="I4" s="611"/>
      <c r="J4" s="611"/>
      <c r="K4" s="611"/>
      <c r="L4" s="611"/>
      <c r="M4" s="612"/>
      <c r="N4" s="609"/>
    </row>
    <row r="5" spans="1:172" s="2" customFormat="1" ht="51.75" customHeight="1" thickBot="1" x14ac:dyDescent="0.25">
      <c r="A5" s="21" t="s">
        <v>6</v>
      </c>
      <c r="B5" s="36" t="s">
        <v>158</v>
      </c>
      <c r="C5" s="31" t="s">
        <v>7</v>
      </c>
      <c r="D5" s="31" t="s">
        <v>33</v>
      </c>
      <c r="E5" s="54" t="s">
        <v>66</v>
      </c>
      <c r="F5" s="125" t="s">
        <v>40</v>
      </c>
      <c r="G5" s="31" t="s">
        <v>59</v>
      </c>
      <c r="H5" s="31" t="s">
        <v>58</v>
      </c>
      <c r="I5" s="31" t="s">
        <v>56</v>
      </c>
      <c r="J5" s="36" t="s">
        <v>57</v>
      </c>
      <c r="K5" s="22" t="s">
        <v>8</v>
      </c>
      <c r="L5" s="33" t="s">
        <v>39</v>
      </c>
      <c r="M5" s="33" t="s">
        <v>9</v>
      </c>
      <c r="N5" s="21" t="s">
        <v>10</v>
      </c>
    </row>
    <row r="6" spans="1:172" s="2" customFormat="1" ht="21" customHeight="1" thickBot="1" x14ac:dyDescent="0.25">
      <c r="A6" s="578" t="s">
        <v>156</v>
      </c>
      <c r="B6" s="579"/>
      <c r="C6" s="579"/>
      <c r="D6" s="579"/>
      <c r="E6" s="579"/>
      <c r="F6" s="579"/>
      <c r="G6" s="579"/>
      <c r="H6" s="579"/>
      <c r="I6" s="579"/>
      <c r="J6" s="579"/>
      <c r="K6" s="579"/>
      <c r="L6" s="579"/>
      <c r="M6" s="579"/>
      <c r="N6" s="580"/>
    </row>
    <row r="7" spans="1:172" s="2" customFormat="1" ht="30" customHeight="1" thickBot="1" x14ac:dyDescent="0.25">
      <c r="A7" s="587"/>
      <c r="B7" s="615">
        <v>-45</v>
      </c>
      <c r="C7" s="564" t="s">
        <v>157</v>
      </c>
      <c r="D7" s="107" t="s">
        <v>14</v>
      </c>
      <c r="E7" s="108"/>
      <c r="F7" s="120">
        <f t="shared" ref="F7:F16" si="0">E7*$J$7</f>
        <v>0</v>
      </c>
      <c r="G7" s="549">
        <f>J7*0.85</f>
        <v>7106</v>
      </c>
      <c r="H7" s="549">
        <f>J7*0.9</f>
        <v>7524</v>
      </c>
      <c r="I7" s="549">
        <f>J7*0.95</f>
        <v>7942</v>
      </c>
      <c r="J7" s="550">
        <v>8360</v>
      </c>
      <c r="K7" s="588">
        <f>J7*1.4</f>
        <v>11704</v>
      </c>
      <c r="L7" s="572">
        <v>3</v>
      </c>
      <c r="M7" s="589"/>
      <c r="N7" s="616" t="s">
        <v>245</v>
      </c>
    </row>
    <row r="8" spans="1:172" s="2" customFormat="1" ht="30" customHeight="1" thickBot="1" x14ac:dyDescent="0.25">
      <c r="A8" s="497"/>
      <c r="B8" s="499"/>
      <c r="C8" s="512"/>
      <c r="D8" s="107" t="s">
        <v>15</v>
      </c>
      <c r="E8" s="108"/>
      <c r="F8" s="364">
        <f t="shared" si="0"/>
        <v>0</v>
      </c>
      <c r="G8" s="503"/>
      <c r="H8" s="503"/>
      <c r="I8" s="503"/>
      <c r="J8" s="505"/>
      <c r="K8" s="507"/>
      <c r="L8" s="509"/>
      <c r="M8" s="530"/>
      <c r="N8" s="573"/>
    </row>
    <row r="9" spans="1:172" s="2" customFormat="1" ht="30" customHeight="1" thickBot="1" x14ac:dyDescent="0.25">
      <c r="A9" s="497"/>
      <c r="B9" s="499"/>
      <c r="C9" s="512"/>
      <c r="D9" s="107" t="s">
        <v>16</v>
      </c>
      <c r="E9" s="108"/>
      <c r="F9" s="364">
        <f t="shared" si="0"/>
        <v>0</v>
      </c>
      <c r="G9" s="503"/>
      <c r="H9" s="503"/>
      <c r="I9" s="503"/>
      <c r="J9" s="505"/>
      <c r="K9" s="507"/>
      <c r="L9" s="509"/>
      <c r="M9" s="530"/>
      <c r="N9" s="573"/>
    </row>
    <row r="10" spans="1:172" s="2" customFormat="1" ht="30" customHeight="1" thickBot="1" x14ac:dyDescent="0.25">
      <c r="A10" s="497"/>
      <c r="B10" s="499"/>
      <c r="C10" s="512"/>
      <c r="D10" s="107" t="s">
        <v>17</v>
      </c>
      <c r="E10" s="108"/>
      <c r="F10" s="446">
        <f t="shared" si="0"/>
        <v>0</v>
      </c>
      <c r="G10" s="503"/>
      <c r="H10" s="503"/>
      <c r="I10" s="503"/>
      <c r="J10" s="505"/>
      <c r="K10" s="507"/>
      <c r="L10" s="509"/>
      <c r="M10" s="530"/>
      <c r="N10" s="573"/>
    </row>
    <row r="11" spans="1:172" s="2" customFormat="1" ht="30" customHeight="1" thickBot="1" x14ac:dyDescent="0.25">
      <c r="A11" s="497"/>
      <c r="B11" s="499"/>
      <c r="C11" s="512"/>
      <c r="D11" s="107" t="s">
        <v>18</v>
      </c>
      <c r="E11" s="108"/>
      <c r="F11" s="446">
        <f t="shared" si="0"/>
        <v>0</v>
      </c>
      <c r="G11" s="503"/>
      <c r="H11" s="503"/>
      <c r="I11" s="503"/>
      <c r="J11" s="505"/>
      <c r="K11" s="507"/>
      <c r="L11" s="509"/>
      <c r="M11" s="530"/>
      <c r="N11" s="573"/>
      <c r="O11" s="148"/>
      <c r="P11" s="149"/>
      <c r="Q11" s="149"/>
    </row>
    <row r="12" spans="1:172" s="2" customFormat="1" ht="30" customHeight="1" thickBot="1" x14ac:dyDescent="0.25">
      <c r="A12" s="497"/>
      <c r="B12" s="499"/>
      <c r="C12" s="512"/>
      <c r="D12" s="107" t="s">
        <v>19</v>
      </c>
      <c r="E12" s="108"/>
      <c r="F12" s="446">
        <f t="shared" si="0"/>
        <v>0</v>
      </c>
      <c r="G12" s="503"/>
      <c r="H12" s="503"/>
      <c r="I12" s="503"/>
      <c r="J12" s="505"/>
      <c r="K12" s="507"/>
      <c r="L12" s="509"/>
      <c r="M12" s="530"/>
      <c r="N12" s="573"/>
      <c r="O12" s="148"/>
      <c r="P12" s="149"/>
      <c r="Q12" s="149"/>
    </row>
    <row r="13" spans="1:172" s="2" customFormat="1" ht="30" customHeight="1" thickBot="1" x14ac:dyDescent="0.25">
      <c r="A13" s="497"/>
      <c r="B13" s="499"/>
      <c r="C13" s="512"/>
      <c r="D13" s="107" t="s">
        <v>20</v>
      </c>
      <c r="E13" s="108"/>
      <c r="F13" s="364">
        <f t="shared" si="0"/>
        <v>0</v>
      </c>
      <c r="G13" s="503"/>
      <c r="H13" s="503"/>
      <c r="I13" s="503"/>
      <c r="J13" s="505"/>
      <c r="K13" s="507"/>
      <c r="L13" s="509"/>
      <c r="M13" s="530"/>
      <c r="N13" s="573"/>
    </row>
    <row r="14" spans="1:172" s="2" customFormat="1" ht="30" customHeight="1" thickBot="1" x14ac:dyDescent="0.25">
      <c r="A14" s="497"/>
      <c r="B14" s="499"/>
      <c r="C14" s="512"/>
      <c r="D14" s="107" t="s">
        <v>21</v>
      </c>
      <c r="E14" s="108"/>
      <c r="F14" s="397">
        <f t="shared" si="0"/>
        <v>0</v>
      </c>
      <c r="G14" s="503"/>
      <c r="H14" s="503"/>
      <c r="I14" s="503"/>
      <c r="J14" s="505"/>
      <c r="K14" s="507"/>
      <c r="L14" s="509"/>
      <c r="M14" s="530"/>
      <c r="N14" s="573"/>
    </row>
    <row r="15" spans="1:172" s="2" customFormat="1" ht="30" customHeight="1" thickBot="1" x14ac:dyDescent="0.25">
      <c r="A15" s="497"/>
      <c r="B15" s="499"/>
      <c r="C15" s="512"/>
      <c r="D15" s="107" t="s">
        <v>22</v>
      </c>
      <c r="E15" s="108"/>
      <c r="F15" s="424">
        <f t="shared" si="0"/>
        <v>0</v>
      </c>
      <c r="G15" s="503"/>
      <c r="H15" s="503"/>
      <c r="I15" s="503"/>
      <c r="J15" s="505"/>
      <c r="K15" s="507"/>
      <c r="L15" s="509"/>
      <c r="M15" s="530"/>
      <c r="N15" s="573"/>
    </row>
    <row r="16" spans="1:172" s="2" customFormat="1" ht="30" customHeight="1" thickBot="1" x14ac:dyDescent="0.25">
      <c r="A16" s="498"/>
      <c r="B16" s="500"/>
      <c r="C16" s="513"/>
      <c r="D16" s="39" t="s">
        <v>23</v>
      </c>
      <c r="E16" s="362"/>
      <c r="F16" s="361">
        <f t="shared" si="0"/>
        <v>0</v>
      </c>
      <c r="G16" s="504"/>
      <c r="H16" s="504"/>
      <c r="I16" s="504"/>
      <c r="J16" s="506"/>
      <c r="K16" s="508"/>
      <c r="L16" s="510"/>
      <c r="M16" s="531"/>
      <c r="N16" s="574"/>
    </row>
    <row r="17" spans="1:17" s="2" customFormat="1" ht="30" customHeight="1" thickBot="1" x14ac:dyDescent="0.25">
      <c r="A17" s="497"/>
      <c r="B17" s="499">
        <v>-45</v>
      </c>
      <c r="C17" s="501" t="s">
        <v>344</v>
      </c>
      <c r="D17" s="359" t="s">
        <v>14</v>
      </c>
      <c r="E17" s="357">
        <v>3</v>
      </c>
      <c r="F17" s="358">
        <f>E17*$J$17</f>
        <v>28560</v>
      </c>
      <c r="G17" s="503">
        <f>J17*0.85</f>
        <v>8092</v>
      </c>
      <c r="H17" s="503">
        <f>J17*0.9</f>
        <v>8568</v>
      </c>
      <c r="I17" s="503">
        <f>J17*0.95</f>
        <v>9044</v>
      </c>
      <c r="J17" s="505">
        <v>9520</v>
      </c>
      <c r="K17" s="507">
        <f>J17*1.4</f>
        <v>13328</v>
      </c>
      <c r="L17" s="509">
        <v>3</v>
      </c>
      <c r="M17" s="530"/>
      <c r="N17" s="573" t="s">
        <v>346</v>
      </c>
    </row>
    <row r="18" spans="1:17" s="2" customFormat="1" ht="30" customHeight="1" thickBot="1" x14ac:dyDescent="0.25">
      <c r="A18" s="497"/>
      <c r="B18" s="499"/>
      <c r="C18" s="501"/>
      <c r="D18" s="31" t="s">
        <v>15</v>
      </c>
      <c r="E18" s="56"/>
      <c r="F18" s="358">
        <f t="shared" ref="F18:F26" si="1">E18*$J$17</f>
        <v>0</v>
      </c>
      <c r="G18" s="503"/>
      <c r="H18" s="503"/>
      <c r="I18" s="503"/>
      <c r="J18" s="505"/>
      <c r="K18" s="507"/>
      <c r="L18" s="509"/>
      <c r="M18" s="530"/>
      <c r="N18" s="573"/>
    </row>
    <row r="19" spans="1:17" s="2" customFormat="1" ht="30" customHeight="1" thickBot="1" x14ac:dyDescent="0.25">
      <c r="A19" s="497"/>
      <c r="B19" s="499"/>
      <c r="C19" s="501"/>
      <c r="D19" s="31" t="s">
        <v>16</v>
      </c>
      <c r="E19" s="56">
        <v>5</v>
      </c>
      <c r="F19" s="358">
        <f t="shared" si="1"/>
        <v>47600</v>
      </c>
      <c r="G19" s="503"/>
      <c r="H19" s="503"/>
      <c r="I19" s="503"/>
      <c r="J19" s="505"/>
      <c r="K19" s="507"/>
      <c r="L19" s="509"/>
      <c r="M19" s="530"/>
      <c r="N19" s="573"/>
    </row>
    <row r="20" spans="1:17" s="2" customFormat="1" ht="30" customHeight="1" thickBot="1" x14ac:dyDescent="0.25">
      <c r="A20" s="497"/>
      <c r="B20" s="499"/>
      <c r="C20" s="501"/>
      <c r="D20" s="31" t="s">
        <v>17</v>
      </c>
      <c r="E20" s="56"/>
      <c r="F20" s="358">
        <f t="shared" si="1"/>
        <v>0</v>
      </c>
      <c r="G20" s="503"/>
      <c r="H20" s="503"/>
      <c r="I20" s="503"/>
      <c r="J20" s="505"/>
      <c r="K20" s="507"/>
      <c r="L20" s="509"/>
      <c r="M20" s="530"/>
      <c r="N20" s="573"/>
    </row>
    <row r="21" spans="1:17" s="2" customFormat="1" ht="30" customHeight="1" thickBot="1" x14ac:dyDescent="0.25">
      <c r="A21" s="497"/>
      <c r="B21" s="499"/>
      <c r="C21" s="501"/>
      <c r="D21" s="31" t="s">
        <v>18</v>
      </c>
      <c r="E21" s="56">
        <v>5</v>
      </c>
      <c r="F21" s="358">
        <f t="shared" si="1"/>
        <v>47600</v>
      </c>
      <c r="G21" s="503"/>
      <c r="H21" s="503"/>
      <c r="I21" s="503"/>
      <c r="J21" s="505"/>
      <c r="K21" s="507"/>
      <c r="L21" s="509"/>
      <c r="M21" s="530"/>
      <c r="N21" s="646"/>
      <c r="O21" s="148"/>
      <c r="P21" s="149"/>
      <c r="Q21" s="149"/>
    </row>
    <row r="22" spans="1:17" s="2" customFormat="1" ht="30" customHeight="1" thickBot="1" x14ac:dyDescent="0.25">
      <c r="A22" s="497"/>
      <c r="B22" s="499"/>
      <c r="C22" s="501"/>
      <c r="D22" s="31" t="s">
        <v>19</v>
      </c>
      <c r="E22" s="56"/>
      <c r="F22" s="358">
        <f t="shared" si="1"/>
        <v>0</v>
      </c>
      <c r="G22" s="503"/>
      <c r="H22" s="503"/>
      <c r="I22" s="503"/>
      <c r="J22" s="505"/>
      <c r="K22" s="507"/>
      <c r="L22" s="509"/>
      <c r="M22" s="530"/>
      <c r="N22" s="646"/>
      <c r="O22" s="148"/>
      <c r="P22" s="149"/>
      <c r="Q22" s="149"/>
    </row>
    <row r="23" spans="1:17" s="2" customFormat="1" ht="30" customHeight="1" thickBot="1" x14ac:dyDescent="0.25">
      <c r="A23" s="497"/>
      <c r="B23" s="499"/>
      <c r="C23" s="501"/>
      <c r="D23" s="107" t="s">
        <v>20</v>
      </c>
      <c r="E23" s="108"/>
      <c r="F23" s="428">
        <f t="shared" si="1"/>
        <v>0</v>
      </c>
      <c r="G23" s="503"/>
      <c r="H23" s="503"/>
      <c r="I23" s="503"/>
      <c r="J23" s="505"/>
      <c r="K23" s="507"/>
      <c r="L23" s="509"/>
      <c r="M23" s="530"/>
      <c r="N23" s="573"/>
    </row>
    <row r="24" spans="1:17" s="2" customFormat="1" ht="30" customHeight="1" thickBot="1" x14ac:dyDescent="0.25">
      <c r="A24" s="497"/>
      <c r="B24" s="499"/>
      <c r="C24" s="501"/>
      <c r="D24" s="31" t="s">
        <v>21</v>
      </c>
      <c r="E24" s="56">
        <v>2</v>
      </c>
      <c r="F24" s="358">
        <f t="shared" si="1"/>
        <v>19040</v>
      </c>
      <c r="G24" s="503"/>
      <c r="H24" s="503"/>
      <c r="I24" s="503"/>
      <c r="J24" s="505"/>
      <c r="K24" s="507"/>
      <c r="L24" s="509"/>
      <c r="M24" s="530"/>
      <c r="N24" s="573"/>
    </row>
    <row r="25" spans="1:17" s="2" customFormat="1" ht="30" customHeight="1" thickBot="1" x14ac:dyDescent="0.25">
      <c r="A25" s="497"/>
      <c r="B25" s="499"/>
      <c r="C25" s="501"/>
      <c r="D25" s="107" t="s">
        <v>22</v>
      </c>
      <c r="E25" s="108"/>
      <c r="F25" s="428">
        <f t="shared" si="1"/>
        <v>0</v>
      </c>
      <c r="G25" s="503"/>
      <c r="H25" s="503"/>
      <c r="I25" s="503"/>
      <c r="J25" s="505"/>
      <c r="K25" s="507"/>
      <c r="L25" s="509"/>
      <c r="M25" s="530"/>
      <c r="N25" s="573"/>
    </row>
    <row r="26" spans="1:17" s="2" customFormat="1" ht="30" customHeight="1" thickBot="1" x14ac:dyDescent="0.25">
      <c r="A26" s="498"/>
      <c r="B26" s="500"/>
      <c r="C26" s="502"/>
      <c r="D26" s="118" t="s">
        <v>23</v>
      </c>
      <c r="E26" s="456"/>
      <c r="F26" s="457">
        <f t="shared" si="1"/>
        <v>0</v>
      </c>
      <c r="G26" s="504"/>
      <c r="H26" s="504"/>
      <c r="I26" s="504"/>
      <c r="J26" s="506"/>
      <c r="K26" s="508"/>
      <c r="L26" s="510"/>
      <c r="M26" s="531"/>
      <c r="N26" s="574"/>
    </row>
    <row r="27" spans="1:17" s="2" customFormat="1" ht="30" customHeight="1" thickBot="1" x14ac:dyDescent="0.25">
      <c r="A27" s="545"/>
      <c r="B27" s="546">
        <v>-45</v>
      </c>
      <c r="C27" s="511" t="s">
        <v>188</v>
      </c>
      <c r="D27" s="119" t="s">
        <v>14</v>
      </c>
      <c r="E27" s="341"/>
      <c r="F27" s="360">
        <f>E27*$J$27</f>
        <v>0</v>
      </c>
      <c r="G27" s="520">
        <f>J27*0.85</f>
        <v>7301.5</v>
      </c>
      <c r="H27" s="520">
        <f>J27*0.9</f>
        <v>7731</v>
      </c>
      <c r="I27" s="520">
        <f>J27*0.95</f>
        <v>8160.5</v>
      </c>
      <c r="J27" s="521">
        <v>8590</v>
      </c>
      <c r="K27" s="522">
        <f>J27*1.4</f>
        <v>12026</v>
      </c>
      <c r="L27" s="569">
        <v>3</v>
      </c>
      <c r="M27" s="570"/>
      <c r="N27" s="547" t="s">
        <v>246</v>
      </c>
    </row>
    <row r="28" spans="1:17" s="2" customFormat="1" ht="30" customHeight="1" thickBot="1" x14ac:dyDescent="0.25">
      <c r="A28" s="497"/>
      <c r="B28" s="499"/>
      <c r="C28" s="512"/>
      <c r="D28" s="31" t="s">
        <v>15</v>
      </c>
      <c r="E28" s="56"/>
      <c r="F28" s="263">
        <f t="shared" ref="F28:F36" si="2">E28*$J$27</f>
        <v>0</v>
      </c>
      <c r="G28" s="503"/>
      <c r="H28" s="503"/>
      <c r="I28" s="503"/>
      <c r="J28" s="505"/>
      <c r="K28" s="507"/>
      <c r="L28" s="509"/>
      <c r="M28" s="530"/>
      <c r="N28" s="532"/>
    </row>
    <row r="29" spans="1:17" s="2" customFormat="1" ht="30" customHeight="1" thickBot="1" x14ac:dyDescent="0.25">
      <c r="A29" s="497"/>
      <c r="B29" s="499"/>
      <c r="C29" s="512"/>
      <c r="D29" s="107" t="s">
        <v>16</v>
      </c>
      <c r="E29" s="108"/>
      <c r="F29" s="345">
        <f t="shared" si="2"/>
        <v>0</v>
      </c>
      <c r="G29" s="503"/>
      <c r="H29" s="503"/>
      <c r="I29" s="503"/>
      <c r="J29" s="505"/>
      <c r="K29" s="507"/>
      <c r="L29" s="509"/>
      <c r="M29" s="530"/>
      <c r="N29" s="532"/>
    </row>
    <row r="30" spans="1:17" s="2" customFormat="1" ht="30" customHeight="1" thickBot="1" x14ac:dyDescent="0.25">
      <c r="A30" s="497"/>
      <c r="B30" s="499"/>
      <c r="C30" s="512"/>
      <c r="D30" s="31" t="s">
        <v>17</v>
      </c>
      <c r="E30" s="56"/>
      <c r="F30" s="263">
        <f t="shared" si="2"/>
        <v>0</v>
      </c>
      <c r="G30" s="503"/>
      <c r="H30" s="503"/>
      <c r="I30" s="503"/>
      <c r="J30" s="505"/>
      <c r="K30" s="507"/>
      <c r="L30" s="509"/>
      <c r="M30" s="530"/>
      <c r="N30" s="532"/>
    </row>
    <row r="31" spans="1:17" s="2" customFormat="1" ht="30" customHeight="1" thickBot="1" x14ac:dyDescent="0.25">
      <c r="A31" s="497"/>
      <c r="B31" s="499"/>
      <c r="C31" s="512"/>
      <c r="D31" s="107" t="s">
        <v>18</v>
      </c>
      <c r="E31" s="108"/>
      <c r="F31" s="386">
        <f t="shared" si="2"/>
        <v>0</v>
      </c>
      <c r="G31" s="503"/>
      <c r="H31" s="503"/>
      <c r="I31" s="503"/>
      <c r="J31" s="505"/>
      <c r="K31" s="507"/>
      <c r="L31" s="509"/>
      <c r="M31" s="530"/>
      <c r="N31" s="532"/>
    </row>
    <row r="32" spans="1:17" s="2" customFormat="1" ht="30" customHeight="1" thickBot="1" x14ac:dyDescent="0.25">
      <c r="A32" s="497"/>
      <c r="B32" s="499"/>
      <c r="C32" s="512"/>
      <c r="D32" s="107" t="s">
        <v>19</v>
      </c>
      <c r="E32" s="108"/>
      <c r="F32" s="350">
        <f t="shared" si="2"/>
        <v>0</v>
      </c>
      <c r="G32" s="503"/>
      <c r="H32" s="503"/>
      <c r="I32" s="503"/>
      <c r="J32" s="505"/>
      <c r="K32" s="507"/>
      <c r="L32" s="509"/>
      <c r="M32" s="530"/>
      <c r="N32" s="532"/>
    </row>
    <row r="33" spans="1:14" s="2" customFormat="1" ht="30" customHeight="1" thickBot="1" x14ac:dyDescent="0.25">
      <c r="A33" s="497"/>
      <c r="B33" s="499"/>
      <c r="C33" s="512"/>
      <c r="D33" s="107" t="s">
        <v>20</v>
      </c>
      <c r="E33" s="108"/>
      <c r="F33" s="446">
        <f t="shared" si="2"/>
        <v>0</v>
      </c>
      <c r="G33" s="503"/>
      <c r="H33" s="503"/>
      <c r="I33" s="503"/>
      <c r="J33" s="505"/>
      <c r="K33" s="507"/>
      <c r="L33" s="509"/>
      <c r="M33" s="530"/>
      <c r="N33" s="532"/>
    </row>
    <row r="34" spans="1:14" s="2" customFormat="1" ht="30" customHeight="1" thickBot="1" x14ac:dyDescent="0.25">
      <c r="A34" s="497"/>
      <c r="B34" s="499"/>
      <c r="C34" s="512"/>
      <c r="D34" s="107" t="s">
        <v>21</v>
      </c>
      <c r="E34" s="108"/>
      <c r="F34" s="394">
        <f t="shared" si="2"/>
        <v>0</v>
      </c>
      <c r="G34" s="503"/>
      <c r="H34" s="503"/>
      <c r="I34" s="503"/>
      <c r="J34" s="505"/>
      <c r="K34" s="507"/>
      <c r="L34" s="509"/>
      <c r="M34" s="530"/>
      <c r="N34" s="532"/>
    </row>
    <row r="35" spans="1:14" s="2" customFormat="1" ht="30" customHeight="1" thickBot="1" x14ac:dyDescent="0.25">
      <c r="A35" s="497"/>
      <c r="B35" s="499"/>
      <c r="C35" s="512"/>
      <c r="D35" s="31" t="s">
        <v>22</v>
      </c>
      <c r="E35" s="56"/>
      <c r="F35" s="263">
        <f t="shared" si="2"/>
        <v>0</v>
      </c>
      <c r="G35" s="503"/>
      <c r="H35" s="503"/>
      <c r="I35" s="503"/>
      <c r="J35" s="505"/>
      <c r="K35" s="507"/>
      <c r="L35" s="509"/>
      <c r="M35" s="530"/>
      <c r="N35" s="532"/>
    </row>
    <row r="36" spans="1:14" s="2" customFormat="1" ht="30" customHeight="1" thickBot="1" x14ac:dyDescent="0.25">
      <c r="A36" s="498"/>
      <c r="B36" s="500"/>
      <c r="C36" s="513"/>
      <c r="D36" s="118" t="s">
        <v>23</v>
      </c>
      <c r="E36" s="346"/>
      <c r="F36" s="347">
        <f t="shared" si="2"/>
        <v>0</v>
      </c>
      <c r="G36" s="504"/>
      <c r="H36" s="504"/>
      <c r="I36" s="504"/>
      <c r="J36" s="506"/>
      <c r="K36" s="508"/>
      <c r="L36" s="510"/>
      <c r="M36" s="531"/>
      <c r="N36" s="533"/>
    </row>
    <row r="37" spans="1:14" s="2" customFormat="1" ht="30" customHeight="1" thickBot="1" x14ac:dyDescent="0.25">
      <c r="A37" s="545"/>
      <c r="B37" s="546">
        <v>-45</v>
      </c>
      <c r="C37" s="529" t="s">
        <v>345</v>
      </c>
      <c r="D37" s="35" t="s">
        <v>14</v>
      </c>
      <c r="E37" s="357"/>
      <c r="F37" s="355">
        <f>E37*$J$37</f>
        <v>0</v>
      </c>
      <c r="G37" s="520">
        <f>J37*0.85</f>
        <v>7990</v>
      </c>
      <c r="H37" s="520">
        <f>J37*0.9</f>
        <v>8460</v>
      </c>
      <c r="I37" s="520">
        <f>J37*0.95</f>
        <v>8930</v>
      </c>
      <c r="J37" s="521">
        <v>9400</v>
      </c>
      <c r="K37" s="522">
        <f>J37*1.4</f>
        <v>13160</v>
      </c>
      <c r="L37" s="569">
        <v>3</v>
      </c>
      <c r="M37" s="570"/>
      <c r="N37" s="547" t="s">
        <v>347</v>
      </c>
    </row>
    <row r="38" spans="1:14" s="2" customFormat="1" ht="30" customHeight="1" thickBot="1" x14ac:dyDescent="0.25">
      <c r="A38" s="497"/>
      <c r="B38" s="499"/>
      <c r="C38" s="501"/>
      <c r="D38" s="31" t="s">
        <v>15</v>
      </c>
      <c r="E38" s="56"/>
      <c r="F38" s="355">
        <f t="shared" ref="F38:F46" si="3">E38*$J$37</f>
        <v>0</v>
      </c>
      <c r="G38" s="503"/>
      <c r="H38" s="503"/>
      <c r="I38" s="503"/>
      <c r="J38" s="505"/>
      <c r="K38" s="507"/>
      <c r="L38" s="509"/>
      <c r="M38" s="530"/>
      <c r="N38" s="532"/>
    </row>
    <row r="39" spans="1:14" s="2" customFormat="1" ht="30" customHeight="1" thickBot="1" x14ac:dyDescent="0.25">
      <c r="A39" s="497"/>
      <c r="B39" s="499"/>
      <c r="C39" s="501"/>
      <c r="D39" s="107" t="s">
        <v>16</v>
      </c>
      <c r="E39" s="108"/>
      <c r="F39" s="455">
        <f t="shared" si="3"/>
        <v>0</v>
      </c>
      <c r="G39" s="503"/>
      <c r="H39" s="503"/>
      <c r="I39" s="503"/>
      <c r="J39" s="505"/>
      <c r="K39" s="507"/>
      <c r="L39" s="509"/>
      <c r="M39" s="530"/>
      <c r="N39" s="532"/>
    </row>
    <row r="40" spans="1:14" s="2" customFormat="1" ht="30" customHeight="1" thickBot="1" x14ac:dyDescent="0.25">
      <c r="A40" s="497"/>
      <c r="B40" s="499"/>
      <c r="C40" s="501"/>
      <c r="D40" s="31" t="s">
        <v>17</v>
      </c>
      <c r="E40" s="56"/>
      <c r="F40" s="355">
        <f t="shared" si="3"/>
        <v>0</v>
      </c>
      <c r="G40" s="503"/>
      <c r="H40" s="503"/>
      <c r="I40" s="503"/>
      <c r="J40" s="505"/>
      <c r="K40" s="507"/>
      <c r="L40" s="509"/>
      <c r="M40" s="530"/>
      <c r="N40" s="532"/>
    </row>
    <row r="41" spans="1:14" s="2" customFormat="1" ht="30" customHeight="1" thickBot="1" x14ac:dyDescent="0.25">
      <c r="A41" s="497"/>
      <c r="B41" s="499"/>
      <c r="C41" s="501"/>
      <c r="D41" s="31" t="s">
        <v>18</v>
      </c>
      <c r="E41" s="56"/>
      <c r="F41" s="355">
        <f t="shared" si="3"/>
        <v>0</v>
      </c>
      <c r="G41" s="503"/>
      <c r="H41" s="503"/>
      <c r="I41" s="503"/>
      <c r="J41" s="505"/>
      <c r="K41" s="507"/>
      <c r="L41" s="509"/>
      <c r="M41" s="530"/>
      <c r="N41" s="532"/>
    </row>
    <row r="42" spans="1:14" s="2" customFormat="1" ht="30" customHeight="1" thickBot="1" x14ac:dyDescent="0.25">
      <c r="A42" s="497"/>
      <c r="B42" s="499"/>
      <c r="C42" s="501"/>
      <c r="D42" s="31" t="s">
        <v>19</v>
      </c>
      <c r="E42" s="56"/>
      <c r="F42" s="355">
        <f t="shared" si="3"/>
        <v>0</v>
      </c>
      <c r="G42" s="503"/>
      <c r="H42" s="503"/>
      <c r="I42" s="503"/>
      <c r="J42" s="505"/>
      <c r="K42" s="507"/>
      <c r="L42" s="509"/>
      <c r="M42" s="530"/>
      <c r="N42" s="532"/>
    </row>
    <row r="43" spans="1:14" s="2" customFormat="1" ht="30" customHeight="1" thickBot="1" x14ac:dyDescent="0.25">
      <c r="A43" s="497"/>
      <c r="B43" s="499"/>
      <c r="C43" s="501"/>
      <c r="D43" s="31" t="s">
        <v>20</v>
      </c>
      <c r="E43" s="56"/>
      <c r="F43" s="355">
        <f t="shared" si="3"/>
        <v>0</v>
      </c>
      <c r="G43" s="503"/>
      <c r="H43" s="503"/>
      <c r="I43" s="503"/>
      <c r="J43" s="505"/>
      <c r="K43" s="507"/>
      <c r="L43" s="509"/>
      <c r="M43" s="530"/>
      <c r="N43" s="532"/>
    </row>
    <row r="44" spans="1:14" s="2" customFormat="1" ht="30" customHeight="1" thickBot="1" x14ac:dyDescent="0.25">
      <c r="A44" s="497"/>
      <c r="B44" s="499"/>
      <c r="C44" s="501"/>
      <c r="D44" s="31" t="s">
        <v>21</v>
      </c>
      <c r="E44" s="56"/>
      <c r="F44" s="355">
        <f t="shared" si="3"/>
        <v>0</v>
      </c>
      <c r="G44" s="503"/>
      <c r="H44" s="503"/>
      <c r="I44" s="503"/>
      <c r="J44" s="505"/>
      <c r="K44" s="507"/>
      <c r="L44" s="509"/>
      <c r="M44" s="530"/>
      <c r="N44" s="532"/>
    </row>
    <row r="45" spans="1:14" s="2" customFormat="1" ht="30" customHeight="1" thickBot="1" x14ac:dyDescent="0.25">
      <c r="A45" s="497"/>
      <c r="B45" s="499"/>
      <c r="C45" s="501"/>
      <c r="D45" s="31" t="s">
        <v>22</v>
      </c>
      <c r="E45" s="56"/>
      <c r="F45" s="355">
        <f t="shared" si="3"/>
        <v>0</v>
      </c>
      <c r="G45" s="503"/>
      <c r="H45" s="503"/>
      <c r="I45" s="503"/>
      <c r="J45" s="505"/>
      <c r="K45" s="507"/>
      <c r="L45" s="509"/>
      <c r="M45" s="530"/>
      <c r="N45" s="532"/>
    </row>
    <row r="46" spans="1:14" s="2" customFormat="1" ht="30" customHeight="1" thickBot="1" x14ac:dyDescent="0.25">
      <c r="A46" s="498"/>
      <c r="B46" s="500"/>
      <c r="C46" s="502"/>
      <c r="D46" s="39" t="s">
        <v>23</v>
      </c>
      <c r="E46" s="362"/>
      <c r="F46" s="363">
        <f t="shared" si="3"/>
        <v>0</v>
      </c>
      <c r="G46" s="504"/>
      <c r="H46" s="504"/>
      <c r="I46" s="504"/>
      <c r="J46" s="506"/>
      <c r="K46" s="508"/>
      <c r="L46" s="510"/>
      <c r="M46" s="531"/>
      <c r="N46" s="533"/>
    </row>
    <row r="47" spans="1:14" s="2" customFormat="1" ht="30" customHeight="1" thickBot="1" x14ac:dyDescent="0.25">
      <c r="A47" s="497"/>
      <c r="B47" s="499">
        <v>-45</v>
      </c>
      <c r="C47" s="512" t="s">
        <v>233</v>
      </c>
      <c r="D47" s="129" t="s">
        <v>14</v>
      </c>
      <c r="E47" s="130"/>
      <c r="F47" s="128">
        <f>E47*$J$47</f>
        <v>0</v>
      </c>
      <c r="G47" s="503">
        <f>J47*0.85</f>
        <v>9367</v>
      </c>
      <c r="H47" s="503">
        <f>J47*0.9</f>
        <v>9918</v>
      </c>
      <c r="I47" s="503">
        <f>J47*0.95</f>
        <v>10469</v>
      </c>
      <c r="J47" s="505">
        <v>11020</v>
      </c>
      <c r="K47" s="507">
        <f>J47*1.4</f>
        <v>15427.999999999998</v>
      </c>
      <c r="L47" s="509">
        <v>3</v>
      </c>
      <c r="M47" s="530"/>
      <c r="N47" s="573" t="s">
        <v>221</v>
      </c>
    </row>
    <row r="48" spans="1:14" s="2" customFormat="1" ht="30" customHeight="1" thickBot="1" x14ac:dyDescent="0.25">
      <c r="A48" s="497"/>
      <c r="B48" s="499"/>
      <c r="C48" s="512"/>
      <c r="D48" s="31" t="s">
        <v>15</v>
      </c>
      <c r="E48" s="56"/>
      <c r="F48" s="131">
        <f t="shared" ref="F48:F56" si="4">E48*$J$47</f>
        <v>0</v>
      </c>
      <c r="G48" s="503"/>
      <c r="H48" s="503"/>
      <c r="I48" s="503"/>
      <c r="J48" s="505"/>
      <c r="K48" s="507"/>
      <c r="L48" s="509"/>
      <c r="M48" s="530"/>
      <c r="N48" s="573"/>
    </row>
    <row r="49" spans="1:14" s="2" customFormat="1" ht="30" customHeight="1" thickBot="1" x14ac:dyDescent="0.25">
      <c r="A49" s="497"/>
      <c r="B49" s="499"/>
      <c r="C49" s="512"/>
      <c r="D49" s="107" t="s">
        <v>16</v>
      </c>
      <c r="E49" s="108"/>
      <c r="F49" s="395">
        <f t="shared" si="4"/>
        <v>0</v>
      </c>
      <c r="G49" s="503"/>
      <c r="H49" s="503"/>
      <c r="I49" s="503"/>
      <c r="J49" s="505"/>
      <c r="K49" s="507"/>
      <c r="L49" s="509"/>
      <c r="M49" s="530"/>
      <c r="N49" s="573"/>
    </row>
    <row r="50" spans="1:14" s="2" customFormat="1" ht="30" customHeight="1" thickBot="1" x14ac:dyDescent="0.25">
      <c r="A50" s="497"/>
      <c r="B50" s="499"/>
      <c r="C50" s="512"/>
      <c r="D50" s="31" t="s">
        <v>17</v>
      </c>
      <c r="E50" s="56"/>
      <c r="F50" s="131">
        <f t="shared" si="4"/>
        <v>0</v>
      </c>
      <c r="G50" s="503"/>
      <c r="H50" s="503"/>
      <c r="I50" s="503"/>
      <c r="J50" s="505"/>
      <c r="K50" s="507"/>
      <c r="L50" s="509"/>
      <c r="M50" s="530"/>
      <c r="N50" s="573"/>
    </row>
    <row r="51" spans="1:14" s="2" customFormat="1" ht="30" customHeight="1" thickBot="1" x14ac:dyDescent="0.25">
      <c r="A51" s="497"/>
      <c r="B51" s="499"/>
      <c r="C51" s="512"/>
      <c r="D51" s="107" t="s">
        <v>18</v>
      </c>
      <c r="E51" s="108"/>
      <c r="F51" s="353">
        <f t="shared" si="4"/>
        <v>0</v>
      </c>
      <c r="G51" s="503"/>
      <c r="H51" s="503"/>
      <c r="I51" s="503"/>
      <c r="J51" s="505"/>
      <c r="K51" s="507"/>
      <c r="L51" s="509"/>
      <c r="M51" s="530"/>
      <c r="N51" s="573"/>
    </row>
    <row r="52" spans="1:14" s="2" customFormat="1" ht="30" customHeight="1" thickBot="1" x14ac:dyDescent="0.25">
      <c r="A52" s="497"/>
      <c r="B52" s="499"/>
      <c r="C52" s="512"/>
      <c r="D52" s="107" t="s">
        <v>19</v>
      </c>
      <c r="E52" s="108"/>
      <c r="F52" s="384">
        <f t="shared" si="4"/>
        <v>0</v>
      </c>
      <c r="G52" s="503"/>
      <c r="H52" s="503"/>
      <c r="I52" s="503"/>
      <c r="J52" s="505"/>
      <c r="K52" s="507"/>
      <c r="L52" s="509"/>
      <c r="M52" s="530"/>
      <c r="N52" s="573"/>
    </row>
    <row r="53" spans="1:14" s="2" customFormat="1" ht="30" customHeight="1" thickBot="1" x14ac:dyDescent="0.25">
      <c r="A53" s="497"/>
      <c r="B53" s="499"/>
      <c r="C53" s="512"/>
      <c r="D53" s="107" t="s">
        <v>20</v>
      </c>
      <c r="E53" s="108"/>
      <c r="F53" s="384">
        <f t="shared" si="4"/>
        <v>0</v>
      </c>
      <c r="G53" s="503"/>
      <c r="H53" s="503"/>
      <c r="I53" s="503"/>
      <c r="J53" s="505"/>
      <c r="K53" s="507"/>
      <c r="L53" s="509"/>
      <c r="M53" s="530"/>
      <c r="N53" s="573"/>
    </row>
    <row r="54" spans="1:14" s="2" customFormat="1" ht="30" customHeight="1" thickBot="1" x14ac:dyDescent="0.25">
      <c r="A54" s="497"/>
      <c r="B54" s="499"/>
      <c r="C54" s="512"/>
      <c r="D54" s="107" t="s">
        <v>21</v>
      </c>
      <c r="E54" s="108"/>
      <c r="F54" s="384">
        <f t="shared" si="4"/>
        <v>0</v>
      </c>
      <c r="G54" s="503"/>
      <c r="H54" s="503"/>
      <c r="I54" s="503"/>
      <c r="J54" s="505"/>
      <c r="K54" s="507"/>
      <c r="L54" s="509"/>
      <c r="M54" s="530"/>
      <c r="N54" s="573"/>
    </row>
    <row r="55" spans="1:14" s="2" customFormat="1" ht="30" customHeight="1" thickBot="1" x14ac:dyDescent="0.25">
      <c r="A55" s="497"/>
      <c r="B55" s="499"/>
      <c r="C55" s="512"/>
      <c r="D55" s="107" t="s">
        <v>22</v>
      </c>
      <c r="E55" s="108"/>
      <c r="F55" s="384">
        <f t="shared" si="4"/>
        <v>0</v>
      </c>
      <c r="G55" s="503"/>
      <c r="H55" s="503"/>
      <c r="I55" s="503"/>
      <c r="J55" s="505"/>
      <c r="K55" s="507"/>
      <c r="L55" s="509"/>
      <c r="M55" s="530"/>
      <c r="N55" s="573"/>
    </row>
    <row r="56" spans="1:14" s="2" customFormat="1" ht="30" customHeight="1" thickBot="1" x14ac:dyDescent="0.25">
      <c r="A56" s="498"/>
      <c r="B56" s="500"/>
      <c r="C56" s="513"/>
      <c r="D56" s="118" t="s">
        <v>23</v>
      </c>
      <c r="E56" s="351"/>
      <c r="F56" s="352">
        <f t="shared" si="4"/>
        <v>0</v>
      </c>
      <c r="G56" s="504"/>
      <c r="H56" s="504"/>
      <c r="I56" s="504"/>
      <c r="J56" s="506"/>
      <c r="K56" s="508"/>
      <c r="L56" s="510"/>
      <c r="M56" s="531"/>
      <c r="N56" s="574"/>
    </row>
    <row r="57" spans="1:14" s="2" customFormat="1" ht="30" customHeight="1" thickBot="1" x14ac:dyDescent="0.25">
      <c r="A57" s="497"/>
      <c r="B57" s="499">
        <v>-30</v>
      </c>
      <c r="C57" s="501" t="s">
        <v>373</v>
      </c>
      <c r="D57" s="450" t="s">
        <v>14</v>
      </c>
      <c r="E57" s="452">
        <v>2</v>
      </c>
      <c r="F57" s="453">
        <f>E57*$J$67</f>
        <v>10060</v>
      </c>
      <c r="G57" s="503">
        <f>J57*0.85</f>
        <v>4258.5</v>
      </c>
      <c r="H57" s="503">
        <f>J57*0.9</f>
        <v>4509</v>
      </c>
      <c r="I57" s="503">
        <f>J57*0.95</f>
        <v>4759.5</v>
      </c>
      <c r="J57" s="505">
        <v>5010</v>
      </c>
      <c r="K57" s="507">
        <f>J57*1.4</f>
        <v>7014</v>
      </c>
      <c r="L57" s="509"/>
      <c r="M57" s="530"/>
      <c r="N57" s="532" t="s">
        <v>374</v>
      </c>
    </row>
    <row r="58" spans="1:14" s="2" customFormat="1" ht="30" customHeight="1" thickBot="1" x14ac:dyDescent="0.25">
      <c r="A58" s="497"/>
      <c r="B58" s="499"/>
      <c r="C58" s="501"/>
      <c r="D58" s="31" t="s">
        <v>15</v>
      </c>
      <c r="E58" s="56"/>
      <c r="F58" s="453">
        <f t="shared" ref="F58:F66" si="5">E58*$J$67</f>
        <v>0</v>
      </c>
      <c r="G58" s="503"/>
      <c r="H58" s="503"/>
      <c r="I58" s="503"/>
      <c r="J58" s="505"/>
      <c r="K58" s="507"/>
      <c r="L58" s="509"/>
      <c r="M58" s="530"/>
      <c r="N58" s="532"/>
    </row>
    <row r="59" spans="1:14" s="2" customFormat="1" ht="30" customHeight="1" thickBot="1" x14ac:dyDescent="0.25">
      <c r="A59" s="497"/>
      <c r="B59" s="499"/>
      <c r="C59" s="501"/>
      <c r="D59" s="31" t="s">
        <v>16</v>
      </c>
      <c r="E59" s="56">
        <v>3</v>
      </c>
      <c r="F59" s="453">
        <f t="shared" si="5"/>
        <v>15090</v>
      </c>
      <c r="G59" s="503"/>
      <c r="H59" s="503"/>
      <c r="I59" s="503"/>
      <c r="J59" s="505"/>
      <c r="K59" s="507"/>
      <c r="L59" s="509"/>
      <c r="M59" s="530"/>
      <c r="N59" s="532"/>
    </row>
    <row r="60" spans="1:14" s="2" customFormat="1" ht="30" customHeight="1" thickBot="1" x14ac:dyDescent="0.25">
      <c r="A60" s="497"/>
      <c r="B60" s="499"/>
      <c r="C60" s="501"/>
      <c r="D60" s="31" t="s">
        <v>17</v>
      </c>
      <c r="E60" s="56"/>
      <c r="F60" s="453">
        <f t="shared" si="5"/>
        <v>0</v>
      </c>
      <c r="G60" s="503"/>
      <c r="H60" s="503"/>
      <c r="I60" s="503"/>
      <c r="J60" s="505"/>
      <c r="K60" s="507"/>
      <c r="L60" s="509"/>
      <c r="M60" s="530"/>
      <c r="N60" s="532"/>
    </row>
    <row r="61" spans="1:14" s="2" customFormat="1" ht="30" customHeight="1" thickBot="1" x14ac:dyDescent="0.25">
      <c r="A61" s="497"/>
      <c r="B61" s="499"/>
      <c r="C61" s="501"/>
      <c r="D61" s="31" t="s">
        <v>18</v>
      </c>
      <c r="E61" s="56">
        <v>3</v>
      </c>
      <c r="F61" s="453">
        <f t="shared" si="5"/>
        <v>15090</v>
      </c>
      <c r="G61" s="503"/>
      <c r="H61" s="503"/>
      <c r="I61" s="503"/>
      <c r="J61" s="505"/>
      <c r="K61" s="507"/>
      <c r="L61" s="509"/>
      <c r="M61" s="530"/>
      <c r="N61" s="532"/>
    </row>
    <row r="62" spans="1:14" s="2" customFormat="1" ht="30" customHeight="1" thickBot="1" x14ac:dyDescent="0.25">
      <c r="A62" s="497"/>
      <c r="B62" s="499"/>
      <c r="C62" s="501"/>
      <c r="D62" s="31" t="s">
        <v>19</v>
      </c>
      <c r="E62" s="56"/>
      <c r="F62" s="453">
        <f t="shared" si="5"/>
        <v>0</v>
      </c>
      <c r="G62" s="503"/>
      <c r="H62" s="503"/>
      <c r="I62" s="503"/>
      <c r="J62" s="505"/>
      <c r="K62" s="507"/>
      <c r="L62" s="509"/>
      <c r="M62" s="530"/>
      <c r="N62" s="532"/>
    </row>
    <row r="63" spans="1:14" s="2" customFormat="1" ht="30" customHeight="1" thickBot="1" x14ac:dyDescent="0.25">
      <c r="A63" s="497"/>
      <c r="B63" s="499"/>
      <c r="C63" s="501"/>
      <c r="D63" s="31" t="s">
        <v>20</v>
      </c>
      <c r="E63" s="56">
        <v>1</v>
      </c>
      <c r="F63" s="453">
        <f t="shared" si="5"/>
        <v>5030</v>
      </c>
      <c r="G63" s="503"/>
      <c r="H63" s="503"/>
      <c r="I63" s="503"/>
      <c r="J63" s="505"/>
      <c r="K63" s="507"/>
      <c r="L63" s="509"/>
      <c r="M63" s="530"/>
      <c r="N63" s="532"/>
    </row>
    <row r="64" spans="1:14" s="2" customFormat="1" ht="30" customHeight="1" thickBot="1" x14ac:dyDescent="0.25">
      <c r="A64" s="497"/>
      <c r="B64" s="499"/>
      <c r="C64" s="501"/>
      <c r="D64" s="31" t="s">
        <v>21</v>
      </c>
      <c r="E64" s="56">
        <v>1</v>
      </c>
      <c r="F64" s="453">
        <f t="shared" si="5"/>
        <v>5030</v>
      </c>
      <c r="G64" s="503"/>
      <c r="H64" s="503"/>
      <c r="I64" s="503"/>
      <c r="J64" s="505"/>
      <c r="K64" s="507"/>
      <c r="L64" s="509"/>
      <c r="M64" s="530"/>
      <c r="N64" s="532"/>
    </row>
    <row r="65" spans="1:14" s="2" customFormat="1" ht="30" customHeight="1" thickBot="1" x14ac:dyDescent="0.25">
      <c r="A65" s="497"/>
      <c r="B65" s="499"/>
      <c r="C65" s="501"/>
      <c r="D65" s="31" t="s">
        <v>22</v>
      </c>
      <c r="E65" s="56">
        <v>1</v>
      </c>
      <c r="F65" s="453">
        <f t="shared" si="5"/>
        <v>5030</v>
      </c>
      <c r="G65" s="503"/>
      <c r="H65" s="503"/>
      <c r="I65" s="503"/>
      <c r="J65" s="505"/>
      <c r="K65" s="507"/>
      <c r="L65" s="509"/>
      <c r="M65" s="530"/>
      <c r="N65" s="532"/>
    </row>
    <row r="66" spans="1:14" s="2" customFormat="1" ht="30" customHeight="1" thickBot="1" x14ac:dyDescent="0.25">
      <c r="A66" s="498"/>
      <c r="B66" s="500"/>
      <c r="C66" s="502"/>
      <c r="D66" s="39" t="s">
        <v>23</v>
      </c>
      <c r="E66" s="418">
        <v>1</v>
      </c>
      <c r="F66" s="417">
        <f t="shared" si="5"/>
        <v>5030</v>
      </c>
      <c r="G66" s="504"/>
      <c r="H66" s="504"/>
      <c r="I66" s="504"/>
      <c r="J66" s="506"/>
      <c r="K66" s="508"/>
      <c r="L66" s="510"/>
      <c r="M66" s="531"/>
      <c r="N66" s="533"/>
    </row>
    <row r="67" spans="1:14" s="2" customFormat="1" ht="30" customHeight="1" thickBot="1" x14ac:dyDescent="0.25">
      <c r="A67" s="497"/>
      <c r="B67" s="499">
        <v>-30</v>
      </c>
      <c r="C67" s="501" t="s">
        <v>360</v>
      </c>
      <c r="D67" s="440" t="s">
        <v>14</v>
      </c>
      <c r="E67" s="433"/>
      <c r="F67" s="434">
        <f>E67*$J$67</f>
        <v>0</v>
      </c>
      <c r="G67" s="503">
        <f>J67*0.85</f>
        <v>4275.5</v>
      </c>
      <c r="H67" s="503">
        <f>J67*0.9</f>
        <v>4527</v>
      </c>
      <c r="I67" s="503">
        <f>J67*0.95</f>
        <v>4778.5</v>
      </c>
      <c r="J67" s="505">
        <v>5030</v>
      </c>
      <c r="K67" s="507">
        <f>J67*1.4</f>
        <v>7042</v>
      </c>
      <c r="L67" s="509"/>
      <c r="M67" s="530"/>
      <c r="N67" s="532" t="s">
        <v>359</v>
      </c>
    </row>
    <row r="68" spans="1:14" s="2" customFormat="1" ht="30" customHeight="1" thickBot="1" x14ac:dyDescent="0.25">
      <c r="A68" s="497"/>
      <c r="B68" s="499"/>
      <c r="C68" s="501"/>
      <c r="D68" s="107" t="s">
        <v>15</v>
      </c>
      <c r="E68" s="108"/>
      <c r="F68" s="423">
        <f t="shared" ref="F68:F76" si="6">E68*$J$67</f>
        <v>0</v>
      </c>
      <c r="G68" s="503"/>
      <c r="H68" s="503"/>
      <c r="I68" s="503"/>
      <c r="J68" s="505"/>
      <c r="K68" s="507"/>
      <c r="L68" s="509"/>
      <c r="M68" s="530"/>
      <c r="N68" s="532"/>
    </row>
    <row r="69" spans="1:14" s="2" customFormat="1" ht="30" customHeight="1" thickBot="1" x14ac:dyDescent="0.25">
      <c r="A69" s="497"/>
      <c r="B69" s="499"/>
      <c r="C69" s="501"/>
      <c r="D69" s="31" t="s">
        <v>16</v>
      </c>
      <c r="E69" s="56"/>
      <c r="F69" s="416">
        <f t="shared" si="6"/>
        <v>0</v>
      </c>
      <c r="G69" s="503"/>
      <c r="H69" s="503"/>
      <c r="I69" s="503"/>
      <c r="J69" s="505"/>
      <c r="K69" s="507"/>
      <c r="L69" s="509"/>
      <c r="M69" s="530"/>
      <c r="N69" s="532"/>
    </row>
    <row r="70" spans="1:14" s="2" customFormat="1" ht="30" customHeight="1" thickBot="1" x14ac:dyDescent="0.25">
      <c r="A70" s="497"/>
      <c r="B70" s="499"/>
      <c r="C70" s="501"/>
      <c r="D70" s="31" t="s">
        <v>17</v>
      </c>
      <c r="E70" s="56"/>
      <c r="F70" s="416">
        <f t="shared" si="6"/>
        <v>0</v>
      </c>
      <c r="G70" s="503"/>
      <c r="H70" s="503"/>
      <c r="I70" s="503"/>
      <c r="J70" s="505"/>
      <c r="K70" s="507"/>
      <c r="L70" s="509"/>
      <c r="M70" s="530"/>
      <c r="N70" s="532"/>
    </row>
    <row r="71" spans="1:14" s="2" customFormat="1" ht="30" customHeight="1" thickBot="1" x14ac:dyDescent="0.25">
      <c r="A71" s="497"/>
      <c r="B71" s="499"/>
      <c r="C71" s="501"/>
      <c r="D71" s="31" t="s">
        <v>18</v>
      </c>
      <c r="E71" s="56"/>
      <c r="F71" s="416">
        <f t="shared" si="6"/>
        <v>0</v>
      </c>
      <c r="G71" s="503"/>
      <c r="H71" s="503"/>
      <c r="I71" s="503"/>
      <c r="J71" s="505"/>
      <c r="K71" s="507"/>
      <c r="L71" s="509"/>
      <c r="M71" s="530"/>
      <c r="N71" s="532"/>
    </row>
    <row r="72" spans="1:14" s="2" customFormat="1" ht="30" customHeight="1" thickBot="1" x14ac:dyDescent="0.25">
      <c r="A72" s="497"/>
      <c r="B72" s="499"/>
      <c r="C72" s="501"/>
      <c r="D72" s="31" t="s">
        <v>19</v>
      </c>
      <c r="E72" s="56"/>
      <c r="F72" s="416">
        <f t="shared" si="6"/>
        <v>0</v>
      </c>
      <c r="G72" s="503"/>
      <c r="H72" s="503"/>
      <c r="I72" s="503"/>
      <c r="J72" s="505"/>
      <c r="K72" s="507"/>
      <c r="L72" s="509"/>
      <c r="M72" s="530"/>
      <c r="N72" s="532"/>
    </row>
    <row r="73" spans="1:14" s="2" customFormat="1" ht="30" customHeight="1" thickBot="1" x14ac:dyDescent="0.25">
      <c r="A73" s="497"/>
      <c r="B73" s="499"/>
      <c r="C73" s="501"/>
      <c r="D73" s="31" t="s">
        <v>20</v>
      </c>
      <c r="E73" s="56"/>
      <c r="F73" s="416">
        <f t="shared" si="6"/>
        <v>0</v>
      </c>
      <c r="G73" s="503"/>
      <c r="H73" s="503"/>
      <c r="I73" s="503"/>
      <c r="J73" s="505"/>
      <c r="K73" s="507"/>
      <c r="L73" s="509"/>
      <c r="M73" s="530"/>
      <c r="N73" s="532"/>
    </row>
    <row r="74" spans="1:14" s="2" customFormat="1" ht="30" customHeight="1" thickBot="1" x14ac:dyDescent="0.25">
      <c r="A74" s="497"/>
      <c r="B74" s="499"/>
      <c r="C74" s="501"/>
      <c r="D74" s="31" t="s">
        <v>21</v>
      </c>
      <c r="E74" s="56"/>
      <c r="F74" s="416">
        <f t="shared" si="6"/>
        <v>0</v>
      </c>
      <c r="G74" s="503"/>
      <c r="H74" s="503"/>
      <c r="I74" s="503"/>
      <c r="J74" s="505"/>
      <c r="K74" s="507"/>
      <c r="L74" s="509"/>
      <c r="M74" s="530"/>
      <c r="N74" s="532"/>
    </row>
    <row r="75" spans="1:14" s="2" customFormat="1" ht="30" customHeight="1" thickBot="1" x14ac:dyDescent="0.25">
      <c r="A75" s="497"/>
      <c r="B75" s="499"/>
      <c r="C75" s="501"/>
      <c r="D75" s="107" t="s">
        <v>22</v>
      </c>
      <c r="E75" s="108"/>
      <c r="F75" s="423">
        <f t="shared" si="6"/>
        <v>0</v>
      </c>
      <c r="G75" s="503"/>
      <c r="H75" s="503"/>
      <c r="I75" s="503"/>
      <c r="J75" s="505"/>
      <c r="K75" s="507"/>
      <c r="L75" s="509"/>
      <c r="M75" s="530"/>
      <c r="N75" s="532"/>
    </row>
    <row r="76" spans="1:14" s="2" customFormat="1" ht="30" customHeight="1" thickBot="1" x14ac:dyDescent="0.25">
      <c r="A76" s="498"/>
      <c r="B76" s="500"/>
      <c r="C76" s="502"/>
      <c r="D76" s="39" t="s">
        <v>23</v>
      </c>
      <c r="E76" s="418"/>
      <c r="F76" s="417">
        <f t="shared" si="6"/>
        <v>0</v>
      </c>
      <c r="G76" s="504"/>
      <c r="H76" s="504"/>
      <c r="I76" s="504"/>
      <c r="J76" s="506"/>
      <c r="K76" s="508"/>
      <c r="L76" s="510"/>
      <c r="M76" s="531"/>
      <c r="N76" s="533"/>
    </row>
    <row r="77" spans="1:14" s="2" customFormat="1" ht="30" customHeight="1" thickBot="1" x14ac:dyDescent="0.25">
      <c r="A77" s="497"/>
      <c r="B77" s="499">
        <v>-30</v>
      </c>
      <c r="C77" s="512" t="s">
        <v>238</v>
      </c>
      <c r="D77" s="407" t="s">
        <v>14</v>
      </c>
      <c r="E77" s="405"/>
      <c r="F77" s="406">
        <f>E77*$J$77</f>
        <v>0</v>
      </c>
      <c r="G77" s="503">
        <f>J77*0.85</f>
        <v>3910</v>
      </c>
      <c r="H77" s="503">
        <f>J77*0.9</f>
        <v>4140</v>
      </c>
      <c r="I77" s="503">
        <f>J77*0.95</f>
        <v>4370</v>
      </c>
      <c r="J77" s="505">
        <v>4600</v>
      </c>
      <c r="K77" s="507">
        <f>J77*1.4</f>
        <v>6440</v>
      </c>
      <c r="L77" s="509"/>
      <c r="M77" s="530"/>
      <c r="N77" s="532" t="s">
        <v>289</v>
      </c>
    </row>
    <row r="78" spans="1:14" s="2" customFormat="1" ht="30" customHeight="1" thickBot="1" x14ac:dyDescent="0.25">
      <c r="A78" s="497"/>
      <c r="B78" s="499"/>
      <c r="C78" s="512"/>
      <c r="D78" s="31" t="s">
        <v>15</v>
      </c>
      <c r="E78" s="56"/>
      <c r="F78" s="406">
        <f t="shared" ref="F78:F86" si="7">E78*$J$77</f>
        <v>0</v>
      </c>
      <c r="G78" s="503"/>
      <c r="H78" s="503"/>
      <c r="I78" s="503"/>
      <c r="J78" s="505"/>
      <c r="K78" s="507"/>
      <c r="L78" s="509"/>
      <c r="M78" s="530"/>
      <c r="N78" s="532"/>
    </row>
    <row r="79" spans="1:14" s="2" customFormat="1" ht="30" customHeight="1" thickBot="1" x14ac:dyDescent="0.25">
      <c r="A79" s="497"/>
      <c r="B79" s="499"/>
      <c r="C79" s="512"/>
      <c r="D79" s="31" t="s">
        <v>16</v>
      </c>
      <c r="E79" s="56"/>
      <c r="F79" s="406">
        <f t="shared" si="7"/>
        <v>0</v>
      </c>
      <c r="G79" s="503"/>
      <c r="H79" s="503"/>
      <c r="I79" s="503"/>
      <c r="J79" s="505"/>
      <c r="K79" s="507"/>
      <c r="L79" s="509"/>
      <c r="M79" s="530"/>
      <c r="N79" s="532"/>
    </row>
    <row r="80" spans="1:14" s="2" customFormat="1" ht="30" customHeight="1" thickBot="1" x14ac:dyDescent="0.25">
      <c r="A80" s="497"/>
      <c r="B80" s="499"/>
      <c r="C80" s="512"/>
      <c r="D80" s="31" t="s">
        <v>17</v>
      </c>
      <c r="E80" s="56"/>
      <c r="F80" s="406">
        <f t="shared" si="7"/>
        <v>0</v>
      </c>
      <c r="G80" s="503"/>
      <c r="H80" s="503"/>
      <c r="I80" s="503"/>
      <c r="J80" s="505"/>
      <c r="K80" s="507"/>
      <c r="L80" s="509"/>
      <c r="M80" s="530"/>
      <c r="N80" s="532"/>
    </row>
    <row r="81" spans="1:18" s="2" customFormat="1" ht="30" customHeight="1" thickBot="1" x14ac:dyDescent="0.25">
      <c r="A81" s="497"/>
      <c r="B81" s="499"/>
      <c r="C81" s="512"/>
      <c r="D81" s="31" t="s">
        <v>18</v>
      </c>
      <c r="E81" s="56"/>
      <c r="F81" s="406">
        <f t="shared" si="7"/>
        <v>0</v>
      </c>
      <c r="G81" s="503"/>
      <c r="H81" s="503"/>
      <c r="I81" s="503"/>
      <c r="J81" s="505"/>
      <c r="K81" s="507"/>
      <c r="L81" s="509"/>
      <c r="M81" s="530"/>
      <c r="N81" s="532"/>
    </row>
    <row r="82" spans="1:18" s="2" customFormat="1" ht="30" customHeight="1" thickBot="1" x14ac:dyDescent="0.25">
      <c r="A82" s="497"/>
      <c r="B82" s="499"/>
      <c r="C82" s="512"/>
      <c r="D82" s="31" t="s">
        <v>19</v>
      </c>
      <c r="E82" s="56"/>
      <c r="F82" s="406">
        <f t="shared" si="7"/>
        <v>0</v>
      </c>
      <c r="G82" s="503"/>
      <c r="H82" s="503"/>
      <c r="I82" s="503"/>
      <c r="J82" s="505"/>
      <c r="K82" s="507"/>
      <c r="L82" s="509"/>
      <c r="M82" s="530"/>
      <c r="N82" s="532"/>
    </row>
    <row r="83" spans="1:18" s="2" customFormat="1" ht="30" customHeight="1" thickBot="1" x14ac:dyDescent="0.25">
      <c r="A83" s="497"/>
      <c r="B83" s="499"/>
      <c r="C83" s="512"/>
      <c r="D83" s="31" t="s">
        <v>20</v>
      </c>
      <c r="E83" s="56"/>
      <c r="F83" s="406">
        <f t="shared" si="7"/>
        <v>0</v>
      </c>
      <c r="G83" s="503"/>
      <c r="H83" s="503"/>
      <c r="I83" s="503"/>
      <c r="J83" s="505"/>
      <c r="K83" s="507"/>
      <c r="L83" s="509"/>
      <c r="M83" s="530"/>
      <c r="N83" s="532"/>
    </row>
    <row r="84" spans="1:18" s="2" customFormat="1" ht="30" customHeight="1" thickBot="1" x14ac:dyDescent="0.25">
      <c r="A84" s="497"/>
      <c r="B84" s="499"/>
      <c r="C84" s="512"/>
      <c r="D84" s="31" t="s">
        <v>21</v>
      </c>
      <c r="E84" s="56"/>
      <c r="F84" s="406">
        <f t="shared" si="7"/>
        <v>0</v>
      </c>
      <c r="G84" s="503"/>
      <c r="H84" s="503"/>
      <c r="I84" s="503"/>
      <c r="J84" s="505"/>
      <c r="K84" s="507"/>
      <c r="L84" s="509"/>
      <c r="M84" s="530"/>
      <c r="N84" s="532"/>
    </row>
    <row r="85" spans="1:18" s="2" customFormat="1" ht="30" customHeight="1" thickBot="1" x14ac:dyDescent="0.25">
      <c r="A85" s="497"/>
      <c r="B85" s="499"/>
      <c r="C85" s="512"/>
      <c r="D85" s="31" t="s">
        <v>22</v>
      </c>
      <c r="E85" s="56"/>
      <c r="F85" s="406">
        <f t="shared" si="7"/>
        <v>0</v>
      </c>
      <c r="G85" s="503"/>
      <c r="H85" s="503"/>
      <c r="I85" s="503"/>
      <c r="J85" s="505"/>
      <c r="K85" s="507"/>
      <c r="L85" s="509"/>
      <c r="M85" s="530"/>
      <c r="N85" s="532"/>
    </row>
    <row r="86" spans="1:18" s="2" customFormat="1" ht="30" customHeight="1" thickBot="1" x14ac:dyDescent="0.25">
      <c r="A86" s="498"/>
      <c r="B86" s="500"/>
      <c r="C86" s="513"/>
      <c r="D86" s="39" t="s">
        <v>23</v>
      </c>
      <c r="E86" s="410"/>
      <c r="F86" s="406">
        <f t="shared" si="7"/>
        <v>0</v>
      </c>
      <c r="G86" s="504"/>
      <c r="H86" s="504"/>
      <c r="I86" s="504"/>
      <c r="J86" s="506"/>
      <c r="K86" s="508"/>
      <c r="L86" s="510"/>
      <c r="M86" s="531"/>
      <c r="N86" s="533"/>
    </row>
    <row r="87" spans="1:18" s="2" customFormat="1" ht="30" customHeight="1" thickBot="1" x14ac:dyDescent="0.25">
      <c r="A87" s="545"/>
      <c r="B87" s="546">
        <v>-40</v>
      </c>
      <c r="C87" s="512" t="s">
        <v>190</v>
      </c>
      <c r="D87" s="129" t="s">
        <v>14</v>
      </c>
      <c r="E87" s="130"/>
      <c r="F87" s="128">
        <f>E87*$J$87</f>
        <v>0</v>
      </c>
      <c r="G87" s="503">
        <f>J87*0.85</f>
        <v>3085.5</v>
      </c>
      <c r="H87" s="503">
        <f>J87*0.9</f>
        <v>3267</v>
      </c>
      <c r="I87" s="503">
        <f>J87*0.95</f>
        <v>3448.5</v>
      </c>
      <c r="J87" s="505">
        <v>3630</v>
      </c>
      <c r="K87" s="507">
        <f>J87*1.4</f>
        <v>5082</v>
      </c>
      <c r="L87" s="509">
        <v>4</v>
      </c>
      <c r="M87" s="530"/>
      <c r="N87" s="547" t="s">
        <v>247</v>
      </c>
    </row>
    <row r="88" spans="1:18" s="2" customFormat="1" ht="30" customHeight="1" thickBot="1" x14ac:dyDescent="0.25">
      <c r="A88" s="497"/>
      <c r="B88" s="499"/>
      <c r="C88" s="512"/>
      <c r="D88" s="107" t="s">
        <v>15</v>
      </c>
      <c r="E88" s="108"/>
      <c r="F88" s="112">
        <f t="shared" ref="F88:F96" si="8">E88*$J$87</f>
        <v>0</v>
      </c>
      <c r="G88" s="503"/>
      <c r="H88" s="503"/>
      <c r="I88" s="503"/>
      <c r="J88" s="505"/>
      <c r="K88" s="507"/>
      <c r="L88" s="509"/>
      <c r="M88" s="530"/>
      <c r="N88" s="532"/>
    </row>
    <row r="89" spans="1:18" s="2" customFormat="1" ht="30" customHeight="1" thickBot="1" x14ac:dyDescent="0.25">
      <c r="A89" s="497"/>
      <c r="B89" s="499"/>
      <c r="C89" s="512"/>
      <c r="D89" s="107" t="s">
        <v>16</v>
      </c>
      <c r="E89" s="108"/>
      <c r="F89" s="460">
        <f t="shared" si="8"/>
        <v>0</v>
      </c>
      <c r="G89" s="503"/>
      <c r="H89" s="503"/>
      <c r="I89" s="503"/>
      <c r="J89" s="505"/>
      <c r="K89" s="507"/>
      <c r="L89" s="509"/>
      <c r="M89" s="530"/>
      <c r="N89" s="532"/>
    </row>
    <row r="90" spans="1:18" s="2" customFormat="1" ht="30" customHeight="1" thickBot="1" x14ac:dyDescent="0.25">
      <c r="A90" s="497"/>
      <c r="B90" s="499"/>
      <c r="C90" s="512"/>
      <c r="D90" s="31" t="s">
        <v>17</v>
      </c>
      <c r="E90" s="56"/>
      <c r="F90" s="427">
        <f t="shared" si="8"/>
        <v>0</v>
      </c>
      <c r="G90" s="503"/>
      <c r="H90" s="503"/>
      <c r="I90" s="503"/>
      <c r="J90" s="505"/>
      <c r="K90" s="507"/>
      <c r="L90" s="509"/>
      <c r="M90" s="530"/>
      <c r="N90" s="532"/>
    </row>
    <row r="91" spans="1:18" s="2" customFormat="1" ht="30" customHeight="1" thickBot="1" x14ac:dyDescent="0.25">
      <c r="A91" s="497"/>
      <c r="B91" s="499"/>
      <c r="C91" s="512"/>
      <c r="D91" s="107" t="s">
        <v>18</v>
      </c>
      <c r="E91" s="108"/>
      <c r="F91" s="384">
        <f t="shared" si="8"/>
        <v>0</v>
      </c>
      <c r="G91" s="503"/>
      <c r="H91" s="503"/>
      <c r="I91" s="503"/>
      <c r="J91" s="505"/>
      <c r="K91" s="507"/>
      <c r="L91" s="509"/>
      <c r="M91" s="530"/>
      <c r="N91" s="532"/>
    </row>
    <row r="92" spans="1:18" s="2" customFormat="1" ht="30" customHeight="1" thickBot="1" x14ac:dyDescent="0.25">
      <c r="A92" s="497"/>
      <c r="B92" s="499"/>
      <c r="C92" s="512"/>
      <c r="D92" s="107" t="s">
        <v>19</v>
      </c>
      <c r="E92" s="108"/>
      <c r="F92" s="384">
        <f t="shared" si="8"/>
        <v>0</v>
      </c>
      <c r="G92" s="503"/>
      <c r="H92" s="503"/>
      <c r="I92" s="503"/>
      <c r="J92" s="505"/>
      <c r="K92" s="507"/>
      <c r="L92" s="509"/>
      <c r="M92" s="530"/>
      <c r="N92" s="532"/>
    </row>
    <row r="93" spans="1:18" s="2" customFormat="1" ht="30" customHeight="1" thickBot="1" x14ac:dyDescent="0.25">
      <c r="A93" s="497"/>
      <c r="B93" s="499"/>
      <c r="C93" s="512"/>
      <c r="D93" s="107" t="s">
        <v>20</v>
      </c>
      <c r="E93" s="108"/>
      <c r="F93" s="460">
        <f t="shared" si="8"/>
        <v>0</v>
      </c>
      <c r="G93" s="503"/>
      <c r="H93" s="503"/>
      <c r="I93" s="503"/>
      <c r="J93" s="505"/>
      <c r="K93" s="507"/>
      <c r="L93" s="509"/>
      <c r="M93" s="530"/>
      <c r="N93" s="532"/>
    </row>
    <row r="94" spans="1:18" s="2" customFormat="1" ht="30" customHeight="1" thickBot="1" x14ac:dyDescent="0.25">
      <c r="A94" s="497"/>
      <c r="B94" s="499"/>
      <c r="C94" s="512"/>
      <c r="D94" s="107" t="s">
        <v>21</v>
      </c>
      <c r="E94" s="108"/>
      <c r="F94" s="460">
        <f t="shared" si="8"/>
        <v>0</v>
      </c>
      <c r="G94" s="503"/>
      <c r="H94" s="503"/>
      <c r="I94" s="503"/>
      <c r="J94" s="505"/>
      <c r="K94" s="507"/>
      <c r="L94" s="509"/>
      <c r="M94" s="530"/>
      <c r="N94" s="532"/>
    </row>
    <row r="95" spans="1:18" s="2" customFormat="1" ht="30" customHeight="1" thickBot="1" x14ac:dyDescent="0.25">
      <c r="A95" s="497"/>
      <c r="B95" s="499"/>
      <c r="C95" s="512"/>
      <c r="D95" s="107" t="s">
        <v>22</v>
      </c>
      <c r="E95" s="108"/>
      <c r="F95" s="112">
        <f t="shared" si="8"/>
        <v>0</v>
      </c>
      <c r="G95" s="503"/>
      <c r="H95" s="503"/>
      <c r="I95" s="503"/>
      <c r="J95" s="505"/>
      <c r="K95" s="507"/>
      <c r="L95" s="509"/>
      <c r="M95" s="530"/>
      <c r="N95" s="532"/>
    </row>
    <row r="96" spans="1:18" s="2" customFormat="1" ht="30" customHeight="1" thickBot="1" x14ac:dyDescent="0.3">
      <c r="A96" s="497"/>
      <c r="B96" s="499"/>
      <c r="C96" s="513"/>
      <c r="D96" s="118" t="s">
        <v>23</v>
      </c>
      <c r="E96" s="412"/>
      <c r="F96" s="413">
        <f t="shared" si="8"/>
        <v>0</v>
      </c>
      <c r="G96" s="504"/>
      <c r="H96" s="504"/>
      <c r="I96" s="504"/>
      <c r="J96" s="506"/>
      <c r="K96" s="508"/>
      <c r="L96" s="510"/>
      <c r="M96" s="531"/>
      <c r="N96" s="532"/>
      <c r="R96" s="132"/>
    </row>
    <row r="97" spans="1:14" s="2" customFormat="1" ht="30" customHeight="1" thickBot="1" x14ac:dyDescent="0.25">
      <c r="A97" s="497"/>
      <c r="B97" s="499"/>
      <c r="C97" s="512" t="s">
        <v>191</v>
      </c>
      <c r="D97" s="440" t="s">
        <v>14</v>
      </c>
      <c r="E97" s="433"/>
      <c r="F97" s="434">
        <f>E97*$J$97</f>
        <v>0</v>
      </c>
      <c r="G97" s="503">
        <f>J97*0.85</f>
        <v>3085.5</v>
      </c>
      <c r="H97" s="503">
        <f>J97*0.9</f>
        <v>3267</v>
      </c>
      <c r="I97" s="503">
        <f>J97*0.95</f>
        <v>3448.5</v>
      </c>
      <c r="J97" s="505">
        <v>3630</v>
      </c>
      <c r="K97" s="507">
        <f>J97*1.4</f>
        <v>5082</v>
      </c>
      <c r="L97" s="509">
        <v>4</v>
      </c>
      <c r="M97" s="530"/>
      <c r="N97" s="532"/>
    </row>
    <row r="98" spans="1:14" s="2" customFormat="1" ht="30" customHeight="1" thickBot="1" x14ac:dyDescent="0.25">
      <c r="A98" s="497"/>
      <c r="B98" s="499"/>
      <c r="C98" s="512"/>
      <c r="D98" s="31" t="s">
        <v>15</v>
      </c>
      <c r="E98" s="56"/>
      <c r="F98" s="131">
        <f t="shared" ref="F98:F106" si="9">E98*$J$97</f>
        <v>0</v>
      </c>
      <c r="G98" s="503"/>
      <c r="H98" s="503"/>
      <c r="I98" s="503"/>
      <c r="J98" s="505"/>
      <c r="K98" s="507"/>
      <c r="L98" s="509"/>
      <c r="M98" s="530"/>
      <c r="N98" s="532"/>
    </row>
    <row r="99" spans="1:14" s="2" customFormat="1" ht="30" customHeight="1" thickBot="1" x14ac:dyDescent="0.25">
      <c r="A99" s="497"/>
      <c r="B99" s="499"/>
      <c r="C99" s="512"/>
      <c r="D99" s="107" t="s">
        <v>16</v>
      </c>
      <c r="E99" s="108"/>
      <c r="F99" s="460">
        <f t="shared" si="9"/>
        <v>0</v>
      </c>
      <c r="G99" s="503"/>
      <c r="H99" s="503"/>
      <c r="I99" s="503"/>
      <c r="J99" s="505"/>
      <c r="K99" s="507"/>
      <c r="L99" s="509"/>
      <c r="M99" s="530"/>
      <c r="N99" s="532"/>
    </row>
    <row r="100" spans="1:14" s="2" customFormat="1" ht="30" customHeight="1" thickBot="1" x14ac:dyDescent="0.25">
      <c r="A100" s="497"/>
      <c r="B100" s="499"/>
      <c r="C100" s="512"/>
      <c r="D100" s="107" t="s">
        <v>17</v>
      </c>
      <c r="E100" s="108"/>
      <c r="F100" s="460">
        <f t="shared" si="9"/>
        <v>0</v>
      </c>
      <c r="G100" s="503"/>
      <c r="H100" s="503"/>
      <c r="I100" s="503"/>
      <c r="J100" s="505"/>
      <c r="K100" s="507"/>
      <c r="L100" s="509"/>
      <c r="M100" s="530"/>
      <c r="N100" s="532"/>
    </row>
    <row r="101" spans="1:14" s="2" customFormat="1" ht="30" customHeight="1" thickBot="1" x14ac:dyDescent="0.25">
      <c r="A101" s="497"/>
      <c r="B101" s="499"/>
      <c r="C101" s="512"/>
      <c r="D101" s="107" t="s">
        <v>18</v>
      </c>
      <c r="E101" s="108"/>
      <c r="F101" s="460">
        <f t="shared" si="9"/>
        <v>0</v>
      </c>
      <c r="G101" s="503"/>
      <c r="H101" s="503"/>
      <c r="I101" s="503"/>
      <c r="J101" s="505"/>
      <c r="K101" s="507"/>
      <c r="L101" s="509"/>
      <c r="M101" s="530"/>
      <c r="N101" s="532"/>
    </row>
    <row r="102" spans="1:14" s="2" customFormat="1" ht="30" customHeight="1" thickBot="1" x14ac:dyDescent="0.25">
      <c r="A102" s="497"/>
      <c r="B102" s="499"/>
      <c r="C102" s="512"/>
      <c r="D102" s="107" t="s">
        <v>19</v>
      </c>
      <c r="E102" s="108"/>
      <c r="F102" s="460">
        <f t="shared" si="9"/>
        <v>0</v>
      </c>
      <c r="G102" s="503"/>
      <c r="H102" s="503"/>
      <c r="I102" s="503"/>
      <c r="J102" s="505"/>
      <c r="K102" s="507"/>
      <c r="L102" s="509"/>
      <c r="M102" s="530"/>
      <c r="N102" s="532"/>
    </row>
    <row r="103" spans="1:14" s="2" customFormat="1" ht="30" customHeight="1" thickBot="1" x14ac:dyDescent="0.25">
      <c r="A103" s="497"/>
      <c r="B103" s="499"/>
      <c r="C103" s="512"/>
      <c r="D103" s="107" t="s">
        <v>20</v>
      </c>
      <c r="E103" s="108"/>
      <c r="F103" s="384">
        <f t="shared" si="9"/>
        <v>0</v>
      </c>
      <c r="G103" s="503"/>
      <c r="H103" s="503"/>
      <c r="I103" s="503"/>
      <c r="J103" s="505"/>
      <c r="K103" s="507"/>
      <c r="L103" s="509"/>
      <c r="M103" s="530"/>
      <c r="N103" s="532"/>
    </row>
    <row r="104" spans="1:14" s="2" customFormat="1" ht="30" customHeight="1" thickBot="1" x14ac:dyDescent="0.25">
      <c r="A104" s="497"/>
      <c r="B104" s="499"/>
      <c r="C104" s="512"/>
      <c r="D104" s="107" t="s">
        <v>21</v>
      </c>
      <c r="E104" s="108"/>
      <c r="F104" s="384">
        <f t="shared" si="9"/>
        <v>0</v>
      </c>
      <c r="G104" s="503"/>
      <c r="H104" s="503"/>
      <c r="I104" s="503"/>
      <c r="J104" s="505"/>
      <c r="K104" s="507"/>
      <c r="L104" s="509"/>
      <c r="M104" s="530"/>
      <c r="N104" s="532"/>
    </row>
    <row r="105" spans="1:14" s="2" customFormat="1" ht="30" customHeight="1" thickBot="1" x14ac:dyDescent="0.25">
      <c r="A105" s="497"/>
      <c r="B105" s="499"/>
      <c r="C105" s="512"/>
      <c r="D105" s="107" t="s">
        <v>22</v>
      </c>
      <c r="E105" s="108"/>
      <c r="F105" s="112">
        <f t="shared" si="9"/>
        <v>0</v>
      </c>
      <c r="G105" s="503"/>
      <c r="H105" s="503"/>
      <c r="I105" s="503"/>
      <c r="J105" s="505"/>
      <c r="K105" s="507"/>
      <c r="L105" s="509"/>
      <c r="M105" s="530"/>
      <c r="N105" s="532"/>
    </row>
    <row r="106" spans="1:14" s="2" customFormat="1" ht="30" customHeight="1" thickBot="1" x14ac:dyDescent="0.25">
      <c r="A106" s="498"/>
      <c r="B106" s="500"/>
      <c r="C106" s="513"/>
      <c r="D106" s="118" t="s">
        <v>23</v>
      </c>
      <c r="E106" s="403"/>
      <c r="F106" s="404">
        <f t="shared" si="9"/>
        <v>0</v>
      </c>
      <c r="G106" s="504"/>
      <c r="H106" s="504"/>
      <c r="I106" s="504"/>
      <c r="J106" s="506"/>
      <c r="K106" s="508"/>
      <c r="L106" s="510"/>
      <c r="M106" s="531"/>
      <c r="N106" s="533"/>
    </row>
    <row r="107" spans="1:14" s="2" customFormat="1" ht="30" customHeight="1" thickBot="1" x14ac:dyDescent="0.25">
      <c r="A107" s="497"/>
      <c r="B107" s="499">
        <v>-40</v>
      </c>
      <c r="C107" s="512" t="s">
        <v>189</v>
      </c>
      <c r="D107" s="425" t="s">
        <v>14</v>
      </c>
      <c r="E107" s="426"/>
      <c r="F107" s="427">
        <f>E107*$J$107</f>
        <v>0</v>
      </c>
      <c r="G107" s="503">
        <f>J107*0.85</f>
        <v>3298</v>
      </c>
      <c r="H107" s="503">
        <f>J107*0.9</f>
        <v>3492</v>
      </c>
      <c r="I107" s="503">
        <f>J107*0.95</f>
        <v>3686</v>
      </c>
      <c r="J107" s="505">
        <v>3880</v>
      </c>
      <c r="K107" s="507">
        <f>J107*1.4</f>
        <v>5432</v>
      </c>
      <c r="L107" s="509">
        <v>4</v>
      </c>
      <c r="M107" s="530"/>
      <c r="N107" s="532" t="s">
        <v>248</v>
      </c>
    </row>
    <row r="108" spans="1:14" s="2" customFormat="1" ht="30" customHeight="1" thickBot="1" x14ac:dyDescent="0.25">
      <c r="A108" s="497"/>
      <c r="B108" s="499"/>
      <c r="C108" s="512"/>
      <c r="D108" s="107" t="s">
        <v>15</v>
      </c>
      <c r="E108" s="108"/>
      <c r="F108" s="428">
        <f t="shared" ref="F108:F116" si="10">E108*$J$107</f>
        <v>0</v>
      </c>
      <c r="G108" s="503"/>
      <c r="H108" s="503"/>
      <c r="I108" s="503"/>
      <c r="J108" s="505"/>
      <c r="K108" s="507"/>
      <c r="L108" s="509"/>
      <c r="M108" s="530"/>
      <c r="N108" s="532"/>
    </row>
    <row r="109" spans="1:14" s="2" customFormat="1" ht="30" customHeight="1" thickBot="1" x14ac:dyDescent="0.25">
      <c r="A109" s="497"/>
      <c r="B109" s="499"/>
      <c r="C109" s="512"/>
      <c r="D109" s="107" t="s">
        <v>16</v>
      </c>
      <c r="E109" s="108"/>
      <c r="F109" s="428">
        <f t="shared" si="10"/>
        <v>0</v>
      </c>
      <c r="G109" s="503"/>
      <c r="H109" s="503"/>
      <c r="I109" s="503"/>
      <c r="J109" s="505"/>
      <c r="K109" s="507"/>
      <c r="L109" s="509"/>
      <c r="M109" s="530"/>
      <c r="N109" s="532"/>
    </row>
    <row r="110" spans="1:14" s="2" customFormat="1" ht="30" customHeight="1" thickBot="1" x14ac:dyDescent="0.25">
      <c r="A110" s="497"/>
      <c r="B110" s="499"/>
      <c r="C110" s="512"/>
      <c r="D110" s="31" t="s">
        <v>17</v>
      </c>
      <c r="E110" s="56"/>
      <c r="F110" s="427">
        <f t="shared" si="10"/>
        <v>0</v>
      </c>
      <c r="G110" s="503"/>
      <c r="H110" s="503"/>
      <c r="I110" s="503"/>
      <c r="J110" s="505"/>
      <c r="K110" s="507"/>
      <c r="L110" s="509"/>
      <c r="M110" s="530"/>
      <c r="N110" s="532"/>
    </row>
    <row r="111" spans="1:14" s="2" customFormat="1" ht="30" customHeight="1" thickBot="1" x14ac:dyDescent="0.25">
      <c r="A111" s="497"/>
      <c r="B111" s="499"/>
      <c r="C111" s="512"/>
      <c r="D111" s="107" t="s">
        <v>18</v>
      </c>
      <c r="E111" s="108"/>
      <c r="F111" s="428">
        <f t="shared" si="10"/>
        <v>0</v>
      </c>
      <c r="G111" s="503"/>
      <c r="H111" s="503"/>
      <c r="I111" s="503"/>
      <c r="J111" s="505"/>
      <c r="K111" s="507"/>
      <c r="L111" s="509"/>
      <c r="M111" s="530"/>
      <c r="N111" s="532"/>
    </row>
    <row r="112" spans="1:14" s="2" customFormat="1" ht="30" customHeight="1" thickBot="1" x14ac:dyDescent="0.25">
      <c r="A112" s="497"/>
      <c r="B112" s="499"/>
      <c r="C112" s="512"/>
      <c r="D112" s="107" t="s">
        <v>19</v>
      </c>
      <c r="E112" s="108"/>
      <c r="F112" s="434">
        <f t="shared" si="10"/>
        <v>0</v>
      </c>
      <c r="G112" s="503"/>
      <c r="H112" s="503"/>
      <c r="I112" s="503"/>
      <c r="J112" s="505"/>
      <c r="K112" s="507"/>
      <c r="L112" s="509"/>
      <c r="M112" s="530"/>
      <c r="N112" s="532"/>
    </row>
    <row r="113" spans="1:14" s="2" customFormat="1" ht="30" customHeight="1" thickBot="1" x14ac:dyDescent="0.25">
      <c r="A113" s="497"/>
      <c r="B113" s="499"/>
      <c r="C113" s="512"/>
      <c r="D113" s="107" t="s">
        <v>20</v>
      </c>
      <c r="E113" s="108"/>
      <c r="F113" s="428">
        <f t="shared" si="10"/>
        <v>0</v>
      </c>
      <c r="G113" s="503"/>
      <c r="H113" s="503"/>
      <c r="I113" s="503"/>
      <c r="J113" s="505"/>
      <c r="K113" s="507"/>
      <c r="L113" s="509"/>
      <c r="M113" s="530"/>
      <c r="N113" s="532"/>
    </row>
    <row r="114" spans="1:14" s="2" customFormat="1" ht="30" customHeight="1" thickBot="1" x14ac:dyDescent="0.25">
      <c r="A114" s="497"/>
      <c r="B114" s="499"/>
      <c r="C114" s="512"/>
      <c r="D114" s="107" t="s">
        <v>21</v>
      </c>
      <c r="E114" s="108"/>
      <c r="F114" s="428">
        <f t="shared" si="10"/>
        <v>0</v>
      </c>
      <c r="G114" s="503"/>
      <c r="H114" s="503"/>
      <c r="I114" s="503"/>
      <c r="J114" s="505"/>
      <c r="K114" s="507"/>
      <c r="L114" s="509"/>
      <c r="M114" s="530"/>
      <c r="N114" s="532"/>
    </row>
    <row r="115" spans="1:14" s="2" customFormat="1" ht="30" customHeight="1" thickBot="1" x14ac:dyDescent="0.25">
      <c r="A115" s="497"/>
      <c r="B115" s="499"/>
      <c r="C115" s="512"/>
      <c r="D115" s="107" t="s">
        <v>22</v>
      </c>
      <c r="E115" s="108"/>
      <c r="F115" s="428">
        <f t="shared" si="10"/>
        <v>0</v>
      </c>
      <c r="G115" s="503"/>
      <c r="H115" s="503"/>
      <c r="I115" s="503"/>
      <c r="J115" s="505"/>
      <c r="K115" s="507"/>
      <c r="L115" s="509"/>
      <c r="M115" s="530"/>
      <c r="N115" s="532"/>
    </row>
    <row r="116" spans="1:14" s="2" customFormat="1" ht="30" customHeight="1" thickBot="1" x14ac:dyDescent="0.25">
      <c r="A116" s="498"/>
      <c r="B116" s="500"/>
      <c r="C116" s="513"/>
      <c r="D116" s="118" t="s">
        <v>23</v>
      </c>
      <c r="E116" s="429"/>
      <c r="F116" s="430">
        <f t="shared" si="10"/>
        <v>0</v>
      </c>
      <c r="G116" s="504"/>
      <c r="H116" s="504"/>
      <c r="I116" s="504"/>
      <c r="J116" s="506"/>
      <c r="K116" s="508"/>
      <c r="L116" s="510"/>
      <c r="M116" s="531"/>
      <c r="N116" s="533"/>
    </row>
    <row r="117" spans="1:14" s="2" customFormat="1" ht="30" customHeight="1" thickBot="1" x14ac:dyDescent="0.25">
      <c r="A117" s="497"/>
      <c r="B117" s="499">
        <v>-40</v>
      </c>
      <c r="C117" s="501" t="s">
        <v>361</v>
      </c>
      <c r="D117" s="462" t="s">
        <v>14</v>
      </c>
      <c r="E117" s="464"/>
      <c r="F117" s="465">
        <f>E117*$J$117</f>
        <v>0</v>
      </c>
      <c r="G117" s="503">
        <f>J117*0.85</f>
        <v>3476.5</v>
      </c>
      <c r="H117" s="503">
        <f>J117*0.9</f>
        <v>3681</v>
      </c>
      <c r="I117" s="503">
        <f>J117*0.95</f>
        <v>3885.5</v>
      </c>
      <c r="J117" s="505">
        <v>4090</v>
      </c>
      <c r="K117" s="507">
        <f>J117*1.4</f>
        <v>5726</v>
      </c>
      <c r="L117" s="509">
        <v>4</v>
      </c>
      <c r="M117" s="530"/>
      <c r="N117" s="532" t="s">
        <v>362</v>
      </c>
    </row>
    <row r="118" spans="1:14" s="2" customFormat="1" ht="30" customHeight="1" thickBot="1" x14ac:dyDescent="0.25">
      <c r="A118" s="497"/>
      <c r="B118" s="499"/>
      <c r="C118" s="501"/>
      <c r="D118" s="107" t="s">
        <v>15</v>
      </c>
      <c r="E118" s="108"/>
      <c r="F118" s="428">
        <f t="shared" ref="F118:F126" si="11">E118*$J$117</f>
        <v>0</v>
      </c>
      <c r="G118" s="503"/>
      <c r="H118" s="503"/>
      <c r="I118" s="503"/>
      <c r="J118" s="505"/>
      <c r="K118" s="507"/>
      <c r="L118" s="509"/>
      <c r="M118" s="530"/>
      <c r="N118" s="532"/>
    </row>
    <row r="119" spans="1:14" s="2" customFormat="1" ht="30" customHeight="1" thickBot="1" x14ac:dyDescent="0.25">
      <c r="A119" s="497"/>
      <c r="B119" s="499"/>
      <c r="C119" s="501"/>
      <c r="D119" s="31" t="s">
        <v>16</v>
      </c>
      <c r="E119" s="56"/>
      <c r="F119" s="427">
        <f t="shared" si="11"/>
        <v>0</v>
      </c>
      <c r="G119" s="503"/>
      <c r="H119" s="503"/>
      <c r="I119" s="503"/>
      <c r="J119" s="505"/>
      <c r="K119" s="507"/>
      <c r="L119" s="509"/>
      <c r="M119" s="530"/>
      <c r="N119" s="532"/>
    </row>
    <row r="120" spans="1:14" s="2" customFormat="1" ht="30" customHeight="1" thickBot="1" x14ac:dyDescent="0.25">
      <c r="A120" s="497"/>
      <c r="B120" s="499"/>
      <c r="C120" s="501"/>
      <c r="D120" s="31" t="s">
        <v>17</v>
      </c>
      <c r="E120" s="56"/>
      <c r="F120" s="453">
        <f t="shared" si="11"/>
        <v>0</v>
      </c>
      <c r="G120" s="503"/>
      <c r="H120" s="503"/>
      <c r="I120" s="503"/>
      <c r="J120" s="505"/>
      <c r="K120" s="507"/>
      <c r="L120" s="509"/>
      <c r="M120" s="530"/>
      <c r="N120" s="532"/>
    </row>
    <row r="121" spans="1:14" s="2" customFormat="1" ht="30" customHeight="1" thickBot="1" x14ac:dyDescent="0.25">
      <c r="A121" s="497"/>
      <c r="B121" s="499"/>
      <c r="C121" s="501"/>
      <c r="D121" s="31" t="s">
        <v>18</v>
      </c>
      <c r="E121" s="56"/>
      <c r="F121" s="427">
        <f t="shared" si="11"/>
        <v>0</v>
      </c>
      <c r="G121" s="503"/>
      <c r="H121" s="503"/>
      <c r="I121" s="503"/>
      <c r="J121" s="505"/>
      <c r="K121" s="507"/>
      <c r="L121" s="509"/>
      <c r="M121" s="530"/>
      <c r="N121" s="532"/>
    </row>
    <row r="122" spans="1:14" s="2" customFormat="1" ht="30" customHeight="1" thickBot="1" x14ac:dyDescent="0.25">
      <c r="A122" s="497"/>
      <c r="B122" s="499"/>
      <c r="C122" s="501"/>
      <c r="D122" s="31" t="s">
        <v>19</v>
      </c>
      <c r="E122" s="56"/>
      <c r="F122" s="427">
        <f t="shared" si="11"/>
        <v>0</v>
      </c>
      <c r="G122" s="503"/>
      <c r="H122" s="503"/>
      <c r="I122" s="503"/>
      <c r="J122" s="505"/>
      <c r="K122" s="507"/>
      <c r="L122" s="509"/>
      <c r="M122" s="530"/>
      <c r="N122" s="532"/>
    </row>
    <row r="123" spans="1:14" s="2" customFormat="1" ht="30" customHeight="1" thickBot="1" x14ac:dyDescent="0.25">
      <c r="A123" s="497"/>
      <c r="B123" s="499"/>
      <c r="C123" s="501"/>
      <c r="D123" s="31" t="s">
        <v>20</v>
      </c>
      <c r="E123" s="56"/>
      <c r="F123" s="427">
        <f t="shared" si="11"/>
        <v>0</v>
      </c>
      <c r="G123" s="503"/>
      <c r="H123" s="503"/>
      <c r="I123" s="503"/>
      <c r="J123" s="505"/>
      <c r="K123" s="507"/>
      <c r="L123" s="509"/>
      <c r="M123" s="530"/>
      <c r="N123" s="532"/>
    </row>
    <row r="124" spans="1:14" s="2" customFormat="1" ht="30" customHeight="1" thickBot="1" x14ac:dyDescent="0.25">
      <c r="A124" s="497"/>
      <c r="B124" s="499"/>
      <c r="C124" s="501"/>
      <c r="D124" s="31" t="s">
        <v>21</v>
      </c>
      <c r="E124" s="56"/>
      <c r="F124" s="427">
        <f t="shared" si="11"/>
        <v>0</v>
      </c>
      <c r="G124" s="503"/>
      <c r="H124" s="503"/>
      <c r="I124" s="503"/>
      <c r="J124" s="505"/>
      <c r="K124" s="507"/>
      <c r="L124" s="509"/>
      <c r="M124" s="530"/>
      <c r="N124" s="532"/>
    </row>
    <row r="125" spans="1:14" s="2" customFormat="1" ht="30" customHeight="1" thickBot="1" x14ac:dyDescent="0.25">
      <c r="A125" s="497"/>
      <c r="B125" s="499"/>
      <c r="C125" s="501"/>
      <c r="D125" s="107" t="s">
        <v>22</v>
      </c>
      <c r="E125" s="108"/>
      <c r="F125" s="428">
        <f t="shared" si="11"/>
        <v>0</v>
      </c>
      <c r="G125" s="503"/>
      <c r="H125" s="503"/>
      <c r="I125" s="503"/>
      <c r="J125" s="505"/>
      <c r="K125" s="507"/>
      <c r="L125" s="509"/>
      <c r="M125" s="530"/>
      <c r="N125" s="532"/>
    </row>
    <row r="126" spans="1:14" s="2" customFormat="1" ht="30" customHeight="1" thickBot="1" x14ac:dyDescent="0.25">
      <c r="A126" s="498"/>
      <c r="B126" s="500"/>
      <c r="C126" s="502"/>
      <c r="D126" s="39" t="s">
        <v>23</v>
      </c>
      <c r="E126" s="56"/>
      <c r="F126" s="453">
        <f t="shared" si="11"/>
        <v>0</v>
      </c>
      <c r="G126" s="504"/>
      <c r="H126" s="504"/>
      <c r="I126" s="504"/>
      <c r="J126" s="506"/>
      <c r="K126" s="508"/>
      <c r="L126" s="510"/>
      <c r="M126" s="531"/>
      <c r="N126" s="533"/>
    </row>
    <row r="127" spans="1:14" s="2" customFormat="1" ht="21" customHeight="1" thickBot="1" x14ac:dyDescent="0.25">
      <c r="A127" s="578" t="s">
        <v>227</v>
      </c>
      <c r="B127" s="579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80"/>
    </row>
    <row r="128" spans="1:14" s="2" customFormat="1" ht="30" customHeight="1" thickBot="1" x14ac:dyDescent="0.25">
      <c r="A128" s="587"/>
      <c r="B128" s="615">
        <v>-45</v>
      </c>
      <c r="C128" s="564" t="s">
        <v>228</v>
      </c>
      <c r="D128" s="107" t="s">
        <v>14</v>
      </c>
      <c r="E128" s="108"/>
      <c r="F128" s="120">
        <f>E128*$J$128</f>
        <v>0</v>
      </c>
      <c r="G128" s="549">
        <f>J128*0.85</f>
        <v>4743</v>
      </c>
      <c r="H128" s="549">
        <f>J128*0.9</f>
        <v>5022</v>
      </c>
      <c r="I128" s="549">
        <f>J128*0.95</f>
        <v>5301</v>
      </c>
      <c r="J128" s="550">
        <v>5580</v>
      </c>
      <c r="K128" s="588">
        <f>J128*1.4</f>
        <v>7811.9999999999991</v>
      </c>
      <c r="L128" s="572"/>
      <c r="M128" s="589"/>
      <c r="N128" s="642" t="s">
        <v>249</v>
      </c>
    </row>
    <row r="129" spans="1:17" s="2" customFormat="1" ht="30" customHeight="1" thickBot="1" x14ac:dyDescent="0.25">
      <c r="A129" s="497"/>
      <c r="B129" s="499"/>
      <c r="C129" s="512"/>
      <c r="D129" s="31" t="s">
        <v>15</v>
      </c>
      <c r="E129" s="56"/>
      <c r="F129" s="41">
        <f>E129*$J$128</f>
        <v>0</v>
      </c>
      <c r="G129" s="503"/>
      <c r="H129" s="503"/>
      <c r="I129" s="503"/>
      <c r="J129" s="505"/>
      <c r="K129" s="507"/>
      <c r="L129" s="509"/>
      <c r="M129" s="530"/>
      <c r="N129" s="643"/>
    </row>
    <row r="130" spans="1:17" s="2" customFormat="1" ht="30" customHeight="1" thickBot="1" x14ac:dyDescent="0.25">
      <c r="A130" s="497"/>
      <c r="B130" s="499"/>
      <c r="C130" s="512"/>
      <c r="D130" s="107" t="s">
        <v>16</v>
      </c>
      <c r="E130" s="108"/>
      <c r="F130" s="120">
        <f t="shared" ref="F130:F137" si="12">E130*$J$128</f>
        <v>0</v>
      </c>
      <c r="G130" s="503"/>
      <c r="H130" s="503"/>
      <c r="I130" s="503"/>
      <c r="J130" s="505"/>
      <c r="K130" s="507"/>
      <c r="L130" s="509"/>
      <c r="M130" s="530"/>
      <c r="N130" s="643"/>
    </row>
    <row r="131" spans="1:17" s="2" customFormat="1" ht="30" customHeight="1" thickBot="1" x14ac:dyDescent="0.25">
      <c r="A131" s="497"/>
      <c r="B131" s="499"/>
      <c r="C131" s="512"/>
      <c r="D131" s="31" t="s">
        <v>17</v>
      </c>
      <c r="E131" s="56"/>
      <c r="F131" s="41">
        <f t="shared" si="12"/>
        <v>0</v>
      </c>
      <c r="G131" s="503"/>
      <c r="H131" s="503"/>
      <c r="I131" s="503"/>
      <c r="J131" s="505"/>
      <c r="K131" s="507"/>
      <c r="L131" s="509"/>
      <c r="M131" s="530"/>
      <c r="N131" s="643"/>
    </row>
    <row r="132" spans="1:17" s="2" customFormat="1" ht="30" customHeight="1" thickBot="1" x14ac:dyDescent="0.25">
      <c r="A132" s="497"/>
      <c r="B132" s="499"/>
      <c r="C132" s="512"/>
      <c r="D132" s="107" t="s">
        <v>18</v>
      </c>
      <c r="E132" s="108"/>
      <c r="F132" s="120">
        <f t="shared" si="12"/>
        <v>0</v>
      </c>
      <c r="G132" s="503"/>
      <c r="H132" s="503"/>
      <c r="I132" s="503"/>
      <c r="J132" s="505"/>
      <c r="K132" s="507"/>
      <c r="L132" s="509"/>
      <c r="M132" s="530"/>
      <c r="N132" s="644"/>
      <c r="O132" s="148"/>
      <c r="P132" s="149"/>
      <c r="Q132" s="149"/>
    </row>
    <row r="133" spans="1:17" s="2" customFormat="1" ht="30" customHeight="1" thickBot="1" x14ac:dyDescent="0.25">
      <c r="A133" s="497"/>
      <c r="B133" s="499"/>
      <c r="C133" s="512"/>
      <c r="D133" s="31" t="s">
        <v>19</v>
      </c>
      <c r="E133" s="56"/>
      <c r="F133" s="41">
        <f t="shared" si="12"/>
        <v>0</v>
      </c>
      <c r="G133" s="503"/>
      <c r="H133" s="503"/>
      <c r="I133" s="503"/>
      <c r="J133" s="505"/>
      <c r="K133" s="507"/>
      <c r="L133" s="509"/>
      <c r="M133" s="530"/>
      <c r="N133" s="644"/>
      <c r="O133" s="148"/>
      <c r="P133" s="149"/>
      <c r="Q133" s="149"/>
    </row>
    <row r="134" spans="1:17" s="2" customFormat="1" ht="30" customHeight="1" thickBot="1" x14ac:dyDescent="0.25">
      <c r="A134" s="497"/>
      <c r="B134" s="499"/>
      <c r="C134" s="512"/>
      <c r="D134" s="107" t="s">
        <v>20</v>
      </c>
      <c r="E134" s="108"/>
      <c r="F134" s="120">
        <f t="shared" si="12"/>
        <v>0</v>
      </c>
      <c r="G134" s="503"/>
      <c r="H134" s="503"/>
      <c r="I134" s="503"/>
      <c r="J134" s="505"/>
      <c r="K134" s="507"/>
      <c r="L134" s="509"/>
      <c r="M134" s="530"/>
      <c r="N134" s="643"/>
    </row>
    <row r="135" spans="1:17" s="2" customFormat="1" ht="30" customHeight="1" thickBot="1" x14ac:dyDescent="0.25">
      <c r="A135" s="497"/>
      <c r="B135" s="499"/>
      <c r="C135" s="512"/>
      <c r="D135" s="31" t="s">
        <v>21</v>
      </c>
      <c r="E135" s="56"/>
      <c r="F135" s="41">
        <f t="shared" si="12"/>
        <v>0</v>
      </c>
      <c r="G135" s="503"/>
      <c r="H135" s="503"/>
      <c r="I135" s="503"/>
      <c r="J135" s="505"/>
      <c r="K135" s="507"/>
      <c r="L135" s="509"/>
      <c r="M135" s="530"/>
      <c r="N135" s="643"/>
    </row>
    <row r="136" spans="1:17" s="2" customFormat="1" ht="30" customHeight="1" thickBot="1" x14ac:dyDescent="0.25">
      <c r="A136" s="497"/>
      <c r="B136" s="499"/>
      <c r="C136" s="512"/>
      <c r="D136" s="107" t="s">
        <v>22</v>
      </c>
      <c r="E136" s="108"/>
      <c r="F136" s="120">
        <f t="shared" si="12"/>
        <v>0</v>
      </c>
      <c r="G136" s="503"/>
      <c r="H136" s="503"/>
      <c r="I136" s="503"/>
      <c r="J136" s="505"/>
      <c r="K136" s="507"/>
      <c r="L136" s="509"/>
      <c r="M136" s="530"/>
      <c r="N136" s="643"/>
    </row>
    <row r="137" spans="1:17" s="2" customFormat="1" ht="30" customHeight="1" thickBot="1" x14ac:dyDescent="0.25">
      <c r="A137" s="498"/>
      <c r="B137" s="500"/>
      <c r="C137" s="513"/>
      <c r="D137" s="39" t="s">
        <v>23</v>
      </c>
      <c r="E137" s="57"/>
      <c r="F137" s="41">
        <f t="shared" si="12"/>
        <v>0</v>
      </c>
      <c r="G137" s="504"/>
      <c r="H137" s="504"/>
      <c r="I137" s="504"/>
      <c r="J137" s="506"/>
      <c r="K137" s="508"/>
      <c r="L137" s="510"/>
      <c r="M137" s="531"/>
      <c r="N137" s="645"/>
    </row>
    <row r="138" spans="1:17" s="2" customFormat="1" ht="21" customHeight="1" thickBot="1" x14ac:dyDescent="0.25">
      <c r="A138" s="578" t="s">
        <v>214</v>
      </c>
      <c r="B138" s="579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80"/>
    </row>
    <row r="139" spans="1:17" s="2" customFormat="1" ht="17.100000000000001" customHeight="1" x14ac:dyDescent="0.2">
      <c r="A139" s="617"/>
      <c r="B139" s="540"/>
      <c r="C139" s="564" t="s">
        <v>217</v>
      </c>
      <c r="D139" s="523" t="s">
        <v>112</v>
      </c>
      <c r="E139" s="524"/>
      <c r="F139" s="548">
        <f>E139*$J$139</f>
        <v>0</v>
      </c>
      <c r="G139" s="549">
        <f>J139*0.85</f>
        <v>1105</v>
      </c>
      <c r="H139" s="549">
        <f>J139*0.9</f>
        <v>1170</v>
      </c>
      <c r="I139" s="549">
        <f>J139*0.95</f>
        <v>1235</v>
      </c>
      <c r="J139" s="550">
        <v>1300</v>
      </c>
      <c r="K139" s="588">
        <f>J139*1.4</f>
        <v>1819.9999999999998</v>
      </c>
      <c r="L139" s="572"/>
      <c r="M139" s="589"/>
      <c r="N139" s="544" t="s">
        <v>219</v>
      </c>
    </row>
    <row r="140" spans="1:17" s="2" customFormat="1" ht="17.100000000000001" customHeight="1" thickBot="1" x14ac:dyDescent="0.25">
      <c r="A140" s="534"/>
      <c r="B140" s="541"/>
      <c r="C140" s="512"/>
      <c r="D140" s="515"/>
      <c r="E140" s="517"/>
      <c r="F140" s="519"/>
      <c r="G140" s="503"/>
      <c r="H140" s="503"/>
      <c r="I140" s="503"/>
      <c r="J140" s="505"/>
      <c r="K140" s="507"/>
      <c r="L140" s="509"/>
      <c r="M140" s="530"/>
      <c r="N140" s="532"/>
    </row>
    <row r="141" spans="1:17" s="2" customFormat="1" ht="17.100000000000001" customHeight="1" x14ac:dyDescent="0.2">
      <c r="A141" s="534"/>
      <c r="B141" s="541"/>
      <c r="C141" s="512"/>
      <c r="D141" s="523" t="s">
        <v>215</v>
      </c>
      <c r="E141" s="524"/>
      <c r="F141" s="548">
        <f>E141*$J$139</f>
        <v>0</v>
      </c>
      <c r="G141" s="503"/>
      <c r="H141" s="503"/>
      <c r="I141" s="503"/>
      <c r="J141" s="505"/>
      <c r="K141" s="507"/>
      <c r="L141" s="509"/>
      <c r="M141" s="530"/>
      <c r="N141" s="532"/>
    </row>
    <row r="142" spans="1:17" s="2" customFormat="1" ht="17.100000000000001" customHeight="1" thickBot="1" x14ac:dyDescent="0.25">
      <c r="A142" s="534"/>
      <c r="B142" s="541"/>
      <c r="C142" s="512"/>
      <c r="D142" s="515"/>
      <c r="E142" s="517"/>
      <c r="F142" s="519"/>
      <c r="G142" s="503"/>
      <c r="H142" s="503"/>
      <c r="I142" s="503"/>
      <c r="J142" s="505"/>
      <c r="K142" s="507"/>
      <c r="L142" s="509"/>
      <c r="M142" s="530"/>
      <c r="N142" s="532"/>
    </row>
    <row r="143" spans="1:17" s="2" customFormat="1" ht="17.100000000000001" customHeight="1" x14ac:dyDescent="0.2">
      <c r="A143" s="534"/>
      <c r="B143" s="541"/>
      <c r="C143" s="512"/>
      <c r="D143" s="523" t="s">
        <v>216</v>
      </c>
      <c r="E143" s="524"/>
      <c r="F143" s="548">
        <f>E143*$J$139</f>
        <v>0</v>
      </c>
      <c r="G143" s="503"/>
      <c r="H143" s="503"/>
      <c r="I143" s="503"/>
      <c r="J143" s="505"/>
      <c r="K143" s="507"/>
      <c r="L143" s="509"/>
      <c r="M143" s="530"/>
      <c r="N143" s="532"/>
    </row>
    <row r="144" spans="1:17" s="2" customFormat="1" ht="17.100000000000001" customHeight="1" thickBot="1" x14ac:dyDescent="0.25">
      <c r="A144" s="534"/>
      <c r="B144" s="541"/>
      <c r="C144" s="512"/>
      <c r="D144" s="515"/>
      <c r="E144" s="517"/>
      <c r="F144" s="519"/>
      <c r="G144" s="503"/>
      <c r="H144" s="503"/>
      <c r="I144" s="503"/>
      <c r="J144" s="505"/>
      <c r="K144" s="507"/>
      <c r="L144" s="509"/>
      <c r="M144" s="530"/>
      <c r="N144" s="532"/>
    </row>
    <row r="145" spans="1:14" s="2" customFormat="1" ht="17.100000000000001" customHeight="1" x14ac:dyDescent="0.2">
      <c r="A145" s="534"/>
      <c r="B145" s="541"/>
      <c r="C145" s="512"/>
      <c r="D145" s="523" t="s">
        <v>69</v>
      </c>
      <c r="E145" s="524"/>
      <c r="F145" s="548">
        <f>E145*$J$139</f>
        <v>0</v>
      </c>
      <c r="G145" s="503"/>
      <c r="H145" s="503"/>
      <c r="I145" s="503"/>
      <c r="J145" s="505"/>
      <c r="K145" s="507"/>
      <c r="L145" s="509"/>
      <c r="M145" s="530"/>
      <c r="N145" s="532"/>
    </row>
    <row r="146" spans="1:14" s="2" customFormat="1" ht="17.100000000000001" customHeight="1" thickBot="1" x14ac:dyDescent="0.25">
      <c r="A146" s="534"/>
      <c r="B146" s="541"/>
      <c r="C146" s="512"/>
      <c r="D146" s="515"/>
      <c r="E146" s="517"/>
      <c r="F146" s="519"/>
      <c r="G146" s="503"/>
      <c r="H146" s="503"/>
      <c r="I146" s="503"/>
      <c r="J146" s="505"/>
      <c r="K146" s="507"/>
      <c r="L146" s="509"/>
      <c r="M146" s="530"/>
      <c r="N146" s="532"/>
    </row>
    <row r="147" spans="1:14" s="2" customFormat="1" ht="17.100000000000001" customHeight="1" x14ac:dyDescent="0.2">
      <c r="A147" s="534"/>
      <c r="B147" s="541"/>
      <c r="C147" s="512"/>
      <c r="D147" s="523" t="s">
        <v>115</v>
      </c>
      <c r="E147" s="524"/>
      <c r="F147" s="548">
        <f>E147*$J$139</f>
        <v>0</v>
      </c>
      <c r="G147" s="503"/>
      <c r="H147" s="503"/>
      <c r="I147" s="503"/>
      <c r="J147" s="505"/>
      <c r="K147" s="507"/>
      <c r="L147" s="509"/>
      <c r="M147" s="530"/>
      <c r="N147" s="532"/>
    </row>
    <row r="148" spans="1:14" s="2" customFormat="1" ht="17.100000000000001" customHeight="1" thickBot="1" x14ac:dyDescent="0.25">
      <c r="A148" s="614"/>
      <c r="B148" s="542"/>
      <c r="C148" s="513"/>
      <c r="D148" s="526"/>
      <c r="E148" s="527"/>
      <c r="F148" s="528"/>
      <c r="G148" s="504"/>
      <c r="H148" s="504"/>
      <c r="I148" s="504"/>
      <c r="J148" s="506"/>
      <c r="K148" s="508"/>
      <c r="L148" s="510"/>
      <c r="M148" s="531"/>
      <c r="N148" s="533"/>
    </row>
    <row r="149" spans="1:14" s="2" customFormat="1" ht="17.100000000000001" customHeight="1" x14ac:dyDescent="0.2">
      <c r="A149" s="534"/>
      <c r="B149" s="541"/>
      <c r="C149" s="529" t="s">
        <v>370</v>
      </c>
      <c r="D149" s="514" t="s">
        <v>112</v>
      </c>
      <c r="E149" s="516"/>
      <c r="F149" s="518">
        <f>E149*$J$149</f>
        <v>0</v>
      </c>
      <c r="G149" s="520">
        <f>J149*0.85</f>
        <v>1283.5</v>
      </c>
      <c r="H149" s="520">
        <f>J149*0.9</f>
        <v>1359</v>
      </c>
      <c r="I149" s="520">
        <f>J149*0.95</f>
        <v>1434.5</v>
      </c>
      <c r="J149" s="521">
        <v>1510</v>
      </c>
      <c r="K149" s="522">
        <f>J149*1.4</f>
        <v>2114</v>
      </c>
      <c r="L149" s="569"/>
      <c r="M149" s="570"/>
      <c r="N149" s="547" t="s">
        <v>220</v>
      </c>
    </row>
    <row r="150" spans="1:14" s="2" customFormat="1" ht="17.100000000000001" customHeight="1" thickBot="1" x14ac:dyDescent="0.25">
      <c r="A150" s="534"/>
      <c r="B150" s="541"/>
      <c r="C150" s="501"/>
      <c r="D150" s="515"/>
      <c r="E150" s="517"/>
      <c r="F150" s="519">
        <f t="shared" ref="F150:F188" si="13">E150*$J$7</f>
        <v>0</v>
      </c>
      <c r="G150" s="503"/>
      <c r="H150" s="503"/>
      <c r="I150" s="503"/>
      <c r="J150" s="505"/>
      <c r="K150" s="507"/>
      <c r="L150" s="509"/>
      <c r="M150" s="530"/>
      <c r="N150" s="532"/>
    </row>
    <row r="151" spans="1:14" s="2" customFormat="1" ht="17.100000000000001" customHeight="1" x14ac:dyDescent="0.2">
      <c r="A151" s="534"/>
      <c r="B151" s="541"/>
      <c r="C151" s="501"/>
      <c r="D151" s="523" t="s">
        <v>215</v>
      </c>
      <c r="E151" s="524"/>
      <c r="F151" s="525">
        <f>E151*$J$149</f>
        <v>0</v>
      </c>
      <c r="G151" s="503"/>
      <c r="H151" s="503"/>
      <c r="I151" s="503"/>
      <c r="J151" s="505"/>
      <c r="K151" s="507"/>
      <c r="L151" s="509"/>
      <c r="M151" s="530"/>
      <c r="N151" s="532"/>
    </row>
    <row r="152" spans="1:14" s="2" customFormat="1" ht="17.100000000000001" customHeight="1" thickBot="1" x14ac:dyDescent="0.25">
      <c r="A152" s="534"/>
      <c r="B152" s="541"/>
      <c r="C152" s="501"/>
      <c r="D152" s="515"/>
      <c r="E152" s="517"/>
      <c r="F152" s="519">
        <f t="shared" si="13"/>
        <v>0</v>
      </c>
      <c r="G152" s="503"/>
      <c r="H152" s="503"/>
      <c r="I152" s="503"/>
      <c r="J152" s="505"/>
      <c r="K152" s="507"/>
      <c r="L152" s="509"/>
      <c r="M152" s="530"/>
      <c r="N152" s="532"/>
    </row>
    <row r="153" spans="1:14" s="2" customFormat="1" ht="17.100000000000001" customHeight="1" x14ac:dyDescent="0.2">
      <c r="A153" s="534"/>
      <c r="B153" s="541"/>
      <c r="C153" s="501"/>
      <c r="D153" s="523" t="s">
        <v>216</v>
      </c>
      <c r="E153" s="524"/>
      <c r="F153" s="525">
        <f>E153*$J$149</f>
        <v>0</v>
      </c>
      <c r="G153" s="503"/>
      <c r="H153" s="503"/>
      <c r="I153" s="503"/>
      <c r="J153" s="505"/>
      <c r="K153" s="507"/>
      <c r="L153" s="509"/>
      <c r="M153" s="530"/>
      <c r="N153" s="532"/>
    </row>
    <row r="154" spans="1:14" s="2" customFormat="1" ht="17.100000000000001" customHeight="1" thickBot="1" x14ac:dyDescent="0.25">
      <c r="A154" s="534"/>
      <c r="B154" s="541"/>
      <c r="C154" s="501"/>
      <c r="D154" s="515"/>
      <c r="E154" s="517"/>
      <c r="F154" s="519">
        <f t="shared" si="13"/>
        <v>0</v>
      </c>
      <c r="G154" s="503"/>
      <c r="H154" s="503"/>
      <c r="I154" s="503"/>
      <c r="J154" s="505"/>
      <c r="K154" s="507"/>
      <c r="L154" s="509"/>
      <c r="M154" s="530"/>
      <c r="N154" s="532"/>
    </row>
    <row r="155" spans="1:14" s="2" customFormat="1" ht="17.100000000000001" customHeight="1" x14ac:dyDescent="0.2">
      <c r="A155" s="534"/>
      <c r="B155" s="541"/>
      <c r="C155" s="501"/>
      <c r="D155" s="523" t="s">
        <v>69</v>
      </c>
      <c r="E155" s="524"/>
      <c r="F155" s="525">
        <f>E155*$J$149</f>
        <v>0</v>
      </c>
      <c r="G155" s="503"/>
      <c r="H155" s="503"/>
      <c r="I155" s="503"/>
      <c r="J155" s="505"/>
      <c r="K155" s="507"/>
      <c r="L155" s="509"/>
      <c r="M155" s="530"/>
      <c r="N155" s="532"/>
    </row>
    <row r="156" spans="1:14" s="2" customFormat="1" ht="17.100000000000001" customHeight="1" thickBot="1" x14ac:dyDescent="0.25">
      <c r="A156" s="534"/>
      <c r="B156" s="541"/>
      <c r="C156" s="501"/>
      <c r="D156" s="515"/>
      <c r="E156" s="517"/>
      <c r="F156" s="519">
        <f t="shared" si="13"/>
        <v>0</v>
      </c>
      <c r="G156" s="503"/>
      <c r="H156" s="503"/>
      <c r="I156" s="503"/>
      <c r="J156" s="505"/>
      <c r="K156" s="507"/>
      <c r="L156" s="509"/>
      <c r="M156" s="530"/>
      <c r="N156" s="532"/>
    </row>
    <row r="157" spans="1:14" s="2" customFormat="1" ht="17.100000000000001" customHeight="1" x14ac:dyDescent="0.2">
      <c r="A157" s="534"/>
      <c r="B157" s="541"/>
      <c r="C157" s="501"/>
      <c r="D157" s="523" t="s">
        <v>115</v>
      </c>
      <c r="E157" s="524"/>
      <c r="F157" s="525">
        <f>E157*$J$149</f>
        <v>0</v>
      </c>
      <c r="G157" s="503"/>
      <c r="H157" s="503"/>
      <c r="I157" s="503"/>
      <c r="J157" s="505"/>
      <c r="K157" s="507"/>
      <c r="L157" s="509"/>
      <c r="M157" s="530"/>
      <c r="N157" s="532"/>
    </row>
    <row r="158" spans="1:14" s="2" customFormat="1" ht="17.100000000000001" customHeight="1" thickBot="1" x14ac:dyDescent="0.25">
      <c r="A158" s="534"/>
      <c r="B158" s="541"/>
      <c r="C158" s="502"/>
      <c r="D158" s="526"/>
      <c r="E158" s="527"/>
      <c r="F158" s="528">
        <f t="shared" si="13"/>
        <v>0</v>
      </c>
      <c r="G158" s="504"/>
      <c r="H158" s="504"/>
      <c r="I158" s="504"/>
      <c r="J158" s="506"/>
      <c r="K158" s="508"/>
      <c r="L158" s="510"/>
      <c r="M158" s="531"/>
      <c r="N158" s="532"/>
    </row>
    <row r="159" spans="1:14" s="2" customFormat="1" ht="17.100000000000001" customHeight="1" x14ac:dyDescent="0.2">
      <c r="A159" s="534"/>
      <c r="B159" s="541"/>
      <c r="C159" s="511" t="s">
        <v>218</v>
      </c>
      <c r="D159" s="514" t="s">
        <v>112</v>
      </c>
      <c r="E159" s="516">
        <v>2</v>
      </c>
      <c r="F159" s="518">
        <f>E159*$J$149</f>
        <v>3020</v>
      </c>
      <c r="G159" s="520">
        <f>J159*0.85</f>
        <v>1283.5</v>
      </c>
      <c r="H159" s="520">
        <f>J159*0.9</f>
        <v>1359</v>
      </c>
      <c r="I159" s="520">
        <f>J159*0.95</f>
        <v>1434.5</v>
      </c>
      <c r="J159" s="521">
        <v>1510</v>
      </c>
      <c r="K159" s="522">
        <f>J159*1.4</f>
        <v>2114</v>
      </c>
      <c r="L159" s="569"/>
      <c r="M159" s="570"/>
      <c r="N159" s="532"/>
    </row>
    <row r="160" spans="1:14" s="2" customFormat="1" ht="17.100000000000001" customHeight="1" thickBot="1" x14ac:dyDescent="0.25">
      <c r="A160" s="534"/>
      <c r="B160" s="541"/>
      <c r="C160" s="512"/>
      <c r="D160" s="515"/>
      <c r="E160" s="517"/>
      <c r="F160" s="519">
        <f t="shared" ref="F160" si="14">E160*$J$7</f>
        <v>0</v>
      </c>
      <c r="G160" s="503"/>
      <c r="H160" s="503"/>
      <c r="I160" s="503"/>
      <c r="J160" s="505"/>
      <c r="K160" s="507"/>
      <c r="L160" s="509"/>
      <c r="M160" s="530"/>
      <c r="N160" s="532"/>
    </row>
    <row r="161" spans="1:14" s="2" customFormat="1" ht="17.100000000000001" customHeight="1" x14ac:dyDescent="0.2">
      <c r="A161" s="534"/>
      <c r="B161" s="541"/>
      <c r="C161" s="512"/>
      <c r="D161" s="523" t="s">
        <v>215</v>
      </c>
      <c r="E161" s="524">
        <v>5</v>
      </c>
      <c r="F161" s="525">
        <f>E161*$J$149</f>
        <v>7550</v>
      </c>
      <c r="G161" s="503"/>
      <c r="H161" s="503"/>
      <c r="I161" s="503"/>
      <c r="J161" s="505"/>
      <c r="K161" s="507"/>
      <c r="L161" s="509"/>
      <c r="M161" s="530"/>
      <c r="N161" s="532"/>
    </row>
    <row r="162" spans="1:14" s="2" customFormat="1" ht="17.100000000000001" customHeight="1" thickBot="1" x14ac:dyDescent="0.25">
      <c r="A162" s="534"/>
      <c r="B162" s="541"/>
      <c r="C162" s="512"/>
      <c r="D162" s="515"/>
      <c r="E162" s="517"/>
      <c r="F162" s="519">
        <f t="shared" ref="F162" si="15">E162*$J$7</f>
        <v>0</v>
      </c>
      <c r="G162" s="503"/>
      <c r="H162" s="503"/>
      <c r="I162" s="503"/>
      <c r="J162" s="505"/>
      <c r="K162" s="507"/>
      <c r="L162" s="509"/>
      <c r="M162" s="530"/>
      <c r="N162" s="532"/>
    </row>
    <row r="163" spans="1:14" s="2" customFormat="1" ht="17.100000000000001" customHeight="1" x14ac:dyDescent="0.2">
      <c r="A163" s="534"/>
      <c r="B163" s="541"/>
      <c r="C163" s="512"/>
      <c r="D163" s="523" t="s">
        <v>216</v>
      </c>
      <c r="E163" s="524">
        <v>5</v>
      </c>
      <c r="F163" s="525">
        <f>E163*$J$149</f>
        <v>7550</v>
      </c>
      <c r="G163" s="503"/>
      <c r="H163" s="503"/>
      <c r="I163" s="503"/>
      <c r="J163" s="505"/>
      <c r="K163" s="507"/>
      <c r="L163" s="509"/>
      <c r="M163" s="530"/>
      <c r="N163" s="532"/>
    </row>
    <row r="164" spans="1:14" s="2" customFormat="1" ht="17.100000000000001" customHeight="1" thickBot="1" x14ac:dyDescent="0.25">
      <c r="A164" s="534"/>
      <c r="B164" s="541"/>
      <c r="C164" s="512"/>
      <c r="D164" s="515"/>
      <c r="E164" s="517"/>
      <c r="F164" s="519">
        <f t="shared" ref="F164" si="16">E164*$J$7</f>
        <v>0</v>
      </c>
      <c r="G164" s="503"/>
      <c r="H164" s="503"/>
      <c r="I164" s="503"/>
      <c r="J164" s="505"/>
      <c r="K164" s="507"/>
      <c r="L164" s="509"/>
      <c r="M164" s="530"/>
      <c r="N164" s="532"/>
    </row>
    <row r="165" spans="1:14" s="2" customFormat="1" ht="17.100000000000001" customHeight="1" x14ac:dyDescent="0.2">
      <c r="A165" s="534"/>
      <c r="B165" s="541"/>
      <c r="C165" s="512"/>
      <c r="D165" s="523" t="s">
        <v>69</v>
      </c>
      <c r="E165" s="524">
        <v>2</v>
      </c>
      <c r="F165" s="525">
        <f>E165*$J$149</f>
        <v>3020</v>
      </c>
      <c r="G165" s="503"/>
      <c r="H165" s="503"/>
      <c r="I165" s="503"/>
      <c r="J165" s="505"/>
      <c r="K165" s="507"/>
      <c r="L165" s="509"/>
      <c r="M165" s="530"/>
      <c r="N165" s="532"/>
    </row>
    <row r="166" spans="1:14" s="2" customFormat="1" ht="17.100000000000001" customHeight="1" thickBot="1" x14ac:dyDescent="0.25">
      <c r="A166" s="534"/>
      <c r="B166" s="541"/>
      <c r="C166" s="512"/>
      <c r="D166" s="515"/>
      <c r="E166" s="517"/>
      <c r="F166" s="519">
        <f t="shared" ref="F166" si="17">E166*$J$7</f>
        <v>0</v>
      </c>
      <c r="G166" s="503"/>
      <c r="H166" s="503"/>
      <c r="I166" s="503"/>
      <c r="J166" s="505"/>
      <c r="K166" s="507"/>
      <c r="L166" s="509"/>
      <c r="M166" s="530"/>
      <c r="N166" s="532"/>
    </row>
    <row r="167" spans="1:14" s="2" customFormat="1" ht="17.100000000000001" customHeight="1" x14ac:dyDescent="0.2">
      <c r="A167" s="534"/>
      <c r="B167" s="541"/>
      <c r="C167" s="512"/>
      <c r="D167" s="523" t="s">
        <v>115</v>
      </c>
      <c r="E167" s="524">
        <v>2</v>
      </c>
      <c r="F167" s="525">
        <f>E167*$J$149</f>
        <v>3020</v>
      </c>
      <c r="G167" s="503"/>
      <c r="H167" s="503"/>
      <c r="I167" s="503"/>
      <c r="J167" s="505"/>
      <c r="K167" s="507"/>
      <c r="L167" s="509"/>
      <c r="M167" s="530"/>
      <c r="N167" s="532"/>
    </row>
    <row r="168" spans="1:14" s="2" customFormat="1" ht="17.100000000000001" customHeight="1" thickBot="1" x14ac:dyDescent="0.25">
      <c r="A168" s="534"/>
      <c r="B168" s="541"/>
      <c r="C168" s="513"/>
      <c r="D168" s="526"/>
      <c r="E168" s="527"/>
      <c r="F168" s="528">
        <f t="shared" ref="F168" si="18">E168*$J$7</f>
        <v>0</v>
      </c>
      <c r="G168" s="504"/>
      <c r="H168" s="504"/>
      <c r="I168" s="504"/>
      <c r="J168" s="506"/>
      <c r="K168" s="508"/>
      <c r="L168" s="510"/>
      <c r="M168" s="531"/>
      <c r="N168" s="532"/>
    </row>
    <row r="169" spans="1:14" s="2" customFormat="1" ht="17.100000000000001" customHeight="1" x14ac:dyDescent="0.2">
      <c r="A169" s="534"/>
      <c r="B169" s="541"/>
      <c r="C169" s="529" t="s">
        <v>372</v>
      </c>
      <c r="D169" s="514" t="s">
        <v>112</v>
      </c>
      <c r="E169" s="516"/>
      <c r="F169" s="518">
        <f>E169*$J$149</f>
        <v>0</v>
      </c>
      <c r="G169" s="520">
        <f>J169*0.85</f>
        <v>1283.5</v>
      </c>
      <c r="H169" s="520">
        <f>J169*0.9</f>
        <v>1359</v>
      </c>
      <c r="I169" s="520">
        <f>J169*0.95</f>
        <v>1434.5</v>
      </c>
      <c r="J169" s="521">
        <v>1510</v>
      </c>
      <c r="K169" s="522">
        <f>J169*1.4</f>
        <v>2114</v>
      </c>
      <c r="L169" s="569"/>
      <c r="M169" s="570"/>
      <c r="N169" s="532"/>
    </row>
    <row r="170" spans="1:14" s="2" customFormat="1" ht="17.100000000000001" customHeight="1" thickBot="1" x14ac:dyDescent="0.25">
      <c r="A170" s="534"/>
      <c r="B170" s="541"/>
      <c r="C170" s="501"/>
      <c r="D170" s="515"/>
      <c r="E170" s="517"/>
      <c r="F170" s="519">
        <f t="shared" ref="F170" si="19">E170*$J$7</f>
        <v>0</v>
      </c>
      <c r="G170" s="503"/>
      <c r="H170" s="503"/>
      <c r="I170" s="503"/>
      <c r="J170" s="505"/>
      <c r="K170" s="507"/>
      <c r="L170" s="509"/>
      <c r="M170" s="530"/>
      <c r="N170" s="532"/>
    </row>
    <row r="171" spans="1:14" s="2" customFormat="1" ht="17.100000000000001" customHeight="1" x14ac:dyDescent="0.2">
      <c r="A171" s="534"/>
      <c r="B171" s="541"/>
      <c r="C171" s="501"/>
      <c r="D171" s="523" t="s">
        <v>215</v>
      </c>
      <c r="E171" s="524"/>
      <c r="F171" s="525">
        <f>E171*$J$149</f>
        <v>0</v>
      </c>
      <c r="G171" s="503"/>
      <c r="H171" s="503"/>
      <c r="I171" s="503"/>
      <c r="J171" s="505"/>
      <c r="K171" s="507"/>
      <c r="L171" s="509"/>
      <c r="M171" s="530"/>
      <c r="N171" s="532"/>
    </row>
    <row r="172" spans="1:14" s="2" customFormat="1" ht="17.100000000000001" customHeight="1" thickBot="1" x14ac:dyDescent="0.25">
      <c r="A172" s="534"/>
      <c r="B172" s="541"/>
      <c r="C172" s="501"/>
      <c r="D172" s="515"/>
      <c r="E172" s="517"/>
      <c r="F172" s="519">
        <f t="shared" ref="F172" si="20">E172*$J$7</f>
        <v>0</v>
      </c>
      <c r="G172" s="503"/>
      <c r="H172" s="503"/>
      <c r="I172" s="503"/>
      <c r="J172" s="505"/>
      <c r="K172" s="507"/>
      <c r="L172" s="509"/>
      <c r="M172" s="530"/>
      <c r="N172" s="532"/>
    </row>
    <row r="173" spans="1:14" s="2" customFormat="1" ht="17.100000000000001" customHeight="1" x14ac:dyDescent="0.2">
      <c r="A173" s="534"/>
      <c r="B173" s="541"/>
      <c r="C173" s="501"/>
      <c r="D173" s="523" t="s">
        <v>216</v>
      </c>
      <c r="E173" s="524"/>
      <c r="F173" s="525">
        <f>E173*$J$149</f>
        <v>0</v>
      </c>
      <c r="G173" s="503"/>
      <c r="H173" s="503"/>
      <c r="I173" s="503"/>
      <c r="J173" s="505"/>
      <c r="K173" s="507"/>
      <c r="L173" s="509"/>
      <c r="M173" s="530"/>
      <c r="N173" s="532"/>
    </row>
    <row r="174" spans="1:14" s="2" customFormat="1" ht="17.100000000000001" customHeight="1" thickBot="1" x14ac:dyDescent="0.25">
      <c r="A174" s="534"/>
      <c r="B174" s="541"/>
      <c r="C174" s="501"/>
      <c r="D174" s="515"/>
      <c r="E174" s="517"/>
      <c r="F174" s="519">
        <f t="shared" ref="F174" si="21">E174*$J$7</f>
        <v>0</v>
      </c>
      <c r="G174" s="503"/>
      <c r="H174" s="503"/>
      <c r="I174" s="503"/>
      <c r="J174" s="505"/>
      <c r="K174" s="507"/>
      <c r="L174" s="509"/>
      <c r="M174" s="530"/>
      <c r="N174" s="532"/>
    </row>
    <row r="175" spans="1:14" s="2" customFormat="1" ht="17.100000000000001" customHeight="1" x14ac:dyDescent="0.2">
      <c r="A175" s="534"/>
      <c r="B175" s="541"/>
      <c r="C175" s="501"/>
      <c r="D175" s="523" t="s">
        <v>69</v>
      </c>
      <c r="E175" s="524"/>
      <c r="F175" s="525">
        <f>E175*$J$149</f>
        <v>0</v>
      </c>
      <c r="G175" s="503"/>
      <c r="H175" s="503"/>
      <c r="I175" s="503"/>
      <c r="J175" s="505"/>
      <c r="K175" s="507"/>
      <c r="L175" s="509"/>
      <c r="M175" s="530"/>
      <c r="N175" s="532"/>
    </row>
    <row r="176" spans="1:14" s="2" customFormat="1" ht="17.100000000000001" customHeight="1" thickBot="1" x14ac:dyDescent="0.25">
      <c r="A176" s="534"/>
      <c r="B176" s="541"/>
      <c r="C176" s="501"/>
      <c r="D176" s="515"/>
      <c r="E176" s="517"/>
      <c r="F176" s="519">
        <f t="shared" ref="F176" si="22">E176*$J$7</f>
        <v>0</v>
      </c>
      <c r="G176" s="503"/>
      <c r="H176" s="503"/>
      <c r="I176" s="503"/>
      <c r="J176" s="505"/>
      <c r="K176" s="507"/>
      <c r="L176" s="509"/>
      <c r="M176" s="530"/>
      <c r="N176" s="532"/>
    </row>
    <row r="177" spans="1:14" s="2" customFormat="1" ht="17.100000000000001" customHeight="1" x14ac:dyDescent="0.2">
      <c r="A177" s="534"/>
      <c r="B177" s="541"/>
      <c r="C177" s="501"/>
      <c r="D177" s="523" t="s">
        <v>115</v>
      </c>
      <c r="E177" s="524"/>
      <c r="F177" s="525">
        <f>E177*$J$149</f>
        <v>0</v>
      </c>
      <c r="G177" s="503"/>
      <c r="H177" s="503"/>
      <c r="I177" s="503"/>
      <c r="J177" s="505"/>
      <c r="K177" s="507"/>
      <c r="L177" s="509"/>
      <c r="M177" s="530"/>
      <c r="N177" s="532"/>
    </row>
    <row r="178" spans="1:14" s="2" customFormat="1" ht="17.100000000000001" customHeight="1" thickBot="1" x14ac:dyDescent="0.25">
      <c r="A178" s="534"/>
      <c r="B178" s="541"/>
      <c r="C178" s="502"/>
      <c r="D178" s="526"/>
      <c r="E178" s="527"/>
      <c r="F178" s="528">
        <f t="shared" ref="F178" si="23">E178*$J$7</f>
        <v>0</v>
      </c>
      <c r="G178" s="504"/>
      <c r="H178" s="504"/>
      <c r="I178" s="504"/>
      <c r="J178" s="506"/>
      <c r="K178" s="508"/>
      <c r="L178" s="510"/>
      <c r="M178" s="531"/>
      <c r="N178" s="532"/>
    </row>
    <row r="179" spans="1:14" s="2" customFormat="1" ht="17.100000000000001" customHeight="1" x14ac:dyDescent="0.2">
      <c r="A179" s="534"/>
      <c r="B179" s="541"/>
      <c r="C179" s="512" t="s">
        <v>226</v>
      </c>
      <c r="D179" s="585" t="s">
        <v>112</v>
      </c>
      <c r="E179" s="577">
        <v>2</v>
      </c>
      <c r="F179" s="525">
        <f>E179*$J$149</f>
        <v>3020</v>
      </c>
      <c r="G179" s="503">
        <f>J179*0.85</f>
        <v>1283.5</v>
      </c>
      <c r="H179" s="503">
        <f>J179*0.9</f>
        <v>1359</v>
      </c>
      <c r="I179" s="503">
        <f>J179*0.95</f>
        <v>1434.5</v>
      </c>
      <c r="J179" s="505">
        <v>1510</v>
      </c>
      <c r="K179" s="507">
        <f>J179*1.4</f>
        <v>2114</v>
      </c>
      <c r="L179" s="509"/>
      <c r="M179" s="530"/>
      <c r="N179" s="532"/>
    </row>
    <row r="180" spans="1:14" s="2" customFormat="1" ht="17.100000000000001" customHeight="1" thickBot="1" x14ac:dyDescent="0.25">
      <c r="A180" s="534"/>
      <c r="B180" s="541"/>
      <c r="C180" s="512"/>
      <c r="D180" s="515"/>
      <c r="E180" s="517"/>
      <c r="F180" s="519">
        <f t="shared" si="13"/>
        <v>0</v>
      </c>
      <c r="G180" s="503"/>
      <c r="H180" s="503"/>
      <c r="I180" s="503"/>
      <c r="J180" s="505"/>
      <c r="K180" s="507"/>
      <c r="L180" s="509"/>
      <c r="M180" s="530"/>
      <c r="N180" s="532"/>
    </row>
    <row r="181" spans="1:14" s="2" customFormat="1" ht="17.100000000000001" customHeight="1" x14ac:dyDescent="0.2">
      <c r="A181" s="534"/>
      <c r="B181" s="541"/>
      <c r="C181" s="512"/>
      <c r="D181" s="523" t="s">
        <v>215</v>
      </c>
      <c r="E181" s="524">
        <v>5</v>
      </c>
      <c r="F181" s="525">
        <f>E181*$J$149</f>
        <v>7550</v>
      </c>
      <c r="G181" s="503"/>
      <c r="H181" s="503"/>
      <c r="I181" s="503"/>
      <c r="J181" s="505"/>
      <c r="K181" s="507"/>
      <c r="L181" s="509"/>
      <c r="M181" s="530"/>
      <c r="N181" s="532"/>
    </row>
    <row r="182" spans="1:14" s="2" customFormat="1" ht="17.100000000000001" customHeight="1" thickBot="1" x14ac:dyDescent="0.25">
      <c r="A182" s="534"/>
      <c r="B182" s="541"/>
      <c r="C182" s="512"/>
      <c r="D182" s="515"/>
      <c r="E182" s="517"/>
      <c r="F182" s="519">
        <f t="shared" si="13"/>
        <v>0</v>
      </c>
      <c r="G182" s="503"/>
      <c r="H182" s="503"/>
      <c r="I182" s="503"/>
      <c r="J182" s="505"/>
      <c r="K182" s="507"/>
      <c r="L182" s="509"/>
      <c r="M182" s="530"/>
      <c r="N182" s="532"/>
    </row>
    <row r="183" spans="1:14" s="2" customFormat="1" ht="17.100000000000001" customHeight="1" x14ac:dyDescent="0.2">
      <c r="A183" s="534"/>
      <c r="B183" s="541"/>
      <c r="C183" s="512"/>
      <c r="D183" s="523" t="s">
        <v>216</v>
      </c>
      <c r="E183" s="524">
        <v>5</v>
      </c>
      <c r="F183" s="525">
        <f>E183*$J$149</f>
        <v>7550</v>
      </c>
      <c r="G183" s="503"/>
      <c r="H183" s="503"/>
      <c r="I183" s="503"/>
      <c r="J183" s="505"/>
      <c r="K183" s="507"/>
      <c r="L183" s="509"/>
      <c r="M183" s="530"/>
      <c r="N183" s="532"/>
    </row>
    <row r="184" spans="1:14" s="2" customFormat="1" ht="17.100000000000001" customHeight="1" thickBot="1" x14ac:dyDescent="0.25">
      <c r="A184" s="534"/>
      <c r="B184" s="541"/>
      <c r="C184" s="512"/>
      <c r="D184" s="515"/>
      <c r="E184" s="517"/>
      <c r="F184" s="519">
        <f t="shared" si="13"/>
        <v>0</v>
      </c>
      <c r="G184" s="503"/>
      <c r="H184" s="503"/>
      <c r="I184" s="503"/>
      <c r="J184" s="505"/>
      <c r="K184" s="507"/>
      <c r="L184" s="509"/>
      <c r="M184" s="530"/>
      <c r="N184" s="532"/>
    </row>
    <row r="185" spans="1:14" s="2" customFormat="1" ht="17.100000000000001" customHeight="1" x14ac:dyDescent="0.2">
      <c r="A185" s="534"/>
      <c r="B185" s="541"/>
      <c r="C185" s="512"/>
      <c r="D185" s="523" t="s">
        <v>69</v>
      </c>
      <c r="E185" s="524">
        <v>2</v>
      </c>
      <c r="F185" s="525">
        <f>E185*$J$149</f>
        <v>3020</v>
      </c>
      <c r="G185" s="503"/>
      <c r="H185" s="503"/>
      <c r="I185" s="503"/>
      <c r="J185" s="505"/>
      <c r="K185" s="507"/>
      <c r="L185" s="509"/>
      <c r="M185" s="530"/>
      <c r="N185" s="532"/>
    </row>
    <row r="186" spans="1:14" s="2" customFormat="1" ht="17.100000000000001" customHeight="1" thickBot="1" x14ac:dyDescent="0.25">
      <c r="A186" s="534"/>
      <c r="B186" s="541"/>
      <c r="C186" s="512"/>
      <c r="D186" s="515"/>
      <c r="E186" s="517"/>
      <c r="F186" s="519">
        <f t="shared" si="13"/>
        <v>0</v>
      </c>
      <c r="G186" s="503"/>
      <c r="H186" s="503"/>
      <c r="I186" s="503"/>
      <c r="J186" s="505"/>
      <c r="K186" s="507"/>
      <c r="L186" s="509"/>
      <c r="M186" s="530"/>
      <c r="N186" s="532"/>
    </row>
    <row r="187" spans="1:14" s="2" customFormat="1" ht="17.100000000000001" customHeight="1" x14ac:dyDescent="0.2">
      <c r="A187" s="534"/>
      <c r="B187" s="541"/>
      <c r="C187" s="512"/>
      <c r="D187" s="523" t="s">
        <v>115</v>
      </c>
      <c r="E187" s="524">
        <v>2</v>
      </c>
      <c r="F187" s="525">
        <f>E187*$J$149</f>
        <v>3020</v>
      </c>
      <c r="G187" s="503"/>
      <c r="H187" s="503"/>
      <c r="I187" s="503"/>
      <c r="J187" s="505"/>
      <c r="K187" s="507"/>
      <c r="L187" s="509"/>
      <c r="M187" s="530"/>
      <c r="N187" s="532"/>
    </row>
    <row r="188" spans="1:14" s="2" customFormat="1" ht="17.100000000000001" customHeight="1" thickBot="1" x14ac:dyDescent="0.25">
      <c r="A188" s="535"/>
      <c r="B188" s="543"/>
      <c r="C188" s="513"/>
      <c r="D188" s="526"/>
      <c r="E188" s="517"/>
      <c r="F188" s="519">
        <f t="shared" si="13"/>
        <v>0</v>
      </c>
      <c r="G188" s="504"/>
      <c r="H188" s="504"/>
      <c r="I188" s="504"/>
      <c r="J188" s="506"/>
      <c r="K188" s="508"/>
      <c r="L188" s="510"/>
      <c r="M188" s="531"/>
      <c r="N188" s="581"/>
    </row>
    <row r="189" spans="1:14" s="2" customFormat="1" ht="21" customHeight="1" thickBot="1" x14ac:dyDescent="0.25">
      <c r="A189" s="578" t="s">
        <v>159</v>
      </c>
      <c r="B189" s="579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80"/>
    </row>
    <row r="190" spans="1:14" s="2" customFormat="1" ht="17.100000000000001" customHeight="1" x14ac:dyDescent="0.2">
      <c r="A190" s="617"/>
      <c r="B190" s="540"/>
      <c r="C190" s="564" t="s">
        <v>192</v>
      </c>
      <c r="D190" s="536" t="s">
        <v>160</v>
      </c>
      <c r="E190" s="538"/>
      <c r="F190" s="586">
        <f>E190*$J$190</f>
        <v>0</v>
      </c>
      <c r="G190" s="549">
        <f>J190*0.85</f>
        <v>782</v>
      </c>
      <c r="H190" s="549">
        <f>J190*0.9</f>
        <v>828</v>
      </c>
      <c r="I190" s="549">
        <f>J190*0.95</f>
        <v>874</v>
      </c>
      <c r="J190" s="550">
        <v>920</v>
      </c>
      <c r="K190" s="588">
        <f>J190*1.4</f>
        <v>1288</v>
      </c>
      <c r="L190" s="572">
        <v>20</v>
      </c>
      <c r="M190" s="589">
        <v>0.8</v>
      </c>
      <c r="N190" s="544" t="s">
        <v>168</v>
      </c>
    </row>
    <row r="191" spans="1:14" s="2" customFormat="1" ht="17.100000000000001" customHeight="1" thickBot="1" x14ac:dyDescent="0.25">
      <c r="A191" s="534"/>
      <c r="B191" s="541"/>
      <c r="C191" s="512"/>
      <c r="D191" s="537"/>
      <c r="E191" s="539"/>
      <c r="F191" s="576"/>
      <c r="G191" s="503"/>
      <c r="H191" s="503"/>
      <c r="I191" s="503"/>
      <c r="J191" s="505"/>
      <c r="K191" s="507"/>
      <c r="L191" s="509"/>
      <c r="M191" s="530"/>
      <c r="N191" s="532"/>
    </row>
    <row r="192" spans="1:14" s="2" customFormat="1" ht="17.100000000000001" customHeight="1" x14ac:dyDescent="0.2">
      <c r="A192" s="534"/>
      <c r="B192" s="541"/>
      <c r="C192" s="512"/>
      <c r="D192" s="536" t="s">
        <v>161</v>
      </c>
      <c r="E192" s="538"/>
      <c r="F192" s="586">
        <f>E192*$J$190</f>
        <v>0</v>
      </c>
      <c r="G192" s="503"/>
      <c r="H192" s="503"/>
      <c r="I192" s="503"/>
      <c r="J192" s="505"/>
      <c r="K192" s="507"/>
      <c r="L192" s="509"/>
      <c r="M192" s="530"/>
      <c r="N192" s="532"/>
    </row>
    <row r="193" spans="1:14" s="2" customFormat="1" ht="17.100000000000001" customHeight="1" thickBot="1" x14ac:dyDescent="0.25">
      <c r="A193" s="534"/>
      <c r="B193" s="541"/>
      <c r="C193" s="512"/>
      <c r="D193" s="537"/>
      <c r="E193" s="539"/>
      <c r="F193" s="576"/>
      <c r="G193" s="503"/>
      <c r="H193" s="503"/>
      <c r="I193" s="503"/>
      <c r="J193" s="505"/>
      <c r="K193" s="507"/>
      <c r="L193" s="509"/>
      <c r="M193" s="530"/>
      <c r="N193" s="532"/>
    </row>
    <row r="194" spans="1:14" s="2" customFormat="1" ht="17.100000000000001" customHeight="1" x14ac:dyDescent="0.2">
      <c r="A194" s="534"/>
      <c r="B194" s="541"/>
      <c r="C194" s="512"/>
      <c r="D194" s="523" t="s">
        <v>162</v>
      </c>
      <c r="E194" s="524"/>
      <c r="F194" s="548">
        <f>E194*$J$190</f>
        <v>0</v>
      </c>
      <c r="G194" s="503"/>
      <c r="H194" s="503"/>
      <c r="I194" s="503"/>
      <c r="J194" s="505"/>
      <c r="K194" s="507"/>
      <c r="L194" s="509"/>
      <c r="M194" s="530"/>
      <c r="N194" s="532"/>
    </row>
    <row r="195" spans="1:14" s="2" customFormat="1" ht="17.100000000000001" customHeight="1" thickBot="1" x14ac:dyDescent="0.25">
      <c r="A195" s="534"/>
      <c r="B195" s="541"/>
      <c r="C195" s="512"/>
      <c r="D195" s="515"/>
      <c r="E195" s="517"/>
      <c r="F195" s="519"/>
      <c r="G195" s="503"/>
      <c r="H195" s="503"/>
      <c r="I195" s="503"/>
      <c r="J195" s="505"/>
      <c r="K195" s="507"/>
      <c r="L195" s="509"/>
      <c r="M195" s="530"/>
      <c r="N195" s="532"/>
    </row>
    <row r="196" spans="1:14" s="2" customFormat="1" ht="17.100000000000001" customHeight="1" x14ac:dyDescent="0.2">
      <c r="A196" s="534"/>
      <c r="B196" s="541"/>
      <c r="C196" s="512"/>
      <c r="D196" s="523" t="s">
        <v>163</v>
      </c>
      <c r="E196" s="524"/>
      <c r="F196" s="548">
        <f>E196*$J$190</f>
        <v>0</v>
      </c>
      <c r="G196" s="503"/>
      <c r="H196" s="503"/>
      <c r="I196" s="503"/>
      <c r="J196" s="505"/>
      <c r="K196" s="507"/>
      <c r="L196" s="509"/>
      <c r="M196" s="530"/>
      <c r="N196" s="532"/>
    </row>
    <row r="197" spans="1:14" s="2" customFormat="1" ht="17.100000000000001" customHeight="1" thickBot="1" x14ac:dyDescent="0.25">
      <c r="A197" s="534"/>
      <c r="B197" s="541"/>
      <c r="C197" s="513"/>
      <c r="D197" s="526"/>
      <c r="E197" s="527"/>
      <c r="F197" s="528"/>
      <c r="G197" s="504"/>
      <c r="H197" s="504"/>
      <c r="I197" s="504"/>
      <c r="J197" s="506"/>
      <c r="K197" s="508"/>
      <c r="L197" s="510"/>
      <c r="M197" s="531"/>
      <c r="N197" s="532"/>
    </row>
    <row r="198" spans="1:14" s="2" customFormat="1" ht="17.100000000000001" customHeight="1" x14ac:dyDescent="0.2">
      <c r="A198" s="534"/>
      <c r="B198" s="541"/>
      <c r="C198" s="512" t="s">
        <v>193</v>
      </c>
      <c r="D198" s="585" t="s">
        <v>160</v>
      </c>
      <c r="E198" s="577"/>
      <c r="F198" s="525">
        <f>E198*$J$198</f>
        <v>0</v>
      </c>
      <c r="G198" s="503">
        <f>J198*0.85</f>
        <v>595</v>
      </c>
      <c r="H198" s="503">
        <f>J198*0.9</f>
        <v>630</v>
      </c>
      <c r="I198" s="503">
        <f>J198*0.95</f>
        <v>665</v>
      </c>
      <c r="J198" s="505">
        <v>700</v>
      </c>
      <c r="K198" s="507">
        <f>J198*1.4</f>
        <v>979.99999999999989</v>
      </c>
      <c r="L198" s="509">
        <v>40</v>
      </c>
      <c r="M198" s="530">
        <v>0.4</v>
      </c>
      <c r="N198" s="532"/>
    </row>
    <row r="199" spans="1:14" s="2" customFormat="1" ht="17.100000000000001" customHeight="1" thickBot="1" x14ac:dyDescent="0.25">
      <c r="A199" s="534"/>
      <c r="B199" s="541"/>
      <c r="C199" s="512"/>
      <c r="D199" s="515"/>
      <c r="E199" s="517"/>
      <c r="F199" s="519">
        <f t="shared" ref="F199:F205" si="24">E199*$J$7</f>
        <v>0</v>
      </c>
      <c r="G199" s="503"/>
      <c r="H199" s="503"/>
      <c r="I199" s="503"/>
      <c r="J199" s="505"/>
      <c r="K199" s="507"/>
      <c r="L199" s="509"/>
      <c r="M199" s="530"/>
      <c r="N199" s="532"/>
    </row>
    <row r="200" spans="1:14" s="2" customFormat="1" ht="17.100000000000001" customHeight="1" x14ac:dyDescent="0.2">
      <c r="A200" s="534"/>
      <c r="B200" s="541"/>
      <c r="C200" s="512"/>
      <c r="D200" s="536" t="s">
        <v>161</v>
      </c>
      <c r="E200" s="538"/>
      <c r="F200" s="575">
        <f>E200*$J$198</f>
        <v>0</v>
      </c>
      <c r="G200" s="503"/>
      <c r="H200" s="503"/>
      <c r="I200" s="503"/>
      <c r="J200" s="505"/>
      <c r="K200" s="507"/>
      <c r="L200" s="509"/>
      <c r="M200" s="530"/>
      <c r="N200" s="532"/>
    </row>
    <row r="201" spans="1:14" s="2" customFormat="1" ht="17.100000000000001" customHeight="1" thickBot="1" x14ac:dyDescent="0.25">
      <c r="A201" s="534"/>
      <c r="B201" s="541"/>
      <c r="C201" s="512"/>
      <c r="D201" s="537"/>
      <c r="E201" s="539"/>
      <c r="F201" s="576">
        <f t="shared" si="24"/>
        <v>0</v>
      </c>
      <c r="G201" s="503"/>
      <c r="H201" s="503"/>
      <c r="I201" s="503"/>
      <c r="J201" s="505"/>
      <c r="K201" s="507"/>
      <c r="L201" s="509"/>
      <c r="M201" s="530"/>
      <c r="N201" s="532"/>
    </row>
    <row r="202" spans="1:14" s="2" customFormat="1" ht="17.100000000000001" customHeight="1" x14ac:dyDescent="0.2">
      <c r="A202" s="534"/>
      <c r="B202" s="541"/>
      <c r="C202" s="512"/>
      <c r="D202" s="523" t="s">
        <v>162</v>
      </c>
      <c r="E202" s="524"/>
      <c r="F202" s="525">
        <f>E202*$J$198</f>
        <v>0</v>
      </c>
      <c r="G202" s="503"/>
      <c r="H202" s="503"/>
      <c r="I202" s="503"/>
      <c r="J202" s="505"/>
      <c r="K202" s="507"/>
      <c r="L202" s="509"/>
      <c r="M202" s="530"/>
      <c r="N202" s="532"/>
    </row>
    <row r="203" spans="1:14" s="2" customFormat="1" ht="17.100000000000001" customHeight="1" thickBot="1" x14ac:dyDescent="0.25">
      <c r="A203" s="534"/>
      <c r="B203" s="541"/>
      <c r="C203" s="512"/>
      <c r="D203" s="515"/>
      <c r="E203" s="517"/>
      <c r="F203" s="519">
        <f t="shared" si="24"/>
        <v>0</v>
      </c>
      <c r="G203" s="503"/>
      <c r="H203" s="503"/>
      <c r="I203" s="503"/>
      <c r="J203" s="505"/>
      <c r="K203" s="507"/>
      <c r="L203" s="509"/>
      <c r="M203" s="530"/>
      <c r="N203" s="532"/>
    </row>
    <row r="204" spans="1:14" s="2" customFormat="1" ht="17.100000000000001" customHeight="1" x14ac:dyDescent="0.2">
      <c r="A204" s="534"/>
      <c r="B204" s="541"/>
      <c r="C204" s="512"/>
      <c r="D204" s="523" t="s">
        <v>163</v>
      </c>
      <c r="E204" s="524"/>
      <c r="F204" s="525">
        <f>E204*$J$198</f>
        <v>0</v>
      </c>
      <c r="G204" s="503"/>
      <c r="H204" s="503"/>
      <c r="I204" s="503"/>
      <c r="J204" s="505"/>
      <c r="K204" s="507"/>
      <c r="L204" s="509"/>
      <c r="M204" s="530"/>
      <c r="N204" s="532"/>
    </row>
    <row r="205" spans="1:14" s="2" customFormat="1" ht="17.100000000000001" customHeight="1" thickBot="1" x14ac:dyDescent="0.25">
      <c r="A205" s="614"/>
      <c r="B205" s="542"/>
      <c r="C205" s="513"/>
      <c r="D205" s="526"/>
      <c r="E205" s="527"/>
      <c r="F205" s="528">
        <f t="shared" si="24"/>
        <v>0</v>
      </c>
      <c r="G205" s="504"/>
      <c r="H205" s="504"/>
      <c r="I205" s="504"/>
      <c r="J205" s="506"/>
      <c r="K205" s="508"/>
      <c r="L205" s="510"/>
      <c r="M205" s="531"/>
      <c r="N205" s="533"/>
    </row>
    <row r="206" spans="1:14" s="2" customFormat="1" ht="17.100000000000001" customHeight="1" x14ac:dyDescent="0.2">
      <c r="A206" s="613"/>
      <c r="B206" s="618"/>
      <c r="C206" s="511" t="s">
        <v>194</v>
      </c>
      <c r="D206" s="514" t="s">
        <v>160</v>
      </c>
      <c r="E206" s="516"/>
      <c r="F206" s="518">
        <f>E206*$J$206</f>
        <v>0</v>
      </c>
      <c r="G206" s="520">
        <f>J206*0.85</f>
        <v>833</v>
      </c>
      <c r="H206" s="520">
        <f>J206*0.9</f>
        <v>882</v>
      </c>
      <c r="I206" s="520">
        <f>J206*0.95</f>
        <v>931</v>
      </c>
      <c r="J206" s="521">
        <v>980</v>
      </c>
      <c r="K206" s="522">
        <f>J206*1.4</f>
        <v>1372</v>
      </c>
      <c r="L206" s="569">
        <v>20</v>
      </c>
      <c r="M206" s="570">
        <v>0.8</v>
      </c>
      <c r="N206" s="547" t="s">
        <v>169</v>
      </c>
    </row>
    <row r="207" spans="1:14" s="2" customFormat="1" ht="17.100000000000001" customHeight="1" thickBot="1" x14ac:dyDescent="0.25">
      <c r="A207" s="534"/>
      <c r="B207" s="541"/>
      <c r="C207" s="512"/>
      <c r="D207" s="515"/>
      <c r="E207" s="517"/>
      <c r="F207" s="519">
        <f t="shared" ref="F207:F221" si="25">E207*$J$7</f>
        <v>0</v>
      </c>
      <c r="G207" s="503"/>
      <c r="H207" s="503"/>
      <c r="I207" s="503"/>
      <c r="J207" s="505"/>
      <c r="K207" s="507"/>
      <c r="L207" s="509"/>
      <c r="M207" s="530"/>
      <c r="N207" s="532"/>
    </row>
    <row r="208" spans="1:14" s="2" customFormat="1" ht="17.100000000000001" customHeight="1" x14ac:dyDescent="0.2">
      <c r="A208" s="534"/>
      <c r="B208" s="541"/>
      <c r="C208" s="512"/>
      <c r="D208" s="536" t="s">
        <v>161</v>
      </c>
      <c r="E208" s="538"/>
      <c r="F208" s="575">
        <f>E208*$J$206</f>
        <v>0</v>
      </c>
      <c r="G208" s="503"/>
      <c r="H208" s="503"/>
      <c r="I208" s="503"/>
      <c r="J208" s="505"/>
      <c r="K208" s="507"/>
      <c r="L208" s="509"/>
      <c r="M208" s="530"/>
      <c r="N208" s="532"/>
    </row>
    <row r="209" spans="1:14" s="2" customFormat="1" ht="17.100000000000001" customHeight="1" thickBot="1" x14ac:dyDescent="0.25">
      <c r="A209" s="534"/>
      <c r="B209" s="541"/>
      <c r="C209" s="512"/>
      <c r="D209" s="537"/>
      <c r="E209" s="539"/>
      <c r="F209" s="576">
        <f t="shared" si="25"/>
        <v>0</v>
      </c>
      <c r="G209" s="503"/>
      <c r="H209" s="503"/>
      <c r="I209" s="503"/>
      <c r="J209" s="505"/>
      <c r="K209" s="507"/>
      <c r="L209" s="509"/>
      <c r="M209" s="530"/>
      <c r="N209" s="532"/>
    </row>
    <row r="210" spans="1:14" s="2" customFormat="1" ht="17.100000000000001" customHeight="1" x14ac:dyDescent="0.2">
      <c r="A210" s="534"/>
      <c r="B210" s="541"/>
      <c r="C210" s="512"/>
      <c r="D210" s="536" t="s">
        <v>162</v>
      </c>
      <c r="E210" s="538"/>
      <c r="F210" s="575">
        <f>E210*$J$206</f>
        <v>0</v>
      </c>
      <c r="G210" s="503"/>
      <c r="H210" s="503"/>
      <c r="I210" s="503"/>
      <c r="J210" s="505"/>
      <c r="K210" s="507"/>
      <c r="L210" s="509"/>
      <c r="M210" s="530"/>
      <c r="N210" s="532"/>
    </row>
    <row r="211" spans="1:14" s="2" customFormat="1" ht="17.100000000000001" customHeight="1" thickBot="1" x14ac:dyDescent="0.25">
      <c r="A211" s="534"/>
      <c r="B211" s="541"/>
      <c r="C211" s="512"/>
      <c r="D211" s="537"/>
      <c r="E211" s="539"/>
      <c r="F211" s="576">
        <f t="shared" si="25"/>
        <v>0</v>
      </c>
      <c r="G211" s="503"/>
      <c r="H211" s="503"/>
      <c r="I211" s="503"/>
      <c r="J211" s="505"/>
      <c r="K211" s="507"/>
      <c r="L211" s="509"/>
      <c r="M211" s="530"/>
      <c r="N211" s="532"/>
    </row>
    <row r="212" spans="1:14" s="2" customFormat="1" ht="17.100000000000001" customHeight="1" x14ac:dyDescent="0.2">
      <c r="A212" s="534"/>
      <c r="B212" s="541"/>
      <c r="C212" s="512"/>
      <c r="D212" s="523" t="s">
        <v>163</v>
      </c>
      <c r="E212" s="524"/>
      <c r="F212" s="525">
        <f>E212*$J$206</f>
        <v>0</v>
      </c>
      <c r="G212" s="503"/>
      <c r="H212" s="503"/>
      <c r="I212" s="503"/>
      <c r="J212" s="505"/>
      <c r="K212" s="507"/>
      <c r="L212" s="509"/>
      <c r="M212" s="530"/>
      <c r="N212" s="532"/>
    </row>
    <row r="213" spans="1:14" s="2" customFormat="1" ht="17.100000000000001" customHeight="1" thickBot="1" x14ac:dyDescent="0.25">
      <c r="A213" s="534"/>
      <c r="B213" s="541"/>
      <c r="C213" s="513"/>
      <c r="D213" s="526"/>
      <c r="E213" s="527"/>
      <c r="F213" s="528">
        <f t="shared" si="25"/>
        <v>0</v>
      </c>
      <c r="G213" s="504"/>
      <c r="H213" s="504"/>
      <c r="I213" s="504"/>
      <c r="J213" s="506"/>
      <c r="K213" s="508"/>
      <c r="L213" s="510"/>
      <c r="M213" s="531"/>
      <c r="N213" s="532"/>
    </row>
    <row r="214" spans="1:14" s="2" customFormat="1" ht="17.100000000000001" customHeight="1" x14ac:dyDescent="0.2">
      <c r="A214" s="534"/>
      <c r="B214" s="541"/>
      <c r="C214" s="512" t="s">
        <v>195</v>
      </c>
      <c r="D214" s="585" t="s">
        <v>160</v>
      </c>
      <c r="E214" s="577"/>
      <c r="F214" s="525">
        <f>E214*$J$214</f>
        <v>0</v>
      </c>
      <c r="G214" s="503">
        <f>J214*0.85</f>
        <v>663</v>
      </c>
      <c r="H214" s="503">
        <f>J214*0.9</f>
        <v>702</v>
      </c>
      <c r="I214" s="503">
        <f>J214*0.95</f>
        <v>741</v>
      </c>
      <c r="J214" s="505">
        <v>780</v>
      </c>
      <c r="K214" s="507">
        <f>J214*1.4</f>
        <v>1092</v>
      </c>
      <c r="L214" s="509">
        <v>40</v>
      </c>
      <c r="M214" s="530">
        <v>0.4</v>
      </c>
      <c r="N214" s="532"/>
    </row>
    <row r="215" spans="1:14" s="2" customFormat="1" ht="17.100000000000001" customHeight="1" thickBot="1" x14ac:dyDescent="0.25">
      <c r="A215" s="534"/>
      <c r="B215" s="541"/>
      <c r="C215" s="512"/>
      <c r="D215" s="515"/>
      <c r="E215" s="517"/>
      <c r="F215" s="519">
        <f t="shared" si="25"/>
        <v>0</v>
      </c>
      <c r="G215" s="503"/>
      <c r="H215" s="503"/>
      <c r="I215" s="503"/>
      <c r="J215" s="505"/>
      <c r="K215" s="507"/>
      <c r="L215" s="509"/>
      <c r="M215" s="530"/>
      <c r="N215" s="532"/>
    </row>
    <row r="216" spans="1:14" s="2" customFormat="1" ht="17.100000000000001" customHeight="1" x14ac:dyDescent="0.2">
      <c r="A216" s="534"/>
      <c r="B216" s="541"/>
      <c r="C216" s="512"/>
      <c r="D216" s="536" t="s">
        <v>161</v>
      </c>
      <c r="E216" s="538"/>
      <c r="F216" s="575">
        <f>E216*$J$214</f>
        <v>0</v>
      </c>
      <c r="G216" s="503"/>
      <c r="H216" s="503"/>
      <c r="I216" s="503"/>
      <c r="J216" s="505"/>
      <c r="K216" s="507"/>
      <c r="L216" s="509"/>
      <c r="M216" s="530"/>
      <c r="N216" s="532"/>
    </row>
    <row r="217" spans="1:14" s="2" customFormat="1" ht="17.100000000000001" customHeight="1" thickBot="1" x14ac:dyDescent="0.25">
      <c r="A217" s="534"/>
      <c r="B217" s="541"/>
      <c r="C217" s="512"/>
      <c r="D217" s="537"/>
      <c r="E217" s="539"/>
      <c r="F217" s="576">
        <f t="shared" si="25"/>
        <v>0</v>
      </c>
      <c r="G217" s="503"/>
      <c r="H217" s="503"/>
      <c r="I217" s="503"/>
      <c r="J217" s="505"/>
      <c r="K217" s="507"/>
      <c r="L217" s="509"/>
      <c r="M217" s="530"/>
      <c r="N217" s="532"/>
    </row>
    <row r="218" spans="1:14" s="2" customFormat="1" ht="17.100000000000001" customHeight="1" x14ac:dyDescent="0.2">
      <c r="A218" s="534"/>
      <c r="B218" s="541"/>
      <c r="C218" s="512"/>
      <c r="D218" s="523" t="s">
        <v>162</v>
      </c>
      <c r="E218" s="524"/>
      <c r="F218" s="525">
        <f>E218*$J$214</f>
        <v>0</v>
      </c>
      <c r="G218" s="503"/>
      <c r="H218" s="503"/>
      <c r="I218" s="503"/>
      <c r="J218" s="505"/>
      <c r="K218" s="507"/>
      <c r="L218" s="509"/>
      <c r="M218" s="530"/>
      <c r="N218" s="532"/>
    </row>
    <row r="219" spans="1:14" s="2" customFormat="1" ht="17.100000000000001" customHeight="1" thickBot="1" x14ac:dyDescent="0.25">
      <c r="A219" s="534"/>
      <c r="B219" s="541"/>
      <c r="C219" s="512"/>
      <c r="D219" s="515"/>
      <c r="E219" s="517"/>
      <c r="F219" s="519">
        <f t="shared" si="25"/>
        <v>0</v>
      </c>
      <c r="G219" s="503"/>
      <c r="H219" s="503"/>
      <c r="I219" s="503"/>
      <c r="J219" s="505"/>
      <c r="K219" s="507"/>
      <c r="L219" s="509"/>
      <c r="M219" s="530"/>
      <c r="N219" s="532"/>
    </row>
    <row r="220" spans="1:14" s="2" customFormat="1" ht="17.100000000000001" customHeight="1" x14ac:dyDescent="0.2">
      <c r="A220" s="534"/>
      <c r="B220" s="541"/>
      <c r="C220" s="512"/>
      <c r="D220" s="523" t="s">
        <v>163</v>
      </c>
      <c r="E220" s="524"/>
      <c r="F220" s="525">
        <f>E220*$J$214</f>
        <v>0</v>
      </c>
      <c r="G220" s="503"/>
      <c r="H220" s="503"/>
      <c r="I220" s="503"/>
      <c r="J220" s="505"/>
      <c r="K220" s="507"/>
      <c r="L220" s="509"/>
      <c r="M220" s="530"/>
      <c r="N220" s="532"/>
    </row>
    <row r="221" spans="1:14" s="2" customFormat="1" ht="17.100000000000001" customHeight="1" thickBot="1" x14ac:dyDescent="0.25">
      <c r="A221" s="614"/>
      <c r="B221" s="542"/>
      <c r="C221" s="513"/>
      <c r="D221" s="526"/>
      <c r="E221" s="527"/>
      <c r="F221" s="528">
        <f t="shared" si="25"/>
        <v>0</v>
      </c>
      <c r="G221" s="504"/>
      <c r="H221" s="504"/>
      <c r="I221" s="504"/>
      <c r="J221" s="506"/>
      <c r="K221" s="508"/>
      <c r="L221" s="510"/>
      <c r="M221" s="531"/>
      <c r="N221" s="533"/>
    </row>
    <row r="222" spans="1:14" s="2" customFormat="1" ht="17.100000000000001" customHeight="1" x14ac:dyDescent="0.2">
      <c r="A222" s="613"/>
      <c r="B222" s="618"/>
      <c r="C222" s="511" t="s">
        <v>196</v>
      </c>
      <c r="D222" s="514" t="s">
        <v>160</v>
      </c>
      <c r="E222" s="516"/>
      <c r="F222" s="518">
        <f>E222*$J$222</f>
        <v>0</v>
      </c>
      <c r="G222" s="520">
        <f>J222*0.85</f>
        <v>748</v>
      </c>
      <c r="H222" s="520">
        <f>J222*0.9</f>
        <v>792</v>
      </c>
      <c r="I222" s="520">
        <f>J222*0.95</f>
        <v>836</v>
      </c>
      <c r="J222" s="521">
        <v>880</v>
      </c>
      <c r="K222" s="522">
        <f>J222*1.4</f>
        <v>1232</v>
      </c>
      <c r="L222" s="569">
        <v>20</v>
      </c>
      <c r="M222" s="570">
        <v>0.8</v>
      </c>
      <c r="N222" s="547" t="s">
        <v>170</v>
      </c>
    </row>
    <row r="223" spans="1:14" s="2" customFormat="1" ht="17.100000000000001" customHeight="1" thickBot="1" x14ac:dyDescent="0.25">
      <c r="A223" s="534"/>
      <c r="B223" s="541"/>
      <c r="C223" s="512"/>
      <c r="D223" s="515"/>
      <c r="E223" s="517"/>
      <c r="F223" s="519">
        <f>E223*$J$7</f>
        <v>0</v>
      </c>
      <c r="G223" s="503"/>
      <c r="H223" s="503"/>
      <c r="I223" s="503"/>
      <c r="J223" s="505"/>
      <c r="K223" s="507"/>
      <c r="L223" s="509"/>
      <c r="M223" s="530"/>
      <c r="N223" s="532"/>
    </row>
    <row r="224" spans="1:14" s="2" customFormat="1" ht="17.100000000000001" customHeight="1" x14ac:dyDescent="0.2">
      <c r="A224" s="534"/>
      <c r="B224" s="541"/>
      <c r="C224" s="512"/>
      <c r="D224" s="523" t="s">
        <v>161</v>
      </c>
      <c r="E224" s="524"/>
      <c r="F224" s="525">
        <f>E224*$J$222</f>
        <v>0</v>
      </c>
      <c r="G224" s="503"/>
      <c r="H224" s="503"/>
      <c r="I224" s="503"/>
      <c r="J224" s="505"/>
      <c r="K224" s="507"/>
      <c r="L224" s="509"/>
      <c r="M224" s="530"/>
      <c r="N224" s="532"/>
    </row>
    <row r="225" spans="1:14" s="2" customFormat="1" ht="17.100000000000001" customHeight="1" thickBot="1" x14ac:dyDescent="0.25">
      <c r="A225" s="534"/>
      <c r="B225" s="541"/>
      <c r="C225" s="512"/>
      <c r="D225" s="515"/>
      <c r="E225" s="517"/>
      <c r="F225" s="519">
        <f>E225*$J$7</f>
        <v>0</v>
      </c>
      <c r="G225" s="503"/>
      <c r="H225" s="503"/>
      <c r="I225" s="503"/>
      <c r="J225" s="505"/>
      <c r="K225" s="507"/>
      <c r="L225" s="509"/>
      <c r="M225" s="530"/>
      <c r="N225" s="532"/>
    </row>
    <row r="226" spans="1:14" s="2" customFormat="1" ht="17.100000000000001" customHeight="1" x14ac:dyDescent="0.2">
      <c r="A226" s="534"/>
      <c r="B226" s="541"/>
      <c r="C226" s="512"/>
      <c r="D226" s="523" t="s">
        <v>162</v>
      </c>
      <c r="E226" s="524"/>
      <c r="F226" s="525">
        <f>E226*$J$222</f>
        <v>0</v>
      </c>
      <c r="G226" s="503"/>
      <c r="H226" s="503"/>
      <c r="I226" s="503"/>
      <c r="J226" s="505"/>
      <c r="K226" s="507"/>
      <c r="L226" s="509"/>
      <c r="M226" s="530"/>
      <c r="N226" s="532"/>
    </row>
    <row r="227" spans="1:14" s="2" customFormat="1" ht="17.100000000000001" customHeight="1" thickBot="1" x14ac:dyDescent="0.25">
      <c r="A227" s="534"/>
      <c r="B227" s="541"/>
      <c r="C227" s="512"/>
      <c r="D227" s="515"/>
      <c r="E227" s="517"/>
      <c r="F227" s="519">
        <f>E227*$J$7</f>
        <v>0</v>
      </c>
      <c r="G227" s="503"/>
      <c r="H227" s="503"/>
      <c r="I227" s="503"/>
      <c r="J227" s="505"/>
      <c r="K227" s="507"/>
      <c r="L227" s="509"/>
      <c r="M227" s="530"/>
      <c r="N227" s="532"/>
    </row>
    <row r="228" spans="1:14" s="2" customFormat="1" ht="17.100000000000001" customHeight="1" x14ac:dyDescent="0.2">
      <c r="A228" s="534"/>
      <c r="B228" s="541"/>
      <c r="C228" s="512"/>
      <c r="D228" s="523" t="s">
        <v>163</v>
      </c>
      <c r="E228" s="524"/>
      <c r="F228" s="525">
        <f>E228*$J$222</f>
        <v>0</v>
      </c>
      <c r="G228" s="503"/>
      <c r="H228" s="503"/>
      <c r="I228" s="503"/>
      <c r="J228" s="505"/>
      <c r="K228" s="507"/>
      <c r="L228" s="509"/>
      <c r="M228" s="530"/>
      <c r="N228" s="532"/>
    </row>
    <row r="229" spans="1:14" s="2" customFormat="1" ht="17.100000000000001" customHeight="1" thickBot="1" x14ac:dyDescent="0.25">
      <c r="A229" s="534"/>
      <c r="B229" s="541"/>
      <c r="C229" s="513"/>
      <c r="D229" s="526"/>
      <c r="E229" s="527"/>
      <c r="F229" s="528">
        <f>E229*$J$7</f>
        <v>0</v>
      </c>
      <c r="G229" s="504"/>
      <c r="H229" s="504"/>
      <c r="I229" s="504"/>
      <c r="J229" s="506"/>
      <c r="K229" s="508"/>
      <c r="L229" s="510"/>
      <c r="M229" s="531"/>
      <c r="N229" s="532"/>
    </row>
    <row r="230" spans="1:14" s="2" customFormat="1" ht="17.100000000000001" customHeight="1" x14ac:dyDescent="0.2">
      <c r="A230" s="534"/>
      <c r="B230" s="541"/>
      <c r="C230" s="512" t="s">
        <v>197</v>
      </c>
      <c r="D230" s="585" t="s">
        <v>160</v>
      </c>
      <c r="E230" s="577"/>
      <c r="F230" s="525">
        <f>E230*$J$230</f>
        <v>0</v>
      </c>
      <c r="G230" s="503">
        <f>J230*0.85</f>
        <v>561</v>
      </c>
      <c r="H230" s="503">
        <f>J230*0.9</f>
        <v>594</v>
      </c>
      <c r="I230" s="503">
        <f>J230*0.95</f>
        <v>627</v>
      </c>
      <c r="J230" s="505">
        <v>660</v>
      </c>
      <c r="K230" s="507">
        <f>J230*1.4</f>
        <v>923.99999999999989</v>
      </c>
      <c r="L230" s="509">
        <v>40</v>
      </c>
      <c r="M230" s="530">
        <v>0.4</v>
      </c>
      <c r="N230" s="532"/>
    </row>
    <row r="231" spans="1:14" s="2" customFormat="1" ht="17.100000000000001" customHeight="1" thickBot="1" x14ac:dyDescent="0.25">
      <c r="A231" s="534"/>
      <c r="B231" s="541"/>
      <c r="C231" s="512"/>
      <c r="D231" s="515"/>
      <c r="E231" s="517"/>
      <c r="F231" s="519">
        <f>E231*$J$7</f>
        <v>0</v>
      </c>
      <c r="G231" s="503"/>
      <c r="H231" s="503"/>
      <c r="I231" s="503"/>
      <c r="J231" s="505"/>
      <c r="K231" s="507"/>
      <c r="L231" s="509"/>
      <c r="M231" s="530"/>
      <c r="N231" s="532"/>
    </row>
    <row r="232" spans="1:14" s="2" customFormat="1" ht="17.100000000000001" customHeight="1" x14ac:dyDescent="0.2">
      <c r="A232" s="534"/>
      <c r="B232" s="541"/>
      <c r="C232" s="512"/>
      <c r="D232" s="523" t="s">
        <v>161</v>
      </c>
      <c r="E232" s="524"/>
      <c r="F232" s="525">
        <f>E232*$J$230</f>
        <v>0</v>
      </c>
      <c r="G232" s="503"/>
      <c r="H232" s="503"/>
      <c r="I232" s="503"/>
      <c r="J232" s="505"/>
      <c r="K232" s="507"/>
      <c r="L232" s="509"/>
      <c r="M232" s="530"/>
      <c r="N232" s="532"/>
    </row>
    <row r="233" spans="1:14" s="2" customFormat="1" ht="17.100000000000001" customHeight="1" thickBot="1" x14ac:dyDescent="0.25">
      <c r="A233" s="534"/>
      <c r="B233" s="541"/>
      <c r="C233" s="512"/>
      <c r="D233" s="515"/>
      <c r="E233" s="517"/>
      <c r="F233" s="519">
        <f>E233*$J$7</f>
        <v>0</v>
      </c>
      <c r="G233" s="503"/>
      <c r="H233" s="503"/>
      <c r="I233" s="503"/>
      <c r="J233" s="505"/>
      <c r="K233" s="507"/>
      <c r="L233" s="509"/>
      <c r="M233" s="530"/>
      <c r="N233" s="532"/>
    </row>
    <row r="234" spans="1:14" s="2" customFormat="1" ht="17.100000000000001" customHeight="1" x14ac:dyDescent="0.2">
      <c r="A234" s="534"/>
      <c r="B234" s="541"/>
      <c r="C234" s="512"/>
      <c r="D234" s="523" t="s">
        <v>162</v>
      </c>
      <c r="E234" s="524"/>
      <c r="F234" s="525">
        <f>E234*$J$230</f>
        <v>0</v>
      </c>
      <c r="G234" s="503"/>
      <c r="H234" s="503"/>
      <c r="I234" s="503"/>
      <c r="J234" s="505"/>
      <c r="K234" s="507"/>
      <c r="L234" s="509"/>
      <c r="M234" s="530"/>
      <c r="N234" s="532"/>
    </row>
    <row r="235" spans="1:14" s="2" customFormat="1" ht="17.100000000000001" customHeight="1" thickBot="1" x14ac:dyDescent="0.25">
      <c r="A235" s="534"/>
      <c r="B235" s="541"/>
      <c r="C235" s="512"/>
      <c r="D235" s="515"/>
      <c r="E235" s="517"/>
      <c r="F235" s="519">
        <f>E235*$J$7</f>
        <v>0</v>
      </c>
      <c r="G235" s="503"/>
      <c r="H235" s="503"/>
      <c r="I235" s="503"/>
      <c r="J235" s="505"/>
      <c r="K235" s="507"/>
      <c r="L235" s="509"/>
      <c r="M235" s="530"/>
      <c r="N235" s="532"/>
    </row>
    <row r="236" spans="1:14" s="2" customFormat="1" ht="17.100000000000001" customHeight="1" x14ac:dyDescent="0.2">
      <c r="A236" s="534"/>
      <c r="B236" s="541"/>
      <c r="C236" s="512"/>
      <c r="D236" s="523" t="s">
        <v>163</v>
      </c>
      <c r="E236" s="524"/>
      <c r="F236" s="525">
        <f>E236*$J$230</f>
        <v>0</v>
      </c>
      <c r="G236" s="503"/>
      <c r="H236" s="503"/>
      <c r="I236" s="503"/>
      <c r="J236" s="505"/>
      <c r="K236" s="507"/>
      <c r="L236" s="509"/>
      <c r="M236" s="530"/>
      <c r="N236" s="532"/>
    </row>
    <row r="237" spans="1:14" s="2" customFormat="1" ht="17.100000000000001" customHeight="1" thickBot="1" x14ac:dyDescent="0.25">
      <c r="A237" s="614"/>
      <c r="B237" s="542"/>
      <c r="C237" s="513"/>
      <c r="D237" s="526"/>
      <c r="E237" s="527"/>
      <c r="F237" s="528">
        <f>E237*$J$7</f>
        <v>0</v>
      </c>
      <c r="G237" s="504"/>
      <c r="H237" s="504"/>
      <c r="I237" s="504"/>
      <c r="J237" s="506"/>
      <c r="K237" s="508"/>
      <c r="L237" s="510"/>
      <c r="M237" s="531"/>
      <c r="N237" s="533"/>
    </row>
    <row r="238" spans="1:14" s="2" customFormat="1" ht="17.100000000000001" customHeight="1" x14ac:dyDescent="0.2">
      <c r="A238" s="622"/>
      <c r="B238" s="541"/>
      <c r="C238" s="511" t="s">
        <v>198</v>
      </c>
      <c r="D238" s="514" t="s">
        <v>160</v>
      </c>
      <c r="E238" s="516"/>
      <c r="F238" s="518">
        <f>E238*$J$238</f>
        <v>0</v>
      </c>
      <c r="G238" s="520">
        <f>J238*0.85</f>
        <v>799</v>
      </c>
      <c r="H238" s="520">
        <f>J238*0.9</f>
        <v>846</v>
      </c>
      <c r="I238" s="520">
        <f>J238*0.95</f>
        <v>893</v>
      </c>
      <c r="J238" s="521">
        <v>940</v>
      </c>
      <c r="K238" s="522">
        <f>J238*1.4</f>
        <v>1316</v>
      </c>
      <c r="L238" s="569">
        <v>20</v>
      </c>
      <c r="M238" s="570">
        <v>0.8</v>
      </c>
      <c r="N238" s="532" t="s">
        <v>171</v>
      </c>
    </row>
    <row r="239" spans="1:14" s="2" customFormat="1" ht="17.100000000000001" customHeight="1" thickBot="1" x14ac:dyDescent="0.25">
      <c r="A239" s="622"/>
      <c r="B239" s="541"/>
      <c r="C239" s="512"/>
      <c r="D239" s="515"/>
      <c r="E239" s="517"/>
      <c r="F239" s="519">
        <f t="shared" ref="F239:F253" si="26">E239*$J$7</f>
        <v>0</v>
      </c>
      <c r="G239" s="503"/>
      <c r="H239" s="503"/>
      <c r="I239" s="503"/>
      <c r="J239" s="505"/>
      <c r="K239" s="507"/>
      <c r="L239" s="509"/>
      <c r="M239" s="530"/>
      <c r="N239" s="532"/>
    </row>
    <row r="240" spans="1:14" s="2" customFormat="1" ht="17.100000000000001" customHeight="1" x14ac:dyDescent="0.2">
      <c r="A240" s="622"/>
      <c r="B240" s="541"/>
      <c r="C240" s="512"/>
      <c r="D240" s="523" t="s">
        <v>161</v>
      </c>
      <c r="E240" s="524"/>
      <c r="F240" s="525">
        <f>E240*$J$238</f>
        <v>0</v>
      </c>
      <c r="G240" s="503"/>
      <c r="H240" s="503"/>
      <c r="I240" s="503"/>
      <c r="J240" s="505"/>
      <c r="K240" s="507"/>
      <c r="L240" s="509"/>
      <c r="M240" s="530"/>
      <c r="N240" s="532"/>
    </row>
    <row r="241" spans="1:14" s="2" customFormat="1" ht="17.100000000000001" customHeight="1" thickBot="1" x14ac:dyDescent="0.25">
      <c r="A241" s="622"/>
      <c r="B241" s="541"/>
      <c r="C241" s="512"/>
      <c r="D241" s="515"/>
      <c r="E241" s="517"/>
      <c r="F241" s="519">
        <f t="shared" si="26"/>
        <v>0</v>
      </c>
      <c r="G241" s="503"/>
      <c r="H241" s="503"/>
      <c r="I241" s="503"/>
      <c r="J241" s="505"/>
      <c r="K241" s="507"/>
      <c r="L241" s="509"/>
      <c r="M241" s="530"/>
      <c r="N241" s="532"/>
    </row>
    <row r="242" spans="1:14" s="2" customFormat="1" ht="17.100000000000001" customHeight="1" x14ac:dyDescent="0.2">
      <c r="A242" s="622"/>
      <c r="B242" s="541"/>
      <c r="C242" s="512"/>
      <c r="D242" s="523" t="s">
        <v>162</v>
      </c>
      <c r="E242" s="524"/>
      <c r="F242" s="525">
        <f>E242*$J$238</f>
        <v>0</v>
      </c>
      <c r="G242" s="503"/>
      <c r="H242" s="503"/>
      <c r="I242" s="503"/>
      <c r="J242" s="505"/>
      <c r="K242" s="507"/>
      <c r="L242" s="509"/>
      <c r="M242" s="530"/>
      <c r="N242" s="532"/>
    </row>
    <row r="243" spans="1:14" s="2" customFormat="1" ht="17.100000000000001" customHeight="1" thickBot="1" x14ac:dyDescent="0.25">
      <c r="A243" s="622"/>
      <c r="B243" s="541"/>
      <c r="C243" s="512"/>
      <c r="D243" s="515"/>
      <c r="E243" s="517"/>
      <c r="F243" s="519">
        <f t="shared" si="26"/>
        <v>0</v>
      </c>
      <c r="G243" s="503"/>
      <c r="H243" s="503"/>
      <c r="I243" s="503"/>
      <c r="J243" s="505"/>
      <c r="K243" s="507"/>
      <c r="L243" s="509"/>
      <c r="M243" s="530"/>
      <c r="N243" s="532"/>
    </row>
    <row r="244" spans="1:14" s="2" customFormat="1" ht="17.100000000000001" customHeight="1" x14ac:dyDescent="0.2">
      <c r="A244" s="622"/>
      <c r="B244" s="541"/>
      <c r="C244" s="512"/>
      <c r="D244" s="523" t="s">
        <v>163</v>
      </c>
      <c r="E244" s="524"/>
      <c r="F244" s="525">
        <f>E244*$J$238</f>
        <v>0</v>
      </c>
      <c r="G244" s="503"/>
      <c r="H244" s="503"/>
      <c r="I244" s="503"/>
      <c r="J244" s="505"/>
      <c r="K244" s="507"/>
      <c r="L244" s="509"/>
      <c r="M244" s="530"/>
      <c r="N244" s="532"/>
    </row>
    <row r="245" spans="1:14" s="2" customFormat="1" ht="17.100000000000001" customHeight="1" thickBot="1" x14ac:dyDescent="0.25">
      <c r="A245" s="622"/>
      <c r="B245" s="541"/>
      <c r="C245" s="513"/>
      <c r="D245" s="526"/>
      <c r="E245" s="527"/>
      <c r="F245" s="528">
        <f t="shared" si="26"/>
        <v>0</v>
      </c>
      <c r="G245" s="504"/>
      <c r="H245" s="504"/>
      <c r="I245" s="504"/>
      <c r="J245" s="506"/>
      <c r="K245" s="508"/>
      <c r="L245" s="510"/>
      <c r="M245" s="531"/>
      <c r="N245" s="532"/>
    </row>
    <row r="246" spans="1:14" s="2" customFormat="1" ht="17.100000000000001" customHeight="1" x14ac:dyDescent="0.2">
      <c r="A246" s="622"/>
      <c r="B246" s="541"/>
      <c r="C246" s="511" t="s">
        <v>199</v>
      </c>
      <c r="D246" s="514" t="s">
        <v>160</v>
      </c>
      <c r="E246" s="516"/>
      <c r="F246" s="518">
        <f>E246*$J$246</f>
        <v>0</v>
      </c>
      <c r="G246" s="520">
        <f>J246*0.85</f>
        <v>629</v>
      </c>
      <c r="H246" s="520">
        <f>J246*0.9</f>
        <v>666</v>
      </c>
      <c r="I246" s="520">
        <f>J246*0.95</f>
        <v>703</v>
      </c>
      <c r="J246" s="521">
        <v>740</v>
      </c>
      <c r="K246" s="522">
        <f>J246*1.4</f>
        <v>1036</v>
      </c>
      <c r="L246" s="569">
        <v>40</v>
      </c>
      <c r="M246" s="570">
        <v>0.4</v>
      </c>
      <c r="N246" s="532"/>
    </row>
    <row r="247" spans="1:14" s="2" customFormat="1" ht="17.100000000000001" customHeight="1" thickBot="1" x14ac:dyDescent="0.25">
      <c r="A247" s="622"/>
      <c r="B247" s="541"/>
      <c r="C247" s="512"/>
      <c r="D247" s="515"/>
      <c r="E247" s="517"/>
      <c r="F247" s="519">
        <f t="shared" si="26"/>
        <v>0</v>
      </c>
      <c r="G247" s="503"/>
      <c r="H247" s="503"/>
      <c r="I247" s="503"/>
      <c r="J247" s="505"/>
      <c r="K247" s="507"/>
      <c r="L247" s="509"/>
      <c r="M247" s="530"/>
      <c r="N247" s="532"/>
    </row>
    <row r="248" spans="1:14" s="2" customFormat="1" ht="17.100000000000001" customHeight="1" x14ac:dyDescent="0.2">
      <c r="A248" s="622"/>
      <c r="B248" s="541"/>
      <c r="C248" s="512"/>
      <c r="D248" s="536" t="s">
        <v>161</v>
      </c>
      <c r="E248" s="538"/>
      <c r="F248" s="575">
        <f>E248*$J$246</f>
        <v>0</v>
      </c>
      <c r="G248" s="503"/>
      <c r="H248" s="503"/>
      <c r="I248" s="503"/>
      <c r="J248" s="505"/>
      <c r="K248" s="507"/>
      <c r="L248" s="509"/>
      <c r="M248" s="530"/>
      <c r="N248" s="532"/>
    </row>
    <row r="249" spans="1:14" s="2" customFormat="1" ht="17.100000000000001" customHeight="1" thickBot="1" x14ac:dyDescent="0.25">
      <c r="A249" s="622"/>
      <c r="B249" s="541"/>
      <c r="C249" s="512"/>
      <c r="D249" s="537"/>
      <c r="E249" s="539"/>
      <c r="F249" s="576">
        <f t="shared" si="26"/>
        <v>0</v>
      </c>
      <c r="G249" s="503"/>
      <c r="H249" s="503"/>
      <c r="I249" s="503"/>
      <c r="J249" s="505"/>
      <c r="K249" s="507"/>
      <c r="L249" s="509"/>
      <c r="M249" s="530"/>
      <c r="N249" s="532"/>
    </row>
    <row r="250" spans="1:14" s="2" customFormat="1" ht="17.100000000000001" customHeight="1" x14ac:dyDescent="0.2">
      <c r="A250" s="622"/>
      <c r="B250" s="541"/>
      <c r="C250" s="512"/>
      <c r="D250" s="536" t="s">
        <v>162</v>
      </c>
      <c r="E250" s="538"/>
      <c r="F250" s="575">
        <f>E250*$J$246</f>
        <v>0</v>
      </c>
      <c r="G250" s="503"/>
      <c r="H250" s="503"/>
      <c r="I250" s="503"/>
      <c r="J250" s="505"/>
      <c r="K250" s="507"/>
      <c r="L250" s="509"/>
      <c r="M250" s="530"/>
      <c r="N250" s="532"/>
    </row>
    <row r="251" spans="1:14" s="2" customFormat="1" ht="17.100000000000001" customHeight="1" thickBot="1" x14ac:dyDescent="0.25">
      <c r="A251" s="622"/>
      <c r="B251" s="541"/>
      <c r="C251" s="512"/>
      <c r="D251" s="537"/>
      <c r="E251" s="539"/>
      <c r="F251" s="576">
        <f t="shared" si="26"/>
        <v>0</v>
      </c>
      <c r="G251" s="503"/>
      <c r="H251" s="503"/>
      <c r="I251" s="503"/>
      <c r="J251" s="505"/>
      <c r="K251" s="507"/>
      <c r="L251" s="509"/>
      <c r="M251" s="530"/>
      <c r="N251" s="532"/>
    </row>
    <row r="252" spans="1:14" s="2" customFormat="1" ht="17.100000000000001" customHeight="1" x14ac:dyDescent="0.2">
      <c r="A252" s="622"/>
      <c r="B252" s="541"/>
      <c r="C252" s="512"/>
      <c r="D252" s="523" t="s">
        <v>163</v>
      </c>
      <c r="E252" s="524"/>
      <c r="F252" s="525">
        <f>E252*$J$246</f>
        <v>0</v>
      </c>
      <c r="G252" s="503"/>
      <c r="H252" s="503"/>
      <c r="I252" s="503"/>
      <c r="J252" s="505"/>
      <c r="K252" s="507"/>
      <c r="L252" s="509"/>
      <c r="M252" s="530"/>
      <c r="N252" s="532"/>
    </row>
    <row r="253" spans="1:14" s="2" customFormat="1" ht="17.100000000000001" customHeight="1" thickBot="1" x14ac:dyDescent="0.25">
      <c r="A253" s="622"/>
      <c r="B253" s="541"/>
      <c r="C253" s="513"/>
      <c r="D253" s="526"/>
      <c r="E253" s="527"/>
      <c r="F253" s="528">
        <f t="shared" si="26"/>
        <v>0</v>
      </c>
      <c r="G253" s="504"/>
      <c r="H253" s="504"/>
      <c r="I253" s="504"/>
      <c r="J253" s="506"/>
      <c r="K253" s="508"/>
      <c r="L253" s="510"/>
      <c r="M253" s="531"/>
      <c r="N253" s="532"/>
    </row>
    <row r="254" spans="1:14" s="2" customFormat="1" ht="17.100000000000001" customHeight="1" x14ac:dyDescent="0.2">
      <c r="A254" s="622"/>
      <c r="B254" s="541"/>
      <c r="C254" s="512" t="s">
        <v>200</v>
      </c>
      <c r="D254" s="585" t="s">
        <v>160</v>
      </c>
      <c r="E254" s="577"/>
      <c r="F254" s="525">
        <f>E254*$J$254</f>
        <v>0</v>
      </c>
      <c r="G254" s="503">
        <f>J254*0.85</f>
        <v>629</v>
      </c>
      <c r="H254" s="503">
        <f>J254*0.9</f>
        <v>666</v>
      </c>
      <c r="I254" s="503">
        <f>J254*0.95</f>
        <v>703</v>
      </c>
      <c r="J254" s="505">
        <v>740</v>
      </c>
      <c r="K254" s="507">
        <f>J254*1.4</f>
        <v>1036</v>
      </c>
      <c r="L254" s="509">
        <v>40</v>
      </c>
      <c r="M254" s="530">
        <v>0.4</v>
      </c>
      <c r="N254" s="532"/>
    </row>
    <row r="255" spans="1:14" s="2" customFormat="1" ht="17.100000000000001" customHeight="1" thickBot="1" x14ac:dyDescent="0.25">
      <c r="A255" s="622"/>
      <c r="B255" s="541"/>
      <c r="C255" s="512"/>
      <c r="D255" s="515"/>
      <c r="E255" s="517"/>
      <c r="F255" s="519">
        <f t="shared" ref="F255:F261" si="27">E255*$J$7</f>
        <v>0</v>
      </c>
      <c r="G255" s="503"/>
      <c r="H255" s="503"/>
      <c r="I255" s="503"/>
      <c r="J255" s="505"/>
      <c r="K255" s="507"/>
      <c r="L255" s="509"/>
      <c r="M255" s="530"/>
      <c r="N255" s="532"/>
    </row>
    <row r="256" spans="1:14" s="2" customFormat="1" ht="17.100000000000001" customHeight="1" x14ac:dyDescent="0.2">
      <c r="A256" s="622"/>
      <c r="B256" s="541"/>
      <c r="C256" s="512"/>
      <c r="D256" s="523" t="s">
        <v>161</v>
      </c>
      <c r="E256" s="524"/>
      <c r="F256" s="525">
        <f>E256*$J$254</f>
        <v>0</v>
      </c>
      <c r="G256" s="503"/>
      <c r="H256" s="503"/>
      <c r="I256" s="503"/>
      <c r="J256" s="505"/>
      <c r="K256" s="507"/>
      <c r="L256" s="509"/>
      <c r="M256" s="530"/>
      <c r="N256" s="532"/>
    </row>
    <row r="257" spans="1:14" s="2" customFormat="1" ht="17.100000000000001" customHeight="1" thickBot="1" x14ac:dyDescent="0.25">
      <c r="A257" s="622"/>
      <c r="B257" s="541"/>
      <c r="C257" s="512"/>
      <c r="D257" s="515"/>
      <c r="E257" s="517"/>
      <c r="F257" s="519">
        <f t="shared" si="27"/>
        <v>0</v>
      </c>
      <c r="G257" s="503"/>
      <c r="H257" s="503"/>
      <c r="I257" s="503"/>
      <c r="J257" s="505"/>
      <c r="K257" s="507"/>
      <c r="L257" s="509"/>
      <c r="M257" s="530"/>
      <c r="N257" s="532"/>
    </row>
    <row r="258" spans="1:14" s="2" customFormat="1" ht="17.100000000000001" customHeight="1" x14ac:dyDescent="0.2">
      <c r="A258" s="622"/>
      <c r="B258" s="541"/>
      <c r="C258" s="512"/>
      <c r="D258" s="523" t="s">
        <v>162</v>
      </c>
      <c r="E258" s="524"/>
      <c r="F258" s="525">
        <f>E258*$J$254</f>
        <v>0</v>
      </c>
      <c r="G258" s="503"/>
      <c r="H258" s="503"/>
      <c r="I258" s="503"/>
      <c r="J258" s="505"/>
      <c r="K258" s="507"/>
      <c r="L258" s="509"/>
      <c r="M258" s="530"/>
      <c r="N258" s="532"/>
    </row>
    <row r="259" spans="1:14" s="2" customFormat="1" ht="17.100000000000001" customHeight="1" thickBot="1" x14ac:dyDescent="0.25">
      <c r="A259" s="622"/>
      <c r="B259" s="541"/>
      <c r="C259" s="512"/>
      <c r="D259" s="515"/>
      <c r="E259" s="517"/>
      <c r="F259" s="519">
        <f t="shared" si="27"/>
        <v>0</v>
      </c>
      <c r="G259" s="503"/>
      <c r="H259" s="503"/>
      <c r="I259" s="503"/>
      <c r="J259" s="505"/>
      <c r="K259" s="507"/>
      <c r="L259" s="509"/>
      <c r="M259" s="530"/>
      <c r="N259" s="532"/>
    </row>
    <row r="260" spans="1:14" s="2" customFormat="1" ht="17.100000000000001" customHeight="1" x14ac:dyDescent="0.2">
      <c r="A260" s="622"/>
      <c r="B260" s="541"/>
      <c r="C260" s="512"/>
      <c r="D260" s="523" t="s">
        <v>163</v>
      </c>
      <c r="E260" s="524"/>
      <c r="F260" s="525">
        <f>E260*$J$254</f>
        <v>0</v>
      </c>
      <c r="G260" s="503"/>
      <c r="H260" s="503"/>
      <c r="I260" s="503"/>
      <c r="J260" s="505"/>
      <c r="K260" s="507"/>
      <c r="L260" s="509"/>
      <c r="M260" s="530"/>
      <c r="N260" s="532"/>
    </row>
    <row r="261" spans="1:14" s="2" customFormat="1" ht="17.100000000000001" customHeight="1" thickBot="1" x14ac:dyDescent="0.25">
      <c r="A261" s="623"/>
      <c r="B261" s="543"/>
      <c r="C261" s="624"/>
      <c r="D261" s="515"/>
      <c r="E261" s="517"/>
      <c r="F261" s="519">
        <f t="shared" si="27"/>
        <v>0</v>
      </c>
      <c r="G261" s="571"/>
      <c r="H261" s="571"/>
      <c r="I261" s="571"/>
      <c r="J261" s="565"/>
      <c r="K261" s="566"/>
      <c r="L261" s="567"/>
      <c r="M261" s="568"/>
      <c r="N261" s="581"/>
    </row>
    <row r="262" spans="1:14" s="2" customFormat="1" ht="21" customHeight="1" thickBot="1" x14ac:dyDescent="0.25">
      <c r="A262" s="578" t="s">
        <v>166</v>
      </c>
      <c r="B262" s="579"/>
      <c r="C262" s="579"/>
      <c r="D262" s="579"/>
      <c r="E262" s="579"/>
      <c r="F262" s="579"/>
      <c r="G262" s="579"/>
      <c r="H262" s="579"/>
      <c r="I262" s="579"/>
      <c r="J262" s="579"/>
      <c r="K262" s="579"/>
      <c r="L262" s="579"/>
      <c r="M262" s="579"/>
      <c r="N262" s="580"/>
    </row>
    <row r="263" spans="1:14" s="2" customFormat="1" ht="24.95" customHeight="1" thickBot="1" x14ac:dyDescent="0.25">
      <c r="A263" s="558"/>
      <c r="B263" s="555"/>
      <c r="C263" s="564" t="s">
        <v>187</v>
      </c>
      <c r="D263" s="31" t="s">
        <v>172</v>
      </c>
      <c r="E263" s="56">
        <v>3</v>
      </c>
      <c r="F263" s="41">
        <f>E263*$J$263</f>
        <v>3540</v>
      </c>
      <c r="G263" s="549">
        <f>J263*0.85</f>
        <v>1003</v>
      </c>
      <c r="H263" s="549">
        <f>J263*0.9</f>
        <v>1062</v>
      </c>
      <c r="I263" s="549">
        <f>J263*0.95</f>
        <v>1121</v>
      </c>
      <c r="J263" s="550">
        <v>1180</v>
      </c>
      <c r="K263" s="588">
        <f>J263*1.4</f>
        <v>1652</v>
      </c>
      <c r="L263" s="572">
        <v>40</v>
      </c>
      <c r="M263" s="589">
        <v>0.6</v>
      </c>
      <c r="N263" s="582" t="s">
        <v>183</v>
      </c>
    </row>
    <row r="264" spans="1:14" s="2" customFormat="1" ht="24.95" customHeight="1" thickBot="1" x14ac:dyDescent="0.25">
      <c r="A264" s="559"/>
      <c r="B264" s="556"/>
      <c r="C264" s="512"/>
      <c r="D264" s="107" t="s">
        <v>173</v>
      </c>
      <c r="E264" s="108"/>
      <c r="F264" s="120">
        <f t="shared" ref="F264:F280" si="28">E264*$J$263</f>
        <v>0</v>
      </c>
      <c r="G264" s="503"/>
      <c r="H264" s="503"/>
      <c r="I264" s="503"/>
      <c r="J264" s="505"/>
      <c r="K264" s="507"/>
      <c r="L264" s="509"/>
      <c r="M264" s="530"/>
      <c r="N264" s="583"/>
    </row>
    <row r="265" spans="1:14" s="2" customFormat="1" ht="24.95" customHeight="1" thickBot="1" x14ac:dyDescent="0.25">
      <c r="A265" s="559"/>
      <c r="B265" s="556"/>
      <c r="C265" s="512"/>
      <c r="D265" s="31" t="s">
        <v>174</v>
      </c>
      <c r="E265" s="56">
        <v>10</v>
      </c>
      <c r="F265" s="41">
        <f t="shared" si="28"/>
        <v>11800</v>
      </c>
      <c r="G265" s="503"/>
      <c r="H265" s="503"/>
      <c r="I265" s="503"/>
      <c r="J265" s="505"/>
      <c r="K265" s="507"/>
      <c r="L265" s="509"/>
      <c r="M265" s="530"/>
      <c r="N265" s="583"/>
    </row>
    <row r="266" spans="1:14" s="2" customFormat="1" ht="24.95" customHeight="1" thickBot="1" x14ac:dyDescent="0.25">
      <c r="A266" s="559"/>
      <c r="B266" s="556"/>
      <c r="C266" s="512"/>
      <c r="D266" s="31" t="s">
        <v>175</v>
      </c>
      <c r="E266" s="56">
        <v>10</v>
      </c>
      <c r="F266" s="41">
        <f t="shared" si="28"/>
        <v>11800</v>
      </c>
      <c r="G266" s="503"/>
      <c r="H266" s="503"/>
      <c r="I266" s="503"/>
      <c r="J266" s="505"/>
      <c r="K266" s="507"/>
      <c r="L266" s="509"/>
      <c r="M266" s="530"/>
      <c r="N266" s="583"/>
    </row>
    <row r="267" spans="1:14" s="2" customFormat="1" ht="24.95" customHeight="1" thickBot="1" x14ac:dyDescent="0.25">
      <c r="A267" s="559"/>
      <c r="B267" s="556"/>
      <c r="C267" s="512"/>
      <c r="D267" s="31" t="s">
        <v>176</v>
      </c>
      <c r="E267" s="56">
        <v>3</v>
      </c>
      <c r="F267" s="41">
        <f t="shared" si="28"/>
        <v>3540</v>
      </c>
      <c r="G267" s="503"/>
      <c r="H267" s="503"/>
      <c r="I267" s="503"/>
      <c r="J267" s="505"/>
      <c r="K267" s="507"/>
      <c r="L267" s="509"/>
      <c r="M267" s="530"/>
      <c r="N267" s="583"/>
    </row>
    <row r="268" spans="1:14" s="2" customFormat="1" ht="24.95" customHeight="1" thickBot="1" x14ac:dyDescent="0.25">
      <c r="A268" s="559"/>
      <c r="B268" s="556"/>
      <c r="C268" s="513"/>
      <c r="D268" s="39" t="s">
        <v>177</v>
      </c>
      <c r="E268" s="57">
        <v>3</v>
      </c>
      <c r="F268" s="50">
        <f t="shared" si="28"/>
        <v>3540</v>
      </c>
      <c r="G268" s="504"/>
      <c r="H268" s="504"/>
      <c r="I268" s="504"/>
      <c r="J268" s="506"/>
      <c r="K268" s="508"/>
      <c r="L268" s="510"/>
      <c r="M268" s="531"/>
      <c r="N268" s="583"/>
    </row>
    <row r="269" spans="1:14" s="2" customFormat="1" ht="24.95" customHeight="1" thickBot="1" x14ac:dyDescent="0.25">
      <c r="A269" s="559"/>
      <c r="B269" s="556"/>
      <c r="C269" s="511" t="s">
        <v>186</v>
      </c>
      <c r="D269" s="35" t="s">
        <v>172</v>
      </c>
      <c r="E269" s="55">
        <v>3</v>
      </c>
      <c r="F269" s="40">
        <f t="shared" si="28"/>
        <v>3540</v>
      </c>
      <c r="G269" s="520">
        <f>J269*0.85</f>
        <v>1003</v>
      </c>
      <c r="H269" s="520">
        <f>J269*0.9</f>
        <v>1062</v>
      </c>
      <c r="I269" s="520">
        <f>J269*0.95</f>
        <v>1121</v>
      </c>
      <c r="J269" s="521">
        <v>1180</v>
      </c>
      <c r="K269" s="522">
        <f>J269*1.4</f>
        <v>1652</v>
      </c>
      <c r="L269" s="569">
        <v>40</v>
      </c>
      <c r="M269" s="570">
        <v>0.6</v>
      </c>
      <c r="N269" s="583"/>
    </row>
    <row r="270" spans="1:14" s="2" customFormat="1" ht="24.95" customHeight="1" thickBot="1" x14ac:dyDescent="0.25">
      <c r="A270" s="559"/>
      <c r="B270" s="556"/>
      <c r="C270" s="512"/>
      <c r="D270" s="31" t="s">
        <v>173</v>
      </c>
      <c r="E270" s="56">
        <v>10</v>
      </c>
      <c r="F270" s="41">
        <f t="shared" si="28"/>
        <v>11800</v>
      </c>
      <c r="G270" s="503"/>
      <c r="H270" s="503"/>
      <c r="I270" s="503"/>
      <c r="J270" s="505"/>
      <c r="K270" s="507"/>
      <c r="L270" s="509"/>
      <c r="M270" s="530"/>
      <c r="N270" s="583"/>
    </row>
    <row r="271" spans="1:14" s="2" customFormat="1" ht="24.95" customHeight="1" thickBot="1" x14ac:dyDescent="0.25">
      <c r="A271" s="559"/>
      <c r="B271" s="556"/>
      <c r="C271" s="512"/>
      <c r="D271" s="31" t="s">
        <v>174</v>
      </c>
      <c r="E271" s="56">
        <v>10</v>
      </c>
      <c r="F271" s="41">
        <f t="shared" si="28"/>
        <v>11800</v>
      </c>
      <c r="G271" s="503"/>
      <c r="H271" s="503"/>
      <c r="I271" s="503"/>
      <c r="J271" s="505"/>
      <c r="K271" s="507"/>
      <c r="L271" s="509"/>
      <c r="M271" s="530"/>
      <c r="N271" s="583"/>
    </row>
    <row r="272" spans="1:14" s="2" customFormat="1" ht="24.95" customHeight="1" thickBot="1" x14ac:dyDescent="0.25">
      <c r="A272" s="559"/>
      <c r="B272" s="556"/>
      <c r="C272" s="512"/>
      <c r="D272" s="31" t="s">
        <v>175</v>
      </c>
      <c r="E272" s="56">
        <v>10</v>
      </c>
      <c r="F272" s="41">
        <f t="shared" si="28"/>
        <v>11800</v>
      </c>
      <c r="G272" s="503"/>
      <c r="H272" s="503"/>
      <c r="I272" s="503"/>
      <c r="J272" s="505"/>
      <c r="K272" s="507"/>
      <c r="L272" s="509"/>
      <c r="M272" s="530"/>
      <c r="N272" s="583"/>
    </row>
    <row r="273" spans="1:14" s="2" customFormat="1" ht="24.95" customHeight="1" thickBot="1" x14ac:dyDescent="0.25">
      <c r="A273" s="559"/>
      <c r="B273" s="556"/>
      <c r="C273" s="512"/>
      <c r="D273" s="31" t="s">
        <v>176</v>
      </c>
      <c r="E273" s="56">
        <v>3</v>
      </c>
      <c r="F273" s="41">
        <f t="shared" si="28"/>
        <v>3540</v>
      </c>
      <c r="G273" s="503"/>
      <c r="H273" s="503"/>
      <c r="I273" s="503"/>
      <c r="J273" s="505"/>
      <c r="K273" s="507"/>
      <c r="L273" s="509"/>
      <c r="M273" s="530"/>
      <c r="N273" s="583"/>
    </row>
    <row r="274" spans="1:14" s="2" customFormat="1" ht="24.95" customHeight="1" thickBot="1" x14ac:dyDescent="0.25">
      <c r="A274" s="559"/>
      <c r="B274" s="556"/>
      <c r="C274" s="513"/>
      <c r="D274" s="39" t="s">
        <v>177</v>
      </c>
      <c r="E274" s="418">
        <v>3</v>
      </c>
      <c r="F274" s="417">
        <f t="shared" si="28"/>
        <v>3540</v>
      </c>
      <c r="G274" s="504"/>
      <c r="H274" s="504"/>
      <c r="I274" s="504"/>
      <c r="J274" s="506"/>
      <c r="K274" s="508"/>
      <c r="L274" s="510"/>
      <c r="M274" s="531"/>
      <c r="N274" s="583"/>
    </row>
    <row r="275" spans="1:14" s="2" customFormat="1" ht="24.95" customHeight="1" thickBot="1" x14ac:dyDescent="0.25">
      <c r="A275" s="559"/>
      <c r="B275" s="556"/>
      <c r="C275" s="512" t="s">
        <v>185</v>
      </c>
      <c r="D275" s="436" t="s">
        <v>172</v>
      </c>
      <c r="E275" s="438">
        <v>3</v>
      </c>
      <c r="F275" s="439">
        <f t="shared" si="28"/>
        <v>3540</v>
      </c>
      <c r="G275" s="503">
        <f>J275*0.85</f>
        <v>1003</v>
      </c>
      <c r="H275" s="503">
        <f>J275*0.9</f>
        <v>1062</v>
      </c>
      <c r="I275" s="503">
        <f>J275*0.95</f>
        <v>1121</v>
      </c>
      <c r="J275" s="505">
        <v>1180</v>
      </c>
      <c r="K275" s="507">
        <f>J275*1.4</f>
        <v>1652</v>
      </c>
      <c r="L275" s="509">
        <v>40</v>
      </c>
      <c r="M275" s="530">
        <v>0.6</v>
      </c>
      <c r="N275" s="583"/>
    </row>
    <row r="276" spans="1:14" s="2" customFormat="1" ht="24.95" customHeight="1" thickBot="1" x14ac:dyDescent="0.25">
      <c r="A276" s="559"/>
      <c r="B276" s="556"/>
      <c r="C276" s="512"/>
      <c r="D276" s="31" t="s">
        <v>173</v>
      </c>
      <c r="E276" s="56">
        <v>10</v>
      </c>
      <c r="F276" s="41">
        <f t="shared" si="28"/>
        <v>11800</v>
      </c>
      <c r="G276" s="503"/>
      <c r="H276" s="503"/>
      <c r="I276" s="503"/>
      <c r="J276" s="505"/>
      <c r="K276" s="507"/>
      <c r="L276" s="509"/>
      <c r="M276" s="530"/>
      <c r="N276" s="583"/>
    </row>
    <row r="277" spans="1:14" s="2" customFormat="1" ht="24.95" customHeight="1" thickBot="1" x14ac:dyDescent="0.25">
      <c r="A277" s="559"/>
      <c r="B277" s="556"/>
      <c r="C277" s="512"/>
      <c r="D277" s="31" t="s">
        <v>174</v>
      </c>
      <c r="E277" s="56">
        <v>10</v>
      </c>
      <c r="F277" s="41">
        <f t="shared" si="28"/>
        <v>11800</v>
      </c>
      <c r="G277" s="503"/>
      <c r="H277" s="503"/>
      <c r="I277" s="503"/>
      <c r="J277" s="505"/>
      <c r="K277" s="507"/>
      <c r="L277" s="509"/>
      <c r="M277" s="530"/>
      <c r="N277" s="583"/>
    </row>
    <row r="278" spans="1:14" s="2" customFormat="1" ht="24.95" customHeight="1" thickBot="1" x14ac:dyDescent="0.25">
      <c r="A278" s="559"/>
      <c r="B278" s="556"/>
      <c r="C278" s="512"/>
      <c r="D278" s="31" t="s">
        <v>175</v>
      </c>
      <c r="E278" s="56">
        <v>10</v>
      </c>
      <c r="F278" s="41">
        <f t="shared" si="28"/>
        <v>11800</v>
      </c>
      <c r="G278" s="503"/>
      <c r="H278" s="503"/>
      <c r="I278" s="503"/>
      <c r="J278" s="505"/>
      <c r="K278" s="507"/>
      <c r="L278" s="509"/>
      <c r="M278" s="530"/>
      <c r="N278" s="583"/>
    </row>
    <row r="279" spans="1:14" s="2" customFormat="1" ht="24.95" customHeight="1" thickBot="1" x14ac:dyDescent="0.25">
      <c r="A279" s="559"/>
      <c r="B279" s="556"/>
      <c r="C279" s="512"/>
      <c r="D279" s="31" t="s">
        <v>176</v>
      </c>
      <c r="E279" s="56">
        <v>3</v>
      </c>
      <c r="F279" s="41">
        <f t="shared" si="28"/>
        <v>3540</v>
      </c>
      <c r="G279" s="503"/>
      <c r="H279" s="503"/>
      <c r="I279" s="503"/>
      <c r="J279" s="505"/>
      <c r="K279" s="507"/>
      <c r="L279" s="509"/>
      <c r="M279" s="530"/>
      <c r="N279" s="583"/>
    </row>
    <row r="280" spans="1:14" s="2" customFormat="1" ht="24.95" customHeight="1" thickBot="1" x14ac:dyDescent="0.25">
      <c r="A280" s="560"/>
      <c r="B280" s="557"/>
      <c r="C280" s="512"/>
      <c r="D280" s="31" t="s">
        <v>177</v>
      </c>
      <c r="E280" s="56">
        <v>3</v>
      </c>
      <c r="F280" s="41">
        <f t="shared" si="28"/>
        <v>3540</v>
      </c>
      <c r="G280" s="503"/>
      <c r="H280" s="503"/>
      <c r="I280" s="503"/>
      <c r="J280" s="506"/>
      <c r="K280" s="507"/>
      <c r="L280" s="509"/>
      <c r="M280" s="530"/>
      <c r="N280" s="584"/>
    </row>
    <row r="281" spans="1:14" s="2" customFormat="1" ht="21" customHeight="1" thickBot="1" x14ac:dyDescent="0.25">
      <c r="A281" s="578" t="s">
        <v>164</v>
      </c>
      <c r="B281" s="579"/>
      <c r="C281" s="579"/>
      <c r="D281" s="579"/>
      <c r="E281" s="579"/>
      <c r="F281" s="579"/>
      <c r="G281" s="579"/>
      <c r="H281" s="579"/>
      <c r="I281" s="579"/>
      <c r="J281" s="579"/>
      <c r="K281" s="579"/>
      <c r="L281" s="579"/>
      <c r="M281" s="579"/>
      <c r="N281" s="580"/>
    </row>
    <row r="282" spans="1:14" s="2" customFormat="1" ht="40.15" customHeight="1" x14ac:dyDescent="0.2">
      <c r="A282" s="561"/>
      <c r="B282" s="555"/>
      <c r="C282" s="564" t="s">
        <v>182</v>
      </c>
      <c r="D282" s="631" t="s">
        <v>179</v>
      </c>
      <c r="E282" s="524">
        <v>5</v>
      </c>
      <c r="F282" s="548">
        <f>E282*$J$282</f>
        <v>700</v>
      </c>
      <c r="G282" s="549">
        <f>J282*0.85</f>
        <v>119</v>
      </c>
      <c r="H282" s="549">
        <f>J282*0.9</f>
        <v>126</v>
      </c>
      <c r="I282" s="549">
        <f>J282*0.95</f>
        <v>133</v>
      </c>
      <c r="J282" s="550">
        <v>140</v>
      </c>
      <c r="K282" s="588">
        <f>J282*1.4</f>
        <v>196</v>
      </c>
      <c r="L282" s="572">
        <v>150</v>
      </c>
      <c r="M282" s="589">
        <v>0.1</v>
      </c>
      <c r="N282" s="619" t="s">
        <v>184</v>
      </c>
    </row>
    <row r="283" spans="1:14" s="2" customFormat="1" ht="40.15" customHeight="1" thickBot="1" x14ac:dyDescent="0.25">
      <c r="A283" s="562"/>
      <c r="B283" s="556"/>
      <c r="C283" s="512"/>
      <c r="D283" s="632"/>
      <c r="E283" s="517"/>
      <c r="F283" s="519"/>
      <c r="G283" s="503"/>
      <c r="H283" s="503"/>
      <c r="I283" s="503"/>
      <c r="J283" s="505"/>
      <c r="K283" s="507"/>
      <c r="L283" s="509"/>
      <c r="M283" s="530"/>
      <c r="N283" s="620"/>
    </row>
    <row r="284" spans="1:14" s="2" customFormat="1" ht="40.15" customHeight="1" x14ac:dyDescent="0.2">
      <c r="A284" s="562"/>
      <c r="B284" s="556"/>
      <c r="C284" s="512"/>
      <c r="D284" s="631" t="s">
        <v>180</v>
      </c>
      <c r="E284" s="524">
        <v>5</v>
      </c>
      <c r="F284" s="548">
        <f>E284*$J$282</f>
        <v>700</v>
      </c>
      <c r="G284" s="503"/>
      <c r="H284" s="503"/>
      <c r="I284" s="503"/>
      <c r="J284" s="505"/>
      <c r="K284" s="507"/>
      <c r="L284" s="509"/>
      <c r="M284" s="530"/>
      <c r="N284" s="620"/>
    </row>
    <row r="285" spans="1:14" s="2" customFormat="1" ht="40.15" customHeight="1" thickBot="1" x14ac:dyDescent="0.25">
      <c r="A285" s="562"/>
      <c r="B285" s="556"/>
      <c r="C285" s="512"/>
      <c r="D285" s="632"/>
      <c r="E285" s="517"/>
      <c r="F285" s="519"/>
      <c r="G285" s="503"/>
      <c r="H285" s="503"/>
      <c r="I285" s="503"/>
      <c r="J285" s="505"/>
      <c r="K285" s="507"/>
      <c r="L285" s="509"/>
      <c r="M285" s="530"/>
      <c r="N285" s="620"/>
    </row>
    <row r="286" spans="1:14" s="2" customFormat="1" ht="40.15" customHeight="1" x14ac:dyDescent="0.2">
      <c r="A286" s="562"/>
      <c r="B286" s="556"/>
      <c r="C286" s="512"/>
      <c r="D286" s="631" t="s">
        <v>181</v>
      </c>
      <c r="E286" s="524">
        <v>5</v>
      </c>
      <c r="F286" s="548">
        <f>E286*$J$282</f>
        <v>700</v>
      </c>
      <c r="G286" s="503"/>
      <c r="H286" s="503"/>
      <c r="I286" s="503"/>
      <c r="J286" s="505"/>
      <c r="K286" s="507"/>
      <c r="L286" s="509"/>
      <c r="M286" s="530"/>
      <c r="N286" s="620"/>
    </row>
    <row r="287" spans="1:14" s="2" customFormat="1" ht="40.15" customHeight="1" thickBot="1" x14ac:dyDescent="0.25">
      <c r="A287" s="563"/>
      <c r="B287" s="554"/>
      <c r="C287" s="513"/>
      <c r="D287" s="633"/>
      <c r="E287" s="527"/>
      <c r="F287" s="528"/>
      <c r="G287" s="504"/>
      <c r="H287" s="504"/>
      <c r="I287" s="504"/>
      <c r="J287" s="506"/>
      <c r="K287" s="508"/>
      <c r="L287" s="510"/>
      <c r="M287" s="531"/>
      <c r="N287" s="621"/>
    </row>
    <row r="288" spans="1:14" s="2" customFormat="1" ht="100.15" customHeight="1" thickBot="1" x14ac:dyDescent="0.25">
      <c r="A288" s="372"/>
      <c r="B288" s="371"/>
      <c r="C288" s="373" t="s">
        <v>348</v>
      </c>
      <c r="D288" s="377" t="s">
        <v>349</v>
      </c>
      <c r="E288" s="370"/>
      <c r="F288" s="378">
        <f>E288*$J$288</f>
        <v>0</v>
      </c>
      <c r="G288" s="366">
        <f>J288*0.85</f>
        <v>161.5</v>
      </c>
      <c r="H288" s="366">
        <f>J288*0.9</f>
        <v>171</v>
      </c>
      <c r="I288" s="366">
        <f>J288*0.95</f>
        <v>180.5</v>
      </c>
      <c r="J288" s="367">
        <v>190</v>
      </c>
      <c r="K288" s="368">
        <f>J288*1.4</f>
        <v>266</v>
      </c>
      <c r="L288" s="369"/>
      <c r="M288" s="365"/>
      <c r="N288" s="376" t="s">
        <v>350</v>
      </c>
    </row>
    <row r="289" spans="1:17" s="2" customFormat="1" ht="55.15" customHeight="1" thickBot="1" x14ac:dyDescent="0.25">
      <c r="A289" s="551"/>
      <c r="B289" s="553"/>
      <c r="C289" s="511" t="s">
        <v>212</v>
      </c>
      <c r="D289" s="375" t="s">
        <v>69</v>
      </c>
      <c r="E289" s="339"/>
      <c r="F289" s="374">
        <f>E289*$J$289</f>
        <v>0</v>
      </c>
      <c r="G289" s="520">
        <f>J289*0.85</f>
        <v>875.5</v>
      </c>
      <c r="H289" s="520">
        <f>J289*0.9</f>
        <v>927</v>
      </c>
      <c r="I289" s="520">
        <f>J289*0.95</f>
        <v>978.5</v>
      </c>
      <c r="J289" s="521">
        <v>1030</v>
      </c>
      <c r="K289" s="522">
        <f>J289*1.4</f>
        <v>1442</v>
      </c>
      <c r="L289" s="569"/>
      <c r="M289" s="570"/>
      <c r="N289" s="636" t="s">
        <v>232</v>
      </c>
    </row>
    <row r="290" spans="1:17" s="2" customFormat="1" ht="55.15" customHeight="1" thickBot="1" x14ac:dyDescent="0.25">
      <c r="A290" s="559"/>
      <c r="B290" s="556"/>
      <c r="C290" s="513"/>
      <c r="D290" s="39" t="s">
        <v>70</v>
      </c>
      <c r="E290" s="264"/>
      <c r="F290" s="265">
        <f>E290*$J$289</f>
        <v>0</v>
      </c>
      <c r="G290" s="504"/>
      <c r="H290" s="504"/>
      <c r="I290" s="504"/>
      <c r="J290" s="506"/>
      <c r="K290" s="508"/>
      <c r="L290" s="510"/>
      <c r="M290" s="531"/>
      <c r="N290" s="620"/>
      <c r="Q290" s="135"/>
    </row>
    <row r="291" spans="1:17" s="2" customFormat="1" ht="55.15" customHeight="1" thickBot="1" x14ac:dyDescent="0.25">
      <c r="A291" s="559"/>
      <c r="B291" s="556"/>
      <c r="C291" s="511" t="s">
        <v>213</v>
      </c>
      <c r="D291" s="35" t="s">
        <v>69</v>
      </c>
      <c r="E291" s="472"/>
      <c r="F291" s="465">
        <f>E291*$J$289</f>
        <v>0</v>
      </c>
      <c r="G291" s="520">
        <f>J291*0.85</f>
        <v>875.5</v>
      </c>
      <c r="H291" s="520">
        <f>J291*0.9</f>
        <v>927</v>
      </c>
      <c r="I291" s="520">
        <f>J291*0.95</f>
        <v>978.5</v>
      </c>
      <c r="J291" s="521">
        <v>1030</v>
      </c>
      <c r="K291" s="522">
        <f>J291*1.4</f>
        <v>1442</v>
      </c>
      <c r="L291" s="569"/>
      <c r="M291" s="570"/>
      <c r="N291" s="620"/>
    </row>
    <row r="292" spans="1:17" s="2" customFormat="1" ht="55.15" customHeight="1" thickBot="1" x14ac:dyDescent="0.25">
      <c r="A292" s="552"/>
      <c r="B292" s="554"/>
      <c r="C292" s="513"/>
      <c r="D292" s="335" t="s">
        <v>70</v>
      </c>
      <c r="E292" s="340"/>
      <c r="F292" s="265">
        <f>E292*$J$289</f>
        <v>0</v>
      </c>
      <c r="G292" s="504"/>
      <c r="H292" s="504"/>
      <c r="I292" s="504"/>
      <c r="J292" s="506"/>
      <c r="K292" s="508"/>
      <c r="L292" s="510"/>
      <c r="M292" s="531"/>
      <c r="N292" s="621"/>
    </row>
    <row r="293" spans="1:17" s="2" customFormat="1" ht="55.15" customHeight="1" thickBot="1" x14ac:dyDescent="0.25">
      <c r="A293" s="551"/>
      <c r="B293" s="553"/>
      <c r="C293" s="511" t="s">
        <v>204</v>
      </c>
      <c r="D293" s="35" t="s">
        <v>69</v>
      </c>
      <c r="E293" s="339">
        <v>15</v>
      </c>
      <c r="F293" s="338">
        <f>E293*$J$293</f>
        <v>14250</v>
      </c>
      <c r="G293" s="520">
        <f>J293*0.85</f>
        <v>807.5</v>
      </c>
      <c r="H293" s="520">
        <f>J293*0.9</f>
        <v>855</v>
      </c>
      <c r="I293" s="520">
        <f>J293*0.95</f>
        <v>902.5</v>
      </c>
      <c r="J293" s="521">
        <v>950</v>
      </c>
      <c r="K293" s="522">
        <f>J293*1.4</f>
        <v>1330</v>
      </c>
      <c r="L293" s="569"/>
      <c r="M293" s="570"/>
      <c r="N293" s="637" t="s">
        <v>231</v>
      </c>
    </row>
    <row r="294" spans="1:17" s="2" customFormat="1" ht="55.15" customHeight="1" thickBot="1" x14ac:dyDescent="0.25">
      <c r="A294" s="552"/>
      <c r="B294" s="554"/>
      <c r="C294" s="513"/>
      <c r="D294" s="39" t="s">
        <v>70</v>
      </c>
      <c r="E294" s="264">
        <v>15</v>
      </c>
      <c r="F294" s="337">
        <f>E294*$J$293</f>
        <v>14250</v>
      </c>
      <c r="G294" s="504"/>
      <c r="H294" s="504"/>
      <c r="I294" s="504"/>
      <c r="J294" s="506"/>
      <c r="K294" s="508"/>
      <c r="L294" s="510"/>
      <c r="M294" s="531"/>
      <c r="N294" s="638"/>
      <c r="Q294" s="135"/>
    </row>
    <row r="295" spans="1:17" s="2" customFormat="1" ht="55.15" customHeight="1" thickBot="1" x14ac:dyDescent="0.25">
      <c r="A295" s="551"/>
      <c r="B295" s="553"/>
      <c r="C295" s="512" t="s">
        <v>353</v>
      </c>
      <c r="D295" s="451" t="s">
        <v>69</v>
      </c>
      <c r="E295" s="454"/>
      <c r="F295" s="455">
        <f>E295*$J$295</f>
        <v>0</v>
      </c>
      <c r="G295" s="520">
        <f>J295*0.85</f>
        <v>867</v>
      </c>
      <c r="H295" s="520">
        <f>J295*0.9</f>
        <v>918</v>
      </c>
      <c r="I295" s="520">
        <f>J295*0.95</f>
        <v>969</v>
      </c>
      <c r="J295" s="521">
        <v>1020</v>
      </c>
      <c r="K295" s="522">
        <f>J295*1.4</f>
        <v>1428</v>
      </c>
      <c r="L295" s="569"/>
      <c r="M295" s="570"/>
      <c r="N295" s="641" t="s">
        <v>352</v>
      </c>
    </row>
    <row r="296" spans="1:17" s="2" customFormat="1" ht="55.15" customHeight="1" thickBot="1" x14ac:dyDescent="0.25">
      <c r="A296" s="559"/>
      <c r="B296" s="556"/>
      <c r="C296" s="513"/>
      <c r="D296" s="145" t="s">
        <v>70</v>
      </c>
      <c r="E296" s="146">
        <v>10</v>
      </c>
      <c r="F296" s="50">
        <f>E296*$J$295</f>
        <v>10200</v>
      </c>
      <c r="G296" s="504"/>
      <c r="H296" s="504"/>
      <c r="I296" s="504"/>
      <c r="J296" s="506"/>
      <c r="K296" s="508"/>
      <c r="L296" s="510"/>
      <c r="M296" s="531"/>
      <c r="N296" s="583"/>
    </row>
    <row r="297" spans="1:17" s="2" customFormat="1" ht="49.9" customHeight="1" thickBot="1" x14ac:dyDescent="0.25">
      <c r="A297" s="559"/>
      <c r="B297" s="556"/>
      <c r="C297" s="511" t="s">
        <v>354</v>
      </c>
      <c r="D297" s="35" t="s">
        <v>69</v>
      </c>
      <c r="E297" s="472">
        <v>10</v>
      </c>
      <c r="F297" s="465">
        <f>E297*$J$301</f>
        <v>9700</v>
      </c>
      <c r="G297" s="520">
        <f t="shared" ref="G297" si="29">J297*0.85</f>
        <v>824.5</v>
      </c>
      <c r="H297" s="520">
        <f t="shared" ref="H297" si="30">J297*0.9</f>
        <v>873</v>
      </c>
      <c r="I297" s="520">
        <f t="shared" ref="I297" si="31">J297*0.95</f>
        <v>921.5</v>
      </c>
      <c r="J297" s="505">
        <v>970</v>
      </c>
      <c r="K297" s="522">
        <f t="shared" ref="K297" si="32">J297*1.4</f>
        <v>1358</v>
      </c>
      <c r="L297" s="569"/>
      <c r="M297" s="570"/>
      <c r="N297" s="583"/>
    </row>
    <row r="298" spans="1:17" s="2" customFormat="1" ht="49.9" customHeight="1" thickBot="1" x14ac:dyDescent="0.25">
      <c r="A298" s="559"/>
      <c r="B298" s="556"/>
      <c r="C298" s="513"/>
      <c r="D298" s="39" t="s">
        <v>70</v>
      </c>
      <c r="E298" s="391">
        <v>10</v>
      </c>
      <c r="F298" s="392">
        <f>E298*$J$301</f>
        <v>9700</v>
      </c>
      <c r="G298" s="504"/>
      <c r="H298" s="504"/>
      <c r="I298" s="504"/>
      <c r="J298" s="506"/>
      <c r="K298" s="508"/>
      <c r="L298" s="510"/>
      <c r="M298" s="531"/>
      <c r="N298" s="583"/>
    </row>
    <row r="299" spans="1:17" s="2" customFormat="1" ht="55.15" customHeight="1" thickBot="1" x14ac:dyDescent="0.25">
      <c r="A299" s="559"/>
      <c r="B299" s="556"/>
      <c r="C299" s="511" t="s">
        <v>355</v>
      </c>
      <c r="D299" s="35" t="s">
        <v>69</v>
      </c>
      <c r="E299" s="55"/>
      <c r="F299" s="133">
        <f>E299*$J$295</f>
        <v>0</v>
      </c>
      <c r="G299" s="520">
        <f>J299*0.85</f>
        <v>867</v>
      </c>
      <c r="H299" s="520">
        <f>J299*0.9</f>
        <v>918</v>
      </c>
      <c r="I299" s="520">
        <f>J299*0.95</f>
        <v>969</v>
      </c>
      <c r="J299" s="521">
        <v>1020</v>
      </c>
      <c r="K299" s="522">
        <f>J299*1.4</f>
        <v>1428</v>
      </c>
      <c r="L299" s="569"/>
      <c r="M299" s="570"/>
      <c r="N299" s="583"/>
    </row>
    <row r="300" spans="1:17" s="2" customFormat="1" ht="55.15" customHeight="1" thickBot="1" x14ac:dyDescent="0.25">
      <c r="A300" s="559"/>
      <c r="B300" s="556"/>
      <c r="C300" s="513"/>
      <c r="D300" s="39" t="s">
        <v>70</v>
      </c>
      <c r="E300" s="134"/>
      <c r="F300" s="50">
        <f>E300*$J$295</f>
        <v>0</v>
      </c>
      <c r="G300" s="504"/>
      <c r="H300" s="504"/>
      <c r="I300" s="504"/>
      <c r="J300" s="506"/>
      <c r="K300" s="508"/>
      <c r="L300" s="510"/>
      <c r="M300" s="531"/>
      <c r="N300" s="583"/>
    </row>
    <row r="301" spans="1:17" s="2" customFormat="1" ht="49.9" customHeight="1" thickBot="1" x14ac:dyDescent="0.25">
      <c r="A301" s="559"/>
      <c r="B301" s="556"/>
      <c r="C301" s="529" t="s">
        <v>356</v>
      </c>
      <c r="D301" s="35" t="s">
        <v>69</v>
      </c>
      <c r="E301" s="438"/>
      <c r="F301" s="439">
        <f>E301*$J$301</f>
        <v>0</v>
      </c>
      <c r="G301" s="520">
        <f t="shared" ref="G301" si="33">J301*0.85</f>
        <v>824.5</v>
      </c>
      <c r="H301" s="520">
        <f t="shared" ref="H301" si="34">J301*0.9</f>
        <v>873</v>
      </c>
      <c r="I301" s="520">
        <f t="shared" ref="I301" si="35">J301*0.95</f>
        <v>921.5</v>
      </c>
      <c r="J301" s="505">
        <v>970</v>
      </c>
      <c r="K301" s="522">
        <f t="shared" ref="K301" si="36">J301*1.4</f>
        <v>1358</v>
      </c>
      <c r="L301" s="569"/>
      <c r="M301" s="570"/>
      <c r="N301" s="583"/>
    </row>
    <row r="302" spans="1:17" s="2" customFormat="1" ht="49.9" customHeight="1" thickBot="1" x14ac:dyDescent="0.25">
      <c r="A302" s="552"/>
      <c r="B302" s="554"/>
      <c r="C302" s="502"/>
      <c r="D302" s="39" t="s">
        <v>70</v>
      </c>
      <c r="E302" s="379"/>
      <c r="F302" s="380">
        <f>E302*$J$301</f>
        <v>0</v>
      </c>
      <c r="G302" s="504"/>
      <c r="H302" s="504"/>
      <c r="I302" s="504"/>
      <c r="J302" s="506"/>
      <c r="K302" s="508"/>
      <c r="L302" s="510"/>
      <c r="M302" s="531"/>
      <c r="N302" s="647"/>
    </row>
    <row r="303" spans="1:17" s="2" customFormat="1" ht="55.15" customHeight="1" thickBot="1" x14ac:dyDescent="0.25">
      <c r="A303" s="551"/>
      <c r="B303" s="553"/>
      <c r="C303" s="511" t="s">
        <v>222</v>
      </c>
      <c r="D303" s="35" t="s">
        <v>69</v>
      </c>
      <c r="E303" s="262"/>
      <c r="F303" s="374">
        <f>E303*$J$303</f>
        <v>0</v>
      </c>
      <c r="G303" s="520">
        <f>J303*0.85</f>
        <v>680</v>
      </c>
      <c r="H303" s="520">
        <f>J303*0.9</f>
        <v>720</v>
      </c>
      <c r="I303" s="520">
        <f>J303*0.95</f>
        <v>760</v>
      </c>
      <c r="J303" s="521">
        <v>800</v>
      </c>
      <c r="K303" s="522">
        <f>J303*1.4</f>
        <v>1120</v>
      </c>
      <c r="L303" s="569"/>
      <c r="M303" s="570"/>
      <c r="N303" s="641" t="s">
        <v>250</v>
      </c>
    </row>
    <row r="304" spans="1:17" s="2" customFormat="1" ht="55.15" customHeight="1" thickBot="1" x14ac:dyDescent="0.25">
      <c r="A304" s="559"/>
      <c r="B304" s="556"/>
      <c r="C304" s="513"/>
      <c r="D304" s="39" t="s">
        <v>70</v>
      </c>
      <c r="E304" s="330"/>
      <c r="F304" s="265">
        <f>E304*$J$303</f>
        <v>0</v>
      </c>
      <c r="G304" s="504"/>
      <c r="H304" s="504"/>
      <c r="I304" s="504"/>
      <c r="J304" s="506"/>
      <c r="K304" s="508"/>
      <c r="L304" s="510"/>
      <c r="M304" s="531"/>
      <c r="N304" s="583"/>
    </row>
    <row r="305" spans="1:14" s="2" customFormat="1" ht="55.15" customHeight="1" thickBot="1" x14ac:dyDescent="0.25">
      <c r="A305" s="559"/>
      <c r="B305" s="556"/>
      <c r="C305" s="512" t="s">
        <v>223</v>
      </c>
      <c r="D305" s="328" t="s">
        <v>69</v>
      </c>
      <c r="E305" s="325"/>
      <c r="F305" s="263">
        <f>E305*$J$305</f>
        <v>0</v>
      </c>
      <c r="G305" s="503">
        <f>J305*0.85</f>
        <v>637.5</v>
      </c>
      <c r="H305" s="503">
        <f>J305*0.9</f>
        <v>675</v>
      </c>
      <c r="I305" s="503">
        <f>J305*0.95</f>
        <v>712.5</v>
      </c>
      <c r="J305" s="505">
        <v>750</v>
      </c>
      <c r="K305" s="507">
        <f>J305*1.4</f>
        <v>1050</v>
      </c>
      <c r="L305" s="509"/>
      <c r="M305" s="530"/>
      <c r="N305" s="583"/>
    </row>
    <row r="306" spans="1:14" s="2" customFormat="1" ht="55.15" customHeight="1" thickBot="1" x14ac:dyDescent="0.25">
      <c r="A306" s="559"/>
      <c r="B306" s="556"/>
      <c r="C306" s="512"/>
      <c r="D306" s="327" t="s">
        <v>70</v>
      </c>
      <c r="E306" s="333"/>
      <c r="F306" s="331">
        <f>E306*$J$305</f>
        <v>0</v>
      </c>
      <c r="G306" s="503"/>
      <c r="H306" s="503"/>
      <c r="I306" s="503"/>
      <c r="J306" s="505"/>
      <c r="K306" s="507"/>
      <c r="L306" s="509"/>
      <c r="M306" s="530"/>
      <c r="N306" s="583"/>
    </row>
    <row r="307" spans="1:14" s="2" customFormat="1" ht="55.15" customHeight="1" thickBot="1" x14ac:dyDescent="0.25">
      <c r="A307" s="559"/>
      <c r="B307" s="556"/>
      <c r="C307" s="511" t="s">
        <v>224</v>
      </c>
      <c r="D307" s="35" t="s">
        <v>69</v>
      </c>
      <c r="E307" s="262"/>
      <c r="F307" s="326">
        <f>E307*$J$307</f>
        <v>0</v>
      </c>
      <c r="G307" s="520">
        <f>J307*0.85</f>
        <v>680</v>
      </c>
      <c r="H307" s="520">
        <f>J307*0.9</f>
        <v>720</v>
      </c>
      <c r="I307" s="520">
        <f>J307*0.95</f>
        <v>760</v>
      </c>
      <c r="J307" s="521">
        <v>800</v>
      </c>
      <c r="K307" s="522">
        <f>J307*1.4</f>
        <v>1120</v>
      </c>
      <c r="L307" s="569"/>
      <c r="M307" s="570"/>
      <c r="N307" s="583"/>
    </row>
    <row r="308" spans="1:14" s="2" customFormat="1" ht="55.15" customHeight="1" thickBot="1" x14ac:dyDescent="0.25">
      <c r="A308" s="559"/>
      <c r="B308" s="556"/>
      <c r="C308" s="513"/>
      <c r="D308" s="39" t="s">
        <v>70</v>
      </c>
      <c r="E308" s="330"/>
      <c r="F308" s="332">
        <f>E308*$J$307</f>
        <v>0</v>
      </c>
      <c r="G308" s="504"/>
      <c r="H308" s="504"/>
      <c r="I308" s="504"/>
      <c r="J308" s="506"/>
      <c r="K308" s="508"/>
      <c r="L308" s="510"/>
      <c r="M308" s="531"/>
      <c r="N308" s="583"/>
    </row>
    <row r="309" spans="1:14" s="2" customFormat="1" ht="55.15" customHeight="1" thickBot="1" x14ac:dyDescent="0.25">
      <c r="A309" s="559"/>
      <c r="B309" s="556"/>
      <c r="C309" s="511" t="s">
        <v>225</v>
      </c>
      <c r="D309" s="35" t="s">
        <v>69</v>
      </c>
      <c r="E309" s="262"/>
      <c r="F309" s="263">
        <f>E309*$J$309</f>
        <v>0</v>
      </c>
      <c r="G309" s="520">
        <f>J309*0.85</f>
        <v>637.5</v>
      </c>
      <c r="H309" s="520">
        <f>J309*0.9</f>
        <v>675</v>
      </c>
      <c r="I309" s="520">
        <f>J309*0.95</f>
        <v>712.5</v>
      </c>
      <c r="J309" s="521">
        <v>750</v>
      </c>
      <c r="K309" s="522">
        <f>J309*1.4</f>
        <v>1050</v>
      </c>
      <c r="L309" s="569"/>
      <c r="M309" s="570"/>
      <c r="N309" s="583"/>
    </row>
    <row r="310" spans="1:14" s="2" customFormat="1" ht="55.15" customHeight="1" thickBot="1" x14ac:dyDescent="0.25">
      <c r="A310" s="552"/>
      <c r="B310" s="554"/>
      <c r="C310" s="512"/>
      <c r="D310" s="145" t="s">
        <v>70</v>
      </c>
      <c r="E310" s="146"/>
      <c r="F310" s="52">
        <f>E310*$J$309</f>
        <v>0</v>
      </c>
      <c r="G310" s="503"/>
      <c r="H310" s="503"/>
      <c r="I310" s="503"/>
      <c r="J310" s="505"/>
      <c r="K310" s="507"/>
      <c r="L310" s="509"/>
      <c r="M310" s="530"/>
      <c r="N310" s="583"/>
    </row>
    <row r="311" spans="1:14" s="2" customFormat="1" ht="55.15" customHeight="1" thickBot="1" x14ac:dyDescent="0.25">
      <c r="A311" s="551"/>
      <c r="B311" s="553"/>
      <c r="C311" s="511" t="s">
        <v>205</v>
      </c>
      <c r="D311" s="35" t="s">
        <v>69</v>
      </c>
      <c r="E311" s="55"/>
      <c r="F311" s="147">
        <f>E311*$J$311</f>
        <v>0</v>
      </c>
      <c r="G311" s="520">
        <f>J311*0.85</f>
        <v>450.5</v>
      </c>
      <c r="H311" s="520">
        <f>J311*0.9</f>
        <v>477</v>
      </c>
      <c r="I311" s="520">
        <f>J311*0.95</f>
        <v>503.5</v>
      </c>
      <c r="J311" s="521">
        <v>530</v>
      </c>
      <c r="K311" s="522">
        <f>J311*1.4</f>
        <v>742</v>
      </c>
      <c r="L311" s="569"/>
      <c r="M311" s="570"/>
      <c r="N311" s="636" t="s">
        <v>251</v>
      </c>
    </row>
    <row r="312" spans="1:14" s="2" customFormat="1" ht="55.15" customHeight="1" thickBot="1" x14ac:dyDescent="0.25">
      <c r="A312" s="560"/>
      <c r="B312" s="557"/>
      <c r="C312" s="624"/>
      <c r="D312" s="31" t="s">
        <v>70</v>
      </c>
      <c r="E312" s="144"/>
      <c r="F312" s="40">
        <f>E312*$J$311</f>
        <v>0</v>
      </c>
      <c r="G312" s="571"/>
      <c r="H312" s="571"/>
      <c r="I312" s="571"/>
      <c r="J312" s="565"/>
      <c r="K312" s="566"/>
      <c r="L312" s="567"/>
      <c r="M312" s="568"/>
      <c r="N312" s="639"/>
    </row>
    <row r="313" spans="1:14" s="2" customFormat="1" ht="21" customHeight="1" thickBot="1" x14ac:dyDescent="0.25">
      <c r="A313" s="578" t="s">
        <v>165</v>
      </c>
      <c r="B313" s="579"/>
      <c r="C313" s="579"/>
      <c r="D313" s="579"/>
      <c r="E313" s="579"/>
      <c r="F313" s="579"/>
      <c r="G313" s="579"/>
      <c r="H313" s="579"/>
      <c r="I313" s="579"/>
      <c r="J313" s="579"/>
      <c r="K313" s="579"/>
      <c r="L313" s="579"/>
      <c r="M313" s="579"/>
      <c r="N313" s="580"/>
    </row>
    <row r="314" spans="1:14" s="2" customFormat="1" ht="55.15" customHeight="1" x14ac:dyDescent="0.2">
      <c r="A314" s="558"/>
      <c r="B314" s="555"/>
      <c r="C314" s="564" t="s">
        <v>207</v>
      </c>
      <c r="D314" s="523" t="s">
        <v>206</v>
      </c>
      <c r="E314" s="524"/>
      <c r="F314" s="548">
        <f>E314*$J$314</f>
        <v>0</v>
      </c>
      <c r="G314" s="549">
        <f>J314*0.85</f>
        <v>807.5</v>
      </c>
      <c r="H314" s="549">
        <f>J314*0.9</f>
        <v>855</v>
      </c>
      <c r="I314" s="549">
        <f>J314*0.95</f>
        <v>902.5</v>
      </c>
      <c r="J314" s="550">
        <v>950</v>
      </c>
      <c r="K314" s="588">
        <f>J314*1.4</f>
        <v>1330</v>
      </c>
      <c r="L314" s="572"/>
      <c r="M314" s="589"/>
      <c r="N314" s="640" t="s">
        <v>229</v>
      </c>
    </row>
    <row r="315" spans="1:14" s="2" customFormat="1" ht="55.15" customHeight="1" thickBot="1" x14ac:dyDescent="0.25">
      <c r="A315" s="552"/>
      <c r="B315" s="554"/>
      <c r="C315" s="513"/>
      <c r="D315" s="526"/>
      <c r="E315" s="527"/>
      <c r="F315" s="528"/>
      <c r="G315" s="504"/>
      <c r="H315" s="504"/>
      <c r="I315" s="504"/>
      <c r="J315" s="506"/>
      <c r="K315" s="508"/>
      <c r="L315" s="510"/>
      <c r="M315" s="531"/>
      <c r="N315" s="635"/>
    </row>
    <row r="316" spans="1:14" s="2" customFormat="1" ht="55.15" customHeight="1" x14ac:dyDescent="0.2">
      <c r="A316" s="559"/>
      <c r="B316" s="556"/>
      <c r="C316" s="511" t="s">
        <v>202</v>
      </c>
      <c r="D316" s="625" t="s">
        <v>206</v>
      </c>
      <c r="E316" s="627"/>
      <c r="F316" s="629">
        <f>E316*$J$316</f>
        <v>0</v>
      </c>
      <c r="G316" s="520">
        <f>J316*0.85</f>
        <v>799</v>
      </c>
      <c r="H316" s="520">
        <f>J316*0.9</f>
        <v>846</v>
      </c>
      <c r="I316" s="520">
        <f>J316*0.95</f>
        <v>893</v>
      </c>
      <c r="J316" s="521">
        <v>940</v>
      </c>
      <c r="K316" s="522">
        <f>J316*1.4</f>
        <v>1316</v>
      </c>
      <c r="L316" s="569"/>
      <c r="M316" s="570"/>
      <c r="N316" s="634" t="s">
        <v>230</v>
      </c>
    </row>
    <row r="317" spans="1:14" s="2" customFormat="1" ht="55.15" customHeight="1" thickBot="1" x14ac:dyDescent="0.25">
      <c r="A317" s="552"/>
      <c r="B317" s="554"/>
      <c r="C317" s="513"/>
      <c r="D317" s="626"/>
      <c r="E317" s="628"/>
      <c r="F317" s="630"/>
      <c r="G317" s="504"/>
      <c r="H317" s="504"/>
      <c r="I317" s="504"/>
      <c r="J317" s="506"/>
      <c r="K317" s="508"/>
      <c r="L317" s="510"/>
      <c r="M317" s="531"/>
      <c r="N317" s="635"/>
    </row>
    <row r="318" spans="1:14" s="2" customFormat="1" ht="55.15" customHeight="1" x14ac:dyDescent="0.2">
      <c r="A318" s="551"/>
      <c r="B318" s="553"/>
      <c r="C318" s="511" t="s">
        <v>203</v>
      </c>
      <c r="D318" s="625" t="s">
        <v>206</v>
      </c>
      <c r="E318" s="627"/>
      <c r="F318" s="629">
        <f>E318*$J$318</f>
        <v>0</v>
      </c>
      <c r="G318" s="520">
        <f>J318*0.85</f>
        <v>807.5</v>
      </c>
      <c r="H318" s="520">
        <f>J318*0.9</f>
        <v>855</v>
      </c>
      <c r="I318" s="520">
        <f>J318*0.95</f>
        <v>902.5</v>
      </c>
      <c r="J318" s="521">
        <v>950</v>
      </c>
      <c r="K318" s="522">
        <f>J318*1.4</f>
        <v>1330</v>
      </c>
      <c r="L318" s="569"/>
      <c r="M318" s="570"/>
      <c r="N318" s="634" t="s">
        <v>252</v>
      </c>
    </row>
    <row r="319" spans="1:14" s="2" customFormat="1" ht="55.15" customHeight="1" thickBot="1" x14ac:dyDescent="0.25">
      <c r="A319" s="552"/>
      <c r="B319" s="554"/>
      <c r="C319" s="513"/>
      <c r="D319" s="626"/>
      <c r="E319" s="628"/>
      <c r="F319" s="630"/>
      <c r="G319" s="504"/>
      <c r="H319" s="504"/>
      <c r="I319" s="504"/>
      <c r="J319" s="506"/>
      <c r="K319" s="508"/>
      <c r="L319" s="510"/>
      <c r="M319" s="531"/>
      <c r="N319" s="635"/>
    </row>
    <row r="320" spans="1:14" s="2" customFormat="1" ht="55.15" customHeight="1" x14ac:dyDescent="0.2">
      <c r="A320" s="559"/>
      <c r="B320" s="556"/>
      <c r="C320" s="511" t="s">
        <v>208</v>
      </c>
      <c r="D320" s="514" t="s">
        <v>206</v>
      </c>
      <c r="E320" s="516"/>
      <c r="F320" s="518">
        <f>E320*$J$320</f>
        <v>0</v>
      </c>
      <c r="G320" s="520">
        <f>J320*0.85</f>
        <v>646</v>
      </c>
      <c r="H320" s="520">
        <f>J320*0.9</f>
        <v>684</v>
      </c>
      <c r="I320" s="520">
        <f>J320*0.95</f>
        <v>722</v>
      </c>
      <c r="J320" s="521">
        <v>760</v>
      </c>
      <c r="K320" s="522">
        <f>J320*1.4</f>
        <v>1064</v>
      </c>
      <c r="L320" s="569"/>
      <c r="M320" s="570"/>
      <c r="N320" s="620" t="s">
        <v>253</v>
      </c>
    </row>
    <row r="321" spans="1:14" s="2" customFormat="1" ht="55.15" customHeight="1" thickBot="1" x14ac:dyDescent="0.25">
      <c r="A321" s="559"/>
      <c r="B321" s="556"/>
      <c r="C321" s="513"/>
      <c r="D321" s="526"/>
      <c r="E321" s="527"/>
      <c r="F321" s="528"/>
      <c r="G321" s="504"/>
      <c r="H321" s="504"/>
      <c r="I321" s="504"/>
      <c r="J321" s="506"/>
      <c r="K321" s="508"/>
      <c r="L321" s="510"/>
      <c r="M321" s="531"/>
      <c r="N321" s="620"/>
    </row>
    <row r="322" spans="1:14" s="2" customFormat="1" ht="55.15" customHeight="1" x14ac:dyDescent="0.2">
      <c r="A322" s="559"/>
      <c r="B322" s="556"/>
      <c r="C322" s="512" t="s">
        <v>209</v>
      </c>
      <c r="D322" s="585" t="s">
        <v>206</v>
      </c>
      <c r="E322" s="577">
        <v>10</v>
      </c>
      <c r="F322" s="518">
        <f>E322*$J$320</f>
        <v>7600</v>
      </c>
      <c r="G322" s="503">
        <f>J322*0.85</f>
        <v>646</v>
      </c>
      <c r="H322" s="503">
        <f>J322*0.9</f>
        <v>684</v>
      </c>
      <c r="I322" s="503">
        <f>J322*0.95</f>
        <v>722</v>
      </c>
      <c r="J322" s="505">
        <v>760</v>
      </c>
      <c r="K322" s="507">
        <f>J322*1.4</f>
        <v>1064</v>
      </c>
      <c r="L322" s="509"/>
      <c r="M322" s="530"/>
      <c r="N322" s="620"/>
    </row>
    <row r="323" spans="1:14" s="2" customFormat="1" ht="55.15" customHeight="1" thickBot="1" x14ac:dyDescent="0.25">
      <c r="A323" s="559"/>
      <c r="B323" s="556"/>
      <c r="C323" s="512"/>
      <c r="D323" s="585"/>
      <c r="E323" s="577"/>
      <c r="F323" s="528"/>
      <c r="G323" s="503"/>
      <c r="H323" s="503"/>
      <c r="I323" s="503"/>
      <c r="J323" s="505"/>
      <c r="K323" s="507"/>
      <c r="L323" s="509"/>
      <c r="M323" s="530"/>
      <c r="N323" s="620"/>
    </row>
    <row r="324" spans="1:14" s="2" customFormat="1" ht="55.15" customHeight="1" x14ac:dyDescent="0.2">
      <c r="A324" s="551"/>
      <c r="B324" s="553"/>
      <c r="C324" s="511" t="s">
        <v>210</v>
      </c>
      <c r="D324" s="514" t="s">
        <v>206</v>
      </c>
      <c r="E324" s="516"/>
      <c r="F324" s="518">
        <f>E324*$J$326</f>
        <v>0</v>
      </c>
      <c r="G324" s="520">
        <f>J324*0.85</f>
        <v>663</v>
      </c>
      <c r="H324" s="520">
        <f>J324*0.9</f>
        <v>702</v>
      </c>
      <c r="I324" s="520">
        <f>J324*0.95</f>
        <v>741</v>
      </c>
      <c r="J324" s="521">
        <v>780</v>
      </c>
      <c r="K324" s="522">
        <f>J324*1.4</f>
        <v>1092</v>
      </c>
      <c r="L324" s="569"/>
      <c r="M324" s="570"/>
      <c r="N324" s="636" t="s">
        <v>254</v>
      </c>
    </row>
    <row r="325" spans="1:14" s="2" customFormat="1" ht="55.15" customHeight="1" thickBot="1" x14ac:dyDescent="0.25">
      <c r="A325" s="559"/>
      <c r="B325" s="556"/>
      <c r="C325" s="513"/>
      <c r="D325" s="526"/>
      <c r="E325" s="527"/>
      <c r="F325" s="528"/>
      <c r="G325" s="504"/>
      <c r="H325" s="504"/>
      <c r="I325" s="504"/>
      <c r="J325" s="506"/>
      <c r="K325" s="508"/>
      <c r="L325" s="510"/>
      <c r="M325" s="531"/>
      <c r="N325" s="620"/>
    </row>
    <row r="326" spans="1:14" s="2" customFormat="1" ht="55.15" customHeight="1" x14ac:dyDescent="0.2">
      <c r="A326" s="559"/>
      <c r="B326" s="556"/>
      <c r="C326" s="512" t="s">
        <v>211</v>
      </c>
      <c r="D326" s="585" t="s">
        <v>206</v>
      </c>
      <c r="E326" s="577"/>
      <c r="F326" s="525">
        <f>E326*$J$326</f>
        <v>0</v>
      </c>
      <c r="G326" s="503">
        <f>J326*0.85</f>
        <v>663</v>
      </c>
      <c r="H326" s="503">
        <f>J326*0.9</f>
        <v>702</v>
      </c>
      <c r="I326" s="503">
        <f>J326*0.95</f>
        <v>741</v>
      </c>
      <c r="J326" s="505">
        <v>780</v>
      </c>
      <c r="K326" s="507">
        <f>J326*1.4</f>
        <v>1092</v>
      </c>
      <c r="L326" s="509"/>
      <c r="M326" s="530"/>
      <c r="N326" s="620"/>
    </row>
    <row r="327" spans="1:14" s="2" customFormat="1" ht="55.15" customHeight="1" thickBot="1" x14ac:dyDescent="0.25">
      <c r="A327" s="560"/>
      <c r="B327" s="557"/>
      <c r="C327" s="624"/>
      <c r="D327" s="515"/>
      <c r="E327" s="517"/>
      <c r="F327" s="519"/>
      <c r="G327" s="571"/>
      <c r="H327" s="571"/>
      <c r="I327" s="571"/>
      <c r="J327" s="565"/>
      <c r="K327" s="566"/>
      <c r="L327" s="567"/>
      <c r="M327" s="568"/>
      <c r="N327" s="639"/>
    </row>
    <row r="328" spans="1:14" ht="15.75" thickBot="1" x14ac:dyDescent="0.25"/>
    <row r="329" spans="1:14" ht="16.5" thickBot="1" x14ac:dyDescent="0.25">
      <c r="A329" s="25" t="s">
        <v>11</v>
      </c>
      <c r="B329" s="26"/>
      <c r="C329" s="26"/>
      <c r="D329" s="26"/>
      <c r="E329" s="26"/>
      <c r="F329" s="26"/>
      <c r="G329" s="26"/>
      <c r="H329" s="26"/>
      <c r="I329" s="27"/>
      <c r="N329" s="37"/>
    </row>
    <row r="330" spans="1:14" ht="16.5" thickBot="1" x14ac:dyDescent="0.3">
      <c r="A330" s="28" t="s">
        <v>12</v>
      </c>
      <c r="B330" s="29"/>
      <c r="C330" s="29"/>
      <c r="D330" s="29"/>
      <c r="E330" s="29"/>
      <c r="F330" s="29"/>
      <c r="G330" s="29"/>
      <c r="H330" s="29"/>
      <c r="I330" s="30"/>
      <c r="N330" s="38"/>
    </row>
  </sheetData>
  <mergeCells count="718">
    <mergeCell ref="H297:H298"/>
    <mergeCell ref="I297:I298"/>
    <mergeCell ref="J297:J298"/>
    <mergeCell ref="K297:K298"/>
    <mergeCell ref="L297:L298"/>
    <mergeCell ref="M297:M298"/>
    <mergeCell ref="N295:N302"/>
    <mergeCell ref="B295:B302"/>
    <mergeCell ref="G301:G302"/>
    <mergeCell ref="H301:H302"/>
    <mergeCell ref="I301:I302"/>
    <mergeCell ref="J301:J302"/>
    <mergeCell ref="M17:M26"/>
    <mergeCell ref="N17:N26"/>
    <mergeCell ref="A37:A46"/>
    <mergeCell ref="B37:B46"/>
    <mergeCell ref="C37:C46"/>
    <mergeCell ref="G37:G46"/>
    <mergeCell ref="H37:H46"/>
    <mergeCell ref="I37:I46"/>
    <mergeCell ref="J37:J46"/>
    <mergeCell ref="K37:K46"/>
    <mergeCell ref="L37:L46"/>
    <mergeCell ref="M37:M46"/>
    <mergeCell ref="N37:N46"/>
    <mergeCell ref="A17:A26"/>
    <mergeCell ref="B17:B26"/>
    <mergeCell ref="C17:C26"/>
    <mergeCell ref="G17:G26"/>
    <mergeCell ref="H17:H26"/>
    <mergeCell ref="I17:I26"/>
    <mergeCell ref="J17:J26"/>
    <mergeCell ref="K17:K26"/>
    <mergeCell ref="L17:L26"/>
    <mergeCell ref="A127:N127"/>
    <mergeCell ref="A128:A137"/>
    <mergeCell ref="B128:B137"/>
    <mergeCell ref="C128:C137"/>
    <mergeCell ref="G128:G137"/>
    <mergeCell ref="H128:H137"/>
    <mergeCell ref="I128:I137"/>
    <mergeCell ref="J128:J137"/>
    <mergeCell ref="K128:K137"/>
    <mergeCell ref="L128:L137"/>
    <mergeCell ref="M128:M137"/>
    <mergeCell ref="N128:N137"/>
    <mergeCell ref="A311:A312"/>
    <mergeCell ref="B311:B312"/>
    <mergeCell ref="A303:A310"/>
    <mergeCell ref="B303:B310"/>
    <mergeCell ref="D187:D188"/>
    <mergeCell ref="E187:E188"/>
    <mergeCell ref="F187:F188"/>
    <mergeCell ref="C179:C188"/>
    <mergeCell ref="G179:G188"/>
    <mergeCell ref="G289:G290"/>
    <mergeCell ref="C305:C306"/>
    <mergeCell ref="G305:G306"/>
    <mergeCell ref="D240:D241"/>
    <mergeCell ref="D242:D243"/>
    <mergeCell ref="E244:E245"/>
    <mergeCell ref="E242:E243"/>
    <mergeCell ref="E240:E241"/>
    <mergeCell ref="E238:E239"/>
    <mergeCell ref="D204:D205"/>
    <mergeCell ref="F198:F199"/>
    <mergeCell ref="F200:F201"/>
    <mergeCell ref="F202:F203"/>
    <mergeCell ref="F204:F205"/>
    <mergeCell ref="D232:D233"/>
    <mergeCell ref="N149:N188"/>
    <mergeCell ref="M179:M188"/>
    <mergeCell ref="D183:D184"/>
    <mergeCell ref="E183:E184"/>
    <mergeCell ref="F183:F184"/>
    <mergeCell ref="D185:D186"/>
    <mergeCell ref="E185:E186"/>
    <mergeCell ref="F185:F186"/>
    <mergeCell ref="H179:H188"/>
    <mergeCell ref="I179:I188"/>
    <mergeCell ref="J179:J188"/>
    <mergeCell ref="K179:K188"/>
    <mergeCell ref="L179:L188"/>
    <mergeCell ref="D181:D182"/>
    <mergeCell ref="E181:E182"/>
    <mergeCell ref="F181:F182"/>
    <mergeCell ref="D179:D180"/>
    <mergeCell ref="E179:E180"/>
    <mergeCell ref="F179:F180"/>
    <mergeCell ref="L169:L178"/>
    <mergeCell ref="M169:M178"/>
    <mergeCell ref="L159:L168"/>
    <mergeCell ref="M159:M168"/>
    <mergeCell ref="D147:D148"/>
    <mergeCell ref="E147:E148"/>
    <mergeCell ref="F147:F148"/>
    <mergeCell ref="D141:D142"/>
    <mergeCell ref="E141:E142"/>
    <mergeCell ref="F141:F142"/>
    <mergeCell ref="C149:C158"/>
    <mergeCell ref="D149:D150"/>
    <mergeCell ref="E149:E150"/>
    <mergeCell ref="F149:F150"/>
    <mergeCell ref="D153:D154"/>
    <mergeCell ref="E153:E154"/>
    <mergeCell ref="F153:F154"/>
    <mergeCell ref="D155:D156"/>
    <mergeCell ref="E155:E156"/>
    <mergeCell ref="F155:F156"/>
    <mergeCell ref="D157:D158"/>
    <mergeCell ref="E157:E158"/>
    <mergeCell ref="F157:F158"/>
    <mergeCell ref="D151:D152"/>
    <mergeCell ref="E151:E152"/>
    <mergeCell ref="F151:F152"/>
    <mergeCell ref="H291:H292"/>
    <mergeCell ref="I291:I292"/>
    <mergeCell ref="J291:J292"/>
    <mergeCell ref="H289:H290"/>
    <mergeCell ref="K139:K148"/>
    <mergeCell ref="L139:L148"/>
    <mergeCell ref="M139:M148"/>
    <mergeCell ref="D143:D144"/>
    <mergeCell ref="E143:E144"/>
    <mergeCell ref="F143:F144"/>
    <mergeCell ref="D145:D146"/>
    <mergeCell ref="E145:E146"/>
    <mergeCell ref="M149:M158"/>
    <mergeCell ref="G149:G158"/>
    <mergeCell ref="H149:H158"/>
    <mergeCell ref="I149:I158"/>
    <mergeCell ref="J149:J158"/>
    <mergeCell ref="K149:K158"/>
    <mergeCell ref="L149:L158"/>
    <mergeCell ref="I289:I290"/>
    <mergeCell ref="J289:J290"/>
    <mergeCell ref="K289:K290"/>
    <mergeCell ref="L289:L290"/>
    <mergeCell ref="F145:F146"/>
    <mergeCell ref="N324:N327"/>
    <mergeCell ref="N320:N323"/>
    <mergeCell ref="C309:C310"/>
    <mergeCell ref="G309:G310"/>
    <mergeCell ref="H309:H310"/>
    <mergeCell ref="I309:I310"/>
    <mergeCell ref="J309:J310"/>
    <mergeCell ref="K309:K310"/>
    <mergeCell ref="L309:L310"/>
    <mergeCell ref="M309:M310"/>
    <mergeCell ref="M314:M315"/>
    <mergeCell ref="N314:N315"/>
    <mergeCell ref="J314:J315"/>
    <mergeCell ref="K314:K315"/>
    <mergeCell ref="M316:M317"/>
    <mergeCell ref="N316:N317"/>
    <mergeCell ref="N303:N310"/>
    <mergeCell ref="M307:M308"/>
    <mergeCell ref="M305:M306"/>
    <mergeCell ref="C320:C321"/>
    <mergeCell ref="D320:D321"/>
    <mergeCell ref="E320:E321"/>
    <mergeCell ref="F320:F321"/>
    <mergeCell ref="G320:G321"/>
    <mergeCell ref="C303:C304"/>
    <mergeCell ref="G303:G304"/>
    <mergeCell ref="H303:H304"/>
    <mergeCell ref="L303:L304"/>
    <mergeCell ref="I303:I304"/>
    <mergeCell ref="J303:J304"/>
    <mergeCell ref="K303:K304"/>
    <mergeCell ref="C307:C308"/>
    <mergeCell ref="G307:G308"/>
    <mergeCell ref="H307:H308"/>
    <mergeCell ref="I307:I308"/>
    <mergeCell ref="J307:J308"/>
    <mergeCell ref="K305:K306"/>
    <mergeCell ref="L305:L306"/>
    <mergeCell ref="K307:K308"/>
    <mergeCell ref="L307:L308"/>
    <mergeCell ref="H320:H321"/>
    <mergeCell ref="I320:I321"/>
    <mergeCell ref="H311:H312"/>
    <mergeCell ref="G318:G319"/>
    <mergeCell ref="H318:H319"/>
    <mergeCell ref="C311:C312"/>
    <mergeCell ref="G314:G315"/>
    <mergeCell ref="H314:H315"/>
    <mergeCell ref="E314:E315"/>
    <mergeCell ref="F314:F315"/>
    <mergeCell ref="F318:F319"/>
    <mergeCell ref="E318:E319"/>
    <mergeCell ref="D318:D319"/>
    <mergeCell ref="A320:A323"/>
    <mergeCell ref="C324:C325"/>
    <mergeCell ref="D324:D325"/>
    <mergeCell ref="E324:E325"/>
    <mergeCell ref="F324:F325"/>
    <mergeCell ref="G324:G325"/>
    <mergeCell ref="H324:H325"/>
    <mergeCell ref="I324:I325"/>
    <mergeCell ref="A324:A327"/>
    <mergeCell ref="C326:C327"/>
    <mergeCell ref="G326:G327"/>
    <mergeCell ref="H326:H327"/>
    <mergeCell ref="D326:D327"/>
    <mergeCell ref="E326:E327"/>
    <mergeCell ref="F326:F327"/>
    <mergeCell ref="C322:C323"/>
    <mergeCell ref="D322:D323"/>
    <mergeCell ref="E322:E323"/>
    <mergeCell ref="F322:F323"/>
    <mergeCell ref="G322:G323"/>
    <mergeCell ref="H322:H323"/>
    <mergeCell ref="I326:I327"/>
    <mergeCell ref="B324:B327"/>
    <mergeCell ref="B320:B323"/>
    <mergeCell ref="B318:B319"/>
    <mergeCell ref="N293:N294"/>
    <mergeCell ref="C318:C319"/>
    <mergeCell ref="L293:L294"/>
    <mergeCell ref="M293:M294"/>
    <mergeCell ref="M295:M296"/>
    <mergeCell ref="L295:L296"/>
    <mergeCell ref="A313:N313"/>
    <mergeCell ref="N311:N312"/>
    <mergeCell ref="J318:J319"/>
    <mergeCell ref="K318:K319"/>
    <mergeCell ref="L318:L319"/>
    <mergeCell ref="M318:M319"/>
    <mergeCell ref="J293:J294"/>
    <mergeCell ref="K293:K294"/>
    <mergeCell ref="G295:G296"/>
    <mergeCell ref="H295:H296"/>
    <mergeCell ref="I295:I296"/>
    <mergeCell ref="J295:J296"/>
    <mergeCell ref="H305:H306"/>
    <mergeCell ref="I305:I306"/>
    <mergeCell ref="J305:J306"/>
    <mergeCell ref="G311:G312"/>
    <mergeCell ref="L299:L300"/>
    <mergeCell ref="H282:H287"/>
    <mergeCell ref="I282:I287"/>
    <mergeCell ref="J282:J287"/>
    <mergeCell ref="K282:K287"/>
    <mergeCell ref="L282:L287"/>
    <mergeCell ref="F282:F283"/>
    <mergeCell ref="F284:F285"/>
    <mergeCell ref="F286:F287"/>
    <mergeCell ref="N318:N319"/>
    <mergeCell ref="K291:K292"/>
    <mergeCell ref="L291:L292"/>
    <mergeCell ref="M291:M292"/>
    <mergeCell ref="M299:M300"/>
    <mergeCell ref="N289:N292"/>
    <mergeCell ref="M289:M290"/>
    <mergeCell ref="M303:M304"/>
    <mergeCell ref="K295:K296"/>
    <mergeCell ref="K301:K302"/>
    <mergeCell ref="L301:L302"/>
    <mergeCell ref="M301:M302"/>
    <mergeCell ref="K299:K300"/>
    <mergeCell ref="J316:J317"/>
    <mergeCell ref="K316:K317"/>
    <mergeCell ref="L316:L317"/>
    <mergeCell ref="M282:M287"/>
    <mergeCell ref="I318:I319"/>
    <mergeCell ref="A318:A319"/>
    <mergeCell ref="A316:A317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A314:A315"/>
    <mergeCell ref="B314:B315"/>
    <mergeCell ref="C314:C315"/>
    <mergeCell ref="D314:D315"/>
    <mergeCell ref="A289:A292"/>
    <mergeCell ref="C289:C290"/>
    <mergeCell ref="D282:D283"/>
    <mergeCell ref="D284:D285"/>
    <mergeCell ref="D286:D287"/>
    <mergeCell ref="E282:E283"/>
    <mergeCell ref="E284:E285"/>
    <mergeCell ref="E286:E287"/>
    <mergeCell ref="N282:N287"/>
    <mergeCell ref="M254:M261"/>
    <mergeCell ref="A281:N281"/>
    <mergeCell ref="H269:H274"/>
    <mergeCell ref="I269:I274"/>
    <mergeCell ref="J269:J274"/>
    <mergeCell ref="K269:K274"/>
    <mergeCell ref="L269:L274"/>
    <mergeCell ref="M269:M274"/>
    <mergeCell ref="M263:M268"/>
    <mergeCell ref="C263:C268"/>
    <mergeCell ref="H263:H268"/>
    <mergeCell ref="I263:I268"/>
    <mergeCell ref="J263:J268"/>
    <mergeCell ref="K263:K268"/>
    <mergeCell ref="L263:L268"/>
    <mergeCell ref="M275:M280"/>
    <mergeCell ref="K254:K261"/>
    <mergeCell ref="L254:L261"/>
    <mergeCell ref="A238:A261"/>
    <mergeCell ref="B238:B261"/>
    <mergeCell ref="C254:C261"/>
    <mergeCell ref="D254:D255"/>
    <mergeCell ref="E254:E255"/>
    <mergeCell ref="N117:N126"/>
    <mergeCell ref="A190:A205"/>
    <mergeCell ref="A206:A221"/>
    <mergeCell ref="N222:N237"/>
    <mergeCell ref="N190:N205"/>
    <mergeCell ref="N206:N221"/>
    <mergeCell ref="B206:B221"/>
    <mergeCell ref="B190:B205"/>
    <mergeCell ref="B222:B237"/>
    <mergeCell ref="C230:C237"/>
    <mergeCell ref="G230:G237"/>
    <mergeCell ref="H230:H237"/>
    <mergeCell ref="A117:A126"/>
    <mergeCell ref="B117:B126"/>
    <mergeCell ref="C117:C126"/>
    <mergeCell ref="G117:G126"/>
    <mergeCell ref="H117:H126"/>
    <mergeCell ref="I117:I126"/>
    <mergeCell ref="H222:H229"/>
    <mergeCell ref="I222:I229"/>
    <mergeCell ref="I230:I237"/>
    <mergeCell ref="M230:M237"/>
    <mergeCell ref="J222:J229"/>
    <mergeCell ref="A139:A148"/>
    <mergeCell ref="A1:N1"/>
    <mergeCell ref="A2:D2"/>
    <mergeCell ref="E2:F4"/>
    <mergeCell ref="G2:M3"/>
    <mergeCell ref="N2:N4"/>
    <mergeCell ref="A3:D3"/>
    <mergeCell ref="A4:D4"/>
    <mergeCell ref="G4:M4"/>
    <mergeCell ref="A222:A237"/>
    <mergeCell ref="A6:N6"/>
    <mergeCell ref="C7:C16"/>
    <mergeCell ref="G7:G16"/>
    <mergeCell ref="H7:H16"/>
    <mergeCell ref="I7:I16"/>
    <mergeCell ref="J7:J16"/>
    <mergeCell ref="K7:K16"/>
    <mergeCell ref="L7:L16"/>
    <mergeCell ref="M7:M16"/>
    <mergeCell ref="B7:B16"/>
    <mergeCell ref="A138:N138"/>
    <mergeCell ref="C139:C148"/>
    <mergeCell ref="D139:D140"/>
    <mergeCell ref="N7:N16"/>
    <mergeCell ref="N27:N36"/>
    <mergeCell ref="A7:A16"/>
    <mergeCell ref="L222:L229"/>
    <mergeCell ref="M222:M229"/>
    <mergeCell ref="J27:J36"/>
    <mergeCell ref="J190:J197"/>
    <mergeCell ref="K190:K197"/>
    <mergeCell ref="L190:L197"/>
    <mergeCell ref="M190:M197"/>
    <mergeCell ref="K27:K36"/>
    <mergeCell ref="L27:L36"/>
    <mergeCell ref="M27:M36"/>
    <mergeCell ref="A189:N189"/>
    <mergeCell ref="D222:D223"/>
    <mergeCell ref="D224:D225"/>
    <mergeCell ref="D226:D227"/>
    <mergeCell ref="D228:D229"/>
    <mergeCell ref="B27:B36"/>
    <mergeCell ref="A27:A36"/>
    <mergeCell ref="C27:C36"/>
    <mergeCell ref="G27:G36"/>
    <mergeCell ref="H27:H36"/>
    <mergeCell ref="I27:I36"/>
    <mergeCell ref="D200:D201"/>
    <mergeCell ref="D202:D203"/>
    <mergeCell ref="K222:K229"/>
    <mergeCell ref="J198:J205"/>
    <mergeCell ref="K198:K205"/>
    <mergeCell ref="L198:L205"/>
    <mergeCell ref="M198:M205"/>
    <mergeCell ref="J230:J237"/>
    <mergeCell ref="K230:K237"/>
    <mergeCell ref="L230:L237"/>
    <mergeCell ref="J206:J213"/>
    <mergeCell ref="K206:K213"/>
    <mergeCell ref="L206:L213"/>
    <mergeCell ref="M206:M213"/>
    <mergeCell ref="J214:J221"/>
    <mergeCell ref="K214:K221"/>
    <mergeCell ref="L214:L221"/>
    <mergeCell ref="M214:M221"/>
    <mergeCell ref="H206:H213"/>
    <mergeCell ref="I206:I213"/>
    <mergeCell ref="D192:D193"/>
    <mergeCell ref="D194:D195"/>
    <mergeCell ref="D196:D197"/>
    <mergeCell ref="C190:C197"/>
    <mergeCell ref="D190:D191"/>
    <mergeCell ref="G190:G197"/>
    <mergeCell ref="H190:H197"/>
    <mergeCell ref="I190:I197"/>
    <mergeCell ref="F190:F191"/>
    <mergeCell ref="F192:F193"/>
    <mergeCell ref="F194:F195"/>
    <mergeCell ref="F196:F197"/>
    <mergeCell ref="E194:E195"/>
    <mergeCell ref="E192:E193"/>
    <mergeCell ref="E190:E191"/>
    <mergeCell ref="E196:E197"/>
    <mergeCell ref="H198:H205"/>
    <mergeCell ref="I198:I205"/>
    <mergeCell ref="E204:E205"/>
    <mergeCell ref="E202:E203"/>
    <mergeCell ref="E200:E201"/>
    <mergeCell ref="E198:E199"/>
    <mergeCell ref="D214:D215"/>
    <mergeCell ref="E232:E233"/>
    <mergeCell ref="E228:E229"/>
    <mergeCell ref="E226:E227"/>
    <mergeCell ref="E224:E225"/>
    <mergeCell ref="E222:E223"/>
    <mergeCell ref="C198:C205"/>
    <mergeCell ref="D198:D199"/>
    <mergeCell ref="D218:D219"/>
    <mergeCell ref="D220:D221"/>
    <mergeCell ref="C214:C221"/>
    <mergeCell ref="E220:E221"/>
    <mergeCell ref="D234:D235"/>
    <mergeCell ref="D236:D237"/>
    <mergeCell ref="C222:C229"/>
    <mergeCell ref="G222:G229"/>
    <mergeCell ref="D208:D209"/>
    <mergeCell ref="D210:D211"/>
    <mergeCell ref="D212:D213"/>
    <mergeCell ref="C206:C213"/>
    <mergeCell ref="D206:D207"/>
    <mergeCell ref="G206:G213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E230:E231"/>
    <mergeCell ref="D230:D231"/>
    <mergeCell ref="D216:D217"/>
    <mergeCell ref="E234:E235"/>
    <mergeCell ref="E236:E237"/>
    <mergeCell ref="F208:F209"/>
    <mergeCell ref="N263:N280"/>
    <mergeCell ref="G275:G280"/>
    <mergeCell ref="H275:H280"/>
    <mergeCell ref="I275:I280"/>
    <mergeCell ref="J275:J280"/>
    <mergeCell ref="K275:K280"/>
    <mergeCell ref="L275:L280"/>
    <mergeCell ref="J246:J253"/>
    <mergeCell ref="G254:G261"/>
    <mergeCell ref="H254:H261"/>
    <mergeCell ref="I254:I261"/>
    <mergeCell ref="J254:J261"/>
    <mergeCell ref="K246:K253"/>
    <mergeCell ref="L246:L253"/>
    <mergeCell ref="M246:M253"/>
    <mergeCell ref="I246:I253"/>
    <mergeCell ref="H246:H253"/>
    <mergeCell ref="G238:G245"/>
    <mergeCell ref="G246:G253"/>
    <mergeCell ref="A262:N262"/>
    <mergeCell ref="D256:D257"/>
    <mergeCell ref="E256:E257"/>
    <mergeCell ref="D258:D259"/>
    <mergeCell ref="E258:E259"/>
    <mergeCell ref="D260:D261"/>
    <mergeCell ref="E260:E261"/>
    <mergeCell ref="N238:N261"/>
    <mergeCell ref="H238:H245"/>
    <mergeCell ref="F246:F247"/>
    <mergeCell ref="F248:F249"/>
    <mergeCell ref="F250:F251"/>
    <mergeCell ref="F252:F253"/>
    <mergeCell ref="I238:I245"/>
    <mergeCell ref="F242:F243"/>
    <mergeCell ref="F244:F245"/>
    <mergeCell ref="F238:F239"/>
    <mergeCell ref="F240:F241"/>
    <mergeCell ref="J238:J245"/>
    <mergeCell ref="K238:K245"/>
    <mergeCell ref="L238:L245"/>
    <mergeCell ref="M238:M245"/>
    <mergeCell ref="G214:G221"/>
    <mergeCell ref="H214:H221"/>
    <mergeCell ref="I214:I221"/>
    <mergeCell ref="F214:F215"/>
    <mergeCell ref="F216:F217"/>
    <mergeCell ref="F218:F219"/>
    <mergeCell ref="F220:F221"/>
    <mergeCell ref="E218:E219"/>
    <mergeCell ref="A47:A56"/>
    <mergeCell ref="B47:B56"/>
    <mergeCell ref="C47:C56"/>
    <mergeCell ref="G47:G56"/>
    <mergeCell ref="H47:H56"/>
    <mergeCell ref="I47:I56"/>
    <mergeCell ref="F210:F211"/>
    <mergeCell ref="F212:F213"/>
    <mergeCell ref="E210:E211"/>
    <mergeCell ref="E208:E209"/>
    <mergeCell ref="E206:E207"/>
    <mergeCell ref="F206:F207"/>
    <mergeCell ref="E212:E213"/>
    <mergeCell ref="E216:E217"/>
    <mergeCell ref="E214:E215"/>
    <mergeCell ref="G198:G205"/>
    <mergeCell ref="M47:M56"/>
    <mergeCell ref="N47:N56"/>
    <mergeCell ref="C87:C96"/>
    <mergeCell ref="G87:G96"/>
    <mergeCell ref="H87:H96"/>
    <mergeCell ref="I87:I96"/>
    <mergeCell ref="J87:J96"/>
    <mergeCell ref="K87:K96"/>
    <mergeCell ref="L87:L96"/>
    <mergeCell ref="M87:M96"/>
    <mergeCell ref="M77:M86"/>
    <mergeCell ref="N77:N86"/>
    <mergeCell ref="J47:J56"/>
    <mergeCell ref="K47:K56"/>
    <mergeCell ref="L47:L56"/>
    <mergeCell ref="M67:M76"/>
    <mergeCell ref="N67:N76"/>
    <mergeCell ref="M57:M66"/>
    <mergeCell ref="N57:N66"/>
    <mergeCell ref="J326:J327"/>
    <mergeCell ref="K326:K327"/>
    <mergeCell ref="L326:L327"/>
    <mergeCell ref="M326:M327"/>
    <mergeCell ref="J311:J312"/>
    <mergeCell ref="K311:K312"/>
    <mergeCell ref="L311:L312"/>
    <mergeCell ref="M311:M312"/>
    <mergeCell ref="I311:I312"/>
    <mergeCell ref="J322:J323"/>
    <mergeCell ref="K322:K323"/>
    <mergeCell ref="L322:L323"/>
    <mergeCell ref="M322:M323"/>
    <mergeCell ref="J320:J321"/>
    <mergeCell ref="K320:K321"/>
    <mergeCell ref="L320:L321"/>
    <mergeCell ref="M320:M321"/>
    <mergeCell ref="I322:I323"/>
    <mergeCell ref="I314:I315"/>
    <mergeCell ref="K324:K325"/>
    <mergeCell ref="L324:L325"/>
    <mergeCell ref="M324:M325"/>
    <mergeCell ref="J324:J325"/>
    <mergeCell ref="L314:L315"/>
    <mergeCell ref="F260:F261"/>
    <mergeCell ref="G263:G268"/>
    <mergeCell ref="A293:A294"/>
    <mergeCell ref="B293:B294"/>
    <mergeCell ref="C299:C300"/>
    <mergeCell ref="C293:C294"/>
    <mergeCell ref="C295:C296"/>
    <mergeCell ref="B263:B280"/>
    <mergeCell ref="A263:A280"/>
    <mergeCell ref="C275:C280"/>
    <mergeCell ref="C269:C274"/>
    <mergeCell ref="A282:A287"/>
    <mergeCell ref="B282:B287"/>
    <mergeCell ref="C282:C287"/>
    <mergeCell ref="B289:B292"/>
    <mergeCell ref="C291:C292"/>
    <mergeCell ref="A295:A302"/>
    <mergeCell ref="C301:C302"/>
    <mergeCell ref="C297:C298"/>
    <mergeCell ref="G282:G287"/>
    <mergeCell ref="G291:G292"/>
    <mergeCell ref="G297:G298"/>
    <mergeCell ref="A77:A86"/>
    <mergeCell ref="B77:B86"/>
    <mergeCell ref="C77:C86"/>
    <mergeCell ref="G77:G86"/>
    <mergeCell ref="H77:H86"/>
    <mergeCell ref="I77:I86"/>
    <mergeCell ref="J77:J86"/>
    <mergeCell ref="K77:K86"/>
    <mergeCell ref="L77:L86"/>
    <mergeCell ref="B139:B148"/>
    <mergeCell ref="B149:B188"/>
    <mergeCell ref="N139:N148"/>
    <mergeCell ref="M97:M106"/>
    <mergeCell ref="A87:A106"/>
    <mergeCell ref="B87:B106"/>
    <mergeCell ref="N87:N106"/>
    <mergeCell ref="C97:C106"/>
    <mergeCell ref="G97:G106"/>
    <mergeCell ref="H97:H106"/>
    <mergeCell ref="I97:I106"/>
    <mergeCell ref="J97:J106"/>
    <mergeCell ref="K97:K106"/>
    <mergeCell ref="L97:L106"/>
    <mergeCell ref="J117:J126"/>
    <mergeCell ref="K117:K126"/>
    <mergeCell ref="L117:L126"/>
    <mergeCell ref="E139:E140"/>
    <mergeCell ref="F139:F140"/>
    <mergeCell ref="G139:G148"/>
    <mergeCell ref="H139:H148"/>
    <mergeCell ref="I139:I148"/>
    <mergeCell ref="J139:J148"/>
    <mergeCell ref="M117:M126"/>
    <mergeCell ref="A149:A188"/>
    <mergeCell ref="D244:D245"/>
    <mergeCell ref="C238:C245"/>
    <mergeCell ref="D238:D239"/>
    <mergeCell ref="D248:D249"/>
    <mergeCell ref="D250:D251"/>
    <mergeCell ref="D252:D253"/>
    <mergeCell ref="C246:C253"/>
    <mergeCell ref="J299:J300"/>
    <mergeCell ref="G293:G294"/>
    <mergeCell ref="H293:H294"/>
    <mergeCell ref="I293:I294"/>
    <mergeCell ref="G299:G300"/>
    <mergeCell ref="H299:H300"/>
    <mergeCell ref="I299:I300"/>
    <mergeCell ref="E246:E247"/>
    <mergeCell ref="E248:E249"/>
    <mergeCell ref="E250:E251"/>
    <mergeCell ref="E252:E253"/>
    <mergeCell ref="D246:D247"/>
    <mergeCell ref="G269:G274"/>
    <mergeCell ref="F254:F255"/>
    <mergeCell ref="F256:F257"/>
    <mergeCell ref="F258:F259"/>
    <mergeCell ref="A67:A76"/>
    <mergeCell ref="B67:B76"/>
    <mergeCell ref="C67:C76"/>
    <mergeCell ref="G67:G76"/>
    <mergeCell ref="H67:H76"/>
    <mergeCell ref="I67:I76"/>
    <mergeCell ref="J67:J76"/>
    <mergeCell ref="K67:K76"/>
    <mergeCell ref="L67:L76"/>
    <mergeCell ref="M107:M116"/>
    <mergeCell ref="N107:N116"/>
    <mergeCell ref="A107:A116"/>
    <mergeCell ref="B107:B116"/>
    <mergeCell ref="C107:C116"/>
    <mergeCell ref="G107:G116"/>
    <mergeCell ref="H107:H116"/>
    <mergeCell ref="I107:I116"/>
    <mergeCell ref="J107:J116"/>
    <mergeCell ref="K107:K116"/>
    <mergeCell ref="L107:L116"/>
    <mergeCell ref="C169:C178"/>
    <mergeCell ref="D169:D170"/>
    <mergeCell ref="E169:E170"/>
    <mergeCell ref="F169:F170"/>
    <mergeCell ref="G169:G178"/>
    <mergeCell ref="H169:H178"/>
    <mergeCell ref="I169:I178"/>
    <mergeCell ref="J169:J178"/>
    <mergeCell ref="K169:K178"/>
    <mergeCell ref="D171:D172"/>
    <mergeCell ref="E171:E172"/>
    <mergeCell ref="F171:F172"/>
    <mergeCell ref="D173:D174"/>
    <mergeCell ref="E173:E174"/>
    <mergeCell ref="F173:F174"/>
    <mergeCell ref="D175:D176"/>
    <mergeCell ref="E175:E176"/>
    <mergeCell ref="F175:F176"/>
    <mergeCell ref="D177:D178"/>
    <mergeCell ref="E177:E178"/>
    <mergeCell ref="F177:F178"/>
    <mergeCell ref="C159:C168"/>
    <mergeCell ref="D159:D160"/>
    <mergeCell ref="E159:E160"/>
    <mergeCell ref="F159:F160"/>
    <mergeCell ref="G159:G168"/>
    <mergeCell ref="H159:H168"/>
    <mergeCell ref="I159:I168"/>
    <mergeCell ref="J159:J168"/>
    <mergeCell ref="K159:K168"/>
    <mergeCell ref="D161:D162"/>
    <mergeCell ref="E161:E162"/>
    <mergeCell ref="F161:F162"/>
    <mergeCell ref="D163:D164"/>
    <mergeCell ref="E163:E164"/>
    <mergeCell ref="F163:F164"/>
    <mergeCell ref="D165:D166"/>
    <mergeCell ref="E165:E166"/>
    <mergeCell ref="F165:F166"/>
    <mergeCell ref="D167:D168"/>
    <mergeCell ref="E167:E168"/>
    <mergeCell ref="F167:F168"/>
    <mergeCell ref="A57:A66"/>
    <mergeCell ref="B57:B66"/>
    <mergeCell ref="C57:C66"/>
    <mergeCell ref="G57:G66"/>
    <mergeCell ref="H57:H66"/>
    <mergeCell ref="I57:I66"/>
    <mergeCell ref="J57:J66"/>
    <mergeCell ref="K57:K66"/>
    <mergeCell ref="L57:L66"/>
  </mergeCells>
  <hyperlinks>
    <hyperlink ref="A1" location="'Оглавление '!R1C1" display="Возврат в начало"/>
  </hyperlinks>
  <printOptions horizontalCentered="1" verticalCentered="1"/>
  <pageMargins left="0" right="0" top="0" bottom="0" header="0" footer="0"/>
  <pageSetup paperSize="9" scale="72" orientation="portrait" r:id="rId1"/>
  <headerFooter alignWithMargins="0"/>
  <rowBreaks count="7" manualBreakCount="7">
    <brk id="36" max="12" man="1"/>
    <brk id="86" max="12" man="1"/>
    <brk id="126" max="12" man="1"/>
    <brk id="205" max="12" man="1"/>
    <brk id="268" max="12" man="1"/>
    <brk id="298" max="12" man="1"/>
    <brk id="319" max="12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rgb="FFFFC000"/>
  </sheetPr>
  <dimension ref="A1:FP175"/>
  <sheetViews>
    <sheetView zoomScale="75" zoomScaleNormal="75" workbookViewId="0">
      <pane ySplit="5" topLeftCell="A6" activePane="bottomLeft" state="frozen"/>
      <selection pane="bottomLeft" activeCell="E105" sqref="E105"/>
    </sheetView>
  </sheetViews>
  <sheetFormatPr defaultColWidth="9.140625" defaultRowHeight="15" x14ac:dyDescent="0.2"/>
  <cols>
    <col min="1" max="1" width="24.28515625" customWidth="1"/>
    <col min="2" max="2" width="3.7109375" style="4" customWidth="1"/>
    <col min="3" max="3" width="20.7109375" style="5" customWidth="1"/>
    <col min="4" max="4" width="16.140625" bestFit="1" customWidth="1"/>
    <col min="5" max="5" width="9.85546875" bestFit="1" customWidth="1"/>
    <col min="6" max="6" width="8.28515625" style="6" customWidth="1"/>
    <col min="7" max="10" width="8.140625" bestFit="1" customWidth="1"/>
    <col min="11" max="11" width="8.28515625" customWidth="1"/>
    <col min="12" max="13" width="6.42578125" customWidth="1"/>
    <col min="14" max="14" width="38.5703125" style="23" customWidth="1"/>
    <col min="15" max="28" width="9.7109375" customWidth="1"/>
  </cols>
  <sheetData>
    <row r="1" spans="1:172" s="24" customFormat="1" ht="13.5" thickBot="1" x14ac:dyDescent="0.25">
      <c r="A1" s="590" t="s">
        <v>5</v>
      </c>
      <c r="B1" s="591"/>
      <c r="C1" s="591"/>
      <c r="D1" s="591"/>
      <c r="E1" s="591"/>
      <c r="F1" s="591"/>
      <c r="G1" s="591"/>
      <c r="H1" s="591"/>
      <c r="I1" s="591"/>
      <c r="J1" s="591"/>
      <c r="K1" s="591"/>
      <c r="L1" s="591"/>
      <c r="M1" s="591"/>
      <c r="N1" s="591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</row>
    <row r="2" spans="1:172" s="24" customFormat="1" ht="21" customHeight="1" thickBot="1" x14ac:dyDescent="0.25">
      <c r="A2" s="592" t="s">
        <v>35</v>
      </c>
      <c r="B2" s="593"/>
      <c r="C2" s="593"/>
      <c r="D2" s="594"/>
      <c r="E2" s="595">
        <f>SUM(F7:F121,F123:F172)</f>
        <v>0</v>
      </c>
      <c r="F2" s="596"/>
      <c r="G2" s="601" t="s">
        <v>34</v>
      </c>
      <c r="H2" s="602"/>
      <c r="I2" s="602"/>
      <c r="J2" s="602"/>
      <c r="K2" s="602"/>
      <c r="L2" s="602"/>
      <c r="M2" s="603"/>
      <c r="N2" s="607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</row>
    <row r="3" spans="1:172" s="24" customFormat="1" ht="21" customHeight="1" thickBot="1" x14ac:dyDescent="0.25">
      <c r="A3" s="610" t="s">
        <v>36</v>
      </c>
      <c r="B3" s="611"/>
      <c r="C3" s="611"/>
      <c r="D3" s="612"/>
      <c r="E3" s="597"/>
      <c r="F3" s="598"/>
      <c r="G3" s="604"/>
      <c r="H3" s="605"/>
      <c r="I3" s="605"/>
      <c r="J3" s="605"/>
      <c r="K3" s="605"/>
      <c r="L3" s="605"/>
      <c r="M3" s="606"/>
      <c r="N3" s="608"/>
    </row>
    <row r="4" spans="1:172" s="24" customFormat="1" ht="21" customHeight="1" thickBot="1" x14ac:dyDescent="0.25">
      <c r="A4" s="610" t="s">
        <v>38</v>
      </c>
      <c r="B4" s="611"/>
      <c r="C4" s="611"/>
      <c r="D4" s="612"/>
      <c r="E4" s="599"/>
      <c r="F4" s="600"/>
      <c r="G4" s="610" t="s">
        <v>37</v>
      </c>
      <c r="H4" s="611"/>
      <c r="I4" s="611"/>
      <c r="J4" s="611"/>
      <c r="K4" s="611"/>
      <c r="L4" s="611"/>
      <c r="M4" s="612"/>
      <c r="N4" s="609"/>
    </row>
    <row r="5" spans="1:172" s="2" customFormat="1" ht="51.75" customHeight="1" thickBot="1" x14ac:dyDescent="0.25">
      <c r="A5" s="21" t="s">
        <v>6</v>
      </c>
      <c r="B5" s="36" t="s">
        <v>158</v>
      </c>
      <c r="C5" s="31" t="s">
        <v>7</v>
      </c>
      <c r="D5" s="31" t="s">
        <v>33</v>
      </c>
      <c r="E5" s="54" t="s">
        <v>66</v>
      </c>
      <c r="F5" s="123" t="s">
        <v>40</v>
      </c>
      <c r="G5" s="31" t="s">
        <v>59</v>
      </c>
      <c r="H5" s="31" t="s">
        <v>58</v>
      </c>
      <c r="I5" s="31" t="s">
        <v>56</v>
      </c>
      <c r="J5" s="36" t="s">
        <v>57</v>
      </c>
      <c r="K5" s="22" t="s">
        <v>8</v>
      </c>
      <c r="L5" s="33" t="s">
        <v>39</v>
      </c>
      <c r="M5" s="33" t="s">
        <v>9</v>
      </c>
      <c r="N5" s="21" t="s">
        <v>10</v>
      </c>
    </row>
    <row r="6" spans="1:172" s="2" customFormat="1" ht="21" customHeight="1" thickBot="1" x14ac:dyDescent="0.25">
      <c r="A6" s="649" t="s">
        <v>154</v>
      </c>
      <c r="B6" s="650"/>
      <c r="C6" s="650"/>
      <c r="D6" s="650"/>
      <c r="E6" s="650"/>
      <c r="F6" s="650"/>
      <c r="G6" s="650"/>
      <c r="H6" s="650"/>
      <c r="I6" s="650"/>
      <c r="J6" s="650"/>
      <c r="K6" s="650"/>
      <c r="L6" s="650"/>
      <c r="M6" s="650"/>
      <c r="N6" s="651"/>
    </row>
    <row r="7" spans="1:172" s="2" customFormat="1" ht="30" customHeight="1" thickBot="1" x14ac:dyDescent="0.25">
      <c r="A7" s="558"/>
      <c r="B7" s="615">
        <v>-5</v>
      </c>
      <c r="C7" s="564" t="s">
        <v>264</v>
      </c>
      <c r="D7" s="31" t="s">
        <v>14</v>
      </c>
      <c r="E7" s="56"/>
      <c r="F7" s="41">
        <f>E7*$J$7</f>
        <v>0</v>
      </c>
      <c r="G7" s="549">
        <f>J7*0.85</f>
        <v>3927</v>
      </c>
      <c r="H7" s="549">
        <f>J7*0.9</f>
        <v>4158</v>
      </c>
      <c r="I7" s="549">
        <f>J7*0.95</f>
        <v>4389</v>
      </c>
      <c r="J7" s="550">
        <v>4620</v>
      </c>
      <c r="K7" s="588">
        <f>J7*1.4</f>
        <v>6468</v>
      </c>
      <c r="L7" s="572"/>
      <c r="M7" s="589"/>
      <c r="N7" s="582" t="s">
        <v>300</v>
      </c>
    </row>
    <row r="8" spans="1:172" s="2" customFormat="1" ht="30" customHeight="1" thickBot="1" x14ac:dyDescent="0.25">
      <c r="A8" s="559"/>
      <c r="B8" s="499"/>
      <c r="C8" s="512"/>
      <c r="D8" s="31" t="s">
        <v>15</v>
      </c>
      <c r="E8" s="150"/>
      <c r="F8" s="41">
        <f t="shared" ref="F8:F16" si="0">E8*$J$7</f>
        <v>0</v>
      </c>
      <c r="G8" s="503"/>
      <c r="H8" s="503"/>
      <c r="I8" s="503"/>
      <c r="J8" s="505"/>
      <c r="K8" s="507"/>
      <c r="L8" s="509"/>
      <c r="M8" s="530"/>
      <c r="N8" s="583"/>
    </row>
    <row r="9" spans="1:172" s="2" customFormat="1" ht="30" customHeight="1" thickBot="1" x14ac:dyDescent="0.25">
      <c r="A9" s="559"/>
      <c r="B9" s="499"/>
      <c r="C9" s="512"/>
      <c r="D9" s="31" t="s">
        <v>16</v>
      </c>
      <c r="E9" s="150"/>
      <c r="F9" s="41">
        <f t="shared" si="0"/>
        <v>0</v>
      </c>
      <c r="G9" s="503"/>
      <c r="H9" s="503"/>
      <c r="I9" s="503"/>
      <c r="J9" s="505"/>
      <c r="K9" s="507"/>
      <c r="L9" s="509"/>
      <c r="M9" s="530"/>
      <c r="N9" s="583"/>
    </row>
    <row r="10" spans="1:172" s="2" customFormat="1" ht="30" customHeight="1" thickBot="1" x14ac:dyDescent="0.25">
      <c r="A10" s="559"/>
      <c r="B10" s="499"/>
      <c r="C10" s="512"/>
      <c r="D10" s="31" t="s">
        <v>17</v>
      </c>
      <c r="E10" s="150"/>
      <c r="F10" s="41">
        <f t="shared" si="0"/>
        <v>0</v>
      </c>
      <c r="G10" s="503"/>
      <c r="H10" s="503"/>
      <c r="I10" s="503"/>
      <c r="J10" s="505"/>
      <c r="K10" s="507"/>
      <c r="L10" s="509"/>
      <c r="M10" s="530"/>
      <c r="N10" s="583"/>
    </row>
    <row r="11" spans="1:172" s="2" customFormat="1" ht="30" customHeight="1" thickBot="1" x14ac:dyDescent="0.25">
      <c r="A11" s="559"/>
      <c r="B11" s="499"/>
      <c r="C11" s="512"/>
      <c r="D11" s="107" t="s">
        <v>18</v>
      </c>
      <c r="E11" s="422"/>
      <c r="F11" s="120">
        <f t="shared" si="0"/>
        <v>0</v>
      </c>
      <c r="G11" s="503"/>
      <c r="H11" s="503"/>
      <c r="I11" s="503"/>
      <c r="J11" s="505"/>
      <c r="K11" s="507"/>
      <c r="L11" s="509"/>
      <c r="M11" s="530"/>
      <c r="N11" s="583"/>
    </row>
    <row r="12" spans="1:172" s="2" customFormat="1" ht="30" customHeight="1" thickBot="1" x14ac:dyDescent="0.25">
      <c r="A12" s="559"/>
      <c r="B12" s="499"/>
      <c r="C12" s="512"/>
      <c r="D12" s="107" t="s">
        <v>19</v>
      </c>
      <c r="E12" s="383"/>
      <c r="F12" s="120">
        <f t="shared" si="0"/>
        <v>0</v>
      </c>
      <c r="G12" s="503"/>
      <c r="H12" s="503"/>
      <c r="I12" s="503"/>
      <c r="J12" s="505"/>
      <c r="K12" s="507"/>
      <c r="L12" s="509"/>
      <c r="M12" s="530"/>
      <c r="N12" s="583"/>
    </row>
    <row r="13" spans="1:172" s="2" customFormat="1" ht="30" customHeight="1" thickBot="1" x14ac:dyDescent="0.25">
      <c r="A13" s="559"/>
      <c r="B13" s="499"/>
      <c r="C13" s="512"/>
      <c r="D13" s="107" t="s">
        <v>20</v>
      </c>
      <c r="E13" s="383"/>
      <c r="F13" s="120">
        <f t="shared" si="0"/>
        <v>0</v>
      </c>
      <c r="G13" s="503"/>
      <c r="H13" s="503"/>
      <c r="I13" s="503"/>
      <c r="J13" s="505"/>
      <c r="K13" s="507"/>
      <c r="L13" s="509"/>
      <c r="M13" s="530"/>
      <c r="N13" s="583"/>
    </row>
    <row r="14" spans="1:172" s="2" customFormat="1" ht="30" customHeight="1" thickBot="1" x14ac:dyDescent="0.25">
      <c r="A14" s="559"/>
      <c r="B14" s="499"/>
      <c r="C14" s="512"/>
      <c r="D14" s="107" t="s">
        <v>21</v>
      </c>
      <c r="E14" s="383"/>
      <c r="F14" s="120">
        <f t="shared" si="0"/>
        <v>0</v>
      </c>
      <c r="G14" s="503"/>
      <c r="H14" s="503"/>
      <c r="I14" s="503"/>
      <c r="J14" s="505"/>
      <c r="K14" s="507"/>
      <c r="L14" s="509"/>
      <c r="M14" s="530"/>
      <c r="N14" s="583"/>
    </row>
    <row r="15" spans="1:172" s="2" customFormat="1" ht="30" customHeight="1" thickBot="1" x14ac:dyDescent="0.25">
      <c r="A15" s="559"/>
      <c r="B15" s="499"/>
      <c r="C15" s="512"/>
      <c r="D15" s="107" t="s">
        <v>22</v>
      </c>
      <c r="E15" s="383"/>
      <c r="F15" s="120">
        <f t="shared" si="0"/>
        <v>0</v>
      </c>
      <c r="G15" s="503"/>
      <c r="H15" s="503"/>
      <c r="I15" s="503"/>
      <c r="J15" s="505"/>
      <c r="K15" s="507"/>
      <c r="L15" s="509"/>
      <c r="M15" s="530"/>
      <c r="N15" s="583"/>
    </row>
    <row r="16" spans="1:172" s="2" customFormat="1" ht="30" customHeight="1" thickBot="1" x14ac:dyDescent="0.25">
      <c r="A16" s="552"/>
      <c r="B16" s="500"/>
      <c r="C16" s="513"/>
      <c r="D16" s="39" t="s">
        <v>23</v>
      </c>
      <c r="E16" s="244"/>
      <c r="F16" s="245">
        <f t="shared" si="0"/>
        <v>0</v>
      </c>
      <c r="G16" s="504"/>
      <c r="H16" s="504"/>
      <c r="I16" s="504"/>
      <c r="J16" s="506"/>
      <c r="K16" s="508"/>
      <c r="L16" s="510"/>
      <c r="M16" s="531"/>
      <c r="N16" s="647"/>
    </row>
    <row r="17" spans="1:14" s="2" customFormat="1" ht="42" customHeight="1" thickBot="1" x14ac:dyDescent="0.25">
      <c r="A17" s="551"/>
      <c r="B17" s="546"/>
      <c r="C17" s="511" t="s">
        <v>298</v>
      </c>
      <c r="D17" s="35" t="s">
        <v>14</v>
      </c>
      <c r="E17" s="55"/>
      <c r="F17" s="40">
        <f t="shared" ref="F17:F26" si="1">E17*$J$17</f>
        <v>0</v>
      </c>
      <c r="G17" s="520">
        <f>J17*0.85</f>
        <v>2550</v>
      </c>
      <c r="H17" s="520">
        <f>J17*0.9</f>
        <v>2700</v>
      </c>
      <c r="I17" s="520">
        <f>J17*0.95</f>
        <v>2850</v>
      </c>
      <c r="J17" s="521">
        <v>3000</v>
      </c>
      <c r="K17" s="522">
        <f>J17*1.4</f>
        <v>4200</v>
      </c>
      <c r="L17" s="569">
        <v>5</v>
      </c>
      <c r="M17" s="570">
        <v>2.2999999999999998</v>
      </c>
      <c r="N17" s="641" t="s">
        <v>299</v>
      </c>
    </row>
    <row r="18" spans="1:14" s="2" customFormat="1" ht="42" customHeight="1" thickBot="1" x14ac:dyDescent="0.25">
      <c r="A18" s="559"/>
      <c r="B18" s="499"/>
      <c r="C18" s="512"/>
      <c r="D18" s="107" t="s">
        <v>16</v>
      </c>
      <c r="E18" s="459"/>
      <c r="F18" s="455">
        <f t="shared" si="1"/>
        <v>0</v>
      </c>
      <c r="G18" s="503"/>
      <c r="H18" s="503"/>
      <c r="I18" s="503"/>
      <c r="J18" s="505"/>
      <c r="K18" s="507"/>
      <c r="L18" s="509"/>
      <c r="M18" s="530"/>
      <c r="N18" s="583"/>
    </row>
    <row r="19" spans="1:14" s="2" customFormat="1" ht="42" customHeight="1" thickBot="1" x14ac:dyDescent="0.25">
      <c r="A19" s="559"/>
      <c r="B19" s="499"/>
      <c r="C19" s="512"/>
      <c r="D19" s="31" t="s">
        <v>19</v>
      </c>
      <c r="E19" s="209"/>
      <c r="F19" s="40">
        <f t="shared" si="1"/>
        <v>0</v>
      </c>
      <c r="G19" s="503"/>
      <c r="H19" s="503"/>
      <c r="I19" s="503"/>
      <c r="J19" s="505"/>
      <c r="K19" s="507"/>
      <c r="L19" s="509"/>
      <c r="M19" s="530"/>
      <c r="N19" s="583"/>
    </row>
    <row r="20" spans="1:14" s="2" customFormat="1" ht="42" customHeight="1" thickBot="1" x14ac:dyDescent="0.25">
      <c r="A20" s="559"/>
      <c r="B20" s="499"/>
      <c r="C20" s="512"/>
      <c r="D20" s="107" t="s">
        <v>21</v>
      </c>
      <c r="E20" s="459"/>
      <c r="F20" s="455">
        <f t="shared" si="1"/>
        <v>0</v>
      </c>
      <c r="G20" s="503"/>
      <c r="H20" s="503"/>
      <c r="I20" s="503"/>
      <c r="J20" s="505"/>
      <c r="K20" s="507"/>
      <c r="L20" s="509"/>
      <c r="M20" s="530"/>
      <c r="N20" s="583"/>
    </row>
    <row r="21" spans="1:14" s="2" customFormat="1" ht="42" customHeight="1" thickBot="1" x14ac:dyDescent="0.25">
      <c r="A21" s="552"/>
      <c r="B21" s="500"/>
      <c r="C21" s="513"/>
      <c r="D21" s="118" t="s">
        <v>23</v>
      </c>
      <c r="E21" s="121"/>
      <c r="F21" s="110">
        <f t="shared" si="1"/>
        <v>0</v>
      </c>
      <c r="G21" s="504"/>
      <c r="H21" s="504"/>
      <c r="I21" s="504"/>
      <c r="J21" s="506"/>
      <c r="K21" s="508"/>
      <c r="L21" s="510"/>
      <c r="M21" s="531"/>
      <c r="N21" s="647"/>
    </row>
    <row r="22" spans="1:14" s="2" customFormat="1" ht="42" customHeight="1" thickBot="1" x14ac:dyDescent="0.25">
      <c r="A22" s="551"/>
      <c r="B22" s="546"/>
      <c r="C22" s="511" t="s">
        <v>340</v>
      </c>
      <c r="D22" s="119" t="s">
        <v>14</v>
      </c>
      <c r="E22" s="393"/>
      <c r="F22" s="394">
        <f t="shared" si="1"/>
        <v>0</v>
      </c>
      <c r="G22" s="520">
        <f>J22*0.85</f>
        <v>2550</v>
      </c>
      <c r="H22" s="520">
        <f>J22*0.9</f>
        <v>2700</v>
      </c>
      <c r="I22" s="520">
        <f>J22*0.95</f>
        <v>2850</v>
      </c>
      <c r="J22" s="521">
        <v>3000</v>
      </c>
      <c r="K22" s="522">
        <f>J22*1.4</f>
        <v>4200</v>
      </c>
      <c r="L22" s="569">
        <v>5</v>
      </c>
      <c r="M22" s="570">
        <v>2.2999999999999998</v>
      </c>
      <c r="N22" s="641" t="s">
        <v>299</v>
      </c>
    </row>
    <row r="23" spans="1:14" s="2" customFormat="1" ht="42" customHeight="1" thickBot="1" x14ac:dyDescent="0.25">
      <c r="A23" s="559"/>
      <c r="B23" s="499"/>
      <c r="C23" s="512"/>
      <c r="D23" s="31" t="s">
        <v>16</v>
      </c>
      <c r="E23" s="311"/>
      <c r="F23" s="263">
        <f t="shared" si="1"/>
        <v>0</v>
      </c>
      <c r="G23" s="503"/>
      <c r="H23" s="503"/>
      <c r="I23" s="503"/>
      <c r="J23" s="505"/>
      <c r="K23" s="507"/>
      <c r="L23" s="509"/>
      <c r="M23" s="530"/>
      <c r="N23" s="583"/>
    </row>
    <row r="24" spans="1:14" s="2" customFormat="1" ht="42" customHeight="1" thickBot="1" x14ac:dyDescent="0.25">
      <c r="A24" s="559"/>
      <c r="B24" s="499"/>
      <c r="C24" s="512"/>
      <c r="D24" s="31" t="s">
        <v>19</v>
      </c>
      <c r="E24" s="311"/>
      <c r="F24" s="263">
        <f t="shared" si="1"/>
        <v>0</v>
      </c>
      <c r="G24" s="503"/>
      <c r="H24" s="503"/>
      <c r="I24" s="503"/>
      <c r="J24" s="505"/>
      <c r="K24" s="507"/>
      <c r="L24" s="509"/>
      <c r="M24" s="530"/>
      <c r="N24" s="583"/>
    </row>
    <row r="25" spans="1:14" s="2" customFormat="1" ht="42" customHeight="1" thickBot="1" x14ac:dyDescent="0.25">
      <c r="A25" s="559"/>
      <c r="B25" s="499"/>
      <c r="C25" s="512"/>
      <c r="D25" s="31" t="s">
        <v>21</v>
      </c>
      <c r="E25" s="311"/>
      <c r="F25" s="263">
        <f t="shared" si="1"/>
        <v>0</v>
      </c>
      <c r="G25" s="503"/>
      <c r="H25" s="503"/>
      <c r="I25" s="503"/>
      <c r="J25" s="505"/>
      <c r="K25" s="507"/>
      <c r="L25" s="509"/>
      <c r="M25" s="530"/>
      <c r="N25" s="583"/>
    </row>
    <row r="26" spans="1:14" s="2" customFormat="1" ht="42" customHeight="1" thickBot="1" x14ac:dyDescent="0.25">
      <c r="A26" s="552"/>
      <c r="B26" s="500"/>
      <c r="C26" s="513"/>
      <c r="D26" s="39" t="s">
        <v>23</v>
      </c>
      <c r="E26" s="264"/>
      <c r="F26" s="265">
        <f t="shared" si="1"/>
        <v>0</v>
      </c>
      <c r="G26" s="504"/>
      <c r="H26" s="504"/>
      <c r="I26" s="504"/>
      <c r="J26" s="506"/>
      <c r="K26" s="508"/>
      <c r="L26" s="510"/>
      <c r="M26" s="531"/>
      <c r="N26" s="647"/>
    </row>
    <row r="27" spans="1:14" s="2" customFormat="1" ht="42" customHeight="1" thickBot="1" x14ac:dyDescent="0.25">
      <c r="A27" s="551"/>
      <c r="B27" s="546"/>
      <c r="C27" s="511" t="s">
        <v>341</v>
      </c>
      <c r="D27" s="35" t="s">
        <v>14</v>
      </c>
      <c r="E27" s="262"/>
      <c r="F27" s="263">
        <f>E27*$J$27</f>
        <v>0</v>
      </c>
      <c r="G27" s="520">
        <f>J27*0.85</f>
        <v>2575.5</v>
      </c>
      <c r="H27" s="520">
        <f>J27*0.9</f>
        <v>2727</v>
      </c>
      <c r="I27" s="520">
        <f>J27*0.95</f>
        <v>2878.5</v>
      </c>
      <c r="J27" s="521">
        <v>3030</v>
      </c>
      <c r="K27" s="522">
        <f>J27*1.4</f>
        <v>4242</v>
      </c>
      <c r="L27" s="569">
        <v>5</v>
      </c>
      <c r="M27" s="570">
        <v>2.4</v>
      </c>
      <c r="N27" s="641" t="s">
        <v>236</v>
      </c>
    </row>
    <row r="28" spans="1:14" s="2" customFormat="1" ht="42" customHeight="1" thickBot="1" x14ac:dyDescent="0.25">
      <c r="A28" s="559"/>
      <c r="B28" s="499"/>
      <c r="C28" s="512"/>
      <c r="D28" s="107" t="s">
        <v>16</v>
      </c>
      <c r="E28" s="388"/>
      <c r="F28" s="394">
        <f t="shared" ref="F28:F31" si="2">E28*$J$27</f>
        <v>0</v>
      </c>
      <c r="G28" s="503"/>
      <c r="H28" s="503"/>
      <c r="I28" s="503"/>
      <c r="J28" s="505"/>
      <c r="K28" s="507"/>
      <c r="L28" s="509"/>
      <c r="M28" s="530"/>
      <c r="N28" s="583"/>
    </row>
    <row r="29" spans="1:14" s="2" customFormat="1" ht="42" customHeight="1" thickBot="1" x14ac:dyDescent="0.25">
      <c r="A29" s="559"/>
      <c r="B29" s="499"/>
      <c r="C29" s="512"/>
      <c r="D29" s="107" t="s">
        <v>19</v>
      </c>
      <c r="E29" s="409"/>
      <c r="F29" s="411">
        <f t="shared" si="2"/>
        <v>0</v>
      </c>
      <c r="G29" s="503"/>
      <c r="H29" s="503"/>
      <c r="I29" s="503"/>
      <c r="J29" s="505"/>
      <c r="K29" s="507"/>
      <c r="L29" s="509"/>
      <c r="M29" s="530"/>
      <c r="N29" s="583"/>
    </row>
    <row r="30" spans="1:14" s="2" customFormat="1" ht="42" customHeight="1" thickBot="1" x14ac:dyDescent="0.25">
      <c r="A30" s="559"/>
      <c r="B30" s="499"/>
      <c r="C30" s="512"/>
      <c r="D30" s="107" t="s">
        <v>21</v>
      </c>
      <c r="E30" s="349"/>
      <c r="F30" s="350">
        <f t="shared" si="2"/>
        <v>0</v>
      </c>
      <c r="G30" s="503"/>
      <c r="H30" s="503"/>
      <c r="I30" s="503"/>
      <c r="J30" s="505"/>
      <c r="K30" s="507"/>
      <c r="L30" s="509"/>
      <c r="M30" s="530"/>
      <c r="N30" s="583"/>
    </row>
    <row r="31" spans="1:14" s="2" customFormat="1" ht="42" customHeight="1" thickBot="1" x14ac:dyDescent="0.25">
      <c r="A31" s="552"/>
      <c r="B31" s="500"/>
      <c r="C31" s="513"/>
      <c r="D31" s="118" t="s">
        <v>23</v>
      </c>
      <c r="E31" s="351"/>
      <c r="F31" s="352">
        <f t="shared" si="2"/>
        <v>0</v>
      </c>
      <c r="G31" s="504"/>
      <c r="H31" s="504"/>
      <c r="I31" s="504"/>
      <c r="J31" s="506"/>
      <c r="K31" s="508"/>
      <c r="L31" s="510"/>
      <c r="M31" s="531"/>
      <c r="N31" s="647"/>
    </row>
    <row r="32" spans="1:14" s="2" customFormat="1" ht="24.95" customHeight="1" thickBot="1" x14ac:dyDescent="0.25">
      <c r="A32" s="648"/>
      <c r="B32" s="499">
        <v>-5</v>
      </c>
      <c r="C32" s="512" t="s">
        <v>149</v>
      </c>
      <c r="D32" s="205" t="s">
        <v>14</v>
      </c>
      <c r="E32" s="203"/>
      <c r="F32" s="204">
        <f>E32*$J$32</f>
        <v>0</v>
      </c>
      <c r="G32" s="503">
        <f>J32*0.85</f>
        <v>2805</v>
      </c>
      <c r="H32" s="503">
        <f>J32*0.9</f>
        <v>2970</v>
      </c>
      <c r="I32" s="503">
        <f>J32*0.95</f>
        <v>3135</v>
      </c>
      <c r="J32" s="505">
        <v>3300</v>
      </c>
      <c r="K32" s="507">
        <f>J32*1.4</f>
        <v>4620</v>
      </c>
      <c r="L32" s="509">
        <v>5</v>
      </c>
      <c r="M32" s="530">
        <v>2.2999999999999998</v>
      </c>
      <c r="N32" s="532" t="s">
        <v>153</v>
      </c>
    </row>
    <row r="33" spans="1:14" s="2" customFormat="1" ht="24.95" customHeight="1" thickBot="1" x14ac:dyDescent="0.25">
      <c r="A33" s="648"/>
      <c r="B33" s="499"/>
      <c r="C33" s="512"/>
      <c r="D33" s="31" t="s">
        <v>15</v>
      </c>
      <c r="E33" s="203"/>
      <c r="F33" s="40">
        <f t="shared" ref="F33:F61" si="3">E33*$J$32</f>
        <v>0</v>
      </c>
      <c r="G33" s="503"/>
      <c r="H33" s="503"/>
      <c r="I33" s="503"/>
      <c r="J33" s="505"/>
      <c r="K33" s="507"/>
      <c r="L33" s="509"/>
      <c r="M33" s="530"/>
      <c r="N33" s="532"/>
    </row>
    <row r="34" spans="1:14" s="2" customFormat="1" ht="24.95" customHeight="1" thickBot="1" x14ac:dyDescent="0.25">
      <c r="A34" s="648"/>
      <c r="B34" s="499"/>
      <c r="C34" s="512"/>
      <c r="D34" s="31" t="s">
        <v>16</v>
      </c>
      <c r="E34" s="203"/>
      <c r="F34" s="40">
        <f t="shared" si="3"/>
        <v>0</v>
      </c>
      <c r="G34" s="503"/>
      <c r="H34" s="503"/>
      <c r="I34" s="503"/>
      <c r="J34" s="505"/>
      <c r="K34" s="507"/>
      <c r="L34" s="509"/>
      <c r="M34" s="530"/>
      <c r="N34" s="532"/>
    </row>
    <row r="35" spans="1:14" s="2" customFormat="1" ht="24.95" customHeight="1" thickBot="1" x14ac:dyDescent="0.25">
      <c r="A35" s="648"/>
      <c r="B35" s="499"/>
      <c r="C35" s="512"/>
      <c r="D35" s="31" t="s">
        <v>17</v>
      </c>
      <c r="E35" s="203"/>
      <c r="F35" s="40">
        <f t="shared" si="3"/>
        <v>0</v>
      </c>
      <c r="G35" s="503"/>
      <c r="H35" s="503"/>
      <c r="I35" s="503"/>
      <c r="J35" s="505"/>
      <c r="K35" s="507"/>
      <c r="L35" s="509"/>
      <c r="M35" s="530"/>
      <c r="N35" s="532"/>
    </row>
    <row r="36" spans="1:14" s="2" customFormat="1" ht="24.95" customHeight="1" thickBot="1" x14ac:dyDescent="0.25">
      <c r="A36" s="648"/>
      <c r="B36" s="499"/>
      <c r="C36" s="512"/>
      <c r="D36" s="31" t="s">
        <v>18</v>
      </c>
      <c r="E36" s="203"/>
      <c r="F36" s="40">
        <f t="shared" si="3"/>
        <v>0</v>
      </c>
      <c r="G36" s="503"/>
      <c r="H36" s="503"/>
      <c r="I36" s="503"/>
      <c r="J36" s="505"/>
      <c r="K36" s="507"/>
      <c r="L36" s="509"/>
      <c r="M36" s="530"/>
      <c r="N36" s="532"/>
    </row>
    <row r="37" spans="1:14" s="2" customFormat="1" ht="24.95" customHeight="1" thickBot="1" x14ac:dyDescent="0.25">
      <c r="A37" s="648"/>
      <c r="B37" s="499"/>
      <c r="C37" s="512"/>
      <c r="D37" s="31" t="s">
        <v>19</v>
      </c>
      <c r="E37" s="474"/>
      <c r="F37" s="487">
        <f t="shared" si="3"/>
        <v>0</v>
      </c>
      <c r="G37" s="503"/>
      <c r="H37" s="503"/>
      <c r="I37" s="503"/>
      <c r="J37" s="505"/>
      <c r="K37" s="507"/>
      <c r="L37" s="509"/>
      <c r="M37" s="530"/>
      <c r="N37" s="532"/>
    </row>
    <row r="38" spans="1:14" s="2" customFormat="1" ht="24.95" customHeight="1" thickBot="1" x14ac:dyDescent="0.25">
      <c r="A38" s="648"/>
      <c r="B38" s="499"/>
      <c r="C38" s="512"/>
      <c r="D38" s="31" t="s">
        <v>20</v>
      </c>
      <c r="E38" s="189"/>
      <c r="F38" s="40">
        <f t="shared" si="3"/>
        <v>0</v>
      </c>
      <c r="G38" s="503"/>
      <c r="H38" s="503"/>
      <c r="I38" s="503"/>
      <c r="J38" s="505"/>
      <c r="K38" s="507"/>
      <c r="L38" s="509"/>
      <c r="M38" s="530"/>
      <c r="N38" s="532"/>
    </row>
    <row r="39" spans="1:14" s="2" customFormat="1" ht="24.95" customHeight="1" thickBot="1" x14ac:dyDescent="0.25">
      <c r="A39" s="648"/>
      <c r="B39" s="499"/>
      <c r="C39" s="512"/>
      <c r="D39" s="107" t="s">
        <v>21</v>
      </c>
      <c r="E39" s="422"/>
      <c r="F39" s="424">
        <f t="shared" si="3"/>
        <v>0</v>
      </c>
      <c r="G39" s="503"/>
      <c r="H39" s="503"/>
      <c r="I39" s="503"/>
      <c r="J39" s="505"/>
      <c r="K39" s="507"/>
      <c r="L39" s="509"/>
      <c r="M39" s="530"/>
      <c r="N39" s="532"/>
    </row>
    <row r="40" spans="1:14" s="2" customFormat="1" ht="24.95" customHeight="1" thickBot="1" x14ac:dyDescent="0.25">
      <c r="A40" s="648"/>
      <c r="B40" s="499"/>
      <c r="C40" s="512"/>
      <c r="D40" s="107" t="s">
        <v>22</v>
      </c>
      <c r="E40" s="388"/>
      <c r="F40" s="394">
        <f t="shared" si="3"/>
        <v>0</v>
      </c>
      <c r="G40" s="503"/>
      <c r="H40" s="503"/>
      <c r="I40" s="503"/>
      <c r="J40" s="505"/>
      <c r="K40" s="507"/>
      <c r="L40" s="509"/>
      <c r="M40" s="530"/>
      <c r="N40" s="532"/>
    </row>
    <row r="41" spans="1:14" s="2" customFormat="1" ht="24.95" customHeight="1" thickBot="1" x14ac:dyDescent="0.25">
      <c r="A41" s="648"/>
      <c r="B41" s="499"/>
      <c r="C41" s="512"/>
      <c r="D41" s="39" t="s">
        <v>23</v>
      </c>
      <c r="E41" s="57"/>
      <c r="F41" s="52">
        <f t="shared" si="3"/>
        <v>0</v>
      </c>
      <c r="G41" s="504"/>
      <c r="H41" s="504"/>
      <c r="I41" s="504"/>
      <c r="J41" s="506"/>
      <c r="K41" s="508"/>
      <c r="L41" s="510"/>
      <c r="M41" s="531"/>
      <c r="N41" s="532"/>
    </row>
    <row r="42" spans="1:14" s="2" customFormat="1" ht="24.95" customHeight="1" thickBot="1" x14ac:dyDescent="0.25">
      <c r="A42" s="648"/>
      <c r="B42" s="499"/>
      <c r="C42" s="511" t="s">
        <v>150</v>
      </c>
      <c r="D42" s="35" t="s">
        <v>14</v>
      </c>
      <c r="E42" s="58"/>
      <c r="F42" s="40">
        <f t="shared" si="3"/>
        <v>0</v>
      </c>
      <c r="G42" s="520">
        <f>J42*0.85</f>
        <v>2805</v>
      </c>
      <c r="H42" s="520">
        <f>J42*0.9</f>
        <v>2970</v>
      </c>
      <c r="I42" s="520">
        <f>J42*0.95</f>
        <v>3135</v>
      </c>
      <c r="J42" s="505">
        <v>3300</v>
      </c>
      <c r="K42" s="522">
        <f>J42*1.4</f>
        <v>4620</v>
      </c>
      <c r="L42" s="569">
        <v>5</v>
      </c>
      <c r="M42" s="570">
        <v>2.2999999999999998</v>
      </c>
      <c r="N42" s="532"/>
    </row>
    <row r="43" spans="1:14" s="2" customFormat="1" ht="24.95" customHeight="1" thickBot="1" x14ac:dyDescent="0.25">
      <c r="A43" s="648"/>
      <c r="B43" s="499"/>
      <c r="C43" s="512"/>
      <c r="D43" s="31" t="s">
        <v>15</v>
      </c>
      <c r="E43" s="58"/>
      <c r="F43" s="40">
        <f t="shared" si="3"/>
        <v>0</v>
      </c>
      <c r="G43" s="503"/>
      <c r="H43" s="503"/>
      <c r="I43" s="503"/>
      <c r="J43" s="505"/>
      <c r="K43" s="507"/>
      <c r="L43" s="509"/>
      <c r="M43" s="530"/>
      <c r="N43" s="532"/>
    </row>
    <row r="44" spans="1:14" s="2" customFormat="1" ht="24.95" customHeight="1" thickBot="1" x14ac:dyDescent="0.25">
      <c r="A44" s="648"/>
      <c r="B44" s="499"/>
      <c r="C44" s="512"/>
      <c r="D44" s="31" t="s">
        <v>16</v>
      </c>
      <c r="E44" s="58"/>
      <c r="F44" s="40">
        <f t="shared" si="3"/>
        <v>0</v>
      </c>
      <c r="G44" s="503"/>
      <c r="H44" s="503"/>
      <c r="I44" s="503"/>
      <c r="J44" s="505"/>
      <c r="K44" s="507"/>
      <c r="L44" s="509"/>
      <c r="M44" s="530"/>
      <c r="N44" s="532"/>
    </row>
    <row r="45" spans="1:14" s="2" customFormat="1" ht="24.95" customHeight="1" thickBot="1" x14ac:dyDescent="0.25">
      <c r="A45" s="648"/>
      <c r="B45" s="499"/>
      <c r="C45" s="512"/>
      <c r="D45" s="31" t="s">
        <v>17</v>
      </c>
      <c r="E45" s="58"/>
      <c r="F45" s="40">
        <f t="shared" si="3"/>
        <v>0</v>
      </c>
      <c r="G45" s="503"/>
      <c r="H45" s="503"/>
      <c r="I45" s="503"/>
      <c r="J45" s="505"/>
      <c r="K45" s="507"/>
      <c r="L45" s="509"/>
      <c r="M45" s="530"/>
      <c r="N45" s="532"/>
    </row>
    <row r="46" spans="1:14" s="2" customFormat="1" ht="24.95" customHeight="1" thickBot="1" x14ac:dyDescent="0.25">
      <c r="A46" s="648"/>
      <c r="B46" s="499"/>
      <c r="C46" s="512"/>
      <c r="D46" s="31" t="s">
        <v>18</v>
      </c>
      <c r="E46" s="58"/>
      <c r="F46" s="40">
        <f t="shared" si="3"/>
        <v>0</v>
      </c>
      <c r="G46" s="503"/>
      <c r="H46" s="503"/>
      <c r="I46" s="503"/>
      <c r="J46" s="505"/>
      <c r="K46" s="507"/>
      <c r="L46" s="509"/>
      <c r="M46" s="530"/>
      <c r="N46" s="532"/>
    </row>
    <row r="47" spans="1:14" s="2" customFormat="1" ht="24.95" customHeight="1" thickBot="1" x14ac:dyDescent="0.25">
      <c r="A47" s="648"/>
      <c r="B47" s="499"/>
      <c r="C47" s="512"/>
      <c r="D47" s="31" t="s">
        <v>19</v>
      </c>
      <c r="E47" s="58"/>
      <c r="F47" s="40">
        <f t="shared" si="3"/>
        <v>0</v>
      </c>
      <c r="G47" s="503"/>
      <c r="H47" s="503"/>
      <c r="I47" s="503"/>
      <c r="J47" s="505"/>
      <c r="K47" s="507"/>
      <c r="L47" s="509"/>
      <c r="M47" s="530"/>
      <c r="N47" s="532"/>
    </row>
    <row r="48" spans="1:14" s="2" customFormat="1" ht="24.95" customHeight="1" thickBot="1" x14ac:dyDescent="0.25">
      <c r="A48" s="648"/>
      <c r="B48" s="499"/>
      <c r="C48" s="512"/>
      <c r="D48" s="31" t="s">
        <v>20</v>
      </c>
      <c r="E48" s="189"/>
      <c r="F48" s="40">
        <f t="shared" si="3"/>
        <v>0</v>
      </c>
      <c r="G48" s="503"/>
      <c r="H48" s="503"/>
      <c r="I48" s="503"/>
      <c r="J48" s="505"/>
      <c r="K48" s="507"/>
      <c r="L48" s="509"/>
      <c r="M48" s="530"/>
      <c r="N48" s="532"/>
    </row>
    <row r="49" spans="1:14" s="2" customFormat="1" ht="24.95" customHeight="1" thickBot="1" x14ac:dyDescent="0.25">
      <c r="A49" s="648"/>
      <c r="B49" s="499"/>
      <c r="C49" s="512"/>
      <c r="D49" s="31" t="s">
        <v>21</v>
      </c>
      <c r="E49" s="58"/>
      <c r="F49" s="40">
        <f t="shared" si="3"/>
        <v>0</v>
      </c>
      <c r="G49" s="503"/>
      <c r="H49" s="503"/>
      <c r="I49" s="503"/>
      <c r="J49" s="505"/>
      <c r="K49" s="507"/>
      <c r="L49" s="509"/>
      <c r="M49" s="530"/>
      <c r="N49" s="532"/>
    </row>
    <row r="50" spans="1:14" s="2" customFormat="1" ht="24.95" customHeight="1" thickBot="1" x14ac:dyDescent="0.25">
      <c r="A50" s="648"/>
      <c r="B50" s="499"/>
      <c r="C50" s="512"/>
      <c r="D50" s="107" t="s">
        <v>22</v>
      </c>
      <c r="E50" s="483"/>
      <c r="F50" s="455">
        <f t="shared" si="3"/>
        <v>0</v>
      </c>
      <c r="G50" s="503"/>
      <c r="H50" s="503"/>
      <c r="I50" s="503"/>
      <c r="J50" s="505"/>
      <c r="K50" s="507"/>
      <c r="L50" s="509"/>
      <c r="M50" s="530"/>
      <c r="N50" s="532"/>
    </row>
    <row r="51" spans="1:14" s="2" customFormat="1" ht="24.95" customHeight="1" thickBot="1" x14ac:dyDescent="0.25">
      <c r="A51" s="648"/>
      <c r="B51" s="499"/>
      <c r="C51" s="513"/>
      <c r="D51" s="39" t="s">
        <v>23</v>
      </c>
      <c r="E51" s="57"/>
      <c r="F51" s="52">
        <f t="shared" si="3"/>
        <v>0</v>
      </c>
      <c r="G51" s="504"/>
      <c r="H51" s="504"/>
      <c r="I51" s="504"/>
      <c r="J51" s="506"/>
      <c r="K51" s="508"/>
      <c r="L51" s="510"/>
      <c r="M51" s="531"/>
      <c r="N51" s="532"/>
    </row>
    <row r="52" spans="1:14" s="2" customFormat="1" ht="24.95" customHeight="1" thickBot="1" x14ac:dyDescent="0.25">
      <c r="A52" s="648"/>
      <c r="B52" s="499"/>
      <c r="C52" s="512" t="s">
        <v>151</v>
      </c>
      <c r="D52" s="123" t="s">
        <v>14</v>
      </c>
      <c r="E52" s="58"/>
      <c r="F52" s="49">
        <f t="shared" si="3"/>
        <v>0</v>
      </c>
      <c r="G52" s="503">
        <f>J52*0.85</f>
        <v>2805</v>
      </c>
      <c r="H52" s="503">
        <f>J52*0.9</f>
        <v>2970</v>
      </c>
      <c r="I52" s="503">
        <f>J52*0.95</f>
        <v>3135</v>
      </c>
      <c r="J52" s="505">
        <v>3300</v>
      </c>
      <c r="K52" s="507">
        <f>J52*1.4</f>
        <v>4620</v>
      </c>
      <c r="L52" s="509">
        <v>5</v>
      </c>
      <c r="M52" s="530">
        <v>2.2999999999999998</v>
      </c>
      <c r="N52" s="532"/>
    </row>
    <row r="53" spans="1:14" s="2" customFormat="1" ht="24.95" customHeight="1" thickBot="1" x14ac:dyDescent="0.25">
      <c r="A53" s="648"/>
      <c r="B53" s="499"/>
      <c r="C53" s="512"/>
      <c r="D53" s="31" t="s">
        <v>15</v>
      </c>
      <c r="E53" s="58"/>
      <c r="F53" s="40">
        <f t="shared" si="3"/>
        <v>0</v>
      </c>
      <c r="G53" s="503"/>
      <c r="H53" s="503"/>
      <c r="I53" s="503"/>
      <c r="J53" s="505"/>
      <c r="K53" s="507"/>
      <c r="L53" s="509"/>
      <c r="M53" s="530"/>
      <c r="N53" s="532"/>
    </row>
    <row r="54" spans="1:14" s="2" customFormat="1" ht="24.95" customHeight="1" thickBot="1" x14ac:dyDescent="0.25">
      <c r="A54" s="648"/>
      <c r="B54" s="499"/>
      <c r="C54" s="512"/>
      <c r="D54" s="31" t="s">
        <v>16</v>
      </c>
      <c r="E54" s="58"/>
      <c r="F54" s="40">
        <f t="shared" si="3"/>
        <v>0</v>
      </c>
      <c r="G54" s="503"/>
      <c r="H54" s="503"/>
      <c r="I54" s="503"/>
      <c r="J54" s="505"/>
      <c r="K54" s="507"/>
      <c r="L54" s="509"/>
      <c r="M54" s="530"/>
      <c r="N54" s="532"/>
    </row>
    <row r="55" spans="1:14" s="2" customFormat="1" ht="24.95" customHeight="1" thickBot="1" x14ac:dyDescent="0.25">
      <c r="A55" s="648"/>
      <c r="B55" s="499"/>
      <c r="C55" s="512"/>
      <c r="D55" s="31" t="s">
        <v>17</v>
      </c>
      <c r="E55" s="58"/>
      <c r="F55" s="40">
        <f t="shared" si="3"/>
        <v>0</v>
      </c>
      <c r="G55" s="503"/>
      <c r="H55" s="503"/>
      <c r="I55" s="503"/>
      <c r="J55" s="505"/>
      <c r="K55" s="507"/>
      <c r="L55" s="509"/>
      <c r="M55" s="530"/>
      <c r="N55" s="532"/>
    </row>
    <row r="56" spans="1:14" s="2" customFormat="1" ht="24.95" customHeight="1" thickBot="1" x14ac:dyDescent="0.25">
      <c r="A56" s="648"/>
      <c r="B56" s="499"/>
      <c r="C56" s="512"/>
      <c r="D56" s="107" t="s">
        <v>18</v>
      </c>
      <c r="E56" s="349"/>
      <c r="F56" s="350">
        <f t="shared" si="3"/>
        <v>0</v>
      </c>
      <c r="G56" s="503"/>
      <c r="H56" s="503"/>
      <c r="I56" s="503"/>
      <c r="J56" s="505"/>
      <c r="K56" s="507"/>
      <c r="L56" s="509"/>
      <c r="M56" s="530"/>
      <c r="N56" s="532"/>
    </row>
    <row r="57" spans="1:14" s="2" customFormat="1" ht="24.95" customHeight="1" thickBot="1" x14ac:dyDescent="0.25">
      <c r="A57" s="648"/>
      <c r="B57" s="499"/>
      <c r="C57" s="512"/>
      <c r="D57" s="31" t="s">
        <v>19</v>
      </c>
      <c r="E57" s="58"/>
      <c r="F57" s="40">
        <f t="shared" si="3"/>
        <v>0</v>
      </c>
      <c r="G57" s="503"/>
      <c r="H57" s="503"/>
      <c r="I57" s="503"/>
      <c r="J57" s="505"/>
      <c r="K57" s="507"/>
      <c r="L57" s="509"/>
      <c r="M57" s="530"/>
      <c r="N57" s="532"/>
    </row>
    <row r="58" spans="1:14" s="2" customFormat="1" ht="24.95" customHeight="1" thickBot="1" x14ac:dyDescent="0.25">
      <c r="A58" s="648"/>
      <c r="B58" s="499"/>
      <c r="C58" s="512"/>
      <c r="D58" s="31" t="s">
        <v>20</v>
      </c>
      <c r="E58" s="189"/>
      <c r="F58" s="40">
        <f t="shared" si="3"/>
        <v>0</v>
      </c>
      <c r="G58" s="503"/>
      <c r="H58" s="503"/>
      <c r="I58" s="503"/>
      <c r="J58" s="505"/>
      <c r="K58" s="507"/>
      <c r="L58" s="509"/>
      <c r="M58" s="530"/>
      <c r="N58" s="532"/>
    </row>
    <row r="59" spans="1:14" s="2" customFormat="1" ht="24.95" customHeight="1" thickBot="1" x14ac:dyDescent="0.25">
      <c r="A59" s="648"/>
      <c r="B59" s="499"/>
      <c r="C59" s="512"/>
      <c r="D59" s="31" t="s">
        <v>21</v>
      </c>
      <c r="E59" s="58"/>
      <c r="F59" s="40">
        <f t="shared" si="3"/>
        <v>0</v>
      </c>
      <c r="G59" s="503"/>
      <c r="H59" s="503"/>
      <c r="I59" s="503"/>
      <c r="J59" s="505"/>
      <c r="K59" s="507"/>
      <c r="L59" s="509"/>
      <c r="M59" s="530"/>
      <c r="N59" s="532"/>
    </row>
    <row r="60" spans="1:14" s="2" customFormat="1" ht="24.95" customHeight="1" thickBot="1" x14ac:dyDescent="0.25">
      <c r="A60" s="648"/>
      <c r="B60" s="499"/>
      <c r="C60" s="512"/>
      <c r="D60" s="31" t="s">
        <v>22</v>
      </c>
      <c r="E60" s="190"/>
      <c r="F60" s="40">
        <f t="shared" si="3"/>
        <v>0</v>
      </c>
      <c r="G60" s="503"/>
      <c r="H60" s="503"/>
      <c r="I60" s="503"/>
      <c r="J60" s="505"/>
      <c r="K60" s="507"/>
      <c r="L60" s="509"/>
      <c r="M60" s="530"/>
      <c r="N60" s="532"/>
    </row>
    <row r="61" spans="1:14" s="2" customFormat="1" ht="24.95" customHeight="1" thickBot="1" x14ac:dyDescent="0.25">
      <c r="A61" s="648"/>
      <c r="B61" s="499"/>
      <c r="C61" s="513"/>
      <c r="D61" s="122" t="s">
        <v>23</v>
      </c>
      <c r="E61" s="57"/>
      <c r="F61" s="51">
        <f t="shared" si="3"/>
        <v>0</v>
      </c>
      <c r="G61" s="503"/>
      <c r="H61" s="503"/>
      <c r="I61" s="503"/>
      <c r="J61" s="505"/>
      <c r="K61" s="507"/>
      <c r="L61" s="509"/>
      <c r="M61" s="530"/>
      <c r="N61" s="532"/>
    </row>
    <row r="62" spans="1:14" s="2" customFormat="1" ht="24.95" customHeight="1" thickBot="1" x14ac:dyDescent="0.25">
      <c r="A62" s="648"/>
      <c r="B62" s="499"/>
      <c r="C62" s="511" t="s">
        <v>152</v>
      </c>
      <c r="D62" s="35" t="s">
        <v>14</v>
      </c>
      <c r="E62" s="191"/>
      <c r="F62" s="40">
        <f>E62*$J$32</f>
        <v>0</v>
      </c>
      <c r="G62" s="520">
        <f>J62*0.85</f>
        <v>2805</v>
      </c>
      <c r="H62" s="520">
        <f>J62*0.9</f>
        <v>2970</v>
      </c>
      <c r="I62" s="520">
        <f>J62*0.95</f>
        <v>3135</v>
      </c>
      <c r="J62" s="521">
        <v>3300</v>
      </c>
      <c r="K62" s="522">
        <f>J62*1.4</f>
        <v>4620</v>
      </c>
      <c r="L62" s="569">
        <v>5</v>
      </c>
      <c r="M62" s="570">
        <v>2.2999999999999998</v>
      </c>
      <c r="N62" s="532"/>
    </row>
    <row r="63" spans="1:14" s="2" customFormat="1" ht="24.95" customHeight="1" thickBot="1" x14ac:dyDescent="0.25">
      <c r="A63" s="648"/>
      <c r="B63" s="499"/>
      <c r="C63" s="512"/>
      <c r="D63" s="31" t="s">
        <v>15</v>
      </c>
      <c r="E63" s="191"/>
      <c r="F63" s="40">
        <f t="shared" ref="F63:F71" si="4">E63*$J$32</f>
        <v>0</v>
      </c>
      <c r="G63" s="503"/>
      <c r="H63" s="503"/>
      <c r="I63" s="503"/>
      <c r="J63" s="505"/>
      <c r="K63" s="507"/>
      <c r="L63" s="509"/>
      <c r="M63" s="530"/>
      <c r="N63" s="532"/>
    </row>
    <row r="64" spans="1:14" s="2" customFormat="1" ht="24.95" customHeight="1" thickBot="1" x14ac:dyDescent="0.25">
      <c r="A64" s="648"/>
      <c r="B64" s="499"/>
      <c r="C64" s="512"/>
      <c r="D64" s="31" t="s">
        <v>16</v>
      </c>
      <c r="E64" s="191"/>
      <c r="F64" s="40">
        <f t="shared" si="4"/>
        <v>0</v>
      </c>
      <c r="G64" s="503"/>
      <c r="H64" s="503"/>
      <c r="I64" s="503"/>
      <c r="J64" s="505"/>
      <c r="K64" s="507"/>
      <c r="L64" s="509"/>
      <c r="M64" s="530"/>
      <c r="N64" s="532"/>
    </row>
    <row r="65" spans="1:14" s="2" customFormat="1" ht="24.95" customHeight="1" thickBot="1" x14ac:dyDescent="0.25">
      <c r="A65" s="648"/>
      <c r="B65" s="499"/>
      <c r="C65" s="512"/>
      <c r="D65" s="31" t="s">
        <v>17</v>
      </c>
      <c r="E65" s="191"/>
      <c r="F65" s="40">
        <f t="shared" si="4"/>
        <v>0</v>
      </c>
      <c r="G65" s="503"/>
      <c r="H65" s="503"/>
      <c r="I65" s="503"/>
      <c r="J65" s="505"/>
      <c r="K65" s="507"/>
      <c r="L65" s="509"/>
      <c r="M65" s="530"/>
      <c r="N65" s="532"/>
    </row>
    <row r="66" spans="1:14" s="2" customFormat="1" ht="24.95" customHeight="1" thickBot="1" x14ac:dyDescent="0.25">
      <c r="A66" s="648"/>
      <c r="B66" s="499"/>
      <c r="C66" s="512"/>
      <c r="D66" s="31" t="s">
        <v>18</v>
      </c>
      <c r="E66" s="203"/>
      <c r="F66" s="40">
        <f t="shared" si="4"/>
        <v>0</v>
      </c>
      <c r="G66" s="503"/>
      <c r="H66" s="503"/>
      <c r="I66" s="503"/>
      <c r="J66" s="505"/>
      <c r="K66" s="507"/>
      <c r="L66" s="509"/>
      <c r="M66" s="530"/>
      <c r="N66" s="532"/>
    </row>
    <row r="67" spans="1:14" s="2" customFormat="1" ht="24.95" customHeight="1" thickBot="1" x14ac:dyDescent="0.25">
      <c r="A67" s="648"/>
      <c r="B67" s="499"/>
      <c r="C67" s="512"/>
      <c r="D67" s="31" t="s">
        <v>19</v>
      </c>
      <c r="E67" s="203"/>
      <c r="F67" s="40">
        <f t="shared" si="4"/>
        <v>0</v>
      </c>
      <c r="G67" s="503"/>
      <c r="H67" s="503"/>
      <c r="I67" s="503"/>
      <c r="J67" s="505"/>
      <c r="K67" s="507"/>
      <c r="L67" s="509"/>
      <c r="M67" s="530"/>
      <c r="N67" s="532"/>
    </row>
    <row r="68" spans="1:14" s="2" customFormat="1" ht="24.95" customHeight="1" thickBot="1" x14ac:dyDescent="0.25">
      <c r="A68" s="648"/>
      <c r="B68" s="499"/>
      <c r="C68" s="512"/>
      <c r="D68" s="31" t="s">
        <v>20</v>
      </c>
      <c r="E68" s="203"/>
      <c r="F68" s="40">
        <f t="shared" si="4"/>
        <v>0</v>
      </c>
      <c r="G68" s="503"/>
      <c r="H68" s="503"/>
      <c r="I68" s="503"/>
      <c r="J68" s="505"/>
      <c r="K68" s="507"/>
      <c r="L68" s="509"/>
      <c r="M68" s="530"/>
      <c r="N68" s="532"/>
    </row>
    <row r="69" spans="1:14" s="2" customFormat="1" ht="24.95" customHeight="1" thickBot="1" x14ac:dyDescent="0.25">
      <c r="A69" s="648"/>
      <c r="B69" s="499"/>
      <c r="C69" s="512"/>
      <c r="D69" s="31" t="s">
        <v>21</v>
      </c>
      <c r="E69" s="203"/>
      <c r="F69" s="40">
        <f t="shared" si="4"/>
        <v>0</v>
      </c>
      <c r="G69" s="503"/>
      <c r="H69" s="503"/>
      <c r="I69" s="503"/>
      <c r="J69" s="505"/>
      <c r="K69" s="507"/>
      <c r="L69" s="509"/>
      <c r="M69" s="530"/>
      <c r="N69" s="532"/>
    </row>
    <row r="70" spans="1:14" s="2" customFormat="1" ht="24.95" customHeight="1" thickBot="1" x14ac:dyDescent="0.25">
      <c r="A70" s="648"/>
      <c r="B70" s="499"/>
      <c r="C70" s="512"/>
      <c r="D70" s="31" t="s">
        <v>22</v>
      </c>
      <c r="E70" s="203"/>
      <c r="F70" s="40">
        <f t="shared" si="4"/>
        <v>0</v>
      </c>
      <c r="G70" s="503"/>
      <c r="H70" s="503"/>
      <c r="I70" s="503"/>
      <c r="J70" s="505"/>
      <c r="K70" s="507"/>
      <c r="L70" s="509"/>
      <c r="M70" s="530"/>
      <c r="N70" s="532"/>
    </row>
    <row r="71" spans="1:14" s="2" customFormat="1" ht="24.95" customHeight="1" thickBot="1" x14ac:dyDescent="0.25">
      <c r="A71" s="648"/>
      <c r="B71" s="499"/>
      <c r="C71" s="513"/>
      <c r="D71" s="39" t="s">
        <v>23</v>
      </c>
      <c r="E71" s="57"/>
      <c r="F71" s="207">
        <f t="shared" si="4"/>
        <v>0</v>
      </c>
      <c r="G71" s="504"/>
      <c r="H71" s="504"/>
      <c r="I71" s="504"/>
      <c r="J71" s="506"/>
      <c r="K71" s="508"/>
      <c r="L71" s="510"/>
      <c r="M71" s="531"/>
      <c r="N71" s="532"/>
    </row>
    <row r="72" spans="1:14" s="2" customFormat="1" ht="24.95" customHeight="1" thickBot="1" x14ac:dyDescent="0.25">
      <c r="A72" s="534"/>
      <c r="B72" s="499"/>
      <c r="C72" s="511" t="s">
        <v>290</v>
      </c>
      <c r="D72" s="35" t="s">
        <v>14</v>
      </c>
      <c r="E72" s="58"/>
      <c r="F72" s="40">
        <f>E72*$J$72</f>
        <v>0</v>
      </c>
      <c r="G72" s="520">
        <f>J72*0.85</f>
        <v>2805</v>
      </c>
      <c r="H72" s="520">
        <f>J72*0.9</f>
        <v>2970</v>
      </c>
      <c r="I72" s="520">
        <f>J72*0.95</f>
        <v>3135</v>
      </c>
      <c r="J72" s="521">
        <v>3300</v>
      </c>
      <c r="K72" s="522">
        <f>J72*1.4</f>
        <v>4620</v>
      </c>
      <c r="L72" s="569">
        <v>5</v>
      </c>
      <c r="M72" s="570">
        <v>2.2999999999999998</v>
      </c>
      <c r="N72" s="532"/>
    </row>
    <row r="73" spans="1:14" s="2" customFormat="1" ht="24.95" customHeight="1" thickBot="1" x14ac:dyDescent="0.25">
      <c r="A73" s="534"/>
      <c r="B73" s="499"/>
      <c r="C73" s="512"/>
      <c r="D73" s="107" t="s">
        <v>15</v>
      </c>
      <c r="E73" s="220"/>
      <c r="F73" s="109">
        <f t="shared" ref="F73:F81" si="5">E73*$J$72</f>
        <v>0</v>
      </c>
      <c r="G73" s="503"/>
      <c r="H73" s="503"/>
      <c r="I73" s="503"/>
      <c r="J73" s="505"/>
      <c r="K73" s="507"/>
      <c r="L73" s="509"/>
      <c r="M73" s="530"/>
      <c r="N73" s="532"/>
    </row>
    <row r="74" spans="1:14" s="2" customFormat="1" ht="24.95" customHeight="1" thickBot="1" x14ac:dyDescent="0.25">
      <c r="A74" s="534"/>
      <c r="B74" s="499"/>
      <c r="C74" s="512"/>
      <c r="D74" s="31" t="s">
        <v>16</v>
      </c>
      <c r="E74" s="474"/>
      <c r="F74" s="487">
        <f t="shared" si="5"/>
        <v>0</v>
      </c>
      <c r="G74" s="503"/>
      <c r="H74" s="503"/>
      <c r="I74" s="503"/>
      <c r="J74" s="505"/>
      <c r="K74" s="507"/>
      <c r="L74" s="509"/>
      <c r="M74" s="530"/>
      <c r="N74" s="532"/>
    </row>
    <row r="75" spans="1:14" s="2" customFormat="1" ht="24.95" customHeight="1" thickBot="1" x14ac:dyDescent="0.25">
      <c r="A75" s="534"/>
      <c r="B75" s="499"/>
      <c r="C75" s="512"/>
      <c r="D75" s="31" t="s">
        <v>17</v>
      </c>
      <c r="E75" s="203"/>
      <c r="F75" s="40">
        <f t="shared" si="5"/>
        <v>0</v>
      </c>
      <c r="G75" s="503"/>
      <c r="H75" s="503"/>
      <c r="I75" s="503"/>
      <c r="J75" s="505"/>
      <c r="K75" s="507"/>
      <c r="L75" s="509"/>
      <c r="M75" s="530"/>
      <c r="N75" s="532"/>
    </row>
    <row r="76" spans="1:14" s="2" customFormat="1" ht="24.95" customHeight="1" thickBot="1" x14ac:dyDescent="0.25">
      <c r="A76" s="534"/>
      <c r="B76" s="499"/>
      <c r="C76" s="512"/>
      <c r="D76" s="31" t="s">
        <v>18</v>
      </c>
      <c r="E76" s="474"/>
      <c r="F76" s="487">
        <f t="shared" si="5"/>
        <v>0</v>
      </c>
      <c r="G76" s="503"/>
      <c r="H76" s="503"/>
      <c r="I76" s="503"/>
      <c r="J76" s="505"/>
      <c r="K76" s="507"/>
      <c r="L76" s="509"/>
      <c r="M76" s="530"/>
      <c r="N76" s="532"/>
    </row>
    <row r="77" spans="1:14" s="2" customFormat="1" ht="24.95" customHeight="1" thickBot="1" x14ac:dyDescent="0.25">
      <c r="A77" s="534"/>
      <c r="B77" s="499"/>
      <c r="C77" s="512"/>
      <c r="D77" s="107" t="s">
        <v>19</v>
      </c>
      <c r="E77" s="459"/>
      <c r="F77" s="455">
        <f t="shared" si="5"/>
        <v>0</v>
      </c>
      <c r="G77" s="503"/>
      <c r="H77" s="503"/>
      <c r="I77" s="503"/>
      <c r="J77" s="505"/>
      <c r="K77" s="507"/>
      <c r="L77" s="509"/>
      <c r="M77" s="530"/>
      <c r="N77" s="532"/>
    </row>
    <row r="78" spans="1:14" s="2" customFormat="1" ht="24.95" customHeight="1" thickBot="1" x14ac:dyDescent="0.25">
      <c r="A78" s="534"/>
      <c r="B78" s="499"/>
      <c r="C78" s="512"/>
      <c r="D78" s="107" t="s">
        <v>20</v>
      </c>
      <c r="E78" s="329"/>
      <c r="F78" s="334">
        <f t="shared" si="5"/>
        <v>0</v>
      </c>
      <c r="G78" s="503"/>
      <c r="H78" s="503"/>
      <c r="I78" s="503"/>
      <c r="J78" s="505"/>
      <c r="K78" s="507"/>
      <c r="L78" s="509"/>
      <c r="M78" s="530"/>
      <c r="N78" s="532"/>
    </row>
    <row r="79" spans="1:14" s="2" customFormat="1" ht="24.95" customHeight="1" thickBot="1" x14ac:dyDescent="0.25">
      <c r="A79" s="534"/>
      <c r="B79" s="499"/>
      <c r="C79" s="512"/>
      <c r="D79" s="31" t="s">
        <v>21</v>
      </c>
      <c r="E79" s="203"/>
      <c r="F79" s="40">
        <f t="shared" si="5"/>
        <v>0</v>
      </c>
      <c r="G79" s="503"/>
      <c r="H79" s="503"/>
      <c r="I79" s="503"/>
      <c r="J79" s="505"/>
      <c r="K79" s="507"/>
      <c r="L79" s="509"/>
      <c r="M79" s="530"/>
      <c r="N79" s="532"/>
    </row>
    <row r="80" spans="1:14" s="2" customFormat="1" ht="24.95" customHeight="1" thickBot="1" x14ac:dyDescent="0.25">
      <c r="A80" s="534"/>
      <c r="B80" s="499"/>
      <c r="C80" s="512"/>
      <c r="D80" s="107" t="s">
        <v>22</v>
      </c>
      <c r="E80" s="459"/>
      <c r="F80" s="455">
        <f t="shared" si="5"/>
        <v>0</v>
      </c>
      <c r="G80" s="503"/>
      <c r="H80" s="503"/>
      <c r="I80" s="503"/>
      <c r="J80" s="505"/>
      <c r="K80" s="507"/>
      <c r="L80" s="509"/>
      <c r="M80" s="530"/>
      <c r="N80" s="532"/>
    </row>
    <row r="81" spans="1:14" s="2" customFormat="1" ht="24.95" customHeight="1" thickBot="1" x14ac:dyDescent="0.25">
      <c r="A81" s="614"/>
      <c r="B81" s="499"/>
      <c r="C81" s="513"/>
      <c r="D81" s="39" t="s">
        <v>23</v>
      </c>
      <c r="E81" s="57"/>
      <c r="F81" s="50">
        <f t="shared" si="5"/>
        <v>0</v>
      </c>
      <c r="G81" s="504"/>
      <c r="H81" s="504"/>
      <c r="I81" s="504"/>
      <c r="J81" s="506"/>
      <c r="K81" s="508"/>
      <c r="L81" s="510"/>
      <c r="M81" s="531"/>
      <c r="N81" s="532"/>
    </row>
    <row r="82" spans="1:14" s="2" customFormat="1" ht="24.95" customHeight="1" thickBot="1" x14ac:dyDescent="0.25">
      <c r="A82" s="613"/>
      <c r="B82" s="546">
        <v>-5</v>
      </c>
      <c r="C82" s="511" t="s">
        <v>237</v>
      </c>
      <c r="D82" s="35" t="s">
        <v>14</v>
      </c>
      <c r="E82" s="58"/>
      <c r="F82" s="192">
        <f>E82*$J$82</f>
        <v>0</v>
      </c>
      <c r="G82" s="520">
        <f>J82*0.85</f>
        <v>2830.5</v>
      </c>
      <c r="H82" s="520">
        <f>J82*0.9</f>
        <v>2997</v>
      </c>
      <c r="I82" s="520">
        <f>J82*0.95</f>
        <v>3163.5</v>
      </c>
      <c r="J82" s="521">
        <v>3330</v>
      </c>
      <c r="K82" s="522">
        <f>J82*1.4</f>
        <v>4662</v>
      </c>
      <c r="L82" s="569">
        <v>5</v>
      </c>
      <c r="M82" s="570">
        <v>2.4</v>
      </c>
      <c r="N82" s="547" t="s">
        <v>236</v>
      </c>
    </row>
    <row r="83" spans="1:14" s="2" customFormat="1" ht="24.95" customHeight="1" thickBot="1" x14ac:dyDescent="0.25">
      <c r="A83" s="534"/>
      <c r="B83" s="499"/>
      <c r="C83" s="512"/>
      <c r="D83" s="31" t="s">
        <v>15</v>
      </c>
      <c r="E83" s="58"/>
      <c r="F83" s="40">
        <f t="shared" ref="F83:F91" si="6">E83*$J$82</f>
        <v>0</v>
      </c>
      <c r="G83" s="503"/>
      <c r="H83" s="503"/>
      <c r="I83" s="503"/>
      <c r="J83" s="505"/>
      <c r="K83" s="507"/>
      <c r="L83" s="509"/>
      <c r="M83" s="530"/>
      <c r="N83" s="532"/>
    </row>
    <row r="84" spans="1:14" s="2" customFormat="1" ht="24.95" customHeight="1" thickBot="1" x14ac:dyDescent="0.25">
      <c r="A84" s="534"/>
      <c r="B84" s="499"/>
      <c r="C84" s="512"/>
      <c r="D84" s="107" t="s">
        <v>16</v>
      </c>
      <c r="E84" s="388"/>
      <c r="F84" s="394">
        <f t="shared" si="6"/>
        <v>0</v>
      </c>
      <c r="G84" s="503"/>
      <c r="H84" s="503"/>
      <c r="I84" s="503"/>
      <c r="J84" s="505"/>
      <c r="K84" s="507"/>
      <c r="L84" s="509"/>
      <c r="M84" s="530"/>
      <c r="N84" s="532"/>
    </row>
    <row r="85" spans="1:14" s="2" customFormat="1" ht="24.95" customHeight="1" thickBot="1" x14ac:dyDescent="0.25">
      <c r="A85" s="534"/>
      <c r="B85" s="499"/>
      <c r="C85" s="512"/>
      <c r="D85" s="31" t="s">
        <v>17</v>
      </c>
      <c r="E85" s="348"/>
      <c r="F85" s="263">
        <f t="shared" si="6"/>
        <v>0</v>
      </c>
      <c r="G85" s="503"/>
      <c r="H85" s="503"/>
      <c r="I85" s="503"/>
      <c r="J85" s="505"/>
      <c r="K85" s="507"/>
      <c r="L85" s="509"/>
      <c r="M85" s="530"/>
      <c r="N85" s="532"/>
    </row>
    <row r="86" spans="1:14" s="2" customFormat="1" ht="24.95" customHeight="1" thickBot="1" x14ac:dyDescent="0.25">
      <c r="A86" s="534"/>
      <c r="B86" s="499"/>
      <c r="C86" s="512"/>
      <c r="D86" s="107" t="s">
        <v>18</v>
      </c>
      <c r="E86" s="483"/>
      <c r="F86" s="455">
        <f t="shared" si="6"/>
        <v>0</v>
      </c>
      <c r="G86" s="503"/>
      <c r="H86" s="503"/>
      <c r="I86" s="503"/>
      <c r="J86" s="505"/>
      <c r="K86" s="507"/>
      <c r="L86" s="509"/>
      <c r="M86" s="530"/>
      <c r="N86" s="532"/>
    </row>
    <row r="87" spans="1:14" s="2" customFormat="1" ht="24.95" customHeight="1" thickBot="1" x14ac:dyDescent="0.25">
      <c r="A87" s="534"/>
      <c r="B87" s="499"/>
      <c r="C87" s="512"/>
      <c r="D87" s="107" t="s">
        <v>19</v>
      </c>
      <c r="E87" s="483"/>
      <c r="F87" s="455">
        <f t="shared" si="6"/>
        <v>0</v>
      </c>
      <c r="G87" s="503"/>
      <c r="H87" s="503"/>
      <c r="I87" s="503"/>
      <c r="J87" s="505"/>
      <c r="K87" s="507"/>
      <c r="L87" s="509"/>
      <c r="M87" s="530"/>
      <c r="N87" s="532"/>
    </row>
    <row r="88" spans="1:14" s="2" customFormat="1" ht="24.95" customHeight="1" thickBot="1" x14ac:dyDescent="0.25">
      <c r="A88" s="534"/>
      <c r="B88" s="499"/>
      <c r="C88" s="512"/>
      <c r="D88" s="107" t="s">
        <v>20</v>
      </c>
      <c r="E88" s="388"/>
      <c r="F88" s="394">
        <f t="shared" si="6"/>
        <v>0</v>
      </c>
      <c r="G88" s="503"/>
      <c r="H88" s="503"/>
      <c r="I88" s="503"/>
      <c r="J88" s="505"/>
      <c r="K88" s="507"/>
      <c r="L88" s="509"/>
      <c r="M88" s="530"/>
      <c r="N88" s="532"/>
    </row>
    <row r="89" spans="1:14" s="2" customFormat="1" ht="24.95" customHeight="1" thickBot="1" x14ac:dyDescent="0.25">
      <c r="A89" s="534"/>
      <c r="B89" s="499"/>
      <c r="C89" s="512"/>
      <c r="D89" s="31" t="s">
        <v>21</v>
      </c>
      <c r="E89" s="438"/>
      <c r="F89" s="355">
        <f t="shared" si="6"/>
        <v>0</v>
      </c>
      <c r="G89" s="503"/>
      <c r="H89" s="503"/>
      <c r="I89" s="503"/>
      <c r="J89" s="505"/>
      <c r="K89" s="507"/>
      <c r="L89" s="509"/>
      <c r="M89" s="530"/>
      <c r="N89" s="532"/>
    </row>
    <row r="90" spans="1:14" s="2" customFormat="1" ht="24.95" customHeight="1" thickBot="1" x14ac:dyDescent="0.25">
      <c r="A90" s="534"/>
      <c r="B90" s="499"/>
      <c r="C90" s="512"/>
      <c r="D90" s="31" t="s">
        <v>22</v>
      </c>
      <c r="E90" s="348"/>
      <c r="F90" s="263">
        <f t="shared" si="6"/>
        <v>0</v>
      </c>
      <c r="G90" s="503"/>
      <c r="H90" s="503"/>
      <c r="I90" s="503"/>
      <c r="J90" s="505"/>
      <c r="K90" s="507"/>
      <c r="L90" s="509"/>
      <c r="M90" s="530"/>
      <c r="N90" s="532"/>
    </row>
    <row r="91" spans="1:14" s="2" customFormat="1" ht="24.95" customHeight="1" thickBot="1" x14ac:dyDescent="0.25">
      <c r="A91" s="534"/>
      <c r="B91" s="499"/>
      <c r="C91" s="512"/>
      <c r="D91" s="312" t="s">
        <v>23</v>
      </c>
      <c r="E91" s="314"/>
      <c r="F91" s="313">
        <f t="shared" si="6"/>
        <v>0</v>
      </c>
      <c r="G91" s="503"/>
      <c r="H91" s="503"/>
      <c r="I91" s="503"/>
      <c r="J91" s="505"/>
      <c r="K91" s="507"/>
      <c r="L91" s="509"/>
      <c r="M91" s="530"/>
      <c r="N91" s="532"/>
    </row>
    <row r="92" spans="1:14" s="2" customFormat="1" ht="24.95" customHeight="1" thickBot="1" x14ac:dyDescent="0.25">
      <c r="A92" s="315"/>
      <c r="B92" s="308"/>
      <c r="C92" s="511" t="s">
        <v>335</v>
      </c>
      <c r="D92" s="35" t="s">
        <v>14</v>
      </c>
      <c r="E92" s="262"/>
      <c r="F92" s="263">
        <f>E92*$J$92</f>
        <v>0</v>
      </c>
      <c r="G92" s="520">
        <f>J92*0.85</f>
        <v>3026</v>
      </c>
      <c r="H92" s="520">
        <f>J92*0.9</f>
        <v>3204</v>
      </c>
      <c r="I92" s="520">
        <f>J92*0.95</f>
        <v>3382</v>
      </c>
      <c r="J92" s="521">
        <v>3560</v>
      </c>
      <c r="K92" s="522">
        <f>J92*1.4</f>
        <v>4984</v>
      </c>
      <c r="L92" s="569">
        <v>5</v>
      </c>
      <c r="M92" s="570">
        <v>2.2999999999999998</v>
      </c>
      <c r="N92" s="547" t="s">
        <v>338</v>
      </c>
    </row>
    <row r="93" spans="1:14" s="2" customFormat="1" ht="24.95" customHeight="1" thickBot="1" x14ac:dyDescent="0.25">
      <c r="A93" s="307"/>
      <c r="B93" s="309"/>
      <c r="C93" s="512"/>
      <c r="D93" s="107" t="s">
        <v>15</v>
      </c>
      <c r="E93" s="108"/>
      <c r="F93" s="411">
        <f t="shared" ref="F93:F111" si="7">E93*$J$92</f>
        <v>0</v>
      </c>
      <c r="G93" s="503"/>
      <c r="H93" s="503"/>
      <c r="I93" s="503"/>
      <c r="J93" s="505"/>
      <c r="K93" s="507"/>
      <c r="L93" s="509"/>
      <c r="M93" s="530"/>
      <c r="N93" s="532"/>
    </row>
    <row r="94" spans="1:14" s="2" customFormat="1" ht="24.95" customHeight="1" thickBot="1" x14ac:dyDescent="0.25">
      <c r="A94" s="307"/>
      <c r="B94" s="309"/>
      <c r="C94" s="512"/>
      <c r="D94" s="107" t="s">
        <v>16</v>
      </c>
      <c r="E94" s="108"/>
      <c r="F94" s="455">
        <f t="shared" si="7"/>
        <v>0</v>
      </c>
      <c r="G94" s="503"/>
      <c r="H94" s="503"/>
      <c r="I94" s="503"/>
      <c r="J94" s="505"/>
      <c r="K94" s="507"/>
      <c r="L94" s="509"/>
      <c r="M94" s="530"/>
      <c r="N94" s="532"/>
    </row>
    <row r="95" spans="1:14" s="2" customFormat="1" ht="24.95" customHeight="1" thickBot="1" x14ac:dyDescent="0.25">
      <c r="A95" s="307"/>
      <c r="B95" s="309"/>
      <c r="C95" s="512"/>
      <c r="D95" s="107" t="s">
        <v>17</v>
      </c>
      <c r="E95" s="108"/>
      <c r="F95" s="411">
        <f t="shared" si="7"/>
        <v>0</v>
      </c>
      <c r="G95" s="503"/>
      <c r="H95" s="503"/>
      <c r="I95" s="503"/>
      <c r="J95" s="505"/>
      <c r="K95" s="507"/>
      <c r="L95" s="509"/>
      <c r="M95" s="530"/>
      <c r="N95" s="532"/>
    </row>
    <row r="96" spans="1:14" s="2" customFormat="1" ht="24.95" customHeight="1" thickBot="1" x14ac:dyDescent="0.25">
      <c r="A96" s="307"/>
      <c r="B96" s="309"/>
      <c r="C96" s="512"/>
      <c r="D96" s="107" t="s">
        <v>18</v>
      </c>
      <c r="E96" s="108"/>
      <c r="F96" s="446">
        <f t="shared" si="7"/>
        <v>0</v>
      </c>
      <c r="G96" s="503"/>
      <c r="H96" s="503"/>
      <c r="I96" s="503"/>
      <c r="J96" s="505"/>
      <c r="K96" s="507"/>
      <c r="L96" s="509"/>
      <c r="M96" s="530"/>
      <c r="N96" s="532"/>
    </row>
    <row r="97" spans="1:14" s="2" customFormat="1" ht="24.95" customHeight="1" thickBot="1" x14ac:dyDescent="0.25">
      <c r="A97" s="307"/>
      <c r="B97" s="309"/>
      <c r="C97" s="512"/>
      <c r="D97" s="107" t="s">
        <v>19</v>
      </c>
      <c r="E97" s="108"/>
      <c r="F97" s="411">
        <f t="shared" si="7"/>
        <v>0</v>
      </c>
      <c r="G97" s="503"/>
      <c r="H97" s="503"/>
      <c r="I97" s="503"/>
      <c r="J97" s="505"/>
      <c r="K97" s="507"/>
      <c r="L97" s="509"/>
      <c r="M97" s="530"/>
      <c r="N97" s="532"/>
    </row>
    <row r="98" spans="1:14" s="2" customFormat="1" ht="24.95" customHeight="1" thickBot="1" x14ac:dyDescent="0.25">
      <c r="A98" s="307"/>
      <c r="B98" s="309"/>
      <c r="C98" s="512"/>
      <c r="D98" s="31" t="s">
        <v>20</v>
      </c>
      <c r="E98" s="56"/>
      <c r="F98" s="487">
        <f t="shared" si="7"/>
        <v>0</v>
      </c>
      <c r="G98" s="503"/>
      <c r="H98" s="503"/>
      <c r="I98" s="503"/>
      <c r="J98" s="505"/>
      <c r="K98" s="507"/>
      <c r="L98" s="509"/>
      <c r="M98" s="530"/>
      <c r="N98" s="532"/>
    </row>
    <row r="99" spans="1:14" s="2" customFormat="1" ht="24.95" customHeight="1" thickBot="1" x14ac:dyDescent="0.25">
      <c r="A99" s="307"/>
      <c r="B99" s="309"/>
      <c r="C99" s="512"/>
      <c r="D99" s="31" t="s">
        <v>21</v>
      </c>
      <c r="E99" s="56"/>
      <c r="F99" s="487">
        <f t="shared" si="7"/>
        <v>0</v>
      </c>
      <c r="G99" s="503"/>
      <c r="H99" s="503"/>
      <c r="I99" s="503"/>
      <c r="J99" s="505"/>
      <c r="K99" s="507"/>
      <c r="L99" s="509"/>
      <c r="M99" s="530"/>
      <c r="N99" s="532"/>
    </row>
    <row r="100" spans="1:14" s="2" customFormat="1" ht="24.95" customHeight="1" thickBot="1" x14ac:dyDescent="0.25">
      <c r="A100" s="307"/>
      <c r="B100" s="309"/>
      <c r="C100" s="512"/>
      <c r="D100" s="107" t="s">
        <v>22</v>
      </c>
      <c r="E100" s="108"/>
      <c r="F100" s="411">
        <f t="shared" si="7"/>
        <v>0</v>
      </c>
      <c r="G100" s="503"/>
      <c r="H100" s="503"/>
      <c r="I100" s="503"/>
      <c r="J100" s="505"/>
      <c r="K100" s="507"/>
      <c r="L100" s="509"/>
      <c r="M100" s="530"/>
      <c r="N100" s="532"/>
    </row>
    <row r="101" spans="1:14" s="2" customFormat="1" ht="24.95" customHeight="1" thickBot="1" x14ac:dyDescent="0.25">
      <c r="A101" s="534"/>
      <c r="B101" s="309"/>
      <c r="C101" s="512"/>
      <c r="D101" s="118" t="s">
        <v>23</v>
      </c>
      <c r="E101" s="387"/>
      <c r="F101" s="352">
        <f t="shared" si="7"/>
        <v>0</v>
      </c>
      <c r="G101" s="504"/>
      <c r="H101" s="504"/>
      <c r="I101" s="504"/>
      <c r="J101" s="506"/>
      <c r="K101" s="508"/>
      <c r="L101" s="510"/>
      <c r="M101" s="531"/>
      <c r="N101" s="532"/>
    </row>
    <row r="102" spans="1:14" s="2" customFormat="1" ht="24.95" customHeight="1" thickBot="1" x14ac:dyDescent="0.25">
      <c r="A102" s="534"/>
      <c r="B102" s="309"/>
      <c r="C102" s="511" t="s">
        <v>336</v>
      </c>
      <c r="D102" s="35" t="s">
        <v>14</v>
      </c>
      <c r="E102" s="262"/>
      <c r="F102" s="324">
        <f t="shared" si="7"/>
        <v>0</v>
      </c>
      <c r="G102" s="520">
        <f>J102*0.85</f>
        <v>3026</v>
      </c>
      <c r="H102" s="520">
        <f>J102*0.9</f>
        <v>3204</v>
      </c>
      <c r="I102" s="520">
        <f>J102*0.95</f>
        <v>3382</v>
      </c>
      <c r="J102" s="521">
        <v>3560</v>
      </c>
      <c r="K102" s="522">
        <f>J102*1.4</f>
        <v>4984</v>
      </c>
      <c r="L102" s="569">
        <v>5</v>
      </c>
      <c r="M102" s="570">
        <v>2.2999999999999998</v>
      </c>
      <c r="N102" s="532"/>
    </row>
    <row r="103" spans="1:14" s="2" customFormat="1" ht="24.95" customHeight="1" thickBot="1" x14ac:dyDescent="0.25">
      <c r="A103" s="307"/>
      <c r="B103" s="309"/>
      <c r="C103" s="512"/>
      <c r="D103" s="107" t="s">
        <v>15</v>
      </c>
      <c r="E103" s="108"/>
      <c r="F103" s="455">
        <f t="shared" si="7"/>
        <v>0</v>
      </c>
      <c r="G103" s="503"/>
      <c r="H103" s="503"/>
      <c r="I103" s="503"/>
      <c r="J103" s="505"/>
      <c r="K103" s="507"/>
      <c r="L103" s="509"/>
      <c r="M103" s="530"/>
      <c r="N103" s="532"/>
    </row>
    <row r="104" spans="1:14" s="2" customFormat="1" ht="24.95" customHeight="1" thickBot="1" x14ac:dyDescent="0.25">
      <c r="A104" s="307"/>
      <c r="B104" s="309"/>
      <c r="C104" s="512"/>
      <c r="D104" s="107" t="s">
        <v>16</v>
      </c>
      <c r="E104" s="108"/>
      <c r="F104" s="455">
        <f t="shared" si="7"/>
        <v>0</v>
      </c>
      <c r="G104" s="503"/>
      <c r="H104" s="503"/>
      <c r="I104" s="503"/>
      <c r="J104" s="505"/>
      <c r="K104" s="507"/>
      <c r="L104" s="509"/>
      <c r="M104" s="530"/>
      <c r="N104" s="532"/>
    </row>
    <row r="105" spans="1:14" s="2" customFormat="1" ht="24.95" customHeight="1" thickBot="1" x14ac:dyDescent="0.25">
      <c r="A105" s="307"/>
      <c r="B105" s="309"/>
      <c r="C105" s="512"/>
      <c r="D105" s="107" t="s">
        <v>17</v>
      </c>
      <c r="E105" s="108"/>
      <c r="F105" s="455">
        <f t="shared" si="7"/>
        <v>0</v>
      </c>
      <c r="G105" s="503"/>
      <c r="H105" s="503"/>
      <c r="I105" s="503"/>
      <c r="J105" s="505"/>
      <c r="K105" s="507"/>
      <c r="L105" s="509"/>
      <c r="M105" s="530"/>
      <c r="N105" s="532"/>
    </row>
    <row r="106" spans="1:14" s="2" customFormat="1" ht="24.95" customHeight="1" thickBot="1" x14ac:dyDescent="0.25">
      <c r="A106" s="307"/>
      <c r="B106" s="309"/>
      <c r="C106" s="512"/>
      <c r="D106" s="107" t="s">
        <v>18</v>
      </c>
      <c r="E106" s="108"/>
      <c r="F106" s="455">
        <f t="shared" si="7"/>
        <v>0</v>
      </c>
      <c r="G106" s="503"/>
      <c r="H106" s="503"/>
      <c r="I106" s="503"/>
      <c r="J106" s="505"/>
      <c r="K106" s="507"/>
      <c r="L106" s="509"/>
      <c r="M106" s="530"/>
      <c r="N106" s="532"/>
    </row>
    <row r="107" spans="1:14" s="2" customFormat="1" ht="24.95" customHeight="1" thickBot="1" x14ac:dyDescent="0.25">
      <c r="A107" s="307"/>
      <c r="B107" s="309"/>
      <c r="C107" s="512"/>
      <c r="D107" s="107" t="s">
        <v>19</v>
      </c>
      <c r="E107" s="108"/>
      <c r="F107" s="455">
        <f t="shared" si="7"/>
        <v>0</v>
      </c>
      <c r="G107" s="503"/>
      <c r="H107" s="503"/>
      <c r="I107" s="503"/>
      <c r="J107" s="505"/>
      <c r="K107" s="507"/>
      <c r="L107" s="509"/>
      <c r="M107" s="530"/>
      <c r="N107" s="532"/>
    </row>
    <row r="108" spans="1:14" s="2" customFormat="1" ht="24.95" customHeight="1" thickBot="1" x14ac:dyDescent="0.25">
      <c r="A108" s="307"/>
      <c r="B108" s="309"/>
      <c r="C108" s="512"/>
      <c r="D108" s="107" t="s">
        <v>20</v>
      </c>
      <c r="E108" s="108"/>
      <c r="F108" s="455">
        <f t="shared" si="7"/>
        <v>0</v>
      </c>
      <c r="G108" s="503"/>
      <c r="H108" s="503"/>
      <c r="I108" s="503"/>
      <c r="J108" s="505"/>
      <c r="K108" s="507"/>
      <c r="L108" s="509"/>
      <c r="M108" s="530"/>
      <c r="N108" s="532"/>
    </row>
    <row r="109" spans="1:14" s="2" customFormat="1" ht="24.95" customHeight="1" thickBot="1" x14ac:dyDescent="0.25">
      <c r="A109" s="307"/>
      <c r="B109" s="309"/>
      <c r="C109" s="512"/>
      <c r="D109" s="107" t="s">
        <v>21</v>
      </c>
      <c r="E109" s="108"/>
      <c r="F109" s="455">
        <f t="shared" si="7"/>
        <v>0</v>
      </c>
      <c r="G109" s="503"/>
      <c r="H109" s="503"/>
      <c r="I109" s="503"/>
      <c r="J109" s="505"/>
      <c r="K109" s="507"/>
      <c r="L109" s="509"/>
      <c r="M109" s="530"/>
      <c r="N109" s="532"/>
    </row>
    <row r="110" spans="1:14" s="2" customFormat="1" ht="24.95" customHeight="1" thickBot="1" x14ac:dyDescent="0.25">
      <c r="A110" s="307"/>
      <c r="B110" s="309"/>
      <c r="C110" s="512"/>
      <c r="D110" s="107" t="s">
        <v>22</v>
      </c>
      <c r="E110" s="108"/>
      <c r="F110" s="411">
        <f t="shared" si="7"/>
        <v>0</v>
      </c>
      <c r="G110" s="503"/>
      <c r="H110" s="503"/>
      <c r="I110" s="503"/>
      <c r="J110" s="505"/>
      <c r="K110" s="507"/>
      <c r="L110" s="509"/>
      <c r="M110" s="530"/>
      <c r="N110" s="532"/>
    </row>
    <row r="111" spans="1:14" s="2" customFormat="1" ht="24.95" customHeight="1" thickBot="1" x14ac:dyDescent="0.25">
      <c r="A111" s="316"/>
      <c r="B111" s="310"/>
      <c r="C111" s="513"/>
      <c r="D111" s="118" t="s">
        <v>23</v>
      </c>
      <c r="E111" s="412"/>
      <c r="F111" s="413">
        <f t="shared" si="7"/>
        <v>0</v>
      </c>
      <c r="G111" s="504"/>
      <c r="H111" s="504"/>
      <c r="I111" s="504"/>
      <c r="J111" s="506"/>
      <c r="K111" s="508"/>
      <c r="L111" s="510"/>
      <c r="M111" s="531"/>
      <c r="N111" s="533"/>
    </row>
    <row r="112" spans="1:14" s="2" customFormat="1" ht="28.15" customHeight="1" thickBot="1" x14ac:dyDescent="0.25">
      <c r="A112" s="613"/>
      <c r="B112" s="618"/>
      <c r="C112" s="511" t="s">
        <v>337</v>
      </c>
      <c r="D112" s="35" t="s">
        <v>14</v>
      </c>
      <c r="E112" s="262"/>
      <c r="F112" s="324">
        <f>E112*$J$112</f>
        <v>0</v>
      </c>
      <c r="G112" s="520">
        <f>J112*0.85</f>
        <v>3068.5</v>
      </c>
      <c r="H112" s="520">
        <f>J112*0.9</f>
        <v>3249</v>
      </c>
      <c r="I112" s="520">
        <f>J112*0.95</f>
        <v>3429.5</v>
      </c>
      <c r="J112" s="521">
        <v>3610</v>
      </c>
      <c r="K112" s="522">
        <f>J112*1.4</f>
        <v>5054</v>
      </c>
      <c r="L112" s="569">
        <v>5</v>
      </c>
      <c r="M112" s="570">
        <v>2.4</v>
      </c>
      <c r="N112" s="547" t="s">
        <v>339</v>
      </c>
    </row>
    <row r="113" spans="1:14" s="2" customFormat="1" ht="28.15" customHeight="1" thickBot="1" x14ac:dyDescent="0.25">
      <c r="A113" s="534"/>
      <c r="B113" s="541"/>
      <c r="C113" s="512"/>
      <c r="D113" s="31" t="s">
        <v>15</v>
      </c>
      <c r="E113" s="262"/>
      <c r="F113" s="263">
        <f t="shared" ref="F113:F121" si="8">E113*$J$327</f>
        <v>0</v>
      </c>
      <c r="G113" s="503"/>
      <c r="H113" s="503"/>
      <c r="I113" s="503"/>
      <c r="J113" s="505"/>
      <c r="K113" s="507"/>
      <c r="L113" s="509"/>
      <c r="M113" s="530"/>
      <c r="N113" s="532"/>
    </row>
    <row r="114" spans="1:14" s="2" customFormat="1" ht="28.15" customHeight="1" thickBot="1" x14ac:dyDescent="0.25">
      <c r="A114" s="534"/>
      <c r="B114" s="541"/>
      <c r="C114" s="512"/>
      <c r="D114" s="31" t="s">
        <v>16</v>
      </c>
      <c r="E114" s="262"/>
      <c r="F114" s="263">
        <f t="shared" si="8"/>
        <v>0</v>
      </c>
      <c r="G114" s="503"/>
      <c r="H114" s="503"/>
      <c r="I114" s="503"/>
      <c r="J114" s="505"/>
      <c r="K114" s="507"/>
      <c r="L114" s="509"/>
      <c r="M114" s="530"/>
      <c r="N114" s="532"/>
    </row>
    <row r="115" spans="1:14" s="2" customFormat="1" ht="28.15" customHeight="1" thickBot="1" x14ac:dyDescent="0.25">
      <c r="A115" s="534"/>
      <c r="B115" s="541"/>
      <c r="C115" s="512"/>
      <c r="D115" s="107" t="s">
        <v>17</v>
      </c>
      <c r="E115" s="396"/>
      <c r="F115" s="397">
        <f t="shared" si="8"/>
        <v>0</v>
      </c>
      <c r="G115" s="503"/>
      <c r="H115" s="503"/>
      <c r="I115" s="503"/>
      <c r="J115" s="505"/>
      <c r="K115" s="507"/>
      <c r="L115" s="509"/>
      <c r="M115" s="530"/>
      <c r="N115" s="532"/>
    </row>
    <row r="116" spans="1:14" s="2" customFormat="1" ht="28.15" customHeight="1" thickBot="1" x14ac:dyDescent="0.25">
      <c r="A116" s="534"/>
      <c r="B116" s="541"/>
      <c r="C116" s="512"/>
      <c r="D116" s="107" t="s">
        <v>18</v>
      </c>
      <c r="E116" s="385"/>
      <c r="F116" s="386">
        <f t="shared" si="8"/>
        <v>0</v>
      </c>
      <c r="G116" s="503"/>
      <c r="H116" s="503"/>
      <c r="I116" s="503"/>
      <c r="J116" s="505"/>
      <c r="K116" s="507"/>
      <c r="L116" s="509"/>
      <c r="M116" s="530"/>
      <c r="N116" s="532"/>
    </row>
    <row r="117" spans="1:14" s="2" customFormat="1" ht="28.15" customHeight="1" thickBot="1" x14ac:dyDescent="0.25">
      <c r="A117" s="534"/>
      <c r="B117" s="541"/>
      <c r="C117" s="512"/>
      <c r="D117" s="107" t="s">
        <v>19</v>
      </c>
      <c r="E117" s="393"/>
      <c r="F117" s="394">
        <f t="shared" si="8"/>
        <v>0</v>
      </c>
      <c r="G117" s="503"/>
      <c r="H117" s="503"/>
      <c r="I117" s="503"/>
      <c r="J117" s="505"/>
      <c r="K117" s="507"/>
      <c r="L117" s="509"/>
      <c r="M117" s="530"/>
      <c r="N117" s="532"/>
    </row>
    <row r="118" spans="1:14" s="2" customFormat="1" ht="28.15" customHeight="1" thickBot="1" x14ac:dyDescent="0.25">
      <c r="A118" s="534"/>
      <c r="B118" s="541"/>
      <c r="C118" s="512"/>
      <c r="D118" s="107" t="s">
        <v>20</v>
      </c>
      <c r="E118" s="344"/>
      <c r="F118" s="345">
        <f t="shared" si="8"/>
        <v>0</v>
      </c>
      <c r="G118" s="503"/>
      <c r="H118" s="503"/>
      <c r="I118" s="503"/>
      <c r="J118" s="505"/>
      <c r="K118" s="507"/>
      <c r="L118" s="509"/>
      <c r="M118" s="530"/>
      <c r="N118" s="532"/>
    </row>
    <row r="119" spans="1:14" s="2" customFormat="1" ht="28.15" customHeight="1" thickBot="1" x14ac:dyDescent="0.25">
      <c r="A119" s="534"/>
      <c r="B119" s="541"/>
      <c r="C119" s="512"/>
      <c r="D119" s="31" t="s">
        <v>21</v>
      </c>
      <c r="E119" s="262"/>
      <c r="F119" s="263">
        <f t="shared" si="8"/>
        <v>0</v>
      </c>
      <c r="G119" s="503"/>
      <c r="H119" s="503"/>
      <c r="I119" s="503"/>
      <c r="J119" s="505"/>
      <c r="K119" s="507"/>
      <c r="L119" s="509"/>
      <c r="M119" s="530"/>
      <c r="N119" s="532"/>
    </row>
    <row r="120" spans="1:14" s="2" customFormat="1" ht="28.15" customHeight="1" thickBot="1" x14ac:dyDescent="0.25">
      <c r="A120" s="534"/>
      <c r="B120" s="541"/>
      <c r="C120" s="512"/>
      <c r="D120" s="107" t="s">
        <v>22</v>
      </c>
      <c r="E120" s="344"/>
      <c r="F120" s="345">
        <f t="shared" si="8"/>
        <v>0</v>
      </c>
      <c r="G120" s="503"/>
      <c r="H120" s="503"/>
      <c r="I120" s="503"/>
      <c r="J120" s="505"/>
      <c r="K120" s="507"/>
      <c r="L120" s="509"/>
      <c r="M120" s="530"/>
      <c r="N120" s="532"/>
    </row>
    <row r="121" spans="1:14" s="2" customFormat="1" ht="28.15" customHeight="1" thickBot="1" x14ac:dyDescent="0.25">
      <c r="A121" s="614"/>
      <c r="B121" s="542"/>
      <c r="C121" s="513"/>
      <c r="D121" s="39" t="s">
        <v>23</v>
      </c>
      <c r="E121" s="264"/>
      <c r="F121" s="265">
        <f t="shared" si="8"/>
        <v>0</v>
      </c>
      <c r="G121" s="504"/>
      <c r="H121" s="504"/>
      <c r="I121" s="504"/>
      <c r="J121" s="506"/>
      <c r="K121" s="508"/>
      <c r="L121" s="510"/>
      <c r="M121" s="531"/>
      <c r="N121" s="533"/>
    </row>
    <row r="122" spans="1:14" s="2" customFormat="1" ht="21" customHeight="1" thickBot="1" x14ac:dyDescent="0.25">
      <c r="A122" s="578" t="s">
        <v>214</v>
      </c>
      <c r="B122" s="579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80"/>
    </row>
    <row r="123" spans="1:14" s="2" customFormat="1" ht="17.100000000000001" customHeight="1" x14ac:dyDescent="0.2">
      <c r="A123" s="617"/>
      <c r="B123" s="540"/>
      <c r="C123" s="564" t="s">
        <v>217</v>
      </c>
      <c r="D123" s="523" t="s">
        <v>112</v>
      </c>
      <c r="E123" s="524"/>
      <c r="F123" s="548">
        <f>E123*$J$123</f>
        <v>0</v>
      </c>
      <c r="G123" s="549">
        <f>J123*0.85</f>
        <v>1105</v>
      </c>
      <c r="H123" s="549">
        <f>J123*0.9</f>
        <v>1170</v>
      </c>
      <c r="I123" s="549">
        <f>J123*0.95</f>
        <v>1235</v>
      </c>
      <c r="J123" s="550">
        <v>1300</v>
      </c>
      <c r="K123" s="588">
        <f>J123*1.4</f>
        <v>1819.9999999999998</v>
      </c>
      <c r="L123" s="572"/>
      <c r="M123" s="589"/>
      <c r="N123" s="544" t="s">
        <v>219</v>
      </c>
    </row>
    <row r="124" spans="1:14" s="2" customFormat="1" ht="17.100000000000001" customHeight="1" thickBot="1" x14ac:dyDescent="0.25">
      <c r="A124" s="534"/>
      <c r="B124" s="541"/>
      <c r="C124" s="512"/>
      <c r="D124" s="515"/>
      <c r="E124" s="517"/>
      <c r="F124" s="519"/>
      <c r="G124" s="503"/>
      <c r="H124" s="503"/>
      <c r="I124" s="503"/>
      <c r="J124" s="505"/>
      <c r="K124" s="507"/>
      <c r="L124" s="509"/>
      <c r="M124" s="530"/>
      <c r="N124" s="532"/>
    </row>
    <row r="125" spans="1:14" s="2" customFormat="1" ht="17.100000000000001" customHeight="1" x14ac:dyDescent="0.2">
      <c r="A125" s="534"/>
      <c r="B125" s="541"/>
      <c r="C125" s="512"/>
      <c r="D125" s="523" t="s">
        <v>215</v>
      </c>
      <c r="E125" s="524"/>
      <c r="F125" s="548">
        <f>E125*$J$123</f>
        <v>0</v>
      </c>
      <c r="G125" s="503"/>
      <c r="H125" s="503"/>
      <c r="I125" s="503"/>
      <c r="J125" s="505"/>
      <c r="K125" s="507"/>
      <c r="L125" s="509"/>
      <c r="M125" s="530"/>
      <c r="N125" s="532"/>
    </row>
    <row r="126" spans="1:14" s="2" customFormat="1" ht="17.100000000000001" customHeight="1" thickBot="1" x14ac:dyDescent="0.25">
      <c r="A126" s="534"/>
      <c r="B126" s="541"/>
      <c r="C126" s="512"/>
      <c r="D126" s="515"/>
      <c r="E126" s="517"/>
      <c r="F126" s="519"/>
      <c r="G126" s="503"/>
      <c r="H126" s="503"/>
      <c r="I126" s="503"/>
      <c r="J126" s="505"/>
      <c r="K126" s="507"/>
      <c r="L126" s="509"/>
      <c r="M126" s="530"/>
      <c r="N126" s="532"/>
    </row>
    <row r="127" spans="1:14" s="2" customFormat="1" ht="17.100000000000001" customHeight="1" x14ac:dyDescent="0.2">
      <c r="A127" s="534"/>
      <c r="B127" s="541"/>
      <c r="C127" s="512"/>
      <c r="D127" s="523" t="s">
        <v>216</v>
      </c>
      <c r="E127" s="524"/>
      <c r="F127" s="548">
        <f>E127*$J$123</f>
        <v>0</v>
      </c>
      <c r="G127" s="503"/>
      <c r="H127" s="503"/>
      <c r="I127" s="503"/>
      <c r="J127" s="505"/>
      <c r="K127" s="507"/>
      <c r="L127" s="509"/>
      <c r="M127" s="530"/>
      <c r="N127" s="532"/>
    </row>
    <row r="128" spans="1:14" s="2" customFormat="1" ht="17.100000000000001" customHeight="1" thickBot="1" x14ac:dyDescent="0.25">
      <c r="A128" s="534"/>
      <c r="B128" s="541"/>
      <c r="C128" s="512"/>
      <c r="D128" s="515"/>
      <c r="E128" s="517"/>
      <c r="F128" s="519"/>
      <c r="G128" s="503"/>
      <c r="H128" s="503"/>
      <c r="I128" s="503"/>
      <c r="J128" s="505"/>
      <c r="K128" s="507"/>
      <c r="L128" s="509"/>
      <c r="M128" s="530"/>
      <c r="N128" s="532"/>
    </row>
    <row r="129" spans="1:14" s="2" customFormat="1" ht="17.100000000000001" customHeight="1" x14ac:dyDescent="0.2">
      <c r="A129" s="534"/>
      <c r="B129" s="541"/>
      <c r="C129" s="512"/>
      <c r="D129" s="523" t="s">
        <v>69</v>
      </c>
      <c r="E129" s="524"/>
      <c r="F129" s="548">
        <f>E129*$J$123</f>
        <v>0</v>
      </c>
      <c r="G129" s="503"/>
      <c r="H129" s="503"/>
      <c r="I129" s="503"/>
      <c r="J129" s="505"/>
      <c r="K129" s="507"/>
      <c r="L129" s="509"/>
      <c r="M129" s="530"/>
      <c r="N129" s="532"/>
    </row>
    <row r="130" spans="1:14" s="2" customFormat="1" ht="17.100000000000001" customHeight="1" thickBot="1" x14ac:dyDescent="0.25">
      <c r="A130" s="534"/>
      <c r="B130" s="541"/>
      <c r="C130" s="512"/>
      <c r="D130" s="515"/>
      <c r="E130" s="517"/>
      <c r="F130" s="519"/>
      <c r="G130" s="503"/>
      <c r="H130" s="503"/>
      <c r="I130" s="503"/>
      <c r="J130" s="505"/>
      <c r="K130" s="507"/>
      <c r="L130" s="509"/>
      <c r="M130" s="530"/>
      <c r="N130" s="532"/>
    </row>
    <row r="131" spans="1:14" s="2" customFormat="1" ht="17.100000000000001" customHeight="1" x14ac:dyDescent="0.2">
      <c r="A131" s="534"/>
      <c r="B131" s="541"/>
      <c r="C131" s="512"/>
      <c r="D131" s="523" t="s">
        <v>115</v>
      </c>
      <c r="E131" s="524"/>
      <c r="F131" s="548">
        <f>E131*$J$123</f>
        <v>0</v>
      </c>
      <c r="G131" s="503"/>
      <c r="H131" s="503"/>
      <c r="I131" s="503"/>
      <c r="J131" s="505"/>
      <c r="K131" s="507"/>
      <c r="L131" s="509"/>
      <c r="M131" s="530"/>
      <c r="N131" s="532"/>
    </row>
    <row r="132" spans="1:14" s="2" customFormat="1" ht="17.100000000000001" customHeight="1" thickBot="1" x14ac:dyDescent="0.25">
      <c r="A132" s="614"/>
      <c r="B132" s="542"/>
      <c r="C132" s="513"/>
      <c r="D132" s="526"/>
      <c r="E132" s="527"/>
      <c r="F132" s="528"/>
      <c r="G132" s="504"/>
      <c r="H132" s="504"/>
      <c r="I132" s="504"/>
      <c r="J132" s="506"/>
      <c r="K132" s="508"/>
      <c r="L132" s="510"/>
      <c r="M132" s="531"/>
      <c r="N132" s="533"/>
    </row>
    <row r="133" spans="1:14" s="2" customFormat="1" ht="17.100000000000001" customHeight="1" x14ac:dyDescent="0.2">
      <c r="A133" s="613"/>
      <c r="B133" s="618"/>
      <c r="C133" s="529" t="s">
        <v>370</v>
      </c>
      <c r="D133" s="514" t="s">
        <v>112</v>
      </c>
      <c r="E133" s="516"/>
      <c r="F133" s="518">
        <f>E133*$J$133</f>
        <v>0</v>
      </c>
      <c r="G133" s="520">
        <f>J133*0.85</f>
        <v>1283.5</v>
      </c>
      <c r="H133" s="520">
        <f>J133*0.9</f>
        <v>1359</v>
      </c>
      <c r="I133" s="520">
        <f>J133*0.95</f>
        <v>1434.5</v>
      </c>
      <c r="J133" s="521">
        <v>1510</v>
      </c>
      <c r="K133" s="522">
        <f>J133*1.4</f>
        <v>2114</v>
      </c>
      <c r="L133" s="569"/>
      <c r="M133" s="570"/>
      <c r="N133" s="547" t="s">
        <v>220</v>
      </c>
    </row>
    <row r="134" spans="1:14" s="2" customFormat="1" ht="17.100000000000001" customHeight="1" thickBot="1" x14ac:dyDescent="0.25">
      <c r="A134" s="534"/>
      <c r="B134" s="541"/>
      <c r="C134" s="501"/>
      <c r="D134" s="515"/>
      <c r="E134" s="517"/>
      <c r="F134" s="519">
        <f t="shared" ref="F134:F172" si="9">E134*$J$7</f>
        <v>0</v>
      </c>
      <c r="G134" s="503"/>
      <c r="H134" s="503"/>
      <c r="I134" s="503"/>
      <c r="J134" s="505"/>
      <c r="K134" s="507"/>
      <c r="L134" s="509"/>
      <c r="M134" s="530"/>
      <c r="N134" s="532"/>
    </row>
    <row r="135" spans="1:14" s="2" customFormat="1" ht="17.100000000000001" customHeight="1" x14ac:dyDescent="0.2">
      <c r="A135" s="534"/>
      <c r="B135" s="541"/>
      <c r="C135" s="501"/>
      <c r="D135" s="523" t="s">
        <v>215</v>
      </c>
      <c r="E135" s="524"/>
      <c r="F135" s="518">
        <f>E135*$J$133</f>
        <v>0</v>
      </c>
      <c r="G135" s="503"/>
      <c r="H135" s="503"/>
      <c r="I135" s="503"/>
      <c r="J135" s="505"/>
      <c r="K135" s="507"/>
      <c r="L135" s="509"/>
      <c r="M135" s="530"/>
      <c r="N135" s="532"/>
    </row>
    <row r="136" spans="1:14" s="2" customFormat="1" ht="17.100000000000001" customHeight="1" thickBot="1" x14ac:dyDescent="0.25">
      <c r="A136" s="534"/>
      <c r="B136" s="541"/>
      <c r="C136" s="501"/>
      <c r="D136" s="515"/>
      <c r="E136" s="517"/>
      <c r="F136" s="519">
        <f t="shared" si="9"/>
        <v>0</v>
      </c>
      <c r="G136" s="503"/>
      <c r="H136" s="503"/>
      <c r="I136" s="503"/>
      <c r="J136" s="505"/>
      <c r="K136" s="507"/>
      <c r="L136" s="509"/>
      <c r="M136" s="530"/>
      <c r="N136" s="532"/>
    </row>
    <row r="137" spans="1:14" s="2" customFormat="1" ht="17.100000000000001" customHeight="1" x14ac:dyDescent="0.2">
      <c r="A137" s="534"/>
      <c r="B137" s="541"/>
      <c r="C137" s="501"/>
      <c r="D137" s="523" t="s">
        <v>216</v>
      </c>
      <c r="E137" s="524"/>
      <c r="F137" s="518">
        <f>E137*$J$133</f>
        <v>0</v>
      </c>
      <c r="G137" s="503"/>
      <c r="H137" s="503"/>
      <c r="I137" s="503"/>
      <c r="J137" s="505"/>
      <c r="K137" s="507"/>
      <c r="L137" s="509"/>
      <c r="M137" s="530"/>
      <c r="N137" s="532"/>
    </row>
    <row r="138" spans="1:14" s="2" customFormat="1" ht="17.100000000000001" customHeight="1" thickBot="1" x14ac:dyDescent="0.25">
      <c r="A138" s="534"/>
      <c r="B138" s="541"/>
      <c r="C138" s="501"/>
      <c r="D138" s="515"/>
      <c r="E138" s="517"/>
      <c r="F138" s="519">
        <f t="shared" si="9"/>
        <v>0</v>
      </c>
      <c r="G138" s="503"/>
      <c r="H138" s="503"/>
      <c r="I138" s="503"/>
      <c r="J138" s="505"/>
      <c r="K138" s="507"/>
      <c r="L138" s="509"/>
      <c r="M138" s="530"/>
      <c r="N138" s="532"/>
    </row>
    <row r="139" spans="1:14" s="2" customFormat="1" ht="17.100000000000001" customHeight="1" x14ac:dyDescent="0.2">
      <c r="A139" s="534"/>
      <c r="B139" s="541"/>
      <c r="C139" s="501"/>
      <c r="D139" s="523" t="s">
        <v>69</v>
      </c>
      <c r="E139" s="524"/>
      <c r="F139" s="518">
        <f>E139*$J$133</f>
        <v>0</v>
      </c>
      <c r="G139" s="503"/>
      <c r="H139" s="503"/>
      <c r="I139" s="503"/>
      <c r="J139" s="505"/>
      <c r="K139" s="507"/>
      <c r="L139" s="509"/>
      <c r="M139" s="530"/>
      <c r="N139" s="532"/>
    </row>
    <row r="140" spans="1:14" s="2" customFormat="1" ht="17.100000000000001" customHeight="1" thickBot="1" x14ac:dyDescent="0.25">
      <c r="A140" s="534"/>
      <c r="B140" s="541"/>
      <c r="C140" s="501"/>
      <c r="D140" s="515"/>
      <c r="E140" s="517"/>
      <c r="F140" s="519">
        <f t="shared" si="9"/>
        <v>0</v>
      </c>
      <c r="G140" s="503"/>
      <c r="H140" s="503"/>
      <c r="I140" s="503"/>
      <c r="J140" s="505"/>
      <c r="K140" s="507"/>
      <c r="L140" s="509"/>
      <c r="M140" s="530"/>
      <c r="N140" s="532"/>
    </row>
    <row r="141" spans="1:14" s="2" customFormat="1" ht="17.100000000000001" customHeight="1" x14ac:dyDescent="0.2">
      <c r="A141" s="534"/>
      <c r="B141" s="541"/>
      <c r="C141" s="501"/>
      <c r="D141" s="523" t="s">
        <v>115</v>
      </c>
      <c r="E141" s="524"/>
      <c r="F141" s="548">
        <f>E141*$J$133</f>
        <v>0</v>
      </c>
      <c r="G141" s="503"/>
      <c r="H141" s="503"/>
      <c r="I141" s="503"/>
      <c r="J141" s="505"/>
      <c r="K141" s="507"/>
      <c r="L141" s="509"/>
      <c r="M141" s="530"/>
      <c r="N141" s="532"/>
    </row>
    <row r="142" spans="1:14" s="2" customFormat="1" ht="17.100000000000001" customHeight="1" thickBot="1" x14ac:dyDescent="0.25">
      <c r="A142" s="534"/>
      <c r="B142" s="541"/>
      <c r="C142" s="502"/>
      <c r="D142" s="526"/>
      <c r="E142" s="527"/>
      <c r="F142" s="528">
        <f t="shared" si="9"/>
        <v>0</v>
      </c>
      <c r="G142" s="504"/>
      <c r="H142" s="504"/>
      <c r="I142" s="504"/>
      <c r="J142" s="506"/>
      <c r="K142" s="508"/>
      <c r="L142" s="510"/>
      <c r="M142" s="531"/>
      <c r="N142" s="532"/>
    </row>
    <row r="143" spans="1:14" s="2" customFormat="1" ht="17.100000000000001" customHeight="1" x14ac:dyDescent="0.2">
      <c r="A143" s="534"/>
      <c r="B143" s="541"/>
      <c r="C143" s="511" t="s">
        <v>218</v>
      </c>
      <c r="D143" s="514" t="s">
        <v>112</v>
      </c>
      <c r="E143" s="516"/>
      <c r="F143" s="518">
        <f>E143*$J$133</f>
        <v>0</v>
      </c>
      <c r="G143" s="520">
        <f>J143*0.85</f>
        <v>1283.5</v>
      </c>
      <c r="H143" s="520">
        <f>J143*0.9</f>
        <v>1359</v>
      </c>
      <c r="I143" s="520">
        <f>J143*0.95</f>
        <v>1434.5</v>
      </c>
      <c r="J143" s="521">
        <v>1510</v>
      </c>
      <c r="K143" s="522">
        <f>J143*1.4</f>
        <v>2114</v>
      </c>
      <c r="L143" s="569"/>
      <c r="M143" s="570"/>
      <c r="N143" s="532"/>
    </row>
    <row r="144" spans="1:14" s="2" customFormat="1" ht="17.100000000000001" customHeight="1" thickBot="1" x14ac:dyDescent="0.25">
      <c r="A144" s="534"/>
      <c r="B144" s="541"/>
      <c r="C144" s="512"/>
      <c r="D144" s="515"/>
      <c r="E144" s="517"/>
      <c r="F144" s="519">
        <f t="shared" ref="F144" si="10">E144*$J$7</f>
        <v>0</v>
      </c>
      <c r="G144" s="503"/>
      <c r="H144" s="503"/>
      <c r="I144" s="503"/>
      <c r="J144" s="505"/>
      <c r="K144" s="507"/>
      <c r="L144" s="509"/>
      <c r="M144" s="530"/>
      <c r="N144" s="532"/>
    </row>
    <row r="145" spans="1:14" s="2" customFormat="1" ht="17.100000000000001" customHeight="1" x14ac:dyDescent="0.2">
      <c r="A145" s="534"/>
      <c r="B145" s="541"/>
      <c r="C145" s="512"/>
      <c r="D145" s="523" t="s">
        <v>215</v>
      </c>
      <c r="E145" s="524"/>
      <c r="F145" s="518">
        <f>E145*$J$133</f>
        <v>0</v>
      </c>
      <c r="G145" s="503"/>
      <c r="H145" s="503"/>
      <c r="I145" s="503"/>
      <c r="J145" s="505"/>
      <c r="K145" s="507"/>
      <c r="L145" s="509"/>
      <c r="M145" s="530"/>
      <c r="N145" s="532"/>
    </row>
    <row r="146" spans="1:14" s="2" customFormat="1" ht="17.100000000000001" customHeight="1" thickBot="1" x14ac:dyDescent="0.25">
      <c r="A146" s="534"/>
      <c r="B146" s="541"/>
      <c r="C146" s="512"/>
      <c r="D146" s="515"/>
      <c r="E146" s="517"/>
      <c r="F146" s="519">
        <f t="shared" ref="F146" si="11">E146*$J$7</f>
        <v>0</v>
      </c>
      <c r="G146" s="503"/>
      <c r="H146" s="503"/>
      <c r="I146" s="503"/>
      <c r="J146" s="505"/>
      <c r="K146" s="507"/>
      <c r="L146" s="509"/>
      <c r="M146" s="530"/>
      <c r="N146" s="532"/>
    </row>
    <row r="147" spans="1:14" s="2" customFormat="1" ht="17.100000000000001" customHeight="1" x14ac:dyDescent="0.2">
      <c r="A147" s="534"/>
      <c r="B147" s="541"/>
      <c r="C147" s="512"/>
      <c r="D147" s="523" t="s">
        <v>216</v>
      </c>
      <c r="E147" s="524"/>
      <c r="F147" s="518">
        <f>E147*$J$133</f>
        <v>0</v>
      </c>
      <c r="G147" s="503"/>
      <c r="H147" s="503"/>
      <c r="I147" s="503"/>
      <c r="J147" s="505"/>
      <c r="K147" s="507"/>
      <c r="L147" s="509"/>
      <c r="M147" s="530"/>
      <c r="N147" s="532"/>
    </row>
    <row r="148" spans="1:14" s="2" customFormat="1" ht="17.100000000000001" customHeight="1" thickBot="1" x14ac:dyDescent="0.25">
      <c r="A148" s="534"/>
      <c r="B148" s="541"/>
      <c r="C148" s="512"/>
      <c r="D148" s="515"/>
      <c r="E148" s="517"/>
      <c r="F148" s="519">
        <f t="shared" ref="F148" si="12">E148*$J$7</f>
        <v>0</v>
      </c>
      <c r="G148" s="503"/>
      <c r="H148" s="503"/>
      <c r="I148" s="503"/>
      <c r="J148" s="505"/>
      <c r="K148" s="507"/>
      <c r="L148" s="509"/>
      <c r="M148" s="530"/>
      <c r="N148" s="532"/>
    </row>
    <row r="149" spans="1:14" s="2" customFormat="1" ht="17.100000000000001" customHeight="1" x14ac:dyDescent="0.2">
      <c r="A149" s="534"/>
      <c r="B149" s="541"/>
      <c r="C149" s="512"/>
      <c r="D149" s="523" t="s">
        <v>69</v>
      </c>
      <c r="E149" s="524"/>
      <c r="F149" s="518">
        <f>E149*$J$133</f>
        <v>0</v>
      </c>
      <c r="G149" s="503"/>
      <c r="H149" s="503"/>
      <c r="I149" s="503"/>
      <c r="J149" s="505"/>
      <c r="K149" s="507"/>
      <c r="L149" s="509"/>
      <c r="M149" s="530"/>
      <c r="N149" s="532"/>
    </row>
    <row r="150" spans="1:14" s="2" customFormat="1" ht="17.100000000000001" customHeight="1" thickBot="1" x14ac:dyDescent="0.25">
      <c r="A150" s="534"/>
      <c r="B150" s="541"/>
      <c r="C150" s="512"/>
      <c r="D150" s="515"/>
      <c r="E150" s="517"/>
      <c r="F150" s="519">
        <f t="shared" ref="F150" si="13">E150*$J$7</f>
        <v>0</v>
      </c>
      <c r="G150" s="503"/>
      <c r="H150" s="503"/>
      <c r="I150" s="503"/>
      <c r="J150" s="505"/>
      <c r="K150" s="507"/>
      <c r="L150" s="509"/>
      <c r="M150" s="530"/>
      <c r="N150" s="532"/>
    </row>
    <row r="151" spans="1:14" s="2" customFormat="1" ht="17.100000000000001" customHeight="1" x14ac:dyDescent="0.2">
      <c r="A151" s="534"/>
      <c r="B151" s="541"/>
      <c r="C151" s="512"/>
      <c r="D151" s="523" t="s">
        <v>115</v>
      </c>
      <c r="E151" s="524"/>
      <c r="F151" s="548">
        <f>E151*$J$133</f>
        <v>0</v>
      </c>
      <c r="G151" s="503"/>
      <c r="H151" s="503"/>
      <c r="I151" s="503"/>
      <c r="J151" s="505"/>
      <c r="K151" s="507"/>
      <c r="L151" s="509"/>
      <c r="M151" s="530"/>
      <c r="N151" s="532"/>
    </row>
    <row r="152" spans="1:14" s="2" customFormat="1" ht="17.100000000000001" customHeight="1" thickBot="1" x14ac:dyDescent="0.25">
      <c r="A152" s="534"/>
      <c r="B152" s="541"/>
      <c r="C152" s="513"/>
      <c r="D152" s="526"/>
      <c r="E152" s="527"/>
      <c r="F152" s="528">
        <f t="shared" ref="F152" si="14">E152*$J$7</f>
        <v>0</v>
      </c>
      <c r="G152" s="504"/>
      <c r="H152" s="504"/>
      <c r="I152" s="504"/>
      <c r="J152" s="506"/>
      <c r="K152" s="508"/>
      <c r="L152" s="510"/>
      <c r="M152" s="531"/>
      <c r="N152" s="532"/>
    </row>
    <row r="153" spans="1:14" s="2" customFormat="1" ht="17.100000000000001" customHeight="1" x14ac:dyDescent="0.2">
      <c r="A153" s="534"/>
      <c r="B153" s="541"/>
      <c r="C153" s="529" t="s">
        <v>371</v>
      </c>
      <c r="D153" s="514" t="s">
        <v>112</v>
      </c>
      <c r="E153" s="516"/>
      <c r="F153" s="518">
        <f>E153*$J$133</f>
        <v>0</v>
      </c>
      <c r="G153" s="520">
        <f>J153*0.85</f>
        <v>1283.5</v>
      </c>
      <c r="H153" s="520">
        <f>J153*0.9</f>
        <v>1359</v>
      </c>
      <c r="I153" s="520">
        <f>J153*0.95</f>
        <v>1434.5</v>
      </c>
      <c r="J153" s="521">
        <v>1510</v>
      </c>
      <c r="K153" s="522">
        <f>J153*1.4</f>
        <v>2114</v>
      </c>
      <c r="L153" s="569"/>
      <c r="M153" s="570"/>
      <c r="N153" s="532"/>
    </row>
    <row r="154" spans="1:14" s="2" customFormat="1" ht="17.100000000000001" customHeight="1" thickBot="1" x14ac:dyDescent="0.25">
      <c r="A154" s="534"/>
      <c r="B154" s="541"/>
      <c r="C154" s="501"/>
      <c r="D154" s="515"/>
      <c r="E154" s="517"/>
      <c r="F154" s="519">
        <f t="shared" ref="F154" si="15">E154*$J$7</f>
        <v>0</v>
      </c>
      <c r="G154" s="503"/>
      <c r="H154" s="503"/>
      <c r="I154" s="503"/>
      <c r="J154" s="505"/>
      <c r="K154" s="507"/>
      <c r="L154" s="509"/>
      <c r="M154" s="530"/>
      <c r="N154" s="532"/>
    </row>
    <row r="155" spans="1:14" s="2" customFormat="1" ht="17.100000000000001" customHeight="1" x14ac:dyDescent="0.2">
      <c r="A155" s="534"/>
      <c r="B155" s="541"/>
      <c r="C155" s="501"/>
      <c r="D155" s="523" t="s">
        <v>215</v>
      </c>
      <c r="E155" s="524"/>
      <c r="F155" s="518">
        <f>E155*$J$133</f>
        <v>0</v>
      </c>
      <c r="G155" s="503"/>
      <c r="H155" s="503"/>
      <c r="I155" s="503"/>
      <c r="J155" s="505"/>
      <c r="K155" s="507"/>
      <c r="L155" s="509"/>
      <c r="M155" s="530"/>
      <c r="N155" s="532"/>
    </row>
    <row r="156" spans="1:14" s="2" customFormat="1" ht="17.100000000000001" customHeight="1" thickBot="1" x14ac:dyDescent="0.25">
      <c r="A156" s="534"/>
      <c r="B156" s="541"/>
      <c r="C156" s="501"/>
      <c r="D156" s="515"/>
      <c r="E156" s="517"/>
      <c r="F156" s="519">
        <f t="shared" ref="F156" si="16">E156*$J$7</f>
        <v>0</v>
      </c>
      <c r="G156" s="503"/>
      <c r="H156" s="503"/>
      <c r="I156" s="503"/>
      <c r="J156" s="505"/>
      <c r="K156" s="507"/>
      <c r="L156" s="509"/>
      <c r="M156" s="530"/>
      <c r="N156" s="532"/>
    </row>
    <row r="157" spans="1:14" s="2" customFormat="1" ht="17.100000000000001" customHeight="1" x14ac:dyDescent="0.2">
      <c r="A157" s="534"/>
      <c r="B157" s="541"/>
      <c r="C157" s="501"/>
      <c r="D157" s="523" t="s">
        <v>216</v>
      </c>
      <c r="E157" s="524"/>
      <c r="F157" s="518">
        <f>E157*$J$133</f>
        <v>0</v>
      </c>
      <c r="G157" s="503"/>
      <c r="H157" s="503"/>
      <c r="I157" s="503"/>
      <c r="J157" s="505"/>
      <c r="K157" s="507"/>
      <c r="L157" s="509"/>
      <c r="M157" s="530"/>
      <c r="N157" s="532"/>
    </row>
    <row r="158" spans="1:14" s="2" customFormat="1" ht="17.100000000000001" customHeight="1" thickBot="1" x14ac:dyDescent="0.25">
      <c r="A158" s="534"/>
      <c r="B158" s="541"/>
      <c r="C158" s="501"/>
      <c r="D158" s="515"/>
      <c r="E158" s="517"/>
      <c r="F158" s="519">
        <f t="shared" ref="F158" si="17">E158*$J$7</f>
        <v>0</v>
      </c>
      <c r="G158" s="503"/>
      <c r="H158" s="503"/>
      <c r="I158" s="503"/>
      <c r="J158" s="505"/>
      <c r="K158" s="507"/>
      <c r="L158" s="509"/>
      <c r="M158" s="530"/>
      <c r="N158" s="532"/>
    </row>
    <row r="159" spans="1:14" s="2" customFormat="1" ht="17.100000000000001" customHeight="1" x14ac:dyDescent="0.2">
      <c r="A159" s="534"/>
      <c r="B159" s="541"/>
      <c r="C159" s="501"/>
      <c r="D159" s="523" t="s">
        <v>69</v>
      </c>
      <c r="E159" s="524"/>
      <c r="F159" s="518">
        <f>E159*$J$133</f>
        <v>0</v>
      </c>
      <c r="G159" s="503"/>
      <c r="H159" s="503"/>
      <c r="I159" s="503"/>
      <c r="J159" s="505"/>
      <c r="K159" s="507"/>
      <c r="L159" s="509"/>
      <c r="M159" s="530"/>
      <c r="N159" s="532"/>
    </row>
    <row r="160" spans="1:14" s="2" customFormat="1" ht="17.100000000000001" customHeight="1" thickBot="1" x14ac:dyDescent="0.25">
      <c r="A160" s="534"/>
      <c r="B160" s="541"/>
      <c r="C160" s="501"/>
      <c r="D160" s="515"/>
      <c r="E160" s="517"/>
      <c r="F160" s="519">
        <f t="shared" ref="F160" si="18">E160*$J$7</f>
        <v>0</v>
      </c>
      <c r="G160" s="503"/>
      <c r="H160" s="503"/>
      <c r="I160" s="503"/>
      <c r="J160" s="505"/>
      <c r="K160" s="507"/>
      <c r="L160" s="509"/>
      <c r="M160" s="530"/>
      <c r="N160" s="532"/>
    </row>
    <row r="161" spans="1:14" s="2" customFormat="1" ht="17.100000000000001" customHeight="1" x14ac:dyDescent="0.2">
      <c r="A161" s="534"/>
      <c r="B161" s="541"/>
      <c r="C161" s="501"/>
      <c r="D161" s="523" t="s">
        <v>115</v>
      </c>
      <c r="E161" s="524"/>
      <c r="F161" s="548">
        <f>E161*$J$133</f>
        <v>0</v>
      </c>
      <c r="G161" s="503"/>
      <c r="H161" s="503"/>
      <c r="I161" s="503"/>
      <c r="J161" s="505"/>
      <c r="K161" s="507"/>
      <c r="L161" s="509"/>
      <c r="M161" s="530"/>
      <c r="N161" s="532"/>
    </row>
    <row r="162" spans="1:14" s="2" customFormat="1" ht="17.100000000000001" customHeight="1" thickBot="1" x14ac:dyDescent="0.25">
      <c r="A162" s="534"/>
      <c r="B162" s="541"/>
      <c r="C162" s="502"/>
      <c r="D162" s="526"/>
      <c r="E162" s="527"/>
      <c r="F162" s="528">
        <f t="shared" ref="F162" si="19">E162*$J$7</f>
        <v>0</v>
      </c>
      <c r="G162" s="504"/>
      <c r="H162" s="504"/>
      <c r="I162" s="504"/>
      <c r="J162" s="506"/>
      <c r="K162" s="508"/>
      <c r="L162" s="510"/>
      <c r="M162" s="531"/>
      <c r="N162" s="532"/>
    </row>
    <row r="163" spans="1:14" s="2" customFormat="1" ht="17.100000000000001" customHeight="1" x14ac:dyDescent="0.2">
      <c r="A163" s="534"/>
      <c r="B163" s="541"/>
      <c r="C163" s="512" t="s">
        <v>226</v>
      </c>
      <c r="D163" s="585" t="s">
        <v>112</v>
      </c>
      <c r="E163" s="577"/>
      <c r="F163" s="525">
        <f>E163*$J$133</f>
        <v>0</v>
      </c>
      <c r="G163" s="503">
        <f>J163*0.85</f>
        <v>1283.5</v>
      </c>
      <c r="H163" s="503">
        <f>J163*0.9</f>
        <v>1359</v>
      </c>
      <c r="I163" s="503">
        <f>J163*0.95</f>
        <v>1434.5</v>
      </c>
      <c r="J163" s="505">
        <v>1510</v>
      </c>
      <c r="K163" s="507">
        <f>J163*1.4</f>
        <v>2114</v>
      </c>
      <c r="L163" s="509"/>
      <c r="M163" s="530"/>
      <c r="N163" s="532"/>
    </row>
    <row r="164" spans="1:14" s="2" customFormat="1" ht="17.100000000000001" customHeight="1" thickBot="1" x14ac:dyDescent="0.25">
      <c r="A164" s="534"/>
      <c r="B164" s="541"/>
      <c r="C164" s="512"/>
      <c r="D164" s="515"/>
      <c r="E164" s="517"/>
      <c r="F164" s="519">
        <f t="shared" si="9"/>
        <v>0</v>
      </c>
      <c r="G164" s="503"/>
      <c r="H164" s="503"/>
      <c r="I164" s="503"/>
      <c r="J164" s="505"/>
      <c r="K164" s="507"/>
      <c r="L164" s="509"/>
      <c r="M164" s="530"/>
      <c r="N164" s="532"/>
    </row>
    <row r="165" spans="1:14" s="2" customFormat="1" ht="17.100000000000001" customHeight="1" x14ac:dyDescent="0.2">
      <c r="A165" s="534"/>
      <c r="B165" s="541"/>
      <c r="C165" s="512"/>
      <c r="D165" s="523" t="s">
        <v>215</v>
      </c>
      <c r="E165" s="524"/>
      <c r="F165" s="518">
        <f>E165*$J$133</f>
        <v>0</v>
      </c>
      <c r="G165" s="503"/>
      <c r="H165" s="503"/>
      <c r="I165" s="503"/>
      <c r="J165" s="505"/>
      <c r="K165" s="507"/>
      <c r="L165" s="509"/>
      <c r="M165" s="530"/>
      <c r="N165" s="532"/>
    </row>
    <row r="166" spans="1:14" s="2" customFormat="1" ht="17.100000000000001" customHeight="1" thickBot="1" x14ac:dyDescent="0.25">
      <c r="A166" s="534"/>
      <c r="B166" s="541"/>
      <c r="C166" s="512"/>
      <c r="D166" s="515"/>
      <c r="E166" s="517"/>
      <c r="F166" s="519">
        <f t="shared" si="9"/>
        <v>0</v>
      </c>
      <c r="G166" s="503"/>
      <c r="H166" s="503"/>
      <c r="I166" s="503"/>
      <c r="J166" s="505"/>
      <c r="K166" s="507"/>
      <c r="L166" s="509"/>
      <c r="M166" s="530"/>
      <c r="N166" s="532"/>
    </row>
    <row r="167" spans="1:14" s="2" customFormat="1" ht="17.100000000000001" customHeight="1" x14ac:dyDescent="0.2">
      <c r="A167" s="534"/>
      <c r="B167" s="541"/>
      <c r="C167" s="512"/>
      <c r="D167" s="523" t="s">
        <v>216</v>
      </c>
      <c r="E167" s="524"/>
      <c r="F167" s="518">
        <f>E167*$J$133</f>
        <v>0</v>
      </c>
      <c r="G167" s="503"/>
      <c r="H167" s="503"/>
      <c r="I167" s="503"/>
      <c r="J167" s="505"/>
      <c r="K167" s="507"/>
      <c r="L167" s="509"/>
      <c r="M167" s="530"/>
      <c r="N167" s="532"/>
    </row>
    <row r="168" spans="1:14" s="2" customFormat="1" ht="17.100000000000001" customHeight="1" thickBot="1" x14ac:dyDescent="0.25">
      <c r="A168" s="534"/>
      <c r="B168" s="541"/>
      <c r="C168" s="512"/>
      <c r="D168" s="515"/>
      <c r="E168" s="517"/>
      <c r="F168" s="519">
        <f t="shared" si="9"/>
        <v>0</v>
      </c>
      <c r="G168" s="503"/>
      <c r="H168" s="503"/>
      <c r="I168" s="503"/>
      <c r="J168" s="505"/>
      <c r="K168" s="507"/>
      <c r="L168" s="509"/>
      <c r="M168" s="530"/>
      <c r="N168" s="532"/>
    </row>
    <row r="169" spans="1:14" s="2" customFormat="1" ht="17.100000000000001" customHeight="1" x14ac:dyDescent="0.2">
      <c r="A169" s="534"/>
      <c r="B169" s="541"/>
      <c r="C169" s="512"/>
      <c r="D169" s="523" t="s">
        <v>69</v>
      </c>
      <c r="E169" s="524"/>
      <c r="F169" s="518">
        <f>E169*$J$133</f>
        <v>0</v>
      </c>
      <c r="G169" s="503"/>
      <c r="H169" s="503"/>
      <c r="I169" s="503"/>
      <c r="J169" s="505"/>
      <c r="K169" s="507"/>
      <c r="L169" s="509"/>
      <c r="M169" s="530"/>
      <c r="N169" s="532"/>
    </row>
    <row r="170" spans="1:14" s="2" customFormat="1" ht="17.100000000000001" customHeight="1" thickBot="1" x14ac:dyDescent="0.25">
      <c r="A170" s="534"/>
      <c r="B170" s="541"/>
      <c r="C170" s="512"/>
      <c r="D170" s="515"/>
      <c r="E170" s="517"/>
      <c r="F170" s="519">
        <f t="shared" si="9"/>
        <v>0</v>
      </c>
      <c r="G170" s="503"/>
      <c r="H170" s="503"/>
      <c r="I170" s="503"/>
      <c r="J170" s="505"/>
      <c r="K170" s="507"/>
      <c r="L170" s="509"/>
      <c r="M170" s="530"/>
      <c r="N170" s="532"/>
    </row>
    <row r="171" spans="1:14" s="2" customFormat="1" ht="17.100000000000001" customHeight="1" x14ac:dyDescent="0.2">
      <c r="A171" s="534"/>
      <c r="B171" s="541"/>
      <c r="C171" s="512"/>
      <c r="D171" s="523" t="s">
        <v>115</v>
      </c>
      <c r="E171" s="524"/>
      <c r="F171" s="518">
        <f>E171*$J$133</f>
        <v>0</v>
      </c>
      <c r="G171" s="503"/>
      <c r="H171" s="503"/>
      <c r="I171" s="503"/>
      <c r="J171" s="505"/>
      <c r="K171" s="507"/>
      <c r="L171" s="509"/>
      <c r="M171" s="530"/>
      <c r="N171" s="532"/>
    </row>
    <row r="172" spans="1:14" s="2" customFormat="1" ht="17.100000000000001" customHeight="1" thickBot="1" x14ac:dyDescent="0.25">
      <c r="A172" s="535"/>
      <c r="B172" s="543"/>
      <c r="C172" s="624"/>
      <c r="D172" s="515"/>
      <c r="E172" s="517"/>
      <c r="F172" s="519">
        <f t="shared" si="9"/>
        <v>0</v>
      </c>
      <c r="G172" s="571"/>
      <c r="H172" s="571"/>
      <c r="I172" s="571"/>
      <c r="J172" s="565"/>
      <c r="K172" s="566"/>
      <c r="L172" s="567"/>
      <c r="M172" s="568"/>
      <c r="N172" s="581"/>
    </row>
    <row r="173" spans="1:14" ht="15.75" thickBot="1" x14ac:dyDescent="0.25"/>
    <row r="174" spans="1:14" ht="16.5" thickBot="1" x14ac:dyDescent="0.25">
      <c r="A174" s="25" t="s">
        <v>11</v>
      </c>
      <c r="B174" s="26"/>
      <c r="C174" s="26"/>
      <c r="D174" s="26"/>
      <c r="E174" s="26"/>
      <c r="F174" s="26"/>
      <c r="G174" s="26"/>
      <c r="H174" s="26"/>
      <c r="I174" s="27"/>
      <c r="N174" s="37"/>
    </row>
    <row r="175" spans="1:14" ht="16.5" thickBot="1" x14ac:dyDescent="0.3">
      <c r="A175" s="28" t="s">
        <v>12</v>
      </c>
      <c r="B175" s="29"/>
      <c r="C175" s="29"/>
      <c r="D175" s="29"/>
      <c r="E175" s="29"/>
      <c r="F175" s="29"/>
      <c r="G175" s="29"/>
      <c r="H175" s="29"/>
      <c r="I175" s="30"/>
      <c r="N175" s="38"/>
    </row>
  </sheetData>
  <mergeCells count="259">
    <mergeCell ref="K7:K16"/>
    <mergeCell ref="L7:L16"/>
    <mergeCell ref="M7:M16"/>
    <mergeCell ref="A7:A16"/>
    <mergeCell ref="N7:N16"/>
    <mergeCell ref="B7:B16"/>
    <mergeCell ref="C7:C16"/>
    <mergeCell ref="G7:G16"/>
    <mergeCell ref="H7:H16"/>
    <mergeCell ref="I7:I16"/>
    <mergeCell ref="J7:J16"/>
    <mergeCell ref="L82:L91"/>
    <mergeCell ref="A82:A91"/>
    <mergeCell ref="M82:M91"/>
    <mergeCell ref="N82:N91"/>
    <mergeCell ref="B82:B91"/>
    <mergeCell ref="C82:C91"/>
    <mergeCell ref="G82:G91"/>
    <mergeCell ref="H82:H91"/>
    <mergeCell ref="I82:I91"/>
    <mergeCell ref="J82:J91"/>
    <mergeCell ref="M72:M81"/>
    <mergeCell ref="I32:I41"/>
    <mergeCell ref="J32:J41"/>
    <mergeCell ref="K32:K41"/>
    <mergeCell ref="L32:L41"/>
    <mergeCell ref="M32:M41"/>
    <mergeCell ref="K52:K61"/>
    <mergeCell ref="I72:I81"/>
    <mergeCell ref="J72:J81"/>
    <mergeCell ref="K72:K81"/>
    <mergeCell ref="I62:I71"/>
    <mergeCell ref="J62:J71"/>
    <mergeCell ref="K62:K71"/>
    <mergeCell ref="L62:L71"/>
    <mergeCell ref="M62:M71"/>
    <mergeCell ref="I42:I51"/>
    <mergeCell ref="J42:J51"/>
    <mergeCell ref="K42:K51"/>
    <mergeCell ref="I52:I61"/>
    <mergeCell ref="J52:J61"/>
    <mergeCell ref="L52:L61"/>
    <mergeCell ref="M52:M61"/>
    <mergeCell ref="L72:L81"/>
    <mergeCell ref="F131:F132"/>
    <mergeCell ref="E125:E126"/>
    <mergeCell ref="F125:F126"/>
    <mergeCell ref="D127:D128"/>
    <mergeCell ref="E127:E128"/>
    <mergeCell ref="A6:N6"/>
    <mergeCell ref="A1:N1"/>
    <mergeCell ref="A2:D2"/>
    <mergeCell ref="E2:F4"/>
    <mergeCell ref="G2:M3"/>
    <mergeCell ref="N2:N4"/>
    <mergeCell ref="A3:D3"/>
    <mergeCell ref="A4:D4"/>
    <mergeCell ref="G4:M4"/>
    <mergeCell ref="B32:B81"/>
    <mergeCell ref="C32:C41"/>
    <mergeCell ref="G32:G41"/>
    <mergeCell ref="H32:H41"/>
    <mergeCell ref="C72:C81"/>
    <mergeCell ref="G72:G81"/>
    <mergeCell ref="H72:H81"/>
    <mergeCell ref="N32:N81"/>
    <mergeCell ref="L42:L51"/>
    <mergeCell ref="M42:M51"/>
    <mergeCell ref="F169:F170"/>
    <mergeCell ref="D171:D172"/>
    <mergeCell ref="E171:E172"/>
    <mergeCell ref="F171:F172"/>
    <mergeCell ref="F163:F164"/>
    <mergeCell ref="A122:N122"/>
    <mergeCell ref="A123:A132"/>
    <mergeCell ref="B123:B132"/>
    <mergeCell ref="C123:C132"/>
    <mergeCell ref="D123:D124"/>
    <mergeCell ref="E123:E124"/>
    <mergeCell ref="F123:F124"/>
    <mergeCell ref="G123:G132"/>
    <mergeCell ref="H123:H132"/>
    <mergeCell ref="I123:I132"/>
    <mergeCell ref="J123:J132"/>
    <mergeCell ref="K123:K132"/>
    <mergeCell ref="L123:L132"/>
    <mergeCell ref="M123:M132"/>
    <mergeCell ref="N123:N132"/>
    <mergeCell ref="D125:D126"/>
    <mergeCell ref="F129:F130"/>
    <mergeCell ref="D131:D132"/>
    <mergeCell ref="E131:E132"/>
    <mergeCell ref="I133:I142"/>
    <mergeCell ref="J133:J142"/>
    <mergeCell ref="K163:K172"/>
    <mergeCell ref="L163:L172"/>
    <mergeCell ref="M163:M172"/>
    <mergeCell ref="F127:F128"/>
    <mergeCell ref="A133:A172"/>
    <mergeCell ref="B133:B172"/>
    <mergeCell ref="C133:C142"/>
    <mergeCell ref="D133:D134"/>
    <mergeCell ref="E133:E134"/>
    <mergeCell ref="C163:C172"/>
    <mergeCell ref="D163:D164"/>
    <mergeCell ref="E163:E164"/>
    <mergeCell ref="D129:D130"/>
    <mergeCell ref="E129:E130"/>
    <mergeCell ref="D165:D166"/>
    <mergeCell ref="E165:E166"/>
    <mergeCell ref="F165:F166"/>
    <mergeCell ref="D167:D168"/>
    <mergeCell ref="E167:E168"/>
    <mergeCell ref="F167:F168"/>
    <mergeCell ref="D169:D170"/>
    <mergeCell ref="E169:E170"/>
    <mergeCell ref="A17:A21"/>
    <mergeCell ref="G163:G172"/>
    <mergeCell ref="H163:H172"/>
    <mergeCell ref="I163:I172"/>
    <mergeCell ref="J163:J172"/>
    <mergeCell ref="K133:K142"/>
    <mergeCell ref="L133:L142"/>
    <mergeCell ref="M133:M142"/>
    <mergeCell ref="N133:N172"/>
    <mergeCell ref="D135:D136"/>
    <mergeCell ref="E135:E136"/>
    <mergeCell ref="F135:F136"/>
    <mergeCell ref="D137:D138"/>
    <mergeCell ref="E137:E138"/>
    <mergeCell ref="F137:F138"/>
    <mergeCell ref="D139:D140"/>
    <mergeCell ref="E139:E140"/>
    <mergeCell ref="F139:F140"/>
    <mergeCell ref="D141:D142"/>
    <mergeCell ref="E141:E142"/>
    <mergeCell ref="F141:F142"/>
    <mergeCell ref="F133:F134"/>
    <mergeCell ref="G133:G142"/>
    <mergeCell ref="H133:H142"/>
    <mergeCell ref="N17:N21"/>
    <mergeCell ref="B17:B21"/>
    <mergeCell ref="C17:C21"/>
    <mergeCell ref="G17:G21"/>
    <mergeCell ref="H17:H21"/>
    <mergeCell ref="I17:I21"/>
    <mergeCell ref="J17:J21"/>
    <mergeCell ref="K17:K21"/>
    <mergeCell ref="L17:L21"/>
    <mergeCell ref="M17:M21"/>
    <mergeCell ref="A112:A121"/>
    <mergeCell ref="B112:B121"/>
    <mergeCell ref="C112:C121"/>
    <mergeCell ref="G112:G121"/>
    <mergeCell ref="H112:H121"/>
    <mergeCell ref="I112:I121"/>
    <mergeCell ref="J112:J121"/>
    <mergeCell ref="K112:K121"/>
    <mergeCell ref="L112:L121"/>
    <mergeCell ref="M112:M121"/>
    <mergeCell ref="N112:N121"/>
    <mergeCell ref="C92:C101"/>
    <mergeCell ref="G92:G101"/>
    <mergeCell ref="H92:H101"/>
    <mergeCell ref="I92:I101"/>
    <mergeCell ref="J92:J101"/>
    <mergeCell ref="K92:K101"/>
    <mergeCell ref="L92:L101"/>
    <mergeCell ref="M92:M101"/>
    <mergeCell ref="C102:C111"/>
    <mergeCell ref="G102:G111"/>
    <mergeCell ref="H102:H111"/>
    <mergeCell ref="I102:I111"/>
    <mergeCell ref="J102:J111"/>
    <mergeCell ref="K102:K111"/>
    <mergeCell ref="L102:L111"/>
    <mergeCell ref="M102:M111"/>
    <mergeCell ref="N92:N111"/>
    <mergeCell ref="A101:A102"/>
    <mergeCell ref="A22:A26"/>
    <mergeCell ref="B22:B26"/>
    <mergeCell ref="C22:C26"/>
    <mergeCell ref="G22:G26"/>
    <mergeCell ref="H22:H26"/>
    <mergeCell ref="I22:I26"/>
    <mergeCell ref="J22:J26"/>
    <mergeCell ref="K22:K26"/>
    <mergeCell ref="K82:K91"/>
    <mergeCell ref="C62:C71"/>
    <mergeCell ref="G62:G71"/>
    <mergeCell ref="H62:H71"/>
    <mergeCell ref="A72:A81"/>
    <mergeCell ref="A32:A71"/>
    <mergeCell ref="C42:C51"/>
    <mergeCell ref="G42:G51"/>
    <mergeCell ref="H42:H51"/>
    <mergeCell ref="C52:C61"/>
    <mergeCell ref="G52:G61"/>
    <mergeCell ref="H52:H61"/>
    <mergeCell ref="L22:L26"/>
    <mergeCell ref="M22:M26"/>
    <mergeCell ref="N22:N26"/>
    <mergeCell ref="A27:A31"/>
    <mergeCell ref="B27:B31"/>
    <mergeCell ref="C27:C31"/>
    <mergeCell ref="G27:G31"/>
    <mergeCell ref="H27:H31"/>
    <mergeCell ref="I27:I31"/>
    <mergeCell ref="J27:J31"/>
    <mergeCell ref="K27:K31"/>
    <mergeCell ref="L27:L31"/>
    <mergeCell ref="M27:M31"/>
    <mergeCell ref="N27:N31"/>
    <mergeCell ref="C153:C162"/>
    <mergeCell ref="D153:D154"/>
    <mergeCell ref="E153:E154"/>
    <mergeCell ref="F153:F154"/>
    <mergeCell ref="G153:G162"/>
    <mergeCell ref="H153:H162"/>
    <mergeCell ref="I153:I162"/>
    <mergeCell ref="J153:J162"/>
    <mergeCell ref="K153:K162"/>
    <mergeCell ref="L153:L162"/>
    <mergeCell ref="M153:M162"/>
    <mergeCell ref="D155:D156"/>
    <mergeCell ref="E155:E156"/>
    <mergeCell ref="F155:F156"/>
    <mergeCell ref="D157:D158"/>
    <mergeCell ref="E157:E158"/>
    <mergeCell ref="F157:F158"/>
    <mergeCell ref="D159:D160"/>
    <mergeCell ref="E159:E160"/>
    <mergeCell ref="F159:F160"/>
    <mergeCell ref="D161:D162"/>
    <mergeCell ref="E161:E162"/>
    <mergeCell ref="F161:F162"/>
    <mergeCell ref="C143:C152"/>
    <mergeCell ref="D143:D144"/>
    <mergeCell ref="E143:E144"/>
    <mergeCell ref="F143:F144"/>
    <mergeCell ref="G143:G152"/>
    <mergeCell ref="H143:H152"/>
    <mergeCell ref="I143:I152"/>
    <mergeCell ref="J143:J152"/>
    <mergeCell ref="K143:K152"/>
    <mergeCell ref="L143:L152"/>
    <mergeCell ref="M143:M152"/>
    <mergeCell ref="D145:D146"/>
    <mergeCell ref="E145:E146"/>
    <mergeCell ref="F145:F146"/>
    <mergeCell ref="D147:D148"/>
    <mergeCell ref="E147:E148"/>
    <mergeCell ref="F147:F148"/>
    <mergeCell ref="D149:D150"/>
    <mergeCell ref="E149:E150"/>
    <mergeCell ref="F149:F150"/>
    <mergeCell ref="D151:D152"/>
    <mergeCell ref="E151:E152"/>
    <mergeCell ref="F151:F152"/>
  </mergeCells>
  <hyperlinks>
    <hyperlink ref="A1" location="'Оглавление '!R1C1" display="Возврат в начало"/>
  </hyperlinks>
  <printOptions horizontalCentered="1" verticalCentered="1"/>
  <pageMargins left="0" right="0" top="0" bottom="0" header="0" footer="0"/>
  <pageSetup paperSize="9" scale="73" orientation="portrait" r:id="rId1"/>
  <headerFooter alignWithMargins="0"/>
  <rowBreaks count="3" manualBreakCount="3">
    <brk id="31" max="12" man="1"/>
    <brk id="71" max="12" man="1"/>
    <brk id="111" max="1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tabColor indexed="50"/>
  </sheetPr>
  <dimension ref="A1:FP621"/>
  <sheetViews>
    <sheetView zoomScale="75" zoomScaleNormal="75" workbookViewId="0">
      <pane ySplit="5" topLeftCell="A6" activePane="bottomLeft" state="frozen"/>
      <selection pane="bottomLeft" activeCell="H557" sqref="H557:H559"/>
    </sheetView>
  </sheetViews>
  <sheetFormatPr defaultColWidth="9.140625" defaultRowHeight="15" x14ac:dyDescent="0.2"/>
  <cols>
    <col min="1" max="1" width="24.28515625" customWidth="1"/>
    <col min="2" max="2" width="3.5703125" style="4" customWidth="1"/>
    <col min="3" max="3" width="20.7109375" style="5" customWidth="1"/>
    <col min="4" max="4" width="16.140625" bestFit="1" customWidth="1"/>
    <col min="5" max="5" width="9.85546875" bestFit="1" customWidth="1"/>
    <col min="6" max="6" width="8.28515625" style="6" customWidth="1"/>
    <col min="7" max="10" width="8.140625" bestFit="1" customWidth="1"/>
    <col min="11" max="11" width="8.28515625" customWidth="1"/>
    <col min="12" max="13" width="6.42578125" customWidth="1"/>
    <col min="14" max="14" width="38.5703125" style="23" customWidth="1"/>
    <col min="15" max="28" width="9.7109375" customWidth="1"/>
  </cols>
  <sheetData>
    <row r="1" spans="1:172" s="24" customFormat="1" ht="13.5" thickBot="1" x14ac:dyDescent="0.25">
      <c r="A1" s="590" t="s">
        <v>5</v>
      </c>
      <c r="B1" s="591"/>
      <c r="C1" s="591"/>
      <c r="D1" s="591"/>
      <c r="E1" s="591"/>
      <c r="F1" s="591"/>
      <c r="G1" s="591"/>
      <c r="H1" s="591"/>
      <c r="I1" s="591"/>
      <c r="J1" s="591"/>
      <c r="K1" s="591"/>
      <c r="L1" s="591"/>
      <c r="M1" s="591"/>
      <c r="N1" s="591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</row>
    <row r="2" spans="1:172" s="1" customFormat="1" ht="21" customHeight="1" thickBot="1" x14ac:dyDescent="0.25">
      <c r="A2" s="592" t="s">
        <v>35</v>
      </c>
      <c r="B2" s="593"/>
      <c r="C2" s="593"/>
      <c r="D2" s="594"/>
      <c r="E2" s="595">
        <f>SUM(F7:F446,F448:F488,F490:F519,F521:F618)</f>
        <v>0</v>
      </c>
      <c r="F2" s="596"/>
      <c r="G2" s="601" t="s">
        <v>34</v>
      </c>
      <c r="H2" s="602"/>
      <c r="I2" s="602"/>
      <c r="J2" s="602"/>
      <c r="K2" s="602"/>
      <c r="L2" s="602"/>
      <c r="M2" s="603"/>
      <c r="N2" s="607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</row>
    <row r="3" spans="1:172" s="1" customFormat="1" ht="21" customHeight="1" thickBot="1" x14ac:dyDescent="0.25">
      <c r="A3" s="610" t="s">
        <v>36</v>
      </c>
      <c r="B3" s="611"/>
      <c r="C3" s="611"/>
      <c r="D3" s="612"/>
      <c r="E3" s="597"/>
      <c r="F3" s="598"/>
      <c r="G3" s="604"/>
      <c r="H3" s="605"/>
      <c r="I3" s="605"/>
      <c r="J3" s="605"/>
      <c r="K3" s="605"/>
      <c r="L3" s="605"/>
      <c r="M3" s="606"/>
      <c r="N3" s="608"/>
    </row>
    <row r="4" spans="1:172" s="24" customFormat="1" ht="21" customHeight="1" thickBot="1" x14ac:dyDescent="0.25">
      <c r="A4" s="610" t="s">
        <v>38</v>
      </c>
      <c r="B4" s="611"/>
      <c r="C4" s="611"/>
      <c r="D4" s="612"/>
      <c r="E4" s="599"/>
      <c r="F4" s="600"/>
      <c r="G4" s="610" t="s">
        <v>37</v>
      </c>
      <c r="H4" s="611"/>
      <c r="I4" s="611"/>
      <c r="J4" s="611"/>
      <c r="K4" s="611"/>
      <c r="L4" s="611"/>
      <c r="M4" s="612"/>
      <c r="N4" s="609"/>
    </row>
    <row r="5" spans="1:172" s="2" customFormat="1" ht="51.75" customHeight="1" thickBot="1" x14ac:dyDescent="0.25">
      <c r="A5" s="21" t="s">
        <v>6</v>
      </c>
      <c r="B5" s="36"/>
      <c r="C5" s="31" t="s">
        <v>7</v>
      </c>
      <c r="D5" s="31" t="s">
        <v>33</v>
      </c>
      <c r="E5" s="54" t="s">
        <v>66</v>
      </c>
      <c r="F5" s="32" t="s">
        <v>40</v>
      </c>
      <c r="G5" s="31" t="s">
        <v>59</v>
      </c>
      <c r="H5" s="31" t="s">
        <v>58</v>
      </c>
      <c r="I5" s="31" t="s">
        <v>56</v>
      </c>
      <c r="J5" s="36" t="s">
        <v>57</v>
      </c>
      <c r="K5" s="22" t="s">
        <v>8</v>
      </c>
      <c r="L5" s="33" t="s">
        <v>39</v>
      </c>
      <c r="M5" s="33" t="s">
        <v>9</v>
      </c>
      <c r="N5" s="21" t="s">
        <v>10</v>
      </c>
    </row>
    <row r="6" spans="1:172" s="2" customFormat="1" ht="21" customHeight="1" thickBot="1" x14ac:dyDescent="0.25">
      <c r="A6" s="670" t="s">
        <v>13</v>
      </c>
      <c r="B6" s="671"/>
      <c r="C6" s="671"/>
      <c r="D6" s="671"/>
      <c r="E6" s="671"/>
      <c r="F6" s="671"/>
      <c r="G6" s="671"/>
      <c r="H6" s="671"/>
      <c r="I6" s="671"/>
      <c r="J6" s="671"/>
      <c r="K6" s="671"/>
      <c r="L6" s="671"/>
      <c r="M6" s="671"/>
      <c r="N6" s="672"/>
    </row>
    <row r="7" spans="1:172" s="2" customFormat="1" ht="24.95" customHeight="1" thickBot="1" x14ac:dyDescent="0.25">
      <c r="A7" s="668"/>
      <c r="B7" s="540"/>
      <c r="C7" s="564" t="s">
        <v>24</v>
      </c>
      <c r="D7" s="107" t="s">
        <v>14</v>
      </c>
      <c r="E7" s="108"/>
      <c r="F7" s="120">
        <f t="shared" ref="F7:F38" si="0">E7*$J$7</f>
        <v>0</v>
      </c>
      <c r="G7" s="549">
        <f>J7*0.85</f>
        <v>1054</v>
      </c>
      <c r="H7" s="549">
        <f>J7*0.9</f>
        <v>1116</v>
      </c>
      <c r="I7" s="549">
        <f>J7*0.95</f>
        <v>1178</v>
      </c>
      <c r="J7" s="550">
        <v>1240</v>
      </c>
      <c r="K7" s="588">
        <f>J7*1.4</f>
        <v>1736</v>
      </c>
      <c r="L7" s="572">
        <v>15</v>
      </c>
      <c r="M7" s="589">
        <v>0.5</v>
      </c>
      <c r="N7" s="544" t="s">
        <v>97</v>
      </c>
    </row>
    <row r="8" spans="1:172" s="2" customFormat="1" ht="24.95" customHeight="1" thickBot="1" x14ac:dyDescent="0.25">
      <c r="A8" s="648"/>
      <c r="B8" s="541"/>
      <c r="C8" s="512"/>
      <c r="D8" s="107" t="s">
        <v>15</v>
      </c>
      <c r="E8" s="108"/>
      <c r="F8" s="278">
        <f t="shared" si="0"/>
        <v>0</v>
      </c>
      <c r="G8" s="503"/>
      <c r="H8" s="503"/>
      <c r="I8" s="503"/>
      <c r="J8" s="505"/>
      <c r="K8" s="507"/>
      <c r="L8" s="509"/>
      <c r="M8" s="530"/>
      <c r="N8" s="532"/>
    </row>
    <row r="9" spans="1:172" s="2" customFormat="1" ht="24.95" customHeight="1" thickBot="1" x14ac:dyDescent="0.25">
      <c r="A9" s="648"/>
      <c r="B9" s="541"/>
      <c r="C9" s="512"/>
      <c r="D9" s="107" t="s">
        <v>16</v>
      </c>
      <c r="E9" s="108"/>
      <c r="F9" s="278">
        <f t="shared" si="0"/>
        <v>0</v>
      </c>
      <c r="G9" s="503"/>
      <c r="H9" s="503"/>
      <c r="I9" s="503"/>
      <c r="J9" s="505"/>
      <c r="K9" s="507"/>
      <c r="L9" s="509"/>
      <c r="M9" s="530"/>
      <c r="N9" s="532"/>
    </row>
    <row r="10" spans="1:172" s="2" customFormat="1" ht="24.95" customHeight="1" thickBot="1" x14ac:dyDescent="0.25">
      <c r="A10" s="648"/>
      <c r="B10" s="541"/>
      <c r="C10" s="512"/>
      <c r="D10" s="107" t="s">
        <v>17</v>
      </c>
      <c r="E10" s="108"/>
      <c r="F10" s="278">
        <f t="shared" si="0"/>
        <v>0</v>
      </c>
      <c r="G10" s="503"/>
      <c r="H10" s="503"/>
      <c r="I10" s="503"/>
      <c r="J10" s="505"/>
      <c r="K10" s="507"/>
      <c r="L10" s="509"/>
      <c r="M10" s="530"/>
      <c r="N10" s="532"/>
    </row>
    <row r="11" spans="1:172" s="2" customFormat="1" ht="24.95" customHeight="1" thickBot="1" x14ac:dyDescent="0.25">
      <c r="A11" s="648"/>
      <c r="B11" s="541"/>
      <c r="C11" s="512"/>
      <c r="D11" s="107" t="s">
        <v>18</v>
      </c>
      <c r="E11" s="108"/>
      <c r="F11" s="278">
        <f t="shared" si="0"/>
        <v>0</v>
      </c>
      <c r="G11" s="503"/>
      <c r="H11" s="503"/>
      <c r="I11" s="503"/>
      <c r="J11" s="505"/>
      <c r="K11" s="507"/>
      <c r="L11" s="509"/>
      <c r="M11" s="530"/>
      <c r="N11" s="532"/>
    </row>
    <row r="12" spans="1:172" s="2" customFormat="1" ht="24.95" customHeight="1" thickBot="1" x14ac:dyDescent="0.25">
      <c r="A12" s="648"/>
      <c r="B12" s="541"/>
      <c r="C12" s="512"/>
      <c r="D12" s="107" t="s">
        <v>19</v>
      </c>
      <c r="E12" s="108"/>
      <c r="F12" s="278">
        <f t="shared" si="0"/>
        <v>0</v>
      </c>
      <c r="G12" s="503"/>
      <c r="H12" s="503"/>
      <c r="I12" s="503"/>
      <c r="J12" s="505"/>
      <c r="K12" s="507"/>
      <c r="L12" s="509"/>
      <c r="M12" s="530"/>
      <c r="N12" s="532"/>
    </row>
    <row r="13" spans="1:172" s="2" customFormat="1" ht="24.95" customHeight="1" thickBot="1" x14ac:dyDescent="0.25">
      <c r="A13" s="648"/>
      <c r="B13" s="541"/>
      <c r="C13" s="512"/>
      <c r="D13" s="107" t="s">
        <v>20</v>
      </c>
      <c r="E13" s="108"/>
      <c r="F13" s="278">
        <f t="shared" si="0"/>
        <v>0</v>
      </c>
      <c r="G13" s="503"/>
      <c r="H13" s="503"/>
      <c r="I13" s="503"/>
      <c r="J13" s="505"/>
      <c r="K13" s="507"/>
      <c r="L13" s="509"/>
      <c r="M13" s="530"/>
      <c r="N13" s="532"/>
    </row>
    <row r="14" spans="1:172" s="2" customFormat="1" ht="24.95" customHeight="1" thickBot="1" x14ac:dyDescent="0.25">
      <c r="A14" s="648"/>
      <c r="B14" s="541"/>
      <c r="C14" s="512"/>
      <c r="D14" s="107" t="s">
        <v>21</v>
      </c>
      <c r="E14" s="108"/>
      <c r="F14" s="278">
        <f t="shared" si="0"/>
        <v>0</v>
      </c>
      <c r="G14" s="503"/>
      <c r="H14" s="503"/>
      <c r="I14" s="503"/>
      <c r="J14" s="505"/>
      <c r="K14" s="507"/>
      <c r="L14" s="509"/>
      <c r="M14" s="530"/>
      <c r="N14" s="532"/>
    </row>
    <row r="15" spans="1:172" s="2" customFormat="1" ht="24.95" customHeight="1" thickBot="1" x14ac:dyDescent="0.25">
      <c r="A15" s="648"/>
      <c r="B15" s="541"/>
      <c r="C15" s="512"/>
      <c r="D15" s="107" t="s">
        <v>22</v>
      </c>
      <c r="E15" s="108"/>
      <c r="F15" s="278">
        <f t="shared" si="0"/>
        <v>0</v>
      </c>
      <c r="G15" s="503"/>
      <c r="H15" s="503"/>
      <c r="I15" s="503"/>
      <c r="J15" s="505"/>
      <c r="K15" s="507"/>
      <c r="L15" s="509"/>
      <c r="M15" s="530"/>
      <c r="N15" s="532"/>
    </row>
    <row r="16" spans="1:172" s="2" customFormat="1" ht="24.95" customHeight="1" thickBot="1" x14ac:dyDescent="0.25">
      <c r="A16" s="648"/>
      <c r="B16" s="541"/>
      <c r="C16" s="512"/>
      <c r="D16" s="118" t="s">
        <v>23</v>
      </c>
      <c r="E16" s="351"/>
      <c r="F16" s="352">
        <f t="shared" si="0"/>
        <v>0</v>
      </c>
      <c r="G16" s="504"/>
      <c r="H16" s="504"/>
      <c r="I16" s="504"/>
      <c r="J16" s="506"/>
      <c r="K16" s="508"/>
      <c r="L16" s="510"/>
      <c r="M16" s="531"/>
      <c r="N16" s="532"/>
    </row>
    <row r="17" spans="1:14" s="2" customFormat="1" ht="24.95" customHeight="1" thickBot="1" x14ac:dyDescent="0.25">
      <c r="A17" s="648"/>
      <c r="B17" s="541"/>
      <c r="C17" s="664" t="s">
        <v>25</v>
      </c>
      <c r="D17" s="228" t="s">
        <v>14</v>
      </c>
      <c r="E17" s="229"/>
      <c r="F17" s="227">
        <f t="shared" si="0"/>
        <v>0</v>
      </c>
      <c r="G17" s="503">
        <f>J17*0.85</f>
        <v>1054</v>
      </c>
      <c r="H17" s="503">
        <f>J17*0.9</f>
        <v>1116</v>
      </c>
      <c r="I17" s="503">
        <f>J17*0.95</f>
        <v>1178</v>
      </c>
      <c r="J17" s="505">
        <v>1240</v>
      </c>
      <c r="K17" s="507">
        <f>J17*1.4</f>
        <v>1736</v>
      </c>
      <c r="L17" s="569">
        <v>15</v>
      </c>
      <c r="M17" s="530">
        <v>0.5</v>
      </c>
      <c r="N17" s="532"/>
    </row>
    <row r="18" spans="1:14" s="2" customFormat="1" ht="24.95" customHeight="1" thickBot="1" x14ac:dyDescent="0.25">
      <c r="A18" s="648"/>
      <c r="B18" s="541"/>
      <c r="C18" s="665"/>
      <c r="D18" s="107" t="s">
        <v>15</v>
      </c>
      <c r="E18" s="260"/>
      <c r="F18" s="109">
        <f t="shared" si="0"/>
        <v>0</v>
      </c>
      <c r="G18" s="503"/>
      <c r="H18" s="503"/>
      <c r="I18" s="503"/>
      <c r="J18" s="505"/>
      <c r="K18" s="507"/>
      <c r="L18" s="509"/>
      <c r="M18" s="530"/>
      <c r="N18" s="532"/>
    </row>
    <row r="19" spans="1:14" s="2" customFormat="1" ht="24.95" customHeight="1" thickBot="1" x14ac:dyDescent="0.25">
      <c r="A19" s="648"/>
      <c r="B19" s="541"/>
      <c r="C19" s="665"/>
      <c r="D19" s="107" t="s">
        <v>16</v>
      </c>
      <c r="E19" s="253"/>
      <c r="F19" s="109">
        <f t="shared" si="0"/>
        <v>0</v>
      </c>
      <c r="G19" s="503"/>
      <c r="H19" s="503"/>
      <c r="I19" s="503"/>
      <c r="J19" s="505"/>
      <c r="K19" s="507"/>
      <c r="L19" s="509"/>
      <c r="M19" s="530"/>
      <c r="N19" s="532"/>
    </row>
    <row r="20" spans="1:14" s="2" customFormat="1" ht="24.95" customHeight="1" thickBot="1" x14ac:dyDescent="0.25">
      <c r="A20" s="648"/>
      <c r="B20" s="541"/>
      <c r="C20" s="665"/>
      <c r="D20" s="107" t="s">
        <v>17</v>
      </c>
      <c r="E20" s="108"/>
      <c r="F20" s="109">
        <f t="shared" si="0"/>
        <v>0</v>
      </c>
      <c r="G20" s="503"/>
      <c r="H20" s="503"/>
      <c r="I20" s="503"/>
      <c r="J20" s="505"/>
      <c r="K20" s="507"/>
      <c r="L20" s="509"/>
      <c r="M20" s="530"/>
      <c r="N20" s="532"/>
    </row>
    <row r="21" spans="1:14" s="2" customFormat="1" ht="24.95" customHeight="1" thickBot="1" x14ac:dyDescent="0.25">
      <c r="A21" s="648"/>
      <c r="B21" s="541"/>
      <c r="C21" s="665"/>
      <c r="D21" s="107" t="s">
        <v>18</v>
      </c>
      <c r="E21" s="108"/>
      <c r="F21" s="109">
        <f t="shared" si="0"/>
        <v>0</v>
      </c>
      <c r="G21" s="503"/>
      <c r="H21" s="503"/>
      <c r="I21" s="503"/>
      <c r="J21" s="505"/>
      <c r="K21" s="507"/>
      <c r="L21" s="509"/>
      <c r="M21" s="530"/>
      <c r="N21" s="532"/>
    </row>
    <row r="22" spans="1:14" s="2" customFormat="1" ht="24.95" customHeight="1" thickBot="1" x14ac:dyDescent="0.25">
      <c r="A22" s="648"/>
      <c r="B22" s="541"/>
      <c r="C22" s="665"/>
      <c r="D22" s="107" t="s">
        <v>19</v>
      </c>
      <c r="E22" s="108"/>
      <c r="F22" s="295">
        <f t="shared" si="0"/>
        <v>0</v>
      </c>
      <c r="G22" s="503"/>
      <c r="H22" s="503"/>
      <c r="I22" s="503"/>
      <c r="J22" s="505"/>
      <c r="K22" s="507"/>
      <c r="L22" s="509"/>
      <c r="M22" s="530"/>
      <c r="N22" s="532"/>
    </row>
    <row r="23" spans="1:14" s="2" customFormat="1" ht="24.95" customHeight="1" thickBot="1" x14ac:dyDescent="0.25">
      <c r="A23" s="648"/>
      <c r="B23" s="541"/>
      <c r="C23" s="665"/>
      <c r="D23" s="107" t="s">
        <v>20</v>
      </c>
      <c r="E23" s="108"/>
      <c r="F23" s="295">
        <f t="shared" si="0"/>
        <v>0</v>
      </c>
      <c r="G23" s="503"/>
      <c r="H23" s="503"/>
      <c r="I23" s="503"/>
      <c r="J23" s="505"/>
      <c r="K23" s="507"/>
      <c r="L23" s="509"/>
      <c r="M23" s="530"/>
      <c r="N23" s="532"/>
    </row>
    <row r="24" spans="1:14" s="2" customFormat="1" ht="24.95" customHeight="1" thickBot="1" x14ac:dyDescent="0.25">
      <c r="A24" s="648"/>
      <c r="B24" s="541"/>
      <c r="C24" s="665"/>
      <c r="D24" s="107" t="s">
        <v>21</v>
      </c>
      <c r="E24" s="108"/>
      <c r="F24" s="295">
        <f t="shared" si="0"/>
        <v>0</v>
      </c>
      <c r="G24" s="503"/>
      <c r="H24" s="503"/>
      <c r="I24" s="503"/>
      <c r="J24" s="505"/>
      <c r="K24" s="507"/>
      <c r="L24" s="509"/>
      <c r="M24" s="530"/>
      <c r="N24" s="532"/>
    </row>
    <row r="25" spans="1:14" s="2" customFormat="1" ht="24.95" customHeight="1" thickBot="1" x14ac:dyDescent="0.25">
      <c r="A25" s="648"/>
      <c r="B25" s="541"/>
      <c r="C25" s="665"/>
      <c r="D25" s="107" t="s">
        <v>22</v>
      </c>
      <c r="E25" s="108"/>
      <c r="F25" s="295">
        <f t="shared" si="0"/>
        <v>0</v>
      </c>
      <c r="G25" s="503"/>
      <c r="H25" s="503"/>
      <c r="I25" s="503"/>
      <c r="J25" s="505"/>
      <c r="K25" s="507"/>
      <c r="L25" s="509"/>
      <c r="M25" s="530"/>
      <c r="N25" s="532"/>
    </row>
    <row r="26" spans="1:14" s="2" customFormat="1" ht="24.95" customHeight="1" thickBot="1" x14ac:dyDescent="0.25">
      <c r="A26" s="648"/>
      <c r="B26" s="541"/>
      <c r="C26" s="667"/>
      <c r="D26" s="290" t="s">
        <v>23</v>
      </c>
      <c r="E26" s="296"/>
      <c r="F26" s="297">
        <f t="shared" si="0"/>
        <v>0</v>
      </c>
      <c r="G26" s="503"/>
      <c r="H26" s="503"/>
      <c r="I26" s="503"/>
      <c r="J26" s="505"/>
      <c r="K26" s="507"/>
      <c r="L26" s="509"/>
      <c r="M26" s="530"/>
      <c r="N26" s="532"/>
    </row>
    <row r="27" spans="1:14" s="2" customFormat="1" ht="24.95" customHeight="1" thickBot="1" x14ac:dyDescent="0.25">
      <c r="A27" s="648"/>
      <c r="B27" s="541"/>
      <c r="C27" s="512" t="s">
        <v>26</v>
      </c>
      <c r="D27" s="119" t="s">
        <v>14</v>
      </c>
      <c r="E27" s="459"/>
      <c r="F27" s="460">
        <f t="shared" si="0"/>
        <v>0</v>
      </c>
      <c r="G27" s="520">
        <f>J27*0.85</f>
        <v>1054</v>
      </c>
      <c r="H27" s="520">
        <f>J27*0.9</f>
        <v>1116</v>
      </c>
      <c r="I27" s="520">
        <f>J27*0.95</f>
        <v>1178</v>
      </c>
      <c r="J27" s="521">
        <v>1240</v>
      </c>
      <c r="K27" s="522">
        <f>J27*1.4</f>
        <v>1736</v>
      </c>
      <c r="L27" s="569">
        <v>15</v>
      </c>
      <c r="M27" s="570">
        <v>0.5</v>
      </c>
      <c r="N27" s="532"/>
    </row>
    <row r="28" spans="1:14" s="2" customFormat="1" ht="24.95" customHeight="1" thickBot="1" x14ac:dyDescent="0.25">
      <c r="A28" s="648"/>
      <c r="B28" s="541"/>
      <c r="C28" s="512"/>
      <c r="D28" s="31" t="s">
        <v>15</v>
      </c>
      <c r="E28" s="56"/>
      <c r="F28" s="487">
        <f t="shared" si="0"/>
        <v>0</v>
      </c>
      <c r="G28" s="503"/>
      <c r="H28" s="503"/>
      <c r="I28" s="503"/>
      <c r="J28" s="505"/>
      <c r="K28" s="507"/>
      <c r="L28" s="509"/>
      <c r="M28" s="530"/>
      <c r="N28" s="532"/>
    </row>
    <row r="29" spans="1:14" s="2" customFormat="1" ht="24.95" customHeight="1" thickBot="1" x14ac:dyDescent="0.25">
      <c r="A29" s="648"/>
      <c r="B29" s="541"/>
      <c r="C29" s="512"/>
      <c r="D29" s="107" t="s">
        <v>16</v>
      </c>
      <c r="E29" s="108"/>
      <c r="F29" s="455">
        <f t="shared" si="0"/>
        <v>0</v>
      </c>
      <c r="G29" s="503"/>
      <c r="H29" s="503"/>
      <c r="I29" s="503"/>
      <c r="J29" s="505"/>
      <c r="K29" s="507"/>
      <c r="L29" s="509"/>
      <c r="M29" s="530"/>
      <c r="N29" s="532"/>
    </row>
    <row r="30" spans="1:14" s="2" customFormat="1" ht="24.95" customHeight="1" thickBot="1" x14ac:dyDescent="0.25">
      <c r="A30" s="648"/>
      <c r="B30" s="541"/>
      <c r="C30" s="512"/>
      <c r="D30" s="107" t="s">
        <v>17</v>
      </c>
      <c r="E30" s="108"/>
      <c r="F30" s="295">
        <f t="shared" si="0"/>
        <v>0</v>
      </c>
      <c r="G30" s="503"/>
      <c r="H30" s="503"/>
      <c r="I30" s="503"/>
      <c r="J30" s="505"/>
      <c r="K30" s="507"/>
      <c r="L30" s="509"/>
      <c r="M30" s="530"/>
      <c r="N30" s="532"/>
    </row>
    <row r="31" spans="1:14" s="2" customFormat="1" ht="24.95" customHeight="1" thickBot="1" x14ac:dyDescent="0.25">
      <c r="A31" s="648"/>
      <c r="B31" s="541"/>
      <c r="C31" s="512"/>
      <c r="D31" s="107" t="s">
        <v>18</v>
      </c>
      <c r="E31" s="108"/>
      <c r="F31" s="295">
        <f t="shared" si="0"/>
        <v>0</v>
      </c>
      <c r="G31" s="503"/>
      <c r="H31" s="503"/>
      <c r="I31" s="503"/>
      <c r="J31" s="505"/>
      <c r="K31" s="507"/>
      <c r="L31" s="509"/>
      <c r="M31" s="530"/>
      <c r="N31" s="532"/>
    </row>
    <row r="32" spans="1:14" s="2" customFormat="1" ht="24.95" customHeight="1" thickBot="1" x14ac:dyDescent="0.25">
      <c r="A32" s="648"/>
      <c r="B32" s="541"/>
      <c r="C32" s="512"/>
      <c r="D32" s="107" t="s">
        <v>19</v>
      </c>
      <c r="E32" s="108"/>
      <c r="F32" s="295">
        <f t="shared" si="0"/>
        <v>0</v>
      </c>
      <c r="G32" s="503"/>
      <c r="H32" s="503"/>
      <c r="I32" s="503"/>
      <c r="J32" s="505"/>
      <c r="K32" s="507"/>
      <c r="L32" s="509"/>
      <c r="M32" s="530"/>
      <c r="N32" s="532"/>
    </row>
    <row r="33" spans="1:14" s="2" customFormat="1" ht="24.95" customHeight="1" thickBot="1" x14ac:dyDescent="0.25">
      <c r="A33" s="648"/>
      <c r="B33" s="541"/>
      <c r="C33" s="512"/>
      <c r="D33" s="107" t="s">
        <v>20</v>
      </c>
      <c r="E33" s="108"/>
      <c r="F33" s="295">
        <f t="shared" si="0"/>
        <v>0</v>
      </c>
      <c r="G33" s="503"/>
      <c r="H33" s="503"/>
      <c r="I33" s="503"/>
      <c r="J33" s="505"/>
      <c r="K33" s="507"/>
      <c r="L33" s="509"/>
      <c r="M33" s="530"/>
      <c r="N33" s="532"/>
    </row>
    <row r="34" spans="1:14" s="2" customFormat="1" ht="24.95" customHeight="1" thickBot="1" x14ac:dyDescent="0.25">
      <c r="A34" s="648"/>
      <c r="B34" s="541"/>
      <c r="C34" s="512"/>
      <c r="D34" s="31" t="s">
        <v>21</v>
      </c>
      <c r="E34" s="56"/>
      <c r="F34" s="487">
        <f t="shared" si="0"/>
        <v>0</v>
      </c>
      <c r="G34" s="503"/>
      <c r="H34" s="503"/>
      <c r="I34" s="503"/>
      <c r="J34" s="505"/>
      <c r="K34" s="507"/>
      <c r="L34" s="509"/>
      <c r="M34" s="530"/>
      <c r="N34" s="532"/>
    </row>
    <row r="35" spans="1:14" s="2" customFormat="1" ht="24.95" customHeight="1" thickBot="1" x14ac:dyDescent="0.25">
      <c r="A35" s="648"/>
      <c r="B35" s="541"/>
      <c r="C35" s="512"/>
      <c r="D35" s="31" t="s">
        <v>22</v>
      </c>
      <c r="E35" s="56"/>
      <c r="F35" s="487">
        <f t="shared" si="0"/>
        <v>0</v>
      </c>
      <c r="G35" s="503"/>
      <c r="H35" s="503"/>
      <c r="I35" s="503"/>
      <c r="J35" s="505"/>
      <c r="K35" s="507"/>
      <c r="L35" s="509"/>
      <c r="M35" s="530"/>
      <c r="N35" s="532"/>
    </row>
    <row r="36" spans="1:14" s="2" customFormat="1" ht="24.95" customHeight="1" thickBot="1" x14ac:dyDescent="0.25">
      <c r="A36" s="648"/>
      <c r="B36" s="541"/>
      <c r="C36" s="512"/>
      <c r="D36" s="39" t="s">
        <v>23</v>
      </c>
      <c r="E36" s="418"/>
      <c r="F36" s="417">
        <f t="shared" si="0"/>
        <v>0</v>
      </c>
      <c r="G36" s="504"/>
      <c r="H36" s="504"/>
      <c r="I36" s="504"/>
      <c r="J36" s="506"/>
      <c r="K36" s="508"/>
      <c r="L36" s="510"/>
      <c r="M36" s="531"/>
      <c r="N36" s="532"/>
    </row>
    <row r="37" spans="1:14" s="2" customFormat="1" ht="24.95" customHeight="1" thickBot="1" x14ac:dyDescent="0.25">
      <c r="A37" s="648"/>
      <c r="B37" s="541"/>
      <c r="C37" s="511" t="s">
        <v>27</v>
      </c>
      <c r="D37" s="228" t="s">
        <v>14</v>
      </c>
      <c r="E37" s="229"/>
      <c r="F37" s="227">
        <f t="shared" si="0"/>
        <v>0</v>
      </c>
      <c r="G37" s="503">
        <f>J37*0.85</f>
        <v>1054</v>
      </c>
      <c r="H37" s="503">
        <f>J37*0.9</f>
        <v>1116</v>
      </c>
      <c r="I37" s="503">
        <f>J37*0.95</f>
        <v>1178</v>
      </c>
      <c r="J37" s="505">
        <v>1240</v>
      </c>
      <c r="K37" s="507">
        <f>J37*1.4</f>
        <v>1736</v>
      </c>
      <c r="L37" s="569">
        <v>15</v>
      </c>
      <c r="M37" s="530">
        <v>0.5</v>
      </c>
      <c r="N37" s="532"/>
    </row>
    <row r="38" spans="1:14" s="2" customFormat="1" ht="24.95" customHeight="1" thickBot="1" x14ac:dyDescent="0.25">
      <c r="A38" s="648"/>
      <c r="B38" s="541"/>
      <c r="C38" s="512"/>
      <c r="D38" s="107" t="s">
        <v>15</v>
      </c>
      <c r="E38" s="108"/>
      <c r="F38" s="278">
        <f t="shared" si="0"/>
        <v>0</v>
      </c>
      <c r="G38" s="503"/>
      <c r="H38" s="503"/>
      <c r="I38" s="503"/>
      <c r="J38" s="505"/>
      <c r="K38" s="507"/>
      <c r="L38" s="509"/>
      <c r="M38" s="530"/>
      <c r="N38" s="532"/>
    </row>
    <row r="39" spans="1:14" s="2" customFormat="1" ht="24.95" customHeight="1" thickBot="1" x14ac:dyDescent="0.25">
      <c r="A39" s="648"/>
      <c r="B39" s="541"/>
      <c r="C39" s="512"/>
      <c r="D39" s="107" t="s">
        <v>16</v>
      </c>
      <c r="E39" s="108"/>
      <c r="F39" s="109">
        <f t="shared" ref="F39:F70" si="1">E39*$J$7</f>
        <v>0</v>
      </c>
      <c r="G39" s="503"/>
      <c r="H39" s="503"/>
      <c r="I39" s="503"/>
      <c r="J39" s="505"/>
      <c r="K39" s="507"/>
      <c r="L39" s="509"/>
      <c r="M39" s="530"/>
      <c r="N39" s="532"/>
    </row>
    <row r="40" spans="1:14" s="2" customFormat="1" ht="24.95" customHeight="1" thickBot="1" x14ac:dyDescent="0.25">
      <c r="A40" s="648"/>
      <c r="B40" s="541"/>
      <c r="C40" s="512"/>
      <c r="D40" s="107" t="s">
        <v>17</v>
      </c>
      <c r="E40" s="108"/>
      <c r="F40" s="109">
        <f t="shared" si="1"/>
        <v>0</v>
      </c>
      <c r="G40" s="503"/>
      <c r="H40" s="503"/>
      <c r="I40" s="503"/>
      <c r="J40" s="505"/>
      <c r="K40" s="507"/>
      <c r="L40" s="509"/>
      <c r="M40" s="530"/>
      <c r="N40" s="532"/>
    </row>
    <row r="41" spans="1:14" s="2" customFormat="1" ht="24.95" customHeight="1" thickBot="1" x14ac:dyDescent="0.25">
      <c r="A41" s="648"/>
      <c r="B41" s="541"/>
      <c r="C41" s="512"/>
      <c r="D41" s="107" t="s">
        <v>18</v>
      </c>
      <c r="E41" s="108"/>
      <c r="F41" s="109">
        <f t="shared" si="1"/>
        <v>0</v>
      </c>
      <c r="G41" s="503"/>
      <c r="H41" s="503"/>
      <c r="I41" s="503"/>
      <c r="J41" s="505"/>
      <c r="K41" s="507"/>
      <c r="L41" s="509"/>
      <c r="M41" s="530"/>
      <c r="N41" s="532"/>
    </row>
    <row r="42" spans="1:14" s="2" customFormat="1" ht="24.95" customHeight="1" thickBot="1" x14ac:dyDescent="0.25">
      <c r="A42" s="648"/>
      <c r="B42" s="541"/>
      <c r="C42" s="512"/>
      <c r="D42" s="107" t="s">
        <v>19</v>
      </c>
      <c r="E42" s="108"/>
      <c r="F42" s="109">
        <f t="shared" si="1"/>
        <v>0</v>
      </c>
      <c r="G42" s="503"/>
      <c r="H42" s="503"/>
      <c r="I42" s="503"/>
      <c r="J42" s="505"/>
      <c r="K42" s="507"/>
      <c r="L42" s="509"/>
      <c r="M42" s="530"/>
      <c r="N42" s="532"/>
    </row>
    <row r="43" spans="1:14" s="2" customFormat="1" ht="24.95" customHeight="1" thickBot="1" x14ac:dyDescent="0.25">
      <c r="A43" s="648"/>
      <c r="B43" s="541"/>
      <c r="C43" s="512"/>
      <c r="D43" s="107" t="s">
        <v>20</v>
      </c>
      <c r="E43" s="108"/>
      <c r="F43" s="109">
        <f t="shared" si="1"/>
        <v>0</v>
      </c>
      <c r="G43" s="503"/>
      <c r="H43" s="503"/>
      <c r="I43" s="503"/>
      <c r="J43" s="505"/>
      <c r="K43" s="507"/>
      <c r="L43" s="509"/>
      <c r="M43" s="530"/>
      <c r="N43" s="532"/>
    </row>
    <row r="44" spans="1:14" s="2" customFormat="1" ht="24.95" customHeight="1" thickBot="1" x14ac:dyDescent="0.25">
      <c r="A44" s="648"/>
      <c r="B44" s="541"/>
      <c r="C44" s="512"/>
      <c r="D44" s="107" t="s">
        <v>21</v>
      </c>
      <c r="E44" s="108"/>
      <c r="F44" s="109">
        <f t="shared" si="1"/>
        <v>0</v>
      </c>
      <c r="G44" s="503"/>
      <c r="H44" s="503"/>
      <c r="I44" s="503"/>
      <c r="J44" s="505"/>
      <c r="K44" s="507"/>
      <c r="L44" s="509"/>
      <c r="M44" s="530"/>
      <c r="N44" s="532"/>
    </row>
    <row r="45" spans="1:14" s="2" customFormat="1" ht="24.95" customHeight="1" thickBot="1" x14ac:dyDescent="0.25">
      <c r="A45" s="648"/>
      <c r="B45" s="541"/>
      <c r="C45" s="512"/>
      <c r="D45" s="107" t="s">
        <v>22</v>
      </c>
      <c r="E45" s="108"/>
      <c r="F45" s="109">
        <f t="shared" si="1"/>
        <v>0</v>
      </c>
      <c r="G45" s="503"/>
      <c r="H45" s="503"/>
      <c r="I45" s="503"/>
      <c r="J45" s="505"/>
      <c r="K45" s="507"/>
      <c r="L45" s="509"/>
      <c r="M45" s="530"/>
      <c r="N45" s="532"/>
    </row>
    <row r="46" spans="1:14" s="2" customFormat="1" ht="24.95" customHeight="1" thickBot="1" x14ac:dyDescent="0.25">
      <c r="A46" s="648"/>
      <c r="B46" s="541"/>
      <c r="C46" s="513"/>
      <c r="D46" s="251" t="s">
        <v>23</v>
      </c>
      <c r="E46" s="252"/>
      <c r="F46" s="110">
        <f t="shared" si="1"/>
        <v>0</v>
      </c>
      <c r="G46" s="503"/>
      <c r="H46" s="503"/>
      <c r="I46" s="503"/>
      <c r="J46" s="505"/>
      <c r="K46" s="507"/>
      <c r="L46" s="509"/>
      <c r="M46" s="530"/>
      <c r="N46" s="532"/>
    </row>
    <row r="47" spans="1:14" s="2" customFormat="1" ht="24.95" customHeight="1" thickBot="1" x14ac:dyDescent="0.25">
      <c r="A47" s="648"/>
      <c r="B47" s="541"/>
      <c r="C47" s="512" t="s">
        <v>28</v>
      </c>
      <c r="D47" s="35" t="s">
        <v>14</v>
      </c>
      <c r="E47" s="262"/>
      <c r="F47" s="439">
        <f t="shared" si="1"/>
        <v>0</v>
      </c>
      <c r="G47" s="520">
        <f>J47*0.85</f>
        <v>1054</v>
      </c>
      <c r="H47" s="520">
        <f>J47*0.9</f>
        <v>1116</v>
      </c>
      <c r="I47" s="520">
        <f>J47*0.95</f>
        <v>1178</v>
      </c>
      <c r="J47" s="521">
        <v>1240</v>
      </c>
      <c r="K47" s="522">
        <f>J47*1.4</f>
        <v>1736</v>
      </c>
      <c r="L47" s="569">
        <v>15</v>
      </c>
      <c r="M47" s="570">
        <v>0.5</v>
      </c>
      <c r="N47" s="532"/>
    </row>
    <row r="48" spans="1:14" s="2" customFormat="1" ht="24.95" customHeight="1" thickBot="1" x14ac:dyDescent="0.25">
      <c r="A48" s="648"/>
      <c r="B48" s="541"/>
      <c r="C48" s="512"/>
      <c r="D48" s="31" t="s">
        <v>15</v>
      </c>
      <c r="E48" s="56"/>
      <c r="F48" s="355">
        <f t="shared" si="1"/>
        <v>0</v>
      </c>
      <c r="G48" s="503"/>
      <c r="H48" s="503"/>
      <c r="I48" s="503"/>
      <c r="J48" s="505"/>
      <c r="K48" s="507"/>
      <c r="L48" s="509"/>
      <c r="M48" s="530"/>
      <c r="N48" s="532"/>
    </row>
    <row r="49" spans="1:14" s="2" customFormat="1" ht="24.95" customHeight="1" thickBot="1" x14ac:dyDescent="0.25">
      <c r="A49" s="648"/>
      <c r="B49" s="541"/>
      <c r="C49" s="512"/>
      <c r="D49" s="107" t="s">
        <v>16</v>
      </c>
      <c r="E49" s="108"/>
      <c r="F49" s="446">
        <f t="shared" si="1"/>
        <v>0</v>
      </c>
      <c r="G49" s="503"/>
      <c r="H49" s="503"/>
      <c r="I49" s="503"/>
      <c r="J49" s="505"/>
      <c r="K49" s="507"/>
      <c r="L49" s="509"/>
      <c r="M49" s="530"/>
      <c r="N49" s="532"/>
    </row>
    <row r="50" spans="1:14" s="2" customFormat="1" ht="24.95" customHeight="1" thickBot="1" x14ac:dyDescent="0.25">
      <c r="A50" s="648"/>
      <c r="B50" s="541"/>
      <c r="C50" s="512"/>
      <c r="D50" s="31" t="s">
        <v>17</v>
      </c>
      <c r="E50" s="56"/>
      <c r="F50" s="355">
        <f t="shared" si="1"/>
        <v>0</v>
      </c>
      <c r="G50" s="503"/>
      <c r="H50" s="503"/>
      <c r="I50" s="503"/>
      <c r="J50" s="505"/>
      <c r="K50" s="507"/>
      <c r="L50" s="509"/>
      <c r="M50" s="530"/>
      <c r="N50" s="532"/>
    </row>
    <row r="51" spans="1:14" s="2" customFormat="1" ht="24.95" customHeight="1" thickBot="1" x14ac:dyDescent="0.25">
      <c r="A51" s="648"/>
      <c r="B51" s="541"/>
      <c r="C51" s="512"/>
      <c r="D51" s="107" t="s">
        <v>18</v>
      </c>
      <c r="E51" s="108"/>
      <c r="F51" s="446">
        <f t="shared" si="1"/>
        <v>0</v>
      </c>
      <c r="G51" s="503"/>
      <c r="H51" s="503"/>
      <c r="I51" s="503"/>
      <c r="J51" s="505"/>
      <c r="K51" s="507"/>
      <c r="L51" s="509"/>
      <c r="M51" s="530"/>
      <c r="N51" s="532"/>
    </row>
    <row r="52" spans="1:14" s="2" customFormat="1" ht="24.95" customHeight="1" thickBot="1" x14ac:dyDescent="0.25">
      <c r="A52" s="648"/>
      <c r="B52" s="541"/>
      <c r="C52" s="512"/>
      <c r="D52" s="31" t="s">
        <v>19</v>
      </c>
      <c r="E52" s="56"/>
      <c r="F52" s="355">
        <f t="shared" si="1"/>
        <v>0</v>
      </c>
      <c r="G52" s="503"/>
      <c r="H52" s="503"/>
      <c r="I52" s="503"/>
      <c r="J52" s="505"/>
      <c r="K52" s="507"/>
      <c r="L52" s="509"/>
      <c r="M52" s="530"/>
      <c r="N52" s="532"/>
    </row>
    <row r="53" spans="1:14" s="2" customFormat="1" ht="24.95" customHeight="1" thickBot="1" x14ac:dyDescent="0.25">
      <c r="A53" s="648"/>
      <c r="B53" s="541"/>
      <c r="C53" s="512"/>
      <c r="D53" s="107" t="s">
        <v>20</v>
      </c>
      <c r="E53" s="108"/>
      <c r="F53" s="446">
        <f t="shared" si="1"/>
        <v>0</v>
      </c>
      <c r="G53" s="503"/>
      <c r="H53" s="503"/>
      <c r="I53" s="503"/>
      <c r="J53" s="505"/>
      <c r="K53" s="507"/>
      <c r="L53" s="509"/>
      <c r="M53" s="530"/>
      <c r="N53" s="532"/>
    </row>
    <row r="54" spans="1:14" s="2" customFormat="1" ht="24.95" customHeight="1" thickBot="1" x14ac:dyDescent="0.25">
      <c r="A54" s="648"/>
      <c r="B54" s="541"/>
      <c r="C54" s="512"/>
      <c r="D54" s="31" t="s">
        <v>21</v>
      </c>
      <c r="E54" s="56"/>
      <c r="F54" s="355">
        <f t="shared" si="1"/>
        <v>0</v>
      </c>
      <c r="G54" s="503"/>
      <c r="H54" s="503"/>
      <c r="I54" s="503"/>
      <c r="J54" s="505"/>
      <c r="K54" s="507"/>
      <c r="L54" s="509"/>
      <c r="M54" s="530"/>
      <c r="N54" s="532"/>
    </row>
    <row r="55" spans="1:14" s="2" customFormat="1" ht="24.95" customHeight="1" thickBot="1" x14ac:dyDescent="0.25">
      <c r="A55" s="648"/>
      <c r="B55" s="541"/>
      <c r="C55" s="512"/>
      <c r="D55" s="31" t="s">
        <v>22</v>
      </c>
      <c r="E55" s="56"/>
      <c r="F55" s="355">
        <f t="shared" si="1"/>
        <v>0</v>
      </c>
      <c r="G55" s="503"/>
      <c r="H55" s="503"/>
      <c r="I55" s="503"/>
      <c r="J55" s="505"/>
      <c r="K55" s="507"/>
      <c r="L55" s="509"/>
      <c r="M55" s="530"/>
      <c r="N55" s="532"/>
    </row>
    <row r="56" spans="1:14" s="2" customFormat="1" ht="24.95" customHeight="1" thickBot="1" x14ac:dyDescent="0.25">
      <c r="A56" s="648"/>
      <c r="B56" s="541"/>
      <c r="C56" s="512"/>
      <c r="D56" s="39" t="s">
        <v>23</v>
      </c>
      <c r="E56" s="418"/>
      <c r="F56" s="417">
        <f t="shared" si="1"/>
        <v>0</v>
      </c>
      <c r="G56" s="504"/>
      <c r="H56" s="504"/>
      <c r="I56" s="504"/>
      <c r="J56" s="506"/>
      <c r="K56" s="508"/>
      <c r="L56" s="510"/>
      <c r="M56" s="531"/>
      <c r="N56" s="532"/>
    </row>
    <row r="57" spans="1:14" s="2" customFormat="1" ht="24.95" customHeight="1" thickBot="1" x14ac:dyDescent="0.25">
      <c r="A57" s="648"/>
      <c r="B57" s="541"/>
      <c r="C57" s="664" t="s">
        <v>29</v>
      </c>
      <c r="D57" s="276" t="s">
        <v>14</v>
      </c>
      <c r="E57" s="277"/>
      <c r="F57" s="275">
        <f t="shared" si="1"/>
        <v>0</v>
      </c>
      <c r="G57" s="503">
        <f>J57*0.85</f>
        <v>1054</v>
      </c>
      <c r="H57" s="503">
        <f>J57*0.9</f>
        <v>1116</v>
      </c>
      <c r="I57" s="503">
        <f>J57*0.95</f>
        <v>1178</v>
      </c>
      <c r="J57" s="505">
        <v>1240</v>
      </c>
      <c r="K57" s="507">
        <f>J57*1.4</f>
        <v>1736</v>
      </c>
      <c r="L57" s="569">
        <v>15</v>
      </c>
      <c r="M57" s="530">
        <v>0.5</v>
      </c>
      <c r="N57" s="532"/>
    </row>
    <row r="58" spans="1:14" s="2" customFormat="1" ht="24.95" customHeight="1" thickBot="1" x14ac:dyDescent="0.25">
      <c r="A58" s="648"/>
      <c r="B58" s="541"/>
      <c r="C58" s="665"/>
      <c r="D58" s="107" t="s">
        <v>15</v>
      </c>
      <c r="E58" s="108"/>
      <c r="F58" s="350">
        <f t="shared" si="1"/>
        <v>0</v>
      </c>
      <c r="G58" s="503"/>
      <c r="H58" s="503"/>
      <c r="I58" s="503"/>
      <c r="J58" s="505"/>
      <c r="K58" s="507"/>
      <c r="L58" s="509"/>
      <c r="M58" s="530"/>
      <c r="N58" s="532"/>
    </row>
    <row r="59" spans="1:14" s="2" customFormat="1" ht="24.95" customHeight="1" thickBot="1" x14ac:dyDescent="0.25">
      <c r="A59" s="648"/>
      <c r="B59" s="541"/>
      <c r="C59" s="665"/>
      <c r="D59" s="107" t="s">
        <v>16</v>
      </c>
      <c r="E59" s="108"/>
      <c r="F59" s="278">
        <f t="shared" si="1"/>
        <v>0</v>
      </c>
      <c r="G59" s="503"/>
      <c r="H59" s="503"/>
      <c r="I59" s="503"/>
      <c r="J59" s="505"/>
      <c r="K59" s="507"/>
      <c r="L59" s="509"/>
      <c r="M59" s="530"/>
      <c r="N59" s="532"/>
    </row>
    <row r="60" spans="1:14" s="2" customFormat="1" ht="24.95" customHeight="1" thickBot="1" x14ac:dyDescent="0.25">
      <c r="A60" s="648"/>
      <c r="B60" s="541"/>
      <c r="C60" s="665"/>
      <c r="D60" s="107" t="s">
        <v>17</v>
      </c>
      <c r="E60" s="108"/>
      <c r="F60" s="278">
        <f t="shared" si="1"/>
        <v>0</v>
      </c>
      <c r="G60" s="503"/>
      <c r="H60" s="503"/>
      <c r="I60" s="503"/>
      <c r="J60" s="505"/>
      <c r="K60" s="507"/>
      <c r="L60" s="509"/>
      <c r="M60" s="530"/>
      <c r="N60" s="532"/>
    </row>
    <row r="61" spans="1:14" s="2" customFormat="1" ht="24.95" customHeight="1" thickBot="1" x14ac:dyDescent="0.25">
      <c r="A61" s="648"/>
      <c r="B61" s="541"/>
      <c r="C61" s="665"/>
      <c r="D61" s="107" t="s">
        <v>18</v>
      </c>
      <c r="E61" s="108"/>
      <c r="F61" s="278">
        <f t="shared" si="1"/>
        <v>0</v>
      </c>
      <c r="G61" s="503"/>
      <c r="H61" s="503"/>
      <c r="I61" s="503"/>
      <c r="J61" s="505"/>
      <c r="K61" s="507"/>
      <c r="L61" s="509"/>
      <c r="M61" s="530"/>
      <c r="N61" s="532"/>
    </row>
    <row r="62" spans="1:14" s="2" customFormat="1" ht="24.95" customHeight="1" thickBot="1" x14ac:dyDescent="0.25">
      <c r="A62" s="648"/>
      <c r="B62" s="541"/>
      <c r="C62" s="665"/>
      <c r="D62" s="107" t="s">
        <v>19</v>
      </c>
      <c r="E62" s="108"/>
      <c r="F62" s="295">
        <f t="shared" si="1"/>
        <v>0</v>
      </c>
      <c r="G62" s="503"/>
      <c r="H62" s="503"/>
      <c r="I62" s="503"/>
      <c r="J62" s="505"/>
      <c r="K62" s="507"/>
      <c r="L62" s="509"/>
      <c r="M62" s="530"/>
      <c r="N62" s="532"/>
    </row>
    <row r="63" spans="1:14" s="2" customFormat="1" ht="24.95" customHeight="1" thickBot="1" x14ac:dyDescent="0.25">
      <c r="A63" s="648"/>
      <c r="B63" s="541"/>
      <c r="C63" s="665"/>
      <c r="D63" s="107" t="s">
        <v>20</v>
      </c>
      <c r="E63" s="108"/>
      <c r="F63" s="295">
        <f t="shared" si="1"/>
        <v>0</v>
      </c>
      <c r="G63" s="503"/>
      <c r="H63" s="503"/>
      <c r="I63" s="503"/>
      <c r="J63" s="505"/>
      <c r="K63" s="507"/>
      <c r="L63" s="509"/>
      <c r="M63" s="530"/>
      <c r="N63" s="532"/>
    </row>
    <row r="64" spans="1:14" s="2" customFormat="1" ht="24.95" customHeight="1" thickBot="1" x14ac:dyDescent="0.25">
      <c r="A64" s="648"/>
      <c r="B64" s="541"/>
      <c r="C64" s="665"/>
      <c r="D64" s="107" t="s">
        <v>21</v>
      </c>
      <c r="E64" s="108"/>
      <c r="F64" s="295">
        <f t="shared" si="1"/>
        <v>0</v>
      </c>
      <c r="G64" s="503"/>
      <c r="H64" s="503"/>
      <c r="I64" s="503"/>
      <c r="J64" s="505"/>
      <c r="K64" s="507"/>
      <c r="L64" s="509"/>
      <c r="M64" s="530"/>
      <c r="N64" s="532"/>
    </row>
    <row r="65" spans="1:14" s="2" customFormat="1" ht="24.95" customHeight="1" thickBot="1" x14ac:dyDescent="0.25">
      <c r="A65" s="648"/>
      <c r="B65" s="541"/>
      <c r="C65" s="665"/>
      <c r="D65" s="31" t="s">
        <v>22</v>
      </c>
      <c r="E65" s="56"/>
      <c r="F65" s="263">
        <f t="shared" si="1"/>
        <v>0</v>
      </c>
      <c r="G65" s="503"/>
      <c r="H65" s="503"/>
      <c r="I65" s="503"/>
      <c r="J65" s="505"/>
      <c r="K65" s="507"/>
      <c r="L65" s="509"/>
      <c r="M65" s="530"/>
      <c r="N65" s="532"/>
    </row>
    <row r="66" spans="1:14" s="2" customFormat="1" ht="24.95" customHeight="1" thickBot="1" x14ac:dyDescent="0.25">
      <c r="A66" s="648"/>
      <c r="B66" s="541"/>
      <c r="C66" s="667"/>
      <c r="D66" s="290" t="s">
        <v>23</v>
      </c>
      <c r="E66" s="291"/>
      <c r="F66" s="297">
        <f t="shared" si="1"/>
        <v>0</v>
      </c>
      <c r="G66" s="503"/>
      <c r="H66" s="503"/>
      <c r="I66" s="503"/>
      <c r="J66" s="505"/>
      <c r="K66" s="507"/>
      <c r="L66" s="509"/>
      <c r="M66" s="530"/>
      <c r="N66" s="532"/>
    </row>
    <row r="67" spans="1:14" s="2" customFormat="1" ht="24.95" customHeight="1" thickBot="1" x14ac:dyDescent="0.25">
      <c r="A67" s="648"/>
      <c r="B67" s="541"/>
      <c r="C67" s="512" t="s">
        <v>54</v>
      </c>
      <c r="D67" s="119" t="s">
        <v>14</v>
      </c>
      <c r="E67" s="454"/>
      <c r="F67" s="460">
        <f t="shared" si="1"/>
        <v>0</v>
      </c>
      <c r="G67" s="520">
        <f>J67*0.85</f>
        <v>1054</v>
      </c>
      <c r="H67" s="520">
        <f>J67*0.9</f>
        <v>1116</v>
      </c>
      <c r="I67" s="520">
        <f>J67*0.95</f>
        <v>1178</v>
      </c>
      <c r="J67" s="521">
        <v>1240</v>
      </c>
      <c r="K67" s="522">
        <f>J67*1.4</f>
        <v>1736</v>
      </c>
      <c r="L67" s="569">
        <v>15</v>
      </c>
      <c r="M67" s="570">
        <v>0.5</v>
      </c>
      <c r="N67" s="532"/>
    </row>
    <row r="68" spans="1:14" s="2" customFormat="1" ht="24.95" customHeight="1" thickBot="1" x14ac:dyDescent="0.25">
      <c r="A68" s="648"/>
      <c r="B68" s="541"/>
      <c r="C68" s="512"/>
      <c r="D68" s="107" t="s">
        <v>15</v>
      </c>
      <c r="E68" s="108"/>
      <c r="F68" s="278">
        <f t="shared" si="1"/>
        <v>0</v>
      </c>
      <c r="G68" s="503"/>
      <c r="H68" s="503"/>
      <c r="I68" s="503"/>
      <c r="J68" s="505"/>
      <c r="K68" s="507"/>
      <c r="L68" s="509"/>
      <c r="M68" s="530"/>
      <c r="N68" s="532"/>
    </row>
    <row r="69" spans="1:14" s="2" customFormat="1" ht="24.95" customHeight="1" thickBot="1" x14ac:dyDescent="0.25">
      <c r="A69" s="648"/>
      <c r="B69" s="541"/>
      <c r="C69" s="512"/>
      <c r="D69" s="31" t="s">
        <v>16</v>
      </c>
      <c r="E69" s="56"/>
      <c r="F69" s="263">
        <f t="shared" si="1"/>
        <v>0</v>
      </c>
      <c r="G69" s="503"/>
      <c r="H69" s="503"/>
      <c r="I69" s="503"/>
      <c r="J69" s="505"/>
      <c r="K69" s="507"/>
      <c r="L69" s="509"/>
      <c r="M69" s="530"/>
      <c r="N69" s="532"/>
    </row>
    <row r="70" spans="1:14" s="2" customFormat="1" ht="24.95" customHeight="1" thickBot="1" x14ac:dyDescent="0.25">
      <c r="A70" s="648"/>
      <c r="B70" s="541"/>
      <c r="C70" s="512"/>
      <c r="D70" s="107" t="s">
        <v>17</v>
      </c>
      <c r="E70" s="108"/>
      <c r="F70" s="278">
        <f t="shared" si="1"/>
        <v>0</v>
      </c>
      <c r="G70" s="503"/>
      <c r="H70" s="503"/>
      <c r="I70" s="503"/>
      <c r="J70" s="505"/>
      <c r="K70" s="507"/>
      <c r="L70" s="509"/>
      <c r="M70" s="530"/>
      <c r="N70" s="532"/>
    </row>
    <row r="71" spans="1:14" s="2" customFormat="1" ht="24.95" customHeight="1" thickBot="1" x14ac:dyDescent="0.25">
      <c r="A71" s="648"/>
      <c r="B71" s="541"/>
      <c r="C71" s="512"/>
      <c r="D71" s="107" t="s">
        <v>18</v>
      </c>
      <c r="E71" s="108"/>
      <c r="F71" s="278">
        <f t="shared" ref="F71:F102" si="2">E71*$J$7</f>
        <v>0</v>
      </c>
      <c r="G71" s="503"/>
      <c r="H71" s="503"/>
      <c r="I71" s="503"/>
      <c r="J71" s="505"/>
      <c r="K71" s="507"/>
      <c r="L71" s="509"/>
      <c r="M71" s="530"/>
      <c r="N71" s="532"/>
    </row>
    <row r="72" spans="1:14" s="2" customFormat="1" ht="24.95" customHeight="1" thickBot="1" x14ac:dyDescent="0.25">
      <c r="A72" s="648"/>
      <c r="B72" s="541"/>
      <c r="C72" s="512"/>
      <c r="D72" s="107" t="s">
        <v>19</v>
      </c>
      <c r="E72" s="108"/>
      <c r="F72" s="334">
        <f t="shared" si="2"/>
        <v>0</v>
      </c>
      <c r="G72" s="503"/>
      <c r="H72" s="503"/>
      <c r="I72" s="503"/>
      <c r="J72" s="505"/>
      <c r="K72" s="507"/>
      <c r="L72" s="509"/>
      <c r="M72" s="530"/>
      <c r="N72" s="532"/>
    </row>
    <row r="73" spans="1:14" s="2" customFormat="1" ht="24.95" customHeight="1" thickBot="1" x14ac:dyDescent="0.25">
      <c r="A73" s="648"/>
      <c r="B73" s="541"/>
      <c r="C73" s="512"/>
      <c r="D73" s="107" t="s">
        <v>20</v>
      </c>
      <c r="E73" s="108"/>
      <c r="F73" s="295">
        <f t="shared" si="2"/>
        <v>0</v>
      </c>
      <c r="G73" s="503"/>
      <c r="H73" s="503"/>
      <c r="I73" s="503"/>
      <c r="J73" s="505"/>
      <c r="K73" s="507"/>
      <c r="L73" s="509"/>
      <c r="M73" s="530"/>
      <c r="N73" s="532"/>
    </row>
    <row r="74" spans="1:14" s="2" customFormat="1" ht="24.95" customHeight="1" thickBot="1" x14ac:dyDescent="0.25">
      <c r="A74" s="648"/>
      <c r="B74" s="541"/>
      <c r="C74" s="512"/>
      <c r="D74" s="31" t="s">
        <v>21</v>
      </c>
      <c r="E74" s="56"/>
      <c r="F74" s="263">
        <f t="shared" si="2"/>
        <v>0</v>
      </c>
      <c r="G74" s="503"/>
      <c r="H74" s="503"/>
      <c r="I74" s="503"/>
      <c r="J74" s="505"/>
      <c r="K74" s="507"/>
      <c r="L74" s="509"/>
      <c r="M74" s="530"/>
      <c r="N74" s="532"/>
    </row>
    <row r="75" spans="1:14" s="2" customFormat="1" ht="24.95" customHeight="1" thickBot="1" x14ac:dyDescent="0.25">
      <c r="A75" s="648"/>
      <c r="B75" s="541"/>
      <c r="C75" s="512"/>
      <c r="D75" s="31" t="s">
        <v>22</v>
      </c>
      <c r="E75" s="56"/>
      <c r="F75" s="40">
        <f t="shared" si="2"/>
        <v>0</v>
      </c>
      <c r="G75" s="503"/>
      <c r="H75" s="503"/>
      <c r="I75" s="503"/>
      <c r="J75" s="505"/>
      <c r="K75" s="507"/>
      <c r="L75" s="509"/>
      <c r="M75" s="530"/>
      <c r="N75" s="532"/>
    </row>
    <row r="76" spans="1:14" s="2" customFormat="1" ht="24.95" customHeight="1" thickBot="1" x14ac:dyDescent="0.25">
      <c r="A76" s="648"/>
      <c r="B76" s="541"/>
      <c r="C76" s="512"/>
      <c r="D76" s="118" t="s">
        <v>23</v>
      </c>
      <c r="E76" s="291"/>
      <c r="F76" s="297">
        <f t="shared" si="2"/>
        <v>0</v>
      </c>
      <c r="G76" s="504"/>
      <c r="H76" s="504"/>
      <c r="I76" s="504"/>
      <c r="J76" s="506"/>
      <c r="K76" s="508"/>
      <c r="L76" s="510"/>
      <c r="M76" s="531"/>
      <c r="N76" s="532"/>
    </row>
    <row r="77" spans="1:14" s="2" customFormat="1" ht="24.95" customHeight="1" thickBot="1" x14ac:dyDescent="0.25">
      <c r="A77" s="648"/>
      <c r="B77" s="541"/>
      <c r="C77" s="511" t="s">
        <v>30</v>
      </c>
      <c r="D77" s="440" t="s">
        <v>14</v>
      </c>
      <c r="E77" s="445"/>
      <c r="F77" s="434">
        <f t="shared" si="2"/>
        <v>0</v>
      </c>
      <c r="G77" s="503">
        <f>J77*0.85</f>
        <v>1054</v>
      </c>
      <c r="H77" s="503">
        <f>J77*0.9</f>
        <v>1116</v>
      </c>
      <c r="I77" s="503">
        <f>J77*0.95</f>
        <v>1178</v>
      </c>
      <c r="J77" s="505">
        <v>1240</v>
      </c>
      <c r="K77" s="507">
        <f>J77*1.4</f>
        <v>1736</v>
      </c>
      <c r="L77" s="569">
        <v>15</v>
      </c>
      <c r="M77" s="530">
        <v>0.5</v>
      </c>
      <c r="N77" s="532"/>
    </row>
    <row r="78" spans="1:14" s="2" customFormat="1" ht="24.95" customHeight="1" thickBot="1" x14ac:dyDescent="0.25">
      <c r="A78" s="648"/>
      <c r="B78" s="541"/>
      <c r="C78" s="512"/>
      <c r="D78" s="31" t="s">
        <v>15</v>
      </c>
      <c r="E78" s="56"/>
      <c r="F78" s="355">
        <f t="shared" si="2"/>
        <v>0</v>
      </c>
      <c r="G78" s="503"/>
      <c r="H78" s="503"/>
      <c r="I78" s="503"/>
      <c r="J78" s="505"/>
      <c r="K78" s="507"/>
      <c r="L78" s="509"/>
      <c r="M78" s="530"/>
      <c r="N78" s="532"/>
    </row>
    <row r="79" spans="1:14" s="2" customFormat="1" ht="24.95" customHeight="1" thickBot="1" x14ac:dyDescent="0.25">
      <c r="A79" s="648"/>
      <c r="B79" s="541"/>
      <c r="C79" s="512"/>
      <c r="D79" s="107" t="s">
        <v>16</v>
      </c>
      <c r="E79" s="108"/>
      <c r="F79" s="446">
        <f t="shared" si="2"/>
        <v>0</v>
      </c>
      <c r="G79" s="503"/>
      <c r="H79" s="503"/>
      <c r="I79" s="503"/>
      <c r="J79" s="505"/>
      <c r="K79" s="507"/>
      <c r="L79" s="509"/>
      <c r="M79" s="530"/>
      <c r="N79" s="532"/>
    </row>
    <row r="80" spans="1:14" s="2" customFormat="1" ht="24.95" customHeight="1" thickBot="1" x14ac:dyDescent="0.25">
      <c r="A80" s="648"/>
      <c r="B80" s="541"/>
      <c r="C80" s="512"/>
      <c r="D80" s="107" t="s">
        <v>17</v>
      </c>
      <c r="E80" s="108"/>
      <c r="F80" s="455">
        <f t="shared" si="2"/>
        <v>0</v>
      </c>
      <c r="G80" s="503"/>
      <c r="H80" s="503"/>
      <c r="I80" s="503"/>
      <c r="J80" s="505"/>
      <c r="K80" s="507"/>
      <c r="L80" s="509"/>
      <c r="M80" s="530"/>
      <c r="N80" s="532"/>
    </row>
    <row r="81" spans="1:14" s="2" customFormat="1" ht="24.95" customHeight="1" thickBot="1" x14ac:dyDescent="0.25">
      <c r="A81" s="648"/>
      <c r="B81" s="541"/>
      <c r="C81" s="512"/>
      <c r="D81" s="107" t="s">
        <v>18</v>
      </c>
      <c r="E81" s="108"/>
      <c r="F81" s="455">
        <f t="shared" si="2"/>
        <v>0</v>
      </c>
      <c r="G81" s="503"/>
      <c r="H81" s="503"/>
      <c r="I81" s="503"/>
      <c r="J81" s="505"/>
      <c r="K81" s="507"/>
      <c r="L81" s="509"/>
      <c r="M81" s="530"/>
      <c r="N81" s="532"/>
    </row>
    <row r="82" spans="1:14" s="2" customFormat="1" ht="24.95" customHeight="1" thickBot="1" x14ac:dyDescent="0.25">
      <c r="A82" s="648"/>
      <c r="B82" s="541"/>
      <c r="C82" s="512"/>
      <c r="D82" s="107" t="s">
        <v>19</v>
      </c>
      <c r="E82" s="108"/>
      <c r="F82" s="455">
        <f t="shared" si="2"/>
        <v>0</v>
      </c>
      <c r="G82" s="503"/>
      <c r="H82" s="503"/>
      <c r="I82" s="503"/>
      <c r="J82" s="505"/>
      <c r="K82" s="507"/>
      <c r="L82" s="509"/>
      <c r="M82" s="530"/>
      <c r="N82" s="532"/>
    </row>
    <row r="83" spans="1:14" s="2" customFormat="1" ht="24.95" customHeight="1" thickBot="1" x14ac:dyDescent="0.25">
      <c r="A83" s="648"/>
      <c r="B83" s="541"/>
      <c r="C83" s="512"/>
      <c r="D83" s="107" t="s">
        <v>20</v>
      </c>
      <c r="E83" s="108"/>
      <c r="F83" s="455">
        <f t="shared" si="2"/>
        <v>0</v>
      </c>
      <c r="G83" s="503"/>
      <c r="H83" s="503"/>
      <c r="I83" s="503"/>
      <c r="J83" s="505"/>
      <c r="K83" s="507"/>
      <c r="L83" s="509"/>
      <c r="M83" s="530"/>
      <c r="N83" s="532"/>
    </row>
    <row r="84" spans="1:14" s="2" customFormat="1" ht="24.95" customHeight="1" thickBot="1" x14ac:dyDescent="0.25">
      <c r="A84" s="648"/>
      <c r="B84" s="541"/>
      <c r="C84" s="512"/>
      <c r="D84" s="107" t="s">
        <v>21</v>
      </c>
      <c r="E84" s="108"/>
      <c r="F84" s="455">
        <f t="shared" si="2"/>
        <v>0</v>
      </c>
      <c r="G84" s="503"/>
      <c r="H84" s="503"/>
      <c r="I84" s="503"/>
      <c r="J84" s="505"/>
      <c r="K84" s="507"/>
      <c r="L84" s="509"/>
      <c r="M84" s="530"/>
      <c r="N84" s="532"/>
    </row>
    <row r="85" spans="1:14" s="2" customFormat="1" ht="24.95" customHeight="1" thickBot="1" x14ac:dyDescent="0.25">
      <c r="A85" s="648"/>
      <c r="B85" s="541"/>
      <c r="C85" s="512"/>
      <c r="D85" s="31" t="s">
        <v>22</v>
      </c>
      <c r="E85" s="56"/>
      <c r="F85" s="355">
        <f t="shared" si="2"/>
        <v>0</v>
      </c>
      <c r="G85" s="503"/>
      <c r="H85" s="503"/>
      <c r="I85" s="503"/>
      <c r="J85" s="505"/>
      <c r="K85" s="507"/>
      <c r="L85" s="509"/>
      <c r="M85" s="530"/>
      <c r="N85" s="532"/>
    </row>
    <row r="86" spans="1:14" s="2" customFormat="1" ht="24.95" customHeight="1" thickBot="1" x14ac:dyDescent="0.25">
      <c r="A86" s="648"/>
      <c r="B86" s="541"/>
      <c r="C86" s="513"/>
      <c r="D86" s="431" t="s">
        <v>23</v>
      </c>
      <c r="E86" s="447"/>
      <c r="F86" s="448">
        <f t="shared" si="2"/>
        <v>0</v>
      </c>
      <c r="G86" s="503"/>
      <c r="H86" s="503"/>
      <c r="I86" s="503"/>
      <c r="J86" s="505"/>
      <c r="K86" s="507"/>
      <c r="L86" s="509"/>
      <c r="M86" s="530"/>
      <c r="N86" s="532"/>
    </row>
    <row r="87" spans="1:14" s="2" customFormat="1" ht="24.95" customHeight="1" thickBot="1" x14ac:dyDescent="0.25">
      <c r="A87" s="648"/>
      <c r="B87" s="541"/>
      <c r="C87" s="665" t="s">
        <v>53</v>
      </c>
      <c r="D87" s="119" t="s">
        <v>14</v>
      </c>
      <c r="E87" s="459"/>
      <c r="F87" s="460">
        <f t="shared" si="2"/>
        <v>0</v>
      </c>
      <c r="G87" s="520">
        <f>J87*0.85</f>
        <v>1054</v>
      </c>
      <c r="H87" s="520">
        <f>J87*0.9</f>
        <v>1116</v>
      </c>
      <c r="I87" s="520">
        <f>J87*0.95</f>
        <v>1178</v>
      </c>
      <c r="J87" s="521">
        <v>1240</v>
      </c>
      <c r="K87" s="522">
        <f>J87*1.4</f>
        <v>1736</v>
      </c>
      <c r="L87" s="569">
        <v>15</v>
      </c>
      <c r="M87" s="570">
        <v>0.5</v>
      </c>
      <c r="N87" s="532"/>
    </row>
    <row r="88" spans="1:14" s="2" customFormat="1" ht="24.95" customHeight="1" thickBot="1" x14ac:dyDescent="0.25">
      <c r="A88" s="648"/>
      <c r="B88" s="541"/>
      <c r="C88" s="665"/>
      <c r="D88" s="107" t="s">
        <v>15</v>
      </c>
      <c r="E88" s="108"/>
      <c r="F88" s="455">
        <f t="shared" si="2"/>
        <v>0</v>
      </c>
      <c r="G88" s="503"/>
      <c r="H88" s="503"/>
      <c r="I88" s="503"/>
      <c r="J88" s="505"/>
      <c r="K88" s="507"/>
      <c r="L88" s="509"/>
      <c r="M88" s="530"/>
      <c r="N88" s="532"/>
    </row>
    <row r="89" spans="1:14" s="2" customFormat="1" ht="24.95" customHeight="1" thickBot="1" x14ac:dyDescent="0.25">
      <c r="A89" s="648"/>
      <c r="B89" s="541"/>
      <c r="C89" s="665"/>
      <c r="D89" s="107" t="s">
        <v>16</v>
      </c>
      <c r="E89" s="108"/>
      <c r="F89" s="455">
        <f t="shared" si="2"/>
        <v>0</v>
      </c>
      <c r="G89" s="503"/>
      <c r="H89" s="503"/>
      <c r="I89" s="503"/>
      <c r="J89" s="505"/>
      <c r="K89" s="507"/>
      <c r="L89" s="509"/>
      <c r="M89" s="530"/>
      <c r="N89" s="532"/>
    </row>
    <row r="90" spans="1:14" s="2" customFormat="1" ht="24.95" customHeight="1" thickBot="1" x14ac:dyDescent="0.25">
      <c r="A90" s="648"/>
      <c r="B90" s="541"/>
      <c r="C90" s="665"/>
      <c r="D90" s="107" t="s">
        <v>17</v>
      </c>
      <c r="E90" s="108"/>
      <c r="F90" s="455">
        <f t="shared" si="2"/>
        <v>0</v>
      </c>
      <c r="G90" s="503"/>
      <c r="H90" s="503"/>
      <c r="I90" s="503"/>
      <c r="J90" s="505"/>
      <c r="K90" s="507"/>
      <c r="L90" s="509"/>
      <c r="M90" s="530"/>
      <c r="N90" s="532"/>
    </row>
    <row r="91" spans="1:14" s="2" customFormat="1" ht="24.95" customHeight="1" thickBot="1" x14ac:dyDescent="0.25">
      <c r="A91" s="648"/>
      <c r="B91" s="541"/>
      <c r="C91" s="665"/>
      <c r="D91" s="107" t="s">
        <v>18</v>
      </c>
      <c r="E91" s="108"/>
      <c r="F91" s="321">
        <f t="shared" si="2"/>
        <v>0</v>
      </c>
      <c r="G91" s="503"/>
      <c r="H91" s="503"/>
      <c r="I91" s="503"/>
      <c r="J91" s="505"/>
      <c r="K91" s="507"/>
      <c r="L91" s="509"/>
      <c r="M91" s="530"/>
      <c r="N91" s="532"/>
    </row>
    <row r="92" spans="1:14" s="2" customFormat="1" ht="24.95" customHeight="1" thickBot="1" x14ac:dyDescent="0.25">
      <c r="A92" s="648"/>
      <c r="B92" s="541"/>
      <c r="C92" s="665"/>
      <c r="D92" s="107" t="s">
        <v>19</v>
      </c>
      <c r="E92" s="108"/>
      <c r="F92" s="350">
        <f t="shared" si="2"/>
        <v>0</v>
      </c>
      <c r="G92" s="503"/>
      <c r="H92" s="503"/>
      <c r="I92" s="503"/>
      <c r="J92" s="505"/>
      <c r="K92" s="507"/>
      <c r="L92" s="509"/>
      <c r="M92" s="530"/>
      <c r="N92" s="532"/>
    </row>
    <row r="93" spans="1:14" s="2" customFormat="1" ht="24.95" customHeight="1" thickBot="1" x14ac:dyDescent="0.25">
      <c r="A93" s="648"/>
      <c r="B93" s="541"/>
      <c r="C93" s="665"/>
      <c r="D93" s="107" t="s">
        <v>20</v>
      </c>
      <c r="E93" s="108"/>
      <c r="F93" s="109">
        <f t="shared" si="2"/>
        <v>0</v>
      </c>
      <c r="G93" s="503"/>
      <c r="H93" s="503"/>
      <c r="I93" s="503"/>
      <c r="J93" s="505"/>
      <c r="K93" s="507"/>
      <c r="L93" s="509"/>
      <c r="M93" s="530"/>
      <c r="N93" s="532"/>
    </row>
    <row r="94" spans="1:14" s="2" customFormat="1" ht="24.95" customHeight="1" thickBot="1" x14ac:dyDescent="0.25">
      <c r="A94" s="648"/>
      <c r="B94" s="541"/>
      <c r="C94" s="665"/>
      <c r="D94" s="31" t="s">
        <v>21</v>
      </c>
      <c r="E94" s="56"/>
      <c r="F94" s="263">
        <f t="shared" si="2"/>
        <v>0</v>
      </c>
      <c r="G94" s="503"/>
      <c r="H94" s="503"/>
      <c r="I94" s="503"/>
      <c r="J94" s="505"/>
      <c r="K94" s="507"/>
      <c r="L94" s="509"/>
      <c r="M94" s="530"/>
      <c r="N94" s="532"/>
    </row>
    <row r="95" spans="1:14" s="2" customFormat="1" ht="24.95" customHeight="1" thickBot="1" x14ac:dyDescent="0.25">
      <c r="A95" s="648"/>
      <c r="B95" s="541"/>
      <c r="C95" s="665"/>
      <c r="D95" s="107" t="s">
        <v>22</v>
      </c>
      <c r="E95" s="108"/>
      <c r="F95" s="278">
        <f t="shared" si="2"/>
        <v>0</v>
      </c>
      <c r="G95" s="503"/>
      <c r="H95" s="503"/>
      <c r="I95" s="503"/>
      <c r="J95" s="505"/>
      <c r="K95" s="507"/>
      <c r="L95" s="509"/>
      <c r="M95" s="530"/>
      <c r="N95" s="532"/>
    </row>
    <row r="96" spans="1:14" s="2" customFormat="1" ht="24.95" customHeight="1" thickBot="1" x14ac:dyDescent="0.25">
      <c r="A96" s="648"/>
      <c r="B96" s="541"/>
      <c r="C96" s="665"/>
      <c r="D96" s="118" t="s">
        <v>23</v>
      </c>
      <c r="E96" s="458"/>
      <c r="F96" s="467">
        <f t="shared" si="2"/>
        <v>0</v>
      </c>
      <c r="G96" s="504"/>
      <c r="H96" s="504"/>
      <c r="I96" s="504"/>
      <c r="J96" s="506"/>
      <c r="K96" s="508"/>
      <c r="L96" s="510"/>
      <c r="M96" s="531"/>
      <c r="N96" s="532"/>
    </row>
    <row r="97" spans="1:14" s="2" customFormat="1" ht="24.95" customHeight="1" thickBot="1" x14ac:dyDescent="0.25">
      <c r="A97" s="648"/>
      <c r="B97" s="541"/>
      <c r="C97" s="511" t="s">
        <v>31</v>
      </c>
      <c r="D97" s="212" t="s">
        <v>14</v>
      </c>
      <c r="E97" s="111"/>
      <c r="F97" s="214">
        <f t="shared" si="2"/>
        <v>0</v>
      </c>
      <c r="G97" s="503">
        <f>J97*0.85</f>
        <v>1054</v>
      </c>
      <c r="H97" s="503">
        <f>J97*0.9</f>
        <v>1116</v>
      </c>
      <c r="I97" s="503">
        <f>J97*0.95</f>
        <v>1178</v>
      </c>
      <c r="J97" s="505">
        <v>1240</v>
      </c>
      <c r="K97" s="507">
        <f>J97*1.4</f>
        <v>1736</v>
      </c>
      <c r="L97" s="509">
        <v>15</v>
      </c>
      <c r="M97" s="530">
        <v>0.5</v>
      </c>
      <c r="N97" s="532"/>
    </row>
    <row r="98" spans="1:14" s="2" customFormat="1" ht="24.95" customHeight="1" thickBot="1" x14ac:dyDescent="0.25">
      <c r="A98" s="648"/>
      <c r="B98" s="541"/>
      <c r="C98" s="512"/>
      <c r="D98" s="31" t="s">
        <v>15</v>
      </c>
      <c r="E98" s="56"/>
      <c r="F98" s="40">
        <f t="shared" si="2"/>
        <v>0</v>
      </c>
      <c r="G98" s="503"/>
      <c r="H98" s="503"/>
      <c r="I98" s="503"/>
      <c r="J98" s="505"/>
      <c r="K98" s="507"/>
      <c r="L98" s="509"/>
      <c r="M98" s="530"/>
      <c r="N98" s="532"/>
    </row>
    <row r="99" spans="1:14" s="2" customFormat="1" ht="24.95" customHeight="1" thickBot="1" x14ac:dyDescent="0.25">
      <c r="A99" s="648"/>
      <c r="B99" s="541"/>
      <c r="C99" s="512"/>
      <c r="D99" s="107" t="s">
        <v>16</v>
      </c>
      <c r="E99" s="108"/>
      <c r="F99" s="109">
        <f t="shared" si="2"/>
        <v>0</v>
      </c>
      <c r="G99" s="503"/>
      <c r="H99" s="503"/>
      <c r="I99" s="503"/>
      <c r="J99" s="505"/>
      <c r="K99" s="507"/>
      <c r="L99" s="509"/>
      <c r="M99" s="530"/>
      <c r="N99" s="532"/>
    </row>
    <row r="100" spans="1:14" s="2" customFormat="1" ht="24.95" customHeight="1" thickBot="1" x14ac:dyDescent="0.25">
      <c r="A100" s="648"/>
      <c r="B100" s="541"/>
      <c r="C100" s="512"/>
      <c r="D100" s="31" t="s">
        <v>17</v>
      </c>
      <c r="E100" s="56"/>
      <c r="F100" s="40">
        <f t="shared" si="2"/>
        <v>0</v>
      </c>
      <c r="G100" s="503"/>
      <c r="H100" s="503"/>
      <c r="I100" s="503"/>
      <c r="J100" s="505"/>
      <c r="K100" s="507"/>
      <c r="L100" s="509"/>
      <c r="M100" s="530"/>
      <c r="N100" s="532"/>
    </row>
    <row r="101" spans="1:14" s="2" customFormat="1" ht="24.95" customHeight="1" thickBot="1" x14ac:dyDescent="0.25">
      <c r="A101" s="648"/>
      <c r="B101" s="541"/>
      <c r="C101" s="512"/>
      <c r="D101" s="107" t="s">
        <v>18</v>
      </c>
      <c r="E101" s="108"/>
      <c r="F101" s="109">
        <f t="shared" si="2"/>
        <v>0</v>
      </c>
      <c r="G101" s="503"/>
      <c r="H101" s="503"/>
      <c r="I101" s="503"/>
      <c r="J101" s="505"/>
      <c r="K101" s="507"/>
      <c r="L101" s="509"/>
      <c r="M101" s="530"/>
      <c r="N101" s="532"/>
    </row>
    <row r="102" spans="1:14" s="2" customFormat="1" ht="24.95" customHeight="1" thickBot="1" x14ac:dyDescent="0.25">
      <c r="A102" s="648"/>
      <c r="B102" s="541"/>
      <c r="C102" s="512"/>
      <c r="D102" s="107" t="s">
        <v>19</v>
      </c>
      <c r="E102" s="108"/>
      <c r="F102" s="321">
        <f t="shared" si="2"/>
        <v>0</v>
      </c>
      <c r="G102" s="503"/>
      <c r="H102" s="503"/>
      <c r="I102" s="503"/>
      <c r="J102" s="505"/>
      <c r="K102" s="507"/>
      <c r="L102" s="509"/>
      <c r="M102" s="530"/>
      <c r="N102" s="532"/>
    </row>
    <row r="103" spans="1:14" s="2" customFormat="1" ht="24.95" customHeight="1" thickBot="1" x14ac:dyDescent="0.25">
      <c r="A103" s="648"/>
      <c r="B103" s="541"/>
      <c r="C103" s="512"/>
      <c r="D103" s="107" t="s">
        <v>20</v>
      </c>
      <c r="E103" s="108"/>
      <c r="F103" s="109">
        <f t="shared" ref="F103:F116" si="3">E103*$J$7</f>
        <v>0</v>
      </c>
      <c r="G103" s="503"/>
      <c r="H103" s="503"/>
      <c r="I103" s="503"/>
      <c r="J103" s="505"/>
      <c r="K103" s="507"/>
      <c r="L103" s="509"/>
      <c r="M103" s="530"/>
      <c r="N103" s="532"/>
    </row>
    <row r="104" spans="1:14" s="2" customFormat="1" ht="24.95" customHeight="1" thickBot="1" x14ac:dyDescent="0.25">
      <c r="A104" s="648"/>
      <c r="B104" s="541"/>
      <c r="C104" s="512"/>
      <c r="D104" s="107" t="s">
        <v>21</v>
      </c>
      <c r="E104" s="108"/>
      <c r="F104" s="109">
        <f t="shared" si="3"/>
        <v>0</v>
      </c>
      <c r="G104" s="503"/>
      <c r="H104" s="503"/>
      <c r="I104" s="503"/>
      <c r="J104" s="505"/>
      <c r="K104" s="507"/>
      <c r="L104" s="509"/>
      <c r="M104" s="530"/>
      <c r="N104" s="532"/>
    </row>
    <row r="105" spans="1:14" s="2" customFormat="1" ht="24.95" customHeight="1" thickBot="1" x14ac:dyDescent="0.25">
      <c r="A105" s="648"/>
      <c r="B105" s="541"/>
      <c r="C105" s="512"/>
      <c r="D105" s="31" t="s">
        <v>22</v>
      </c>
      <c r="E105" s="56"/>
      <c r="F105" s="40">
        <f t="shared" si="3"/>
        <v>0</v>
      </c>
      <c r="G105" s="503"/>
      <c r="H105" s="503"/>
      <c r="I105" s="503"/>
      <c r="J105" s="505"/>
      <c r="K105" s="507"/>
      <c r="L105" s="509"/>
      <c r="M105" s="530"/>
      <c r="N105" s="532"/>
    </row>
    <row r="106" spans="1:14" s="2" customFormat="1" ht="24.95" customHeight="1" thickBot="1" x14ac:dyDescent="0.25">
      <c r="A106" s="648"/>
      <c r="B106" s="541"/>
      <c r="C106" s="513"/>
      <c r="D106" s="219" t="s">
        <v>23</v>
      </c>
      <c r="E106" s="121"/>
      <c r="F106" s="110">
        <f t="shared" si="3"/>
        <v>0</v>
      </c>
      <c r="G106" s="503"/>
      <c r="H106" s="503"/>
      <c r="I106" s="503"/>
      <c r="J106" s="505"/>
      <c r="K106" s="507"/>
      <c r="L106" s="509"/>
      <c r="M106" s="530"/>
      <c r="N106" s="532"/>
    </row>
    <row r="107" spans="1:14" s="2" customFormat="1" ht="24.95" customHeight="1" thickBot="1" x14ac:dyDescent="0.25">
      <c r="A107" s="648"/>
      <c r="B107" s="541"/>
      <c r="C107" s="664" t="s">
        <v>32</v>
      </c>
      <c r="D107" s="119" t="s">
        <v>14</v>
      </c>
      <c r="E107" s="213"/>
      <c r="F107" s="214">
        <f t="shared" si="3"/>
        <v>0</v>
      </c>
      <c r="G107" s="520">
        <f>J107*0.85</f>
        <v>1054</v>
      </c>
      <c r="H107" s="520">
        <f>J107*0.9</f>
        <v>1116</v>
      </c>
      <c r="I107" s="520">
        <f>J107*0.95</f>
        <v>1178</v>
      </c>
      <c r="J107" s="521">
        <v>1240</v>
      </c>
      <c r="K107" s="522">
        <f>J107*1.4</f>
        <v>1736</v>
      </c>
      <c r="L107" s="569">
        <v>15</v>
      </c>
      <c r="M107" s="570">
        <v>0.5</v>
      </c>
      <c r="N107" s="532"/>
    </row>
    <row r="108" spans="1:14" s="2" customFormat="1" ht="24.95" customHeight="1" thickBot="1" x14ac:dyDescent="0.25">
      <c r="A108" s="648"/>
      <c r="B108" s="541"/>
      <c r="C108" s="665"/>
      <c r="D108" s="107" t="s">
        <v>15</v>
      </c>
      <c r="E108" s="108"/>
      <c r="F108" s="455">
        <f t="shared" si="3"/>
        <v>0</v>
      </c>
      <c r="G108" s="503"/>
      <c r="H108" s="503"/>
      <c r="I108" s="503"/>
      <c r="J108" s="505"/>
      <c r="K108" s="507"/>
      <c r="L108" s="509"/>
      <c r="M108" s="530"/>
      <c r="N108" s="532"/>
    </row>
    <row r="109" spans="1:14" s="2" customFormat="1" ht="24.95" customHeight="1" thickBot="1" x14ac:dyDescent="0.25">
      <c r="A109" s="648"/>
      <c r="B109" s="541"/>
      <c r="C109" s="665"/>
      <c r="D109" s="107" t="s">
        <v>16</v>
      </c>
      <c r="E109" s="108"/>
      <c r="F109" s="455">
        <f t="shared" si="3"/>
        <v>0</v>
      </c>
      <c r="G109" s="503"/>
      <c r="H109" s="503"/>
      <c r="I109" s="503"/>
      <c r="J109" s="505"/>
      <c r="K109" s="507"/>
      <c r="L109" s="509"/>
      <c r="M109" s="530"/>
      <c r="N109" s="532"/>
    </row>
    <row r="110" spans="1:14" s="2" customFormat="1" ht="24.95" customHeight="1" thickBot="1" x14ac:dyDescent="0.25">
      <c r="A110" s="648"/>
      <c r="B110" s="541"/>
      <c r="C110" s="665"/>
      <c r="D110" s="107" t="s">
        <v>17</v>
      </c>
      <c r="E110" s="108"/>
      <c r="F110" s="455">
        <f t="shared" si="3"/>
        <v>0</v>
      </c>
      <c r="G110" s="503"/>
      <c r="H110" s="503"/>
      <c r="I110" s="503"/>
      <c r="J110" s="505"/>
      <c r="K110" s="507"/>
      <c r="L110" s="509"/>
      <c r="M110" s="530"/>
      <c r="N110" s="532"/>
    </row>
    <row r="111" spans="1:14" s="2" customFormat="1" ht="24.95" customHeight="1" thickBot="1" x14ac:dyDescent="0.25">
      <c r="A111" s="648"/>
      <c r="B111" s="541"/>
      <c r="C111" s="665"/>
      <c r="D111" s="107" t="s">
        <v>18</v>
      </c>
      <c r="E111" s="108"/>
      <c r="F111" s="455">
        <f t="shared" si="3"/>
        <v>0</v>
      </c>
      <c r="G111" s="503"/>
      <c r="H111" s="503"/>
      <c r="I111" s="503"/>
      <c r="J111" s="505"/>
      <c r="K111" s="507"/>
      <c r="L111" s="509"/>
      <c r="M111" s="530"/>
      <c r="N111" s="532"/>
    </row>
    <row r="112" spans="1:14" s="2" customFormat="1" ht="24.95" customHeight="1" thickBot="1" x14ac:dyDescent="0.25">
      <c r="A112" s="648"/>
      <c r="B112" s="541"/>
      <c r="C112" s="665"/>
      <c r="D112" s="107" t="s">
        <v>19</v>
      </c>
      <c r="E112" s="108"/>
      <c r="F112" s="455">
        <f t="shared" si="3"/>
        <v>0</v>
      </c>
      <c r="G112" s="503"/>
      <c r="H112" s="503"/>
      <c r="I112" s="503"/>
      <c r="J112" s="505"/>
      <c r="K112" s="507"/>
      <c r="L112" s="509"/>
      <c r="M112" s="530"/>
      <c r="N112" s="532"/>
    </row>
    <row r="113" spans="1:14" s="2" customFormat="1" ht="24.95" customHeight="1" thickBot="1" x14ac:dyDescent="0.25">
      <c r="A113" s="648"/>
      <c r="B113" s="541"/>
      <c r="C113" s="665"/>
      <c r="D113" s="107" t="s">
        <v>20</v>
      </c>
      <c r="E113" s="108"/>
      <c r="F113" s="455">
        <f t="shared" si="3"/>
        <v>0</v>
      </c>
      <c r="G113" s="503"/>
      <c r="H113" s="503"/>
      <c r="I113" s="503"/>
      <c r="J113" s="505"/>
      <c r="K113" s="507"/>
      <c r="L113" s="509"/>
      <c r="M113" s="530"/>
      <c r="N113" s="532"/>
    </row>
    <row r="114" spans="1:14" s="2" customFormat="1" ht="24.95" customHeight="1" thickBot="1" x14ac:dyDescent="0.25">
      <c r="A114" s="648"/>
      <c r="B114" s="541"/>
      <c r="C114" s="665"/>
      <c r="D114" s="107" t="s">
        <v>21</v>
      </c>
      <c r="E114" s="108"/>
      <c r="F114" s="455">
        <f t="shared" si="3"/>
        <v>0</v>
      </c>
      <c r="G114" s="503"/>
      <c r="H114" s="503"/>
      <c r="I114" s="503"/>
      <c r="J114" s="505"/>
      <c r="K114" s="507"/>
      <c r="L114" s="509"/>
      <c r="M114" s="530"/>
      <c r="N114" s="532"/>
    </row>
    <row r="115" spans="1:14" s="2" customFormat="1" ht="24.95" customHeight="1" thickBot="1" x14ac:dyDescent="0.25">
      <c r="A115" s="648"/>
      <c r="B115" s="541"/>
      <c r="C115" s="665"/>
      <c r="D115" s="31" t="s">
        <v>22</v>
      </c>
      <c r="E115" s="56"/>
      <c r="F115" s="40">
        <f t="shared" si="3"/>
        <v>0</v>
      </c>
      <c r="G115" s="503"/>
      <c r="H115" s="503"/>
      <c r="I115" s="503"/>
      <c r="J115" s="505"/>
      <c r="K115" s="507"/>
      <c r="L115" s="509"/>
      <c r="M115" s="530"/>
      <c r="N115" s="532"/>
    </row>
    <row r="116" spans="1:14" s="2" customFormat="1" ht="24.95" customHeight="1" thickBot="1" x14ac:dyDescent="0.25">
      <c r="A116" s="666"/>
      <c r="B116" s="542"/>
      <c r="C116" s="667"/>
      <c r="D116" s="267" t="s">
        <v>23</v>
      </c>
      <c r="E116" s="268"/>
      <c r="F116" s="274">
        <f t="shared" si="3"/>
        <v>0</v>
      </c>
      <c r="G116" s="503"/>
      <c r="H116" s="503"/>
      <c r="I116" s="503"/>
      <c r="J116" s="505"/>
      <c r="K116" s="507"/>
      <c r="L116" s="509"/>
      <c r="M116" s="530"/>
      <c r="N116" s="533"/>
    </row>
    <row r="117" spans="1:14" s="2" customFormat="1" ht="50.1" customHeight="1" thickBot="1" x14ac:dyDescent="0.25">
      <c r="A117" s="660"/>
      <c r="B117" s="618"/>
      <c r="C117" s="665" t="s">
        <v>81</v>
      </c>
      <c r="D117" s="119" t="s">
        <v>130</v>
      </c>
      <c r="E117" s="282"/>
      <c r="F117" s="283">
        <f>E117*$J$117</f>
        <v>0</v>
      </c>
      <c r="G117" s="520">
        <f>J117*0.85</f>
        <v>1198.5</v>
      </c>
      <c r="H117" s="520">
        <f>J117*0.9</f>
        <v>1269</v>
      </c>
      <c r="I117" s="520">
        <f>J117*0.95</f>
        <v>1339.5</v>
      </c>
      <c r="J117" s="521">
        <v>1410</v>
      </c>
      <c r="K117" s="522">
        <f>J117*1.4</f>
        <v>1973.9999999999998</v>
      </c>
      <c r="L117" s="569">
        <v>20</v>
      </c>
      <c r="M117" s="570">
        <v>0.7</v>
      </c>
      <c r="N117" s="547" t="s">
        <v>99</v>
      </c>
    </row>
    <row r="118" spans="1:14" s="2" customFormat="1" ht="50.1" customHeight="1" thickBot="1" x14ac:dyDescent="0.25">
      <c r="A118" s="648"/>
      <c r="B118" s="541"/>
      <c r="C118" s="665"/>
      <c r="D118" s="107" t="s">
        <v>131</v>
      </c>
      <c r="E118" s="108"/>
      <c r="F118" s="283">
        <f t="shared" ref="F118:F126" si="4">E118*$J$117</f>
        <v>0</v>
      </c>
      <c r="G118" s="503"/>
      <c r="H118" s="503"/>
      <c r="I118" s="503"/>
      <c r="J118" s="505"/>
      <c r="K118" s="507"/>
      <c r="L118" s="509"/>
      <c r="M118" s="530"/>
      <c r="N118" s="532"/>
    </row>
    <row r="119" spans="1:14" s="2" customFormat="1" ht="50.1" customHeight="1" thickBot="1" x14ac:dyDescent="0.25">
      <c r="A119" s="648"/>
      <c r="B119" s="541"/>
      <c r="C119" s="665"/>
      <c r="D119" s="107" t="s">
        <v>132</v>
      </c>
      <c r="E119" s="108"/>
      <c r="F119" s="283">
        <f t="shared" si="4"/>
        <v>0</v>
      </c>
      <c r="G119" s="503"/>
      <c r="H119" s="503"/>
      <c r="I119" s="503"/>
      <c r="J119" s="505"/>
      <c r="K119" s="507"/>
      <c r="L119" s="567"/>
      <c r="M119" s="530"/>
      <c r="N119" s="532"/>
    </row>
    <row r="120" spans="1:14" s="2" customFormat="1" ht="50.1" customHeight="1" thickBot="1" x14ac:dyDescent="0.25">
      <c r="A120" s="648"/>
      <c r="B120" s="541"/>
      <c r="C120" s="665"/>
      <c r="D120" s="107" t="s">
        <v>133</v>
      </c>
      <c r="E120" s="108"/>
      <c r="F120" s="283">
        <f t="shared" si="4"/>
        <v>0</v>
      </c>
      <c r="G120" s="503"/>
      <c r="H120" s="503"/>
      <c r="I120" s="503"/>
      <c r="J120" s="505"/>
      <c r="K120" s="507"/>
      <c r="L120" s="509">
        <v>15</v>
      </c>
      <c r="M120" s="530"/>
      <c r="N120" s="532"/>
    </row>
    <row r="121" spans="1:14" s="2" customFormat="1" ht="50.1" customHeight="1" thickBot="1" x14ac:dyDescent="0.25">
      <c r="A121" s="648"/>
      <c r="B121" s="541"/>
      <c r="C121" s="665"/>
      <c r="D121" s="118" t="s">
        <v>134</v>
      </c>
      <c r="E121" s="279"/>
      <c r="F121" s="280">
        <f t="shared" si="4"/>
        <v>0</v>
      </c>
      <c r="G121" s="504"/>
      <c r="H121" s="504"/>
      <c r="I121" s="504"/>
      <c r="J121" s="506"/>
      <c r="K121" s="508"/>
      <c r="L121" s="510"/>
      <c r="M121" s="531"/>
      <c r="N121" s="532"/>
    </row>
    <row r="122" spans="1:14" s="2" customFormat="1" ht="50.1" customHeight="1" thickBot="1" x14ac:dyDescent="0.25">
      <c r="A122" s="648"/>
      <c r="B122" s="541"/>
      <c r="C122" s="511" t="s">
        <v>82</v>
      </c>
      <c r="D122" s="35" t="s">
        <v>130</v>
      </c>
      <c r="E122" s="486"/>
      <c r="F122" s="487">
        <f>E122*$J$117</f>
        <v>0</v>
      </c>
      <c r="G122" s="503">
        <f>J122*0.85</f>
        <v>1198.5</v>
      </c>
      <c r="H122" s="503">
        <f>J122*0.9</f>
        <v>1269</v>
      </c>
      <c r="I122" s="503">
        <f>J122*0.95</f>
        <v>1339.5</v>
      </c>
      <c r="J122" s="505">
        <v>1410</v>
      </c>
      <c r="K122" s="507">
        <f>J122*1.4</f>
        <v>1973.9999999999998</v>
      </c>
      <c r="L122" s="569">
        <v>20</v>
      </c>
      <c r="M122" s="570">
        <v>0.7</v>
      </c>
      <c r="N122" s="532"/>
    </row>
    <row r="123" spans="1:14" s="2" customFormat="1" ht="50.1" customHeight="1" thickBot="1" x14ac:dyDescent="0.25">
      <c r="A123" s="648"/>
      <c r="B123" s="541"/>
      <c r="C123" s="512"/>
      <c r="D123" s="107" t="s">
        <v>131</v>
      </c>
      <c r="E123" s="108"/>
      <c r="F123" s="283">
        <f t="shared" si="4"/>
        <v>0</v>
      </c>
      <c r="G123" s="503"/>
      <c r="H123" s="503"/>
      <c r="I123" s="503"/>
      <c r="J123" s="505"/>
      <c r="K123" s="507"/>
      <c r="L123" s="509"/>
      <c r="M123" s="530"/>
      <c r="N123" s="532"/>
    </row>
    <row r="124" spans="1:14" s="2" customFormat="1" ht="50.1" customHeight="1" thickBot="1" x14ac:dyDescent="0.25">
      <c r="A124" s="648"/>
      <c r="B124" s="541"/>
      <c r="C124" s="512"/>
      <c r="D124" s="107" t="s">
        <v>132</v>
      </c>
      <c r="E124" s="108"/>
      <c r="F124" s="283">
        <f t="shared" si="4"/>
        <v>0</v>
      </c>
      <c r="G124" s="503"/>
      <c r="H124" s="503"/>
      <c r="I124" s="503"/>
      <c r="J124" s="505"/>
      <c r="K124" s="507"/>
      <c r="L124" s="567"/>
      <c r="M124" s="530"/>
      <c r="N124" s="532"/>
    </row>
    <row r="125" spans="1:14" s="2" customFormat="1" ht="50.1" customHeight="1" thickBot="1" x14ac:dyDescent="0.25">
      <c r="A125" s="648"/>
      <c r="B125" s="541"/>
      <c r="C125" s="512"/>
      <c r="D125" s="31" t="s">
        <v>133</v>
      </c>
      <c r="E125" s="56"/>
      <c r="F125" s="487">
        <f t="shared" si="4"/>
        <v>0</v>
      </c>
      <c r="G125" s="503"/>
      <c r="H125" s="503"/>
      <c r="I125" s="503"/>
      <c r="J125" s="505"/>
      <c r="K125" s="507"/>
      <c r="L125" s="509">
        <v>15</v>
      </c>
      <c r="M125" s="530"/>
      <c r="N125" s="532"/>
    </row>
    <row r="126" spans="1:14" s="2" customFormat="1" ht="50.1" customHeight="1" thickBot="1" x14ac:dyDescent="0.25">
      <c r="A126" s="648"/>
      <c r="B126" s="541"/>
      <c r="C126" s="512"/>
      <c r="D126" s="118" t="s">
        <v>134</v>
      </c>
      <c r="E126" s="284"/>
      <c r="F126" s="281">
        <f t="shared" si="4"/>
        <v>0</v>
      </c>
      <c r="G126" s="503"/>
      <c r="H126" s="503"/>
      <c r="I126" s="503"/>
      <c r="J126" s="505"/>
      <c r="K126" s="507"/>
      <c r="L126" s="510"/>
      <c r="M126" s="531"/>
      <c r="N126" s="532"/>
    </row>
    <row r="127" spans="1:14" s="2" customFormat="1" ht="50.1" customHeight="1" thickBot="1" x14ac:dyDescent="0.25">
      <c r="A127" s="660"/>
      <c r="B127" s="618"/>
      <c r="C127" s="664" t="s">
        <v>84</v>
      </c>
      <c r="D127" s="35" t="s">
        <v>130</v>
      </c>
      <c r="E127" s="474"/>
      <c r="F127" s="475">
        <f>E127*$J$127</f>
        <v>0</v>
      </c>
      <c r="G127" s="520">
        <f>J127*0.85</f>
        <v>1173</v>
      </c>
      <c r="H127" s="520">
        <f>J127*0.9</f>
        <v>1242</v>
      </c>
      <c r="I127" s="520">
        <f>J127*0.95</f>
        <v>1311</v>
      </c>
      <c r="J127" s="521">
        <v>1380</v>
      </c>
      <c r="K127" s="522">
        <f>J127*1.4</f>
        <v>1931.9999999999998</v>
      </c>
      <c r="L127" s="569">
        <v>20</v>
      </c>
      <c r="M127" s="570">
        <v>0.8</v>
      </c>
      <c r="N127" s="547" t="s">
        <v>90</v>
      </c>
    </row>
    <row r="128" spans="1:14" s="2" customFormat="1" ht="50.1" customHeight="1" thickBot="1" x14ac:dyDescent="0.25">
      <c r="A128" s="648"/>
      <c r="B128" s="541"/>
      <c r="C128" s="665"/>
      <c r="D128" s="31" t="s">
        <v>131</v>
      </c>
      <c r="E128" s="56"/>
      <c r="F128" s="475">
        <f>E128*$J$127</f>
        <v>0</v>
      </c>
      <c r="G128" s="503"/>
      <c r="H128" s="503"/>
      <c r="I128" s="503"/>
      <c r="J128" s="505"/>
      <c r="K128" s="507"/>
      <c r="L128" s="509"/>
      <c r="M128" s="530"/>
      <c r="N128" s="532"/>
    </row>
    <row r="129" spans="1:14" s="2" customFormat="1" ht="50.1" customHeight="1" thickBot="1" x14ac:dyDescent="0.25">
      <c r="A129" s="648"/>
      <c r="B129" s="541"/>
      <c r="C129" s="665"/>
      <c r="D129" s="31" t="s">
        <v>132</v>
      </c>
      <c r="E129" s="56"/>
      <c r="F129" s="475">
        <f>E129*$J$127</f>
        <v>0</v>
      </c>
      <c r="G129" s="503"/>
      <c r="H129" s="503"/>
      <c r="I129" s="503"/>
      <c r="J129" s="505"/>
      <c r="K129" s="507"/>
      <c r="L129" s="567"/>
      <c r="M129" s="530"/>
      <c r="N129" s="532"/>
    </row>
    <row r="130" spans="1:14" s="2" customFormat="1" ht="49.5" customHeight="1" thickBot="1" x14ac:dyDescent="0.25">
      <c r="A130" s="648"/>
      <c r="B130" s="541"/>
      <c r="C130" s="665"/>
      <c r="D130" s="31" t="s">
        <v>133</v>
      </c>
      <c r="E130" s="56"/>
      <c r="F130" s="475">
        <f>E130*$J$127</f>
        <v>0</v>
      </c>
      <c r="G130" s="503"/>
      <c r="H130" s="503"/>
      <c r="I130" s="503"/>
      <c r="J130" s="505"/>
      <c r="K130" s="507"/>
      <c r="L130" s="509">
        <v>15</v>
      </c>
      <c r="M130" s="530"/>
      <c r="N130" s="532"/>
    </row>
    <row r="131" spans="1:14" s="2" customFormat="1" ht="50.1" customHeight="1" thickBot="1" x14ac:dyDescent="0.25">
      <c r="A131" s="648"/>
      <c r="B131" s="541"/>
      <c r="C131" s="665"/>
      <c r="D131" s="39" t="s">
        <v>134</v>
      </c>
      <c r="E131" s="476"/>
      <c r="F131" s="477">
        <f>E131*$J$127</f>
        <v>0</v>
      </c>
      <c r="G131" s="503"/>
      <c r="H131" s="503"/>
      <c r="I131" s="503"/>
      <c r="J131" s="505"/>
      <c r="K131" s="507"/>
      <c r="L131" s="510"/>
      <c r="M131" s="531"/>
      <c r="N131" s="532"/>
    </row>
    <row r="132" spans="1:14" s="2" customFormat="1" ht="24.95" customHeight="1" thickBot="1" x14ac:dyDescent="0.25">
      <c r="A132" s="660"/>
      <c r="B132" s="618"/>
      <c r="C132" s="664" t="s">
        <v>80</v>
      </c>
      <c r="D132" s="119" t="s">
        <v>14</v>
      </c>
      <c r="E132" s="445"/>
      <c r="F132" s="446">
        <f>E132*$J$132</f>
        <v>0</v>
      </c>
      <c r="G132" s="520">
        <f>J132*0.85</f>
        <v>1377</v>
      </c>
      <c r="H132" s="520">
        <f>J132*0.9</f>
        <v>1458</v>
      </c>
      <c r="I132" s="520">
        <f>J132*0.95</f>
        <v>1539</v>
      </c>
      <c r="J132" s="521">
        <v>1620</v>
      </c>
      <c r="K132" s="522">
        <f>J132*1.4</f>
        <v>2268</v>
      </c>
      <c r="L132" s="509">
        <v>15</v>
      </c>
      <c r="M132" s="530">
        <v>1</v>
      </c>
      <c r="N132" s="547" t="s">
        <v>100</v>
      </c>
    </row>
    <row r="133" spans="1:14" s="2" customFormat="1" ht="24.95" customHeight="1" thickBot="1" x14ac:dyDescent="0.25">
      <c r="A133" s="648"/>
      <c r="B133" s="541"/>
      <c r="C133" s="665"/>
      <c r="D133" s="107" t="s">
        <v>15</v>
      </c>
      <c r="E133" s="108"/>
      <c r="F133" s="446">
        <f t="shared" ref="F133:F151" si="5">E133*$J$132</f>
        <v>0</v>
      </c>
      <c r="G133" s="503"/>
      <c r="H133" s="503"/>
      <c r="I133" s="503"/>
      <c r="J133" s="505"/>
      <c r="K133" s="507"/>
      <c r="L133" s="509"/>
      <c r="M133" s="530"/>
      <c r="N133" s="532"/>
    </row>
    <row r="134" spans="1:14" s="2" customFormat="1" ht="24.95" customHeight="1" thickBot="1" x14ac:dyDescent="0.25">
      <c r="A134" s="648"/>
      <c r="B134" s="541"/>
      <c r="C134" s="665"/>
      <c r="D134" s="107" t="s">
        <v>16</v>
      </c>
      <c r="E134" s="108"/>
      <c r="F134" s="455">
        <f t="shared" si="5"/>
        <v>0</v>
      </c>
      <c r="G134" s="503"/>
      <c r="H134" s="503"/>
      <c r="I134" s="503"/>
      <c r="J134" s="505"/>
      <c r="K134" s="507"/>
      <c r="L134" s="509"/>
      <c r="M134" s="530"/>
      <c r="N134" s="532"/>
    </row>
    <row r="135" spans="1:14" s="2" customFormat="1" ht="24.95" customHeight="1" thickBot="1" x14ac:dyDescent="0.25">
      <c r="A135" s="648"/>
      <c r="B135" s="541"/>
      <c r="C135" s="665"/>
      <c r="D135" s="107" t="s">
        <v>17</v>
      </c>
      <c r="E135" s="108"/>
      <c r="F135" s="455">
        <f t="shared" si="5"/>
        <v>0</v>
      </c>
      <c r="G135" s="503"/>
      <c r="H135" s="503"/>
      <c r="I135" s="503"/>
      <c r="J135" s="505"/>
      <c r="K135" s="507"/>
      <c r="L135" s="509"/>
      <c r="M135" s="530"/>
      <c r="N135" s="532"/>
    </row>
    <row r="136" spans="1:14" s="2" customFormat="1" ht="24.95" customHeight="1" thickBot="1" x14ac:dyDescent="0.25">
      <c r="A136" s="648"/>
      <c r="B136" s="541"/>
      <c r="C136" s="665"/>
      <c r="D136" s="107" t="s">
        <v>18</v>
      </c>
      <c r="E136" s="108"/>
      <c r="F136" s="455">
        <f t="shared" si="5"/>
        <v>0</v>
      </c>
      <c r="G136" s="503"/>
      <c r="H136" s="503"/>
      <c r="I136" s="503"/>
      <c r="J136" s="505"/>
      <c r="K136" s="507"/>
      <c r="L136" s="509"/>
      <c r="M136" s="530"/>
      <c r="N136" s="532"/>
    </row>
    <row r="137" spans="1:14" s="2" customFormat="1" ht="24.95" customHeight="1" thickBot="1" x14ac:dyDescent="0.25">
      <c r="A137" s="648"/>
      <c r="B137" s="541"/>
      <c r="C137" s="665"/>
      <c r="D137" s="107" t="s">
        <v>19</v>
      </c>
      <c r="E137" s="108"/>
      <c r="F137" s="455">
        <f t="shared" si="5"/>
        <v>0</v>
      </c>
      <c r="G137" s="503"/>
      <c r="H137" s="503"/>
      <c r="I137" s="503"/>
      <c r="J137" s="505"/>
      <c r="K137" s="507"/>
      <c r="L137" s="509"/>
      <c r="M137" s="530"/>
      <c r="N137" s="532"/>
    </row>
    <row r="138" spans="1:14" s="2" customFormat="1" ht="24.95" customHeight="1" thickBot="1" x14ac:dyDescent="0.25">
      <c r="A138" s="648"/>
      <c r="B138" s="541"/>
      <c r="C138" s="665"/>
      <c r="D138" s="107" t="s">
        <v>20</v>
      </c>
      <c r="E138" s="108"/>
      <c r="F138" s="455">
        <f t="shared" si="5"/>
        <v>0</v>
      </c>
      <c r="G138" s="503"/>
      <c r="H138" s="503"/>
      <c r="I138" s="503"/>
      <c r="J138" s="505"/>
      <c r="K138" s="507"/>
      <c r="L138" s="509"/>
      <c r="M138" s="530"/>
      <c r="N138" s="532"/>
    </row>
    <row r="139" spans="1:14" s="2" customFormat="1" ht="24.95" customHeight="1" thickBot="1" x14ac:dyDescent="0.25">
      <c r="A139" s="648"/>
      <c r="B139" s="541"/>
      <c r="C139" s="665"/>
      <c r="D139" s="107" t="s">
        <v>21</v>
      </c>
      <c r="E139" s="108"/>
      <c r="F139" s="455">
        <f t="shared" si="5"/>
        <v>0</v>
      </c>
      <c r="G139" s="503"/>
      <c r="H139" s="503"/>
      <c r="I139" s="503"/>
      <c r="J139" s="505"/>
      <c r="K139" s="507"/>
      <c r="L139" s="509"/>
      <c r="M139" s="530"/>
      <c r="N139" s="532"/>
    </row>
    <row r="140" spans="1:14" s="2" customFormat="1" ht="24.95" customHeight="1" thickBot="1" x14ac:dyDescent="0.25">
      <c r="A140" s="648"/>
      <c r="B140" s="541"/>
      <c r="C140" s="665"/>
      <c r="D140" s="107" t="s">
        <v>22</v>
      </c>
      <c r="E140" s="108"/>
      <c r="F140" s="455">
        <f t="shared" si="5"/>
        <v>0</v>
      </c>
      <c r="G140" s="503"/>
      <c r="H140" s="503"/>
      <c r="I140" s="503"/>
      <c r="J140" s="505"/>
      <c r="K140" s="507"/>
      <c r="L140" s="509"/>
      <c r="M140" s="530"/>
      <c r="N140" s="532"/>
    </row>
    <row r="141" spans="1:14" s="2" customFormat="1" ht="24.95" customHeight="1" thickBot="1" x14ac:dyDescent="0.25">
      <c r="A141" s="648"/>
      <c r="B141" s="541"/>
      <c r="C141" s="667"/>
      <c r="D141" s="118" t="s">
        <v>23</v>
      </c>
      <c r="E141" s="447"/>
      <c r="F141" s="444">
        <f t="shared" si="5"/>
        <v>0</v>
      </c>
      <c r="G141" s="504"/>
      <c r="H141" s="504"/>
      <c r="I141" s="504"/>
      <c r="J141" s="506"/>
      <c r="K141" s="508"/>
      <c r="L141" s="510"/>
      <c r="M141" s="531"/>
      <c r="N141" s="532"/>
    </row>
    <row r="142" spans="1:14" s="2" customFormat="1" ht="24.95" customHeight="1" thickBot="1" x14ac:dyDescent="0.25">
      <c r="A142" s="648"/>
      <c r="B142" s="541"/>
      <c r="C142" s="511" t="s">
        <v>79</v>
      </c>
      <c r="D142" s="440" t="s">
        <v>14</v>
      </c>
      <c r="E142" s="433"/>
      <c r="F142" s="434">
        <f t="shared" si="5"/>
        <v>0</v>
      </c>
      <c r="G142" s="503">
        <f>J142*0.85</f>
        <v>1377</v>
      </c>
      <c r="H142" s="503">
        <f>J142*0.9</f>
        <v>1458</v>
      </c>
      <c r="I142" s="503">
        <f>J142*0.95</f>
        <v>1539</v>
      </c>
      <c r="J142" s="505">
        <v>1620</v>
      </c>
      <c r="K142" s="507">
        <f>J142*1.4</f>
        <v>2268</v>
      </c>
      <c r="L142" s="509">
        <v>15</v>
      </c>
      <c r="M142" s="530">
        <v>1</v>
      </c>
      <c r="N142" s="532"/>
    </row>
    <row r="143" spans="1:14" s="2" customFormat="1" ht="24.95" customHeight="1" thickBot="1" x14ac:dyDescent="0.25">
      <c r="A143" s="648"/>
      <c r="B143" s="541"/>
      <c r="C143" s="512"/>
      <c r="D143" s="107" t="s">
        <v>15</v>
      </c>
      <c r="E143" s="108"/>
      <c r="F143" s="455">
        <f t="shared" si="5"/>
        <v>0</v>
      </c>
      <c r="G143" s="503"/>
      <c r="H143" s="503"/>
      <c r="I143" s="503"/>
      <c r="J143" s="505"/>
      <c r="K143" s="507"/>
      <c r="L143" s="509"/>
      <c r="M143" s="530"/>
      <c r="N143" s="532"/>
    </row>
    <row r="144" spans="1:14" s="2" customFormat="1" ht="24.95" customHeight="1" thickBot="1" x14ac:dyDescent="0.25">
      <c r="A144" s="648"/>
      <c r="B144" s="541"/>
      <c r="C144" s="512"/>
      <c r="D144" s="107" t="s">
        <v>16</v>
      </c>
      <c r="E144" s="108"/>
      <c r="F144" s="455">
        <f t="shared" si="5"/>
        <v>0</v>
      </c>
      <c r="G144" s="503"/>
      <c r="H144" s="503"/>
      <c r="I144" s="503"/>
      <c r="J144" s="505"/>
      <c r="K144" s="507"/>
      <c r="L144" s="509"/>
      <c r="M144" s="530"/>
      <c r="N144" s="532"/>
    </row>
    <row r="145" spans="1:14" s="2" customFormat="1" ht="24.95" customHeight="1" thickBot="1" x14ac:dyDescent="0.25">
      <c r="A145" s="648"/>
      <c r="B145" s="541"/>
      <c r="C145" s="512"/>
      <c r="D145" s="107" t="s">
        <v>17</v>
      </c>
      <c r="E145" s="108"/>
      <c r="F145" s="455">
        <f t="shared" si="5"/>
        <v>0</v>
      </c>
      <c r="G145" s="503"/>
      <c r="H145" s="503"/>
      <c r="I145" s="503"/>
      <c r="J145" s="505"/>
      <c r="K145" s="507"/>
      <c r="L145" s="509"/>
      <c r="M145" s="530"/>
      <c r="N145" s="532"/>
    </row>
    <row r="146" spans="1:14" s="2" customFormat="1" ht="24.95" customHeight="1" thickBot="1" x14ac:dyDescent="0.25">
      <c r="A146" s="648"/>
      <c r="B146" s="541"/>
      <c r="C146" s="512"/>
      <c r="D146" s="107" t="s">
        <v>18</v>
      </c>
      <c r="E146" s="108"/>
      <c r="F146" s="455">
        <f t="shared" si="5"/>
        <v>0</v>
      </c>
      <c r="G146" s="503"/>
      <c r="H146" s="503"/>
      <c r="I146" s="503"/>
      <c r="J146" s="505"/>
      <c r="K146" s="507"/>
      <c r="L146" s="509"/>
      <c r="M146" s="530"/>
      <c r="N146" s="532"/>
    </row>
    <row r="147" spans="1:14" s="2" customFormat="1" ht="24.95" customHeight="1" thickBot="1" x14ac:dyDescent="0.25">
      <c r="A147" s="648"/>
      <c r="B147" s="541"/>
      <c r="C147" s="512"/>
      <c r="D147" s="107" t="s">
        <v>19</v>
      </c>
      <c r="E147" s="108"/>
      <c r="F147" s="455">
        <f t="shared" si="5"/>
        <v>0</v>
      </c>
      <c r="G147" s="503"/>
      <c r="H147" s="503"/>
      <c r="I147" s="503"/>
      <c r="J147" s="505"/>
      <c r="K147" s="507"/>
      <c r="L147" s="509"/>
      <c r="M147" s="530"/>
      <c r="N147" s="532"/>
    </row>
    <row r="148" spans="1:14" s="2" customFormat="1" ht="24.95" customHeight="1" thickBot="1" x14ac:dyDescent="0.25">
      <c r="A148" s="648"/>
      <c r="B148" s="541"/>
      <c r="C148" s="512"/>
      <c r="D148" s="107" t="s">
        <v>20</v>
      </c>
      <c r="E148" s="108"/>
      <c r="F148" s="455">
        <f t="shared" si="5"/>
        <v>0</v>
      </c>
      <c r="G148" s="503"/>
      <c r="H148" s="503"/>
      <c r="I148" s="503"/>
      <c r="J148" s="505"/>
      <c r="K148" s="507"/>
      <c r="L148" s="509"/>
      <c r="M148" s="530"/>
      <c r="N148" s="532"/>
    </row>
    <row r="149" spans="1:14" s="2" customFormat="1" ht="24.95" customHeight="1" thickBot="1" x14ac:dyDescent="0.25">
      <c r="A149" s="648"/>
      <c r="B149" s="541"/>
      <c r="C149" s="512"/>
      <c r="D149" s="107" t="s">
        <v>21</v>
      </c>
      <c r="E149" s="108"/>
      <c r="F149" s="455">
        <f t="shared" si="5"/>
        <v>0</v>
      </c>
      <c r="G149" s="503"/>
      <c r="H149" s="503"/>
      <c r="I149" s="503"/>
      <c r="J149" s="505"/>
      <c r="K149" s="507"/>
      <c r="L149" s="509"/>
      <c r="M149" s="530"/>
      <c r="N149" s="532"/>
    </row>
    <row r="150" spans="1:14" s="2" customFormat="1" ht="24.95" customHeight="1" thickBot="1" x14ac:dyDescent="0.25">
      <c r="A150" s="648"/>
      <c r="B150" s="541"/>
      <c r="C150" s="512"/>
      <c r="D150" s="107" t="s">
        <v>22</v>
      </c>
      <c r="E150" s="108"/>
      <c r="F150" s="455">
        <f t="shared" si="5"/>
        <v>0</v>
      </c>
      <c r="G150" s="503"/>
      <c r="H150" s="503"/>
      <c r="I150" s="503"/>
      <c r="J150" s="505"/>
      <c r="K150" s="507"/>
      <c r="L150" s="509"/>
      <c r="M150" s="530"/>
      <c r="N150" s="532"/>
    </row>
    <row r="151" spans="1:14" s="2" customFormat="1" ht="24.95" customHeight="1" thickBot="1" x14ac:dyDescent="0.25">
      <c r="A151" s="666"/>
      <c r="B151" s="542"/>
      <c r="C151" s="513"/>
      <c r="D151" s="431" t="s">
        <v>23</v>
      </c>
      <c r="E151" s="432"/>
      <c r="F151" s="442">
        <f t="shared" si="5"/>
        <v>0</v>
      </c>
      <c r="G151" s="503"/>
      <c r="H151" s="503"/>
      <c r="I151" s="503"/>
      <c r="J151" s="505"/>
      <c r="K151" s="507"/>
      <c r="L151" s="509"/>
      <c r="M151" s="530"/>
      <c r="N151" s="533"/>
    </row>
    <row r="152" spans="1:14" s="2" customFormat="1" ht="24.95" customHeight="1" thickBot="1" x14ac:dyDescent="0.25">
      <c r="A152" s="660"/>
      <c r="B152" s="618"/>
      <c r="C152" s="664" t="s">
        <v>83</v>
      </c>
      <c r="D152" s="35" t="s">
        <v>14</v>
      </c>
      <c r="E152" s="262"/>
      <c r="F152" s="263">
        <f>E152*$J$152</f>
        <v>0</v>
      </c>
      <c r="G152" s="520">
        <f>J152*0.85</f>
        <v>1300.5</v>
      </c>
      <c r="H152" s="520">
        <f>J152*0.9</f>
        <v>1377</v>
      </c>
      <c r="I152" s="520">
        <f>J152*0.95</f>
        <v>1453.5</v>
      </c>
      <c r="J152" s="521">
        <v>1530</v>
      </c>
      <c r="K152" s="522">
        <f>J152*1.4</f>
        <v>2142</v>
      </c>
      <c r="L152" s="569">
        <v>12</v>
      </c>
      <c r="M152" s="570">
        <v>1.2</v>
      </c>
      <c r="N152" s="547" t="s">
        <v>98</v>
      </c>
    </row>
    <row r="153" spans="1:14" s="2" customFormat="1" ht="24.95" customHeight="1" thickBot="1" x14ac:dyDescent="0.25">
      <c r="A153" s="648"/>
      <c r="B153" s="541"/>
      <c r="C153" s="665"/>
      <c r="D153" s="107" t="s">
        <v>15</v>
      </c>
      <c r="E153" s="108"/>
      <c r="F153" s="261">
        <f t="shared" ref="F153:F161" si="6">E153*$J$152</f>
        <v>0</v>
      </c>
      <c r="G153" s="503"/>
      <c r="H153" s="503"/>
      <c r="I153" s="503"/>
      <c r="J153" s="505"/>
      <c r="K153" s="507"/>
      <c r="L153" s="509"/>
      <c r="M153" s="530"/>
      <c r="N153" s="532"/>
    </row>
    <row r="154" spans="1:14" s="2" customFormat="1" ht="24.95" customHeight="1" thickBot="1" x14ac:dyDescent="0.25">
      <c r="A154" s="648"/>
      <c r="B154" s="541"/>
      <c r="C154" s="665"/>
      <c r="D154" s="107" t="s">
        <v>16</v>
      </c>
      <c r="E154" s="108"/>
      <c r="F154" s="460">
        <f t="shared" si="6"/>
        <v>0</v>
      </c>
      <c r="G154" s="503"/>
      <c r="H154" s="503"/>
      <c r="I154" s="503"/>
      <c r="J154" s="505"/>
      <c r="K154" s="507"/>
      <c r="L154" s="509"/>
      <c r="M154" s="530"/>
      <c r="N154" s="532"/>
    </row>
    <row r="155" spans="1:14" s="2" customFormat="1" ht="24.95" customHeight="1" thickBot="1" x14ac:dyDescent="0.25">
      <c r="A155" s="648"/>
      <c r="B155" s="541"/>
      <c r="C155" s="665"/>
      <c r="D155" s="31" t="s">
        <v>17</v>
      </c>
      <c r="E155" s="56"/>
      <c r="F155" s="270">
        <f t="shared" si="6"/>
        <v>0</v>
      </c>
      <c r="G155" s="503"/>
      <c r="H155" s="503"/>
      <c r="I155" s="503"/>
      <c r="J155" s="505"/>
      <c r="K155" s="507"/>
      <c r="L155" s="509"/>
      <c r="M155" s="530"/>
      <c r="N155" s="532"/>
    </row>
    <row r="156" spans="1:14" s="2" customFormat="1" ht="24.95" customHeight="1" thickBot="1" x14ac:dyDescent="0.25">
      <c r="A156" s="648"/>
      <c r="B156" s="541"/>
      <c r="C156" s="665"/>
      <c r="D156" s="107" t="s">
        <v>18</v>
      </c>
      <c r="E156" s="108"/>
      <c r="F156" s="460">
        <f t="shared" si="6"/>
        <v>0</v>
      </c>
      <c r="G156" s="503"/>
      <c r="H156" s="503"/>
      <c r="I156" s="503"/>
      <c r="J156" s="505"/>
      <c r="K156" s="507"/>
      <c r="L156" s="509"/>
      <c r="M156" s="530"/>
      <c r="N156" s="532"/>
    </row>
    <row r="157" spans="1:14" s="2" customFormat="1" ht="24.95" customHeight="1" thickBot="1" x14ac:dyDescent="0.25">
      <c r="A157" s="648"/>
      <c r="B157" s="541"/>
      <c r="C157" s="665"/>
      <c r="D157" s="31" t="s">
        <v>19</v>
      </c>
      <c r="E157" s="56"/>
      <c r="F157" s="270">
        <f t="shared" si="6"/>
        <v>0</v>
      </c>
      <c r="G157" s="503"/>
      <c r="H157" s="503"/>
      <c r="I157" s="503"/>
      <c r="J157" s="505"/>
      <c r="K157" s="507"/>
      <c r="L157" s="509"/>
      <c r="M157" s="530"/>
      <c r="N157" s="532"/>
    </row>
    <row r="158" spans="1:14" s="2" customFormat="1" ht="24.95" customHeight="1" thickBot="1" x14ac:dyDescent="0.25">
      <c r="A158" s="648"/>
      <c r="B158" s="541"/>
      <c r="C158" s="665"/>
      <c r="D158" s="107" t="s">
        <v>20</v>
      </c>
      <c r="E158" s="108"/>
      <c r="F158" s="395">
        <f t="shared" si="6"/>
        <v>0</v>
      </c>
      <c r="G158" s="503"/>
      <c r="H158" s="503"/>
      <c r="I158" s="503"/>
      <c r="J158" s="505"/>
      <c r="K158" s="507"/>
      <c r="L158" s="509"/>
      <c r="M158" s="530"/>
      <c r="N158" s="532"/>
    </row>
    <row r="159" spans="1:14" s="2" customFormat="1" ht="24.95" customHeight="1" thickBot="1" x14ac:dyDescent="0.25">
      <c r="A159" s="648"/>
      <c r="B159" s="541"/>
      <c r="C159" s="665"/>
      <c r="D159" s="31" t="s">
        <v>21</v>
      </c>
      <c r="E159" s="56"/>
      <c r="F159" s="475">
        <f t="shared" si="6"/>
        <v>0</v>
      </c>
      <c r="G159" s="503"/>
      <c r="H159" s="503"/>
      <c r="I159" s="503"/>
      <c r="J159" s="505"/>
      <c r="K159" s="507"/>
      <c r="L159" s="509"/>
      <c r="M159" s="530"/>
      <c r="N159" s="532"/>
    </row>
    <row r="160" spans="1:14" s="2" customFormat="1" ht="24.95" customHeight="1" thickBot="1" x14ac:dyDescent="0.25">
      <c r="A160" s="648"/>
      <c r="B160" s="541"/>
      <c r="C160" s="665"/>
      <c r="D160" s="107" t="s">
        <v>22</v>
      </c>
      <c r="E160" s="108"/>
      <c r="F160" s="227">
        <f t="shared" si="6"/>
        <v>0</v>
      </c>
      <c r="G160" s="503"/>
      <c r="H160" s="503"/>
      <c r="I160" s="503"/>
      <c r="J160" s="505"/>
      <c r="K160" s="507"/>
      <c r="L160" s="509"/>
      <c r="M160" s="530"/>
      <c r="N160" s="532"/>
    </row>
    <row r="161" spans="1:14" s="2" customFormat="1" ht="24.95" customHeight="1" thickBot="1" x14ac:dyDescent="0.25">
      <c r="A161" s="666"/>
      <c r="B161" s="542"/>
      <c r="C161" s="667"/>
      <c r="D161" s="39" t="s">
        <v>23</v>
      </c>
      <c r="E161" s="264"/>
      <c r="F161" s="272">
        <f t="shared" si="6"/>
        <v>0</v>
      </c>
      <c r="G161" s="504"/>
      <c r="H161" s="504"/>
      <c r="I161" s="504"/>
      <c r="J161" s="506"/>
      <c r="K161" s="508"/>
      <c r="L161" s="510"/>
      <c r="M161" s="531"/>
      <c r="N161" s="533"/>
    </row>
    <row r="162" spans="1:14" s="2" customFormat="1" ht="42" customHeight="1" thickBot="1" x14ac:dyDescent="0.25">
      <c r="A162" s="551"/>
      <c r="B162" s="546"/>
      <c r="C162" s="511" t="s">
        <v>301</v>
      </c>
      <c r="D162" s="119" t="s">
        <v>14</v>
      </c>
      <c r="E162" s="111"/>
      <c r="F162" s="109">
        <f>E162*$J$162</f>
        <v>0</v>
      </c>
      <c r="G162" s="520">
        <f>J162*0.85</f>
        <v>1912.5</v>
      </c>
      <c r="H162" s="520">
        <f>J162*0.9</f>
        <v>2025</v>
      </c>
      <c r="I162" s="520">
        <f>J162*0.95</f>
        <v>2137.5</v>
      </c>
      <c r="J162" s="521">
        <v>2250</v>
      </c>
      <c r="K162" s="522">
        <f>J162*1.4</f>
        <v>3150</v>
      </c>
      <c r="L162" s="569">
        <v>10</v>
      </c>
      <c r="M162" s="570">
        <v>1.9</v>
      </c>
      <c r="N162" s="641" t="s">
        <v>302</v>
      </c>
    </row>
    <row r="163" spans="1:14" s="2" customFormat="1" ht="42" customHeight="1" thickBot="1" x14ac:dyDescent="0.25">
      <c r="A163" s="559"/>
      <c r="B163" s="499"/>
      <c r="C163" s="512"/>
      <c r="D163" s="107" t="s">
        <v>16</v>
      </c>
      <c r="E163" s="277"/>
      <c r="F163" s="278">
        <f>E163*$J$162</f>
        <v>0</v>
      </c>
      <c r="G163" s="503"/>
      <c r="H163" s="503"/>
      <c r="I163" s="503"/>
      <c r="J163" s="505"/>
      <c r="K163" s="507"/>
      <c r="L163" s="509"/>
      <c r="M163" s="530"/>
      <c r="N163" s="583"/>
    </row>
    <row r="164" spans="1:14" s="2" customFormat="1" ht="42" customHeight="1" thickBot="1" x14ac:dyDescent="0.25">
      <c r="A164" s="559"/>
      <c r="B164" s="499"/>
      <c r="C164" s="512"/>
      <c r="D164" s="31" t="s">
        <v>19</v>
      </c>
      <c r="E164" s="209"/>
      <c r="F164" s="40">
        <f>E164*$J$162</f>
        <v>0</v>
      </c>
      <c r="G164" s="503"/>
      <c r="H164" s="503"/>
      <c r="I164" s="503"/>
      <c r="J164" s="505"/>
      <c r="K164" s="507"/>
      <c r="L164" s="509"/>
      <c r="M164" s="530"/>
      <c r="N164" s="583"/>
    </row>
    <row r="165" spans="1:14" s="2" customFormat="1" ht="42" customHeight="1" thickBot="1" x14ac:dyDescent="0.25">
      <c r="A165" s="559"/>
      <c r="B165" s="499"/>
      <c r="C165" s="512"/>
      <c r="D165" s="31" t="s">
        <v>21</v>
      </c>
      <c r="E165" s="209"/>
      <c r="F165" s="40">
        <f>E165*$J$162</f>
        <v>0</v>
      </c>
      <c r="G165" s="503"/>
      <c r="H165" s="503"/>
      <c r="I165" s="503"/>
      <c r="J165" s="505"/>
      <c r="K165" s="507"/>
      <c r="L165" s="509"/>
      <c r="M165" s="530"/>
      <c r="N165" s="583"/>
    </row>
    <row r="166" spans="1:14" s="2" customFormat="1" ht="42" customHeight="1" thickBot="1" x14ac:dyDescent="0.25">
      <c r="A166" s="552"/>
      <c r="B166" s="500"/>
      <c r="C166" s="513"/>
      <c r="D166" s="39" t="s">
        <v>23</v>
      </c>
      <c r="E166" s="418"/>
      <c r="F166" s="417">
        <f>E166*$J$162</f>
        <v>0</v>
      </c>
      <c r="G166" s="504"/>
      <c r="H166" s="504"/>
      <c r="I166" s="504"/>
      <c r="J166" s="506"/>
      <c r="K166" s="508"/>
      <c r="L166" s="510"/>
      <c r="M166" s="531"/>
      <c r="N166" s="647"/>
    </row>
    <row r="167" spans="1:14" s="2" customFormat="1" ht="24.95" customHeight="1" thickBot="1" x14ac:dyDescent="0.25">
      <c r="A167" s="660"/>
      <c r="B167" s="618"/>
      <c r="C167" s="511" t="s">
        <v>85</v>
      </c>
      <c r="D167" s="35" t="s">
        <v>14</v>
      </c>
      <c r="E167" s="58"/>
      <c r="F167" s="49">
        <f t="shared" ref="F167:F206" si="7">E167*$J$167</f>
        <v>0</v>
      </c>
      <c r="G167" s="520">
        <f>J167*0.85</f>
        <v>2074</v>
      </c>
      <c r="H167" s="520">
        <f>J167*0.9</f>
        <v>2196</v>
      </c>
      <c r="I167" s="520">
        <f>J167*0.95</f>
        <v>2318</v>
      </c>
      <c r="J167" s="521">
        <v>2440</v>
      </c>
      <c r="K167" s="522">
        <f>J167*1.4</f>
        <v>3416</v>
      </c>
      <c r="L167" s="569">
        <v>10</v>
      </c>
      <c r="M167" s="570">
        <v>1.9</v>
      </c>
      <c r="N167" s="547" t="s">
        <v>78</v>
      </c>
    </row>
    <row r="168" spans="1:14" s="2" customFormat="1" ht="24.95" customHeight="1" thickBot="1" x14ac:dyDescent="0.25">
      <c r="A168" s="648"/>
      <c r="B168" s="541"/>
      <c r="C168" s="512"/>
      <c r="D168" s="31" t="s">
        <v>15</v>
      </c>
      <c r="E168" s="56"/>
      <c r="F168" s="263">
        <f t="shared" si="7"/>
        <v>0</v>
      </c>
      <c r="G168" s="503"/>
      <c r="H168" s="503"/>
      <c r="I168" s="503"/>
      <c r="J168" s="505"/>
      <c r="K168" s="507"/>
      <c r="L168" s="509"/>
      <c r="M168" s="530"/>
      <c r="N168" s="532"/>
    </row>
    <row r="169" spans="1:14" s="2" customFormat="1" ht="24.95" customHeight="1" thickBot="1" x14ac:dyDescent="0.25">
      <c r="A169" s="648"/>
      <c r="B169" s="541"/>
      <c r="C169" s="512"/>
      <c r="D169" s="31" t="s">
        <v>16</v>
      </c>
      <c r="E169" s="56"/>
      <c r="F169" s="40">
        <f t="shared" si="7"/>
        <v>0</v>
      </c>
      <c r="G169" s="503"/>
      <c r="H169" s="503"/>
      <c r="I169" s="503"/>
      <c r="J169" s="505"/>
      <c r="K169" s="507"/>
      <c r="L169" s="509"/>
      <c r="M169" s="530"/>
      <c r="N169" s="532"/>
    </row>
    <row r="170" spans="1:14" s="2" customFormat="1" ht="24.95" customHeight="1" thickBot="1" x14ac:dyDescent="0.25">
      <c r="A170" s="648"/>
      <c r="B170" s="541"/>
      <c r="C170" s="512"/>
      <c r="D170" s="31" t="s">
        <v>17</v>
      </c>
      <c r="E170" s="56"/>
      <c r="F170" s="263">
        <f t="shared" si="7"/>
        <v>0</v>
      </c>
      <c r="G170" s="503"/>
      <c r="H170" s="503"/>
      <c r="I170" s="503"/>
      <c r="J170" s="505"/>
      <c r="K170" s="507"/>
      <c r="L170" s="509"/>
      <c r="M170" s="530"/>
      <c r="N170" s="532"/>
    </row>
    <row r="171" spans="1:14" s="2" customFormat="1" ht="24.95" customHeight="1" thickBot="1" x14ac:dyDescent="0.25">
      <c r="A171" s="648"/>
      <c r="B171" s="541"/>
      <c r="C171" s="512"/>
      <c r="D171" s="31" t="s">
        <v>18</v>
      </c>
      <c r="E171" s="56"/>
      <c r="F171" s="40">
        <f t="shared" si="7"/>
        <v>0</v>
      </c>
      <c r="G171" s="503"/>
      <c r="H171" s="503"/>
      <c r="I171" s="503"/>
      <c r="J171" s="505"/>
      <c r="K171" s="507"/>
      <c r="L171" s="509"/>
      <c r="M171" s="530"/>
      <c r="N171" s="532"/>
    </row>
    <row r="172" spans="1:14" s="2" customFormat="1" ht="24.95" customHeight="1" thickBot="1" x14ac:dyDescent="0.25">
      <c r="A172" s="648"/>
      <c r="B172" s="541"/>
      <c r="C172" s="512"/>
      <c r="D172" s="31" t="s">
        <v>19</v>
      </c>
      <c r="E172" s="56"/>
      <c r="F172" s="40">
        <f t="shared" si="7"/>
        <v>0</v>
      </c>
      <c r="G172" s="503"/>
      <c r="H172" s="503"/>
      <c r="I172" s="503"/>
      <c r="J172" s="505"/>
      <c r="K172" s="507"/>
      <c r="L172" s="509"/>
      <c r="M172" s="530"/>
      <c r="N172" s="532"/>
    </row>
    <row r="173" spans="1:14" s="2" customFormat="1" ht="24.95" customHeight="1" thickBot="1" x14ac:dyDescent="0.25">
      <c r="A173" s="648"/>
      <c r="B173" s="541"/>
      <c r="C173" s="512"/>
      <c r="D173" s="31" t="s">
        <v>20</v>
      </c>
      <c r="E173" s="56"/>
      <c r="F173" s="263">
        <f t="shared" si="7"/>
        <v>0</v>
      </c>
      <c r="G173" s="503"/>
      <c r="H173" s="503"/>
      <c r="I173" s="503"/>
      <c r="J173" s="505"/>
      <c r="K173" s="507"/>
      <c r="L173" s="509"/>
      <c r="M173" s="530"/>
      <c r="N173" s="532"/>
    </row>
    <row r="174" spans="1:14" s="2" customFormat="1" ht="24.95" customHeight="1" thickBot="1" x14ac:dyDescent="0.25">
      <c r="A174" s="648"/>
      <c r="B174" s="541"/>
      <c r="C174" s="512"/>
      <c r="D174" s="31" t="s">
        <v>21</v>
      </c>
      <c r="E174" s="56"/>
      <c r="F174" s="40">
        <f t="shared" si="7"/>
        <v>0</v>
      </c>
      <c r="G174" s="503"/>
      <c r="H174" s="503"/>
      <c r="I174" s="503"/>
      <c r="J174" s="505"/>
      <c r="K174" s="507"/>
      <c r="L174" s="509"/>
      <c r="M174" s="530"/>
      <c r="N174" s="532"/>
    </row>
    <row r="175" spans="1:14" s="2" customFormat="1" ht="24.95" customHeight="1" thickBot="1" x14ac:dyDescent="0.25">
      <c r="A175" s="648"/>
      <c r="B175" s="541"/>
      <c r="C175" s="512"/>
      <c r="D175" s="31" t="s">
        <v>22</v>
      </c>
      <c r="E175" s="56"/>
      <c r="F175" s="40">
        <f t="shared" si="7"/>
        <v>0</v>
      </c>
      <c r="G175" s="503"/>
      <c r="H175" s="503"/>
      <c r="I175" s="503"/>
      <c r="J175" s="505"/>
      <c r="K175" s="507"/>
      <c r="L175" s="509"/>
      <c r="M175" s="530"/>
      <c r="N175" s="532"/>
    </row>
    <row r="176" spans="1:14" s="2" customFormat="1" ht="24.95" customHeight="1" thickBot="1" x14ac:dyDescent="0.25">
      <c r="A176" s="648"/>
      <c r="B176" s="541"/>
      <c r="C176" s="512"/>
      <c r="D176" s="118" t="s">
        <v>23</v>
      </c>
      <c r="E176" s="387"/>
      <c r="F176" s="389">
        <f t="shared" si="7"/>
        <v>0</v>
      </c>
      <c r="G176" s="504"/>
      <c r="H176" s="504"/>
      <c r="I176" s="504"/>
      <c r="J176" s="506"/>
      <c r="K176" s="508"/>
      <c r="L176" s="510"/>
      <c r="M176" s="531"/>
      <c r="N176" s="532"/>
    </row>
    <row r="177" spans="1:14" s="2" customFormat="1" ht="24.95" customHeight="1" thickBot="1" x14ac:dyDescent="0.25">
      <c r="A177" s="648"/>
      <c r="B177" s="541"/>
      <c r="C177" s="511" t="s">
        <v>86</v>
      </c>
      <c r="D177" s="35" t="s">
        <v>14</v>
      </c>
      <c r="E177" s="262"/>
      <c r="F177" s="263">
        <f t="shared" si="7"/>
        <v>0</v>
      </c>
      <c r="G177" s="520">
        <f>J177*0.85</f>
        <v>2074</v>
      </c>
      <c r="H177" s="520">
        <f>J177*0.9</f>
        <v>2196</v>
      </c>
      <c r="I177" s="520">
        <f>J177*0.95</f>
        <v>2318</v>
      </c>
      <c r="J177" s="521">
        <v>2440</v>
      </c>
      <c r="K177" s="522">
        <f>J177*1.4</f>
        <v>3416</v>
      </c>
      <c r="L177" s="569">
        <v>10</v>
      </c>
      <c r="M177" s="570">
        <v>1.9</v>
      </c>
      <c r="N177" s="532"/>
    </row>
    <row r="178" spans="1:14" s="2" customFormat="1" ht="24.95" customHeight="1" thickBot="1" x14ac:dyDescent="0.25">
      <c r="A178" s="648"/>
      <c r="B178" s="541"/>
      <c r="C178" s="512"/>
      <c r="D178" s="31" t="s">
        <v>15</v>
      </c>
      <c r="E178" s="56"/>
      <c r="F178" s="263">
        <f t="shared" si="7"/>
        <v>0</v>
      </c>
      <c r="G178" s="503"/>
      <c r="H178" s="503"/>
      <c r="I178" s="503"/>
      <c r="J178" s="505"/>
      <c r="K178" s="507"/>
      <c r="L178" s="509"/>
      <c r="M178" s="530"/>
      <c r="N178" s="532"/>
    </row>
    <row r="179" spans="1:14" s="2" customFormat="1" ht="24.95" customHeight="1" thickBot="1" x14ac:dyDescent="0.25">
      <c r="A179" s="648"/>
      <c r="B179" s="541"/>
      <c r="C179" s="512"/>
      <c r="D179" s="107" t="s">
        <v>16</v>
      </c>
      <c r="E179" s="108"/>
      <c r="F179" s="386">
        <f t="shared" si="7"/>
        <v>0</v>
      </c>
      <c r="G179" s="503"/>
      <c r="H179" s="503"/>
      <c r="I179" s="503"/>
      <c r="J179" s="505"/>
      <c r="K179" s="507"/>
      <c r="L179" s="509"/>
      <c r="M179" s="530"/>
      <c r="N179" s="532"/>
    </row>
    <row r="180" spans="1:14" s="2" customFormat="1" ht="24.95" customHeight="1" thickBot="1" x14ac:dyDescent="0.25">
      <c r="A180" s="648"/>
      <c r="B180" s="541"/>
      <c r="C180" s="512"/>
      <c r="D180" s="107" t="s">
        <v>17</v>
      </c>
      <c r="E180" s="108"/>
      <c r="F180" s="446">
        <f t="shared" si="7"/>
        <v>0</v>
      </c>
      <c r="G180" s="503"/>
      <c r="H180" s="503"/>
      <c r="I180" s="503"/>
      <c r="J180" s="505"/>
      <c r="K180" s="507"/>
      <c r="L180" s="509"/>
      <c r="M180" s="530"/>
      <c r="N180" s="532"/>
    </row>
    <row r="181" spans="1:14" s="2" customFormat="1" ht="24.95" customHeight="1" thickBot="1" x14ac:dyDescent="0.25">
      <c r="A181" s="648"/>
      <c r="B181" s="541"/>
      <c r="C181" s="512"/>
      <c r="D181" s="31" t="s">
        <v>18</v>
      </c>
      <c r="E181" s="56"/>
      <c r="F181" s="355">
        <f t="shared" si="7"/>
        <v>0</v>
      </c>
      <c r="G181" s="503"/>
      <c r="H181" s="503"/>
      <c r="I181" s="503"/>
      <c r="J181" s="505"/>
      <c r="K181" s="507"/>
      <c r="L181" s="509"/>
      <c r="M181" s="530"/>
      <c r="N181" s="532"/>
    </row>
    <row r="182" spans="1:14" s="2" customFormat="1" ht="24.95" customHeight="1" thickBot="1" x14ac:dyDescent="0.25">
      <c r="A182" s="648"/>
      <c r="B182" s="541"/>
      <c r="C182" s="512"/>
      <c r="D182" s="31" t="s">
        <v>19</v>
      </c>
      <c r="E182" s="56"/>
      <c r="F182" s="355">
        <f t="shared" si="7"/>
        <v>0</v>
      </c>
      <c r="G182" s="503"/>
      <c r="H182" s="503"/>
      <c r="I182" s="503"/>
      <c r="J182" s="505"/>
      <c r="K182" s="507"/>
      <c r="L182" s="509"/>
      <c r="M182" s="530"/>
      <c r="N182" s="532"/>
    </row>
    <row r="183" spans="1:14" s="2" customFormat="1" ht="24.95" customHeight="1" thickBot="1" x14ac:dyDescent="0.25">
      <c r="A183" s="648"/>
      <c r="B183" s="541"/>
      <c r="C183" s="512"/>
      <c r="D183" s="31" t="s">
        <v>20</v>
      </c>
      <c r="E183" s="56"/>
      <c r="F183" s="355">
        <f t="shared" si="7"/>
        <v>0</v>
      </c>
      <c r="G183" s="503"/>
      <c r="H183" s="503"/>
      <c r="I183" s="503"/>
      <c r="J183" s="505"/>
      <c r="K183" s="507"/>
      <c r="L183" s="509"/>
      <c r="M183" s="530"/>
      <c r="N183" s="532"/>
    </row>
    <row r="184" spans="1:14" s="2" customFormat="1" ht="24.95" customHeight="1" thickBot="1" x14ac:dyDescent="0.25">
      <c r="A184" s="648"/>
      <c r="B184" s="541"/>
      <c r="C184" s="512"/>
      <c r="D184" s="31" t="s">
        <v>21</v>
      </c>
      <c r="E184" s="56"/>
      <c r="F184" s="355">
        <f t="shared" si="7"/>
        <v>0</v>
      </c>
      <c r="G184" s="503"/>
      <c r="H184" s="503"/>
      <c r="I184" s="503"/>
      <c r="J184" s="505"/>
      <c r="K184" s="507"/>
      <c r="L184" s="509"/>
      <c r="M184" s="530"/>
      <c r="N184" s="532"/>
    </row>
    <row r="185" spans="1:14" s="2" customFormat="1" ht="24.95" customHeight="1" thickBot="1" x14ac:dyDescent="0.25">
      <c r="A185" s="648"/>
      <c r="B185" s="541"/>
      <c r="C185" s="512"/>
      <c r="D185" s="31" t="s">
        <v>22</v>
      </c>
      <c r="E185" s="56"/>
      <c r="F185" s="355">
        <f t="shared" si="7"/>
        <v>0</v>
      </c>
      <c r="G185" s="503"/>
      <c r="H185" s="503"/>
      <c r="I185" s="503"/>
      <c r="J185" s="505"/>
      <c r="K185" s="507"/>
      <c r="L185" s="509"/>
      <c r="M185" s="530"/>
      <c r="N185" s="532"/>
    </row>
    <row r="186" spans="1:14" s="2" customFormat="1" ht="24.95" customHeight="1" thickBot="1" x14ac:dyDescent="0.25">
      <c r="A186" s="648"/>
      <c r="B186" s="541"/>
      <c r="C186" s="513"/>
      <c r="D186" s="39" t="s">
        <v>23</v>
      </c>
      <c r="E186" s="356"/>
      <c r="F186" s="354">
        <f t="shared" si="7"/>
        <v>0</v>
      </c>
      <c r="G186" s="504"/>
      <c r="H186" s="504"/>
      <c r="I186" s="504"/>
      <c r="J186" s="506"/>
      <c r="K186" s="508"/>
      <c r="L186" s="510"/>
      <c r="M186" s="531"/>
      <c r="N186" s="532"/>
    </row>
    <row r="187" spans="1:14" s="2" customFormat="1" ht="24.95" customHeight="1" thickBot="1" x14ac:dyDescent="0.25">
      <c r="A187" s="648"/>
      <c r="B187" s="541"/>
      <c r="C187" s="512" t="s">
        <v>87</v>
      </c>
      <c r="D187" s="32" t="s">
        <v>14</v>
      </c>
      <c r="E187" s="58"/>
      <c r="F187" s="49">
        <f t="shared" si="7"/>
        <v>0</v>
      </c>
      <c r="G187" s="503">
        <f>J187*0.85</f>
        <v>2074</v>
      </c>
      <c r="H187" s="503">
        <f>J187*0.9</f>
        <v>2196</v>
      </c>
      <c r="I187" s="503">
        <f>J187*0.95</f>
        <v>2318</v>
      </c>
      <c r="J187" s="505">
        <v>2440</v>
      </c>
      <c r="K187" s="507">
        <f>J187*1.4</f>
        <v>3416</v>
      </c>
      <c r="L187" s="509">
        <v>10</v>
      </c>
      <c r="M187" s="530">
        <v>1.9</v>
      </c>
      <c r="N187" s="532"/>
    </row>
    <row r="188" spans="1:14" s="2" customFormat="1" ht="24.95" customHeight="1" thickBot="1" x14ac:dyDescent="0.25">
      <c r="A188" s="648"/>
      <c r="B188" s="541"/>
      <c r="C188" s="512"/>
      <c r="D188" s="31" t="s">
        <v>15</v>
      </c>
      <c r="E188" s="56"/>
      <c r="F188" s="40">
        <f t="shared" si="7"/>
        <v>0</v>
      </c>
      <c r="G188" s="503"/>
      <c r="H188" s="503"/>
      <c r="I188" s="503"/>
      <c r="J188" s="505"/>
      <c r="K188" s="507"/>
      <c r="L188" s="509"/>
      <c r="M188" s="530"/>
      <c r="N188" s="532"/>
    </row>
    <row r="189" spans="1:14" s="2" customFormat="1" ht="24.95" customHeight="1" thickBot="1" x14ac:dyDescent="0.25">
      <c r="A189" s="648"/>
      <c r="B189" s="541"/>
      <c r="C189" s="512"/>
      <c r="D189" s="31" t="s">
        <v>16</v>
      </c>
      <c r="E189" s="56"/>
      <c r="F189" s="40">
        <f t="shared" si="7"/>
        <v>0</v>
      </c>
      <c r="G189" s="503"/>
      <c r="H189" s="503"/>
      <c r="I189" s="503"/>
      <c r="J189" s="505"/>
      <c r="K189" s="507"/>
      <c r="L189" s="509"/>
      <c r="M189" s="530"/>
      <c r="N189" s="532"/>
    </row>
    <row r="190" spans="1:14" s="2" customFormat="1" ht="24.95" customHeight="1" thickBot="1" x14ac:dyDescent="0.25">
      <c r="A190" s="648"/>
      <c r="B190" s="541"/>
      <c r="C190" s="512"/>
      <c r="D190" s="31" t="s">
        <v>17</v>
      </c>
      <c r="E190" s="56"/>
      <c r="F190" s="40">
        <f t="shared" si="7"/>
        <v>0</v>
      </c>
      <c r="G190" s="503"/>
      <c r="H190" s="503"/>
      <c r="I190" s="503"/>
      <c r="J190" s="505"/>
      <c r="K190" s="507"/>
      <c r="L190" s="509"/>
      <c r="M190" s="530"/>
      <c r="N190" s="532"/>
    </row>
    <row r="191" spans="1:14" s="2" customFormat="1" ht="24.95" customHeight="1" thickBot="1" x14ac:dyDescent="0.25">
      <c r="A191" s="648"/>
      <c r="B191" s="541"/>
      <c r="C191" s="512"/>
      <c r="D191" s="31" t="s">
        <v>18</v>
      </c>
      <c r="E191" s="56"/>
      <c r="F191" s="40">
        <f t="shared" si="7"/>
        <v>0</v>
      </c>
      <c r="G191" s="503"/>
      <c r="H191" s="503"/>
      <c r="I191" s="503"/>
      <c r="J191" s="505"/>
      <c r="K191" s="507"/>
      <c r="L191" s="509"/>
      <c r="M191" s="530"/>
      <c r="N191" s="532"/>
    </row>
    <row r="192" spans="1:14" s="2" customFormat="1" ht="24.95" customHeight="1" thickBot="1" x14ac:dyDescent="0.25">
      <c r="A192" s="648"/>
      <c r="B192" s="541"/>
      <c r="C192" s="512"/>
      <c r="D192" s="31" t="s">
        <v>19</v>
      </c>
      <c r="E192" s="56"/>
      <c r="F192" s="40">
        <f t="shared" si="7"/>
        <v>0</v>
      </c>
      <c r="G192" s="503"/>
      <c r="H192" s="503"/>
      <c r="I192" s="503"/>
      <c r="J192" s="505"/>
      <c r="K192" s="507"/>
      <c r="L192" s="509"/>
      <c r="M192" s="530"/>
      <c r="N192" s="532"/>
    </row>
    <row r="193" spans="1:14" s="2" customFormat="1" ht="24.95" customHeight="1" thickBot="1" x14ac:dyDescent="0.25">
      <c r="A193" s="648"/>
      <c r="B193" s="541"/>
      <c r="C193" s="512"/>
      <c r="D193" s="31" t="s">
        <v>20</v>
      </c>
      <c r="E193" s="56"/>
      <c r="F193" s="40">
        <f t="shared" si="7"/>
        <v>0</v>
      </c>
      <c r="G193" s="503"/>
      <c r="H193" s="503"/>
      <c r="I193" s="503"/>
      <c r="J193" s="505"/>
      <c r="K193" s="507"/>
      <c r="L193" s="509"/>
      <c r="M193" s="530"/>
      <c r="N193" s="532"/>
    </row>
    <row r="194" spans="1:14" s="2" customFormat="1" ht="24.95" customHeight="1" thickBot="1" x14ac:dyDescent="0.25">
      <c r="A194" s="648"/>
      <c r="B194" s="541"/>
      <c r="C194" s="512"/>
      <c r="D194" s="31" t="s">
        <v>21</v>
      </c>
      <c r="E194" s="56"/>
      <c r="F194" s="40">
        <f t="shared" si="7"/>
        <v>0</v>
      </c>
      <c r="G194" s="503"/>
      <c r="H194" s="503"/>
      <c r="I194" s="503"/>
      <c r="J194" s="505"/>
      <c r="K194" s="507"/>
      <c r="L194" s="509"/>
      <c r="M194" s="530"/>
      <c r="N194" s="532"/>
    </row>
    <row r="195" spans="1:14" s="2" customFormat="1" ht="24.95" customHeight="1" thickBot="1" x14ac:dyDescent="0.25">
      <c r="A195" s="648"/>
      <c r="B195" s="541"/>
      <c r="C195" s="512"/>
      <c r="D195" s="31" t="s">
        <v>22</v>
      </c>
      <c r="E195" s="56"/>
      <c r="F195" s="40">
        <f t="shared" si="7"/>
        <v>0</v>
      </c>
      <c r="G195" s="503"/>
      <c r="H195" s="503"/>
      <c r="I195" s="503"/>
      <c r="J195" s="505"/>
      <c r="K195" s="507"/>
      <c r="L195" s="509"/>
      <c r="M195" s="530"/>
      <c r="N195" s="532"/>
    </row>
    <row r="196" spans="1:14" s="2" customFormat="1" ht="24.95" customHeight="1" thickBot="1" x14ac:dyDescent="0.25">
      <c r="A196" s="648"/>
      <c r="B196" s="541"/>
      <c r="C196" s="513"/>
      <c r="D196" s="138" t="s">
        <v>23</v>
      </c>
      <c r="E196" s="136"/>
      <c r="F196" s="137">
        <f t="shared" si="7"/>
        <v>0</v>
      </c>
      <c r="G196" s="503"/>
      <c r="H196" s="503"/>
      <c r="I196" s="503"/>
      <c r="J196" s="505"/>
      <c r="K196" s="507"/>
      <c r="L196" s="509"/>
      <c r="M196" s="530"/>
      <c r="N196" s="532"/>
    </row>
    <row r="197" spans="1:14" s="2" customFormat="1" ht="24.95" customHeight="1" thickBot="1" x14ac:dyDescent="0.25">
      <c r="A197" s="648"/>
      <c r="B197" s="541"/>
      <c r="C197" s="511" t="s">
        <v>88</v>
      </c>
      <c r="D197" s="119" t="s">
        <v>14</v>
      </c>
      <c r="E197" s="344"/>
      <c r="F197" s="345">
        <f t="shared" si="7"/>
        <v>0</v>
      </c>
      <c r="G197" s="520">
        <f>J197*0.85</f>
        <v>2074</v>
      </c>
      <c r="H197" s="520">
        <f>J197*0.9</f>
        <v>2196</v>
      </c>
      <c r="I197" s="520">
        <f>J197*0.95</f>
        <v>2318</v>
      </c>
      <c r="J197" s="521">
        <v>2440</v>
      </c>
      <c r="K197" s="522">
        <f>J197*1.4</f>
        <v>3416</v>
      </c>
      <c r="L197" s="569">
        <v>10</v>
      </c>
      <c r="M197" s="570">
        <v>1.9</v>
      </c>
      <c r="N197" s="532"/>
    </row>
    <row r="198" spans="1:14" s="2" customFormat="1" ht="24.95" customHeight="1" thickBot="1" x14ac:dyDescent="0.25">
      <c r="A198" s="648"/>
      <c r="B198" s="541"/>
      <c r="C198" s="512"/>
      <c r="D198" s="31" t="s">
        <v>15</v>
      </c>
      <c r="E198" s="56"/>
      <c r="F198" s="40">
        <f t="shared" si="7"/>
        <v>0</v>
      </c>
      <c r="G198" s="503"/>
      <c r="H198" s="503"/>
      <c r="I198" s="503"/>
      <c r="J198" s="505"/>
      <c r="K198" s="507"/>
      <c r="L198" s="509"/>
      <c r="M198" s="530"/>
      <c r="N198" s="532"/>
    </row>
    <row r="199" spans="1:14" s="2" customFormat="1" ht="24.95" customHeight="1" thickBot="1" x14ac:dyDescent="0.25">
      <c r="A199" s="648"/>
      <c r="B199" s="541"/>
      <c r="C199" s="512"/>
      <c r="D199" s="31" t="s">
        <v>16</v>
      </c>
      <c r="E199" s="56"/>
      <c r="F199" s="487">
        <f t="shared" si="7"/>
        <v>0</v>
      </c>
      <c r="G199" s="503"/>
      <c r="H199" s="503"/>
      <c r="I199" s="503"/>
      <c r="J199" s="505"/>
      <c r="K199" s="507"/>
      <c r="L199" s="509"/>
      <c r="M199" s="530"/>
      <c r="N199" s="532"/>
    </row>
    <row r="200" spans="1:14" s="2" customFormat="1" ht="24.95" customHeight="1" thickBot="1" x14ac:dyDescent="0.25">
      <c r="A200" s="648"/>
      <c r="B200" s="541"/>
      <c r="C200" s="512"/>
      <c r="D200" s="107" t="s">
        <v>17</v>
      </c>
      <c r="E200" s="108"/>
      <c r="F200" s="446">
        <f t="shared" si="7"/>
        <v>0</v>
      </c>
      <c r="G200" s="503"/>
      <c r="H200" s="503"/>
      <c r="I200" s="503"/>
      <c r="J200" s="505"/>
      <c r="K200" s="507"/>
      <c r="L200" s="509"/>
      <c r="M200" s="530"/>
      <c r="N200" s="532"/>
    </row>
    <row r="201" spans="1:14" s="2" customFormat="1" ht="24.95" customHeight="1" thickBot="1" x14ac:dyDescent="0.25">
      <c r="A201" s="648"/>
      <c r="B201" s="541"/>
      <c r="C201" s="512"/>
      <c r="D201" s="107" t="s">
        <v>18</v>
      </c>
      <c r="E201" s="108"/>
      <c r="F201" s="350">
        <f t="shared" si="7"/>
        <v>0</v>
      </c>
      <c r="G201" s="503"/>
      <c r="H201" s="503"/>
      <c r="I201" s="503"/>
      <c r="J201" s="505"/>
      <c r="K201" s="507"/>
      <c r="L201" s="509"/>
      <c r="M201" s="530"/>
      <c r="N201" s="532"/>
    </row>
    <row r="202" spans="1:14" s="2" customFormat="1" ht="24.95" customHeight="1" thickBot="1" x14ac:dyDescent="0.25">
      <c r="A202" s="648"/>
      <c r="B202" s="541"/>
      <c r="C202" s="512"/>
      <c r="D202" s="31" t="s">
        <v>19</v>
      </c>
      <c r="E202" s="56"/>
      <c r="F202" s="487">
        <f t="shared" si="7"/>
        <v>0</v>
      </c>
      <c r="G202" s="503"/>
      <c r="H202" s="503"/>
      <c r="I202" s="503"/>
      <c r="J202" s="505"/>
      <c r="K202" s="507"/>
      <c r="L202" s="509"/>
      <c r="M202" s="530"/>
      <c r="N202" s="532"/>
    </row>
    <row r="203" spans="1:14" s="2" customFormat="1" ht="24.95" customHeight="1" thickBot="1" x14ac:dyDescent="0.25">
      <c r="A203" s="648"/>
      <c r="B203" s="541"/>
      <c r="C203" s="512"/>
      <c r="D203" s="107" t="s">
        <v>20</v>
      </c>
      <c r="E203" s="108"/>
      <c r="F203" s="446">
        <f t="shared" si="7"/>
        <v>0</v>
      </c>
      <c r="G203" s="503"/>
      <c r="H203" s="503"/>
      <c r="I203" s="503"/>
      <c r="J203" s="505"/>
      <c r="K203" s="507"/>
      <c r="L203" s="509"/>
      <c r="M203" s="530"/>
      <c r="N203" s="532"/>
    </row>
    <row r="204" spans="1:14" s="2" customFormat="1" ht="24.95" customHeight="1" thickBot="1" x14ac:dyDescent="0.25">
      <c r="A204" s="648"/>
      <c r="B204" s="541"/>
      <c r="C204" s="512"/>
      <c r="D204" s="107" t="s">
        <v>21</v>
      </c>
      <c r="E204" s="108"/>
      <c r="F204" s="109">
        <f t="shared" si="7"/>
        <v>0</v>
      </c>
      <c r="G204" s="503"/>
      <c r="H204" s="503"/>
      <c r="I204" s="503"/>
      <c r="J204" s="505"/>
      <c r="K204" s="507"/>
      <c r="L204" s="509"/>
      <c r="M204" s="530"/>
      <c r="N204" s="532"/>
    </row>
    <row r="205" spans="1:14" s="2" customFormat="1" ht="24.95" customHeight="1" thickBot="1" x14ac:dyDescent="0.25">
      <c r="A205" s="648"/>
      <c r="B205" s="541"/>
      <c r="C205" s="512"/>
      <c r="D205" s="31" t="s">
        <v>22</v>
      </c>
      <c r="E205" s="56"/>
      <c r="F205" s="40">
        <f t="shared" si="7"/>
        <v>0</v>
      </c>
      <c r="G205" s="503"/>
      <c r="H205" s="503"/>
      <c r="I205" s="503"/>
      <c r="J205" s="505"/>
      <c r="K205" s="507"/>
      <c r="L205" s="509"/>
      <c r="M205" s="530"/>
      <c r="N205" s="532"/>
    </row>
    <row r="206" spans="1:14" s="2" customFormat="1" ht="24.95" customHeight="1" thickBot="1" x14ac:dyDescent="0.25">
      <c r="A206" s="648"/>
      <c r="B206" s="541"/>
      <c r="C206" s="513"/>
      <c r="D206" s="118" t="s">
        <v>23</v>
      </c>
      <c r="E206" s="121"/>
      <c r="F206" s="254">
        <f t="shared" si="7"/>
        <v>0</v>
      </c>
      <c r="G206" s="504"/>
      <c r="H206" s="504"/>
      <c r="I206" s="504"/>
      <c r="J206" s="506"/>
      <c r="K206" s="508"/>
      <c r="L206" s="510"/>
      <c r="M206" s="531"/>
      <c r="N206" s="532"/>
    </row>
    <row r="207" spans="1:14" s="2" customFormat="1" ht="24.95" customHeight="1" thickBot="1" x14ac:dyDescent="0.25">
      <c r="A207" s="534"/>
      <c r="B207" s="541"/>
      <c r="C207" s="512" t="s">
        <v>138</v>
      </c>
      <c r="D207" s="35" t="s">
        <v>14</v>
      </c>
      <c r="E207" s="55"/>
      <c r="F207" s="40">
        <f t="shared" ref="F207:F216" si="8">E207*$J$167</f>
        <v>0</v>
      </c>
      <c r="G207" s="520">
        <f>J207*0.85</f>
        <v>2074</v>
      </c>
      <c r="H207" s="520">
        <f>J207*0.9</f>
        <v>2196</v>
      </c>
      <c r="I207" s="520">
        <f>J207*0.95</f>
        <v>2318</v>
      </c>
      <c r="J207" s="521">
        <v>2440</v>
      </c>
      <c r="K207" s="522">
        <f>J207*1.4</f>
        <v>3416</v>
      </c>
      <c r="L207" s="569">
        <v>10</v>
      </c>
      <c r="M207" s="570">
        <v>1.9</v>
      </c>
      <c r="N207" s="532"/>
    </row>
    <row r="208" spans="1:14" s="2" customFormat="1" ht="24.95" customHeight="1" thickBot="1" x14ac:dyDescent="0.25">
      <c r="A208" s="534"/>
      <c r="B208" s="541"/>
      <c r="C208" s="512"/>
      <c r="D208" s="107" t="s">
        <v>15</v>
      </c>
      <c r="E208" s="108"/>
      <c r="F208" s="109">
        <f t="shared" si="8"/>
        <v>0</v>
      </c>
      <c r="G208" s="503"/>
      <c r="H208" s="503"/>
      <c r="I208" s="503"/>
      <c r="J208" s="505"/>
      <c r="K208" s="507"/>
      <c r="L208" s="509"/>
      <c r="M208" s="530"/>
      <c r="N208" s="532"/>
    </row>
    <row r="209" spans="1:14" s="2" customFormat="1" ht="24.95" customHeight="1" thickBot="1" x14ac:dyDescent="0.25">
      <c r="A209" s="534"/>
      <c r="B209" s="541"/>
      <c r="C209" s="512"/>
      <c r="D209" s="31" t="s">
        <v>16</v>
      </c>
      <c r="E209" s="56"/>
      <c r="F209" s="40">
        <f t="shared" si="8"/>
        <v>0</v>
      </c>
      <c r="G209" s="503"/>
      <c r="H209" s="503"/>
      <c r="I209" s="503"/>
      <c r="J209" s="505"/>
      <c r="K209" s="507"/>
      <c r="L209" s="509"/>
      <c r="M209" s="530"/>
      <c r="N209" s="532"/>
    </row>
    <row r="210" spans="1:14" s="2" customFormat="1" ht="24.95" customHeight="1" thickBot="1" x14ac:dyDescent="0.25">
      <c r="A210" s="534"/>
      <c r="B210" s="541"/>
      <c r="C210" s="512"/>
      <c r="D210" s="31" t="s">
        <v>17</v>
      </c>
      <c r="E210" s="56"/>
      <c r="F210" s="40">
        <f t="shared" si="8"/>
        <v>0</v>
      </c>
      <c r="G210" s="503"/>
      <c r="H210" s="503"/>
      <c r="I210" s="503"/>
      <c r="J210" s="505"/>
      <c r="K210" s="507"/>
      <c r="L210" s="509"/>
      <c r="M210" s="530"/>
      <c r="N210" s="532"/>
    </row>
    <row r="211" spans="1:14" s="2" customFormat="1" ht="24.95" customHeight="1" thickBot="1" x14ac:dyDescent="0.25">
      <c r="A211" s="534"/>
      <c r="B211" s="541"/>
      <c r="C211" s="512"/>
      <c r="D211" s="31" t="s">
        <v>18</v>
      </c>
      <c r="E211" s="56"/>
      <c r="F211" s="40">
        <f t="shared" si="8"/>
        <v>0</v>
      </c>
      <c r="G211" s="503"/>
      <c r="H211" s="503"/>
      <c r="I211" s="503"/>
      <c r="J211" s="505"/>
      <c r="K211" s="507"/>
      <c r="L211" s="509"/>
      <c r="M211" s="530"/>
      <c r="N211" s="532"/>
    </row>
    <row r="212" spans="1:14" s="2" customFormat="1" ht="24.95" customHeight="1" thickBot="1" x14ac:dyDescent="0.25">
      <c r="A212" s="534"/>
      <c r="B212" s="541"/>
      <c r="C212" s="512"/>
      <c r="D212" s="31" t="s">
        <v>19</v>
      </c>
      <c r="E212" s="56"/>
      <c r="F212" s="40">
        <f t="shared" si="8"/>
        <v>0</v>
      </c>
      <c r="G212" s="503"/>
      <c r="H212" s="503"/>
      <c r="I212" s="503"/>
      <c r="J212" s="505"/>
      <c r="K212" s="507"/>
      <c r="L212" s="509"/>
      <c r="M212" s="530"/>
      <c r="N212" s="532"/>
    </row>
    <row r="213" spans="1:14" s="2" customFormat="1" ht="24.95" customHeight="1" thickBot="1" x14ac:dyDescent="0.25">
      <c r="A213" s="534"/>
      <c r="B213" s="541"/>
      <c r="C213" s="512"/>
      <c r="D213" s="107" t="s">
        <v>20</v>
      </c>
      <c r="E213" s="108"/>
      <c r="F213" s="455">
        <f t="shared" si="8"/>
        <v>0</v>
      </c>
      <c r="G213" s="503"/>
      <c r="H213" s="503"/>
      <c r="I213" s="503"/>
      <c r="J213" s="505"/>
      <c r="K213" s="507"/>
      <c r="L213" s="509"/>
      <c r="M213" s="530"/>
      <c r="N213" s="532"/>
    </row>
    <row r="214" spans="1:14" s="2" customFormat="1" ht="24.95" customHeight="1" thickBot="1" x14ac:dyDescent="0.25">
      <c r="A214" s="534"/>
      <c r="B214" s="541"/>
      <c r="C214" s="512"/>
      <c r="D214" s="31" t="s">
        <v>21</v>
      </c>
      <c r="E214" s="56"/>
      <c r="F214" s="263">
        <f t="shared" si="8"/>
        <v>0</v>
      </c>
      <c r="G214" s="503"/>
      <c r="H214" s="503"/>
      <c r="I214" s="503"/>
      <c r="J214" s="505"/>
      <c r="K214" s="507"/>
      <c r="L214" s="509"/>
      <c r="M214" s="530"/>
      <c r="N214" s="532"/>
    </row>
    <row r="215" spans="1:14" s="2" customFormat="1" ht="24.95" customHeight="1" thickBot="1" x14ac:dyDescent="0.25">
      <c r="A215" s="534"/>
      <c r="B215" s="541"/>
      <c r="C215" s="512"/>
      <c r="D215" s="31" t="s">
        <v>22</v>
      </c>
      <c r="E215" s="56"/>
      <c r="F215" s="263">
        <f t="shared" si="8"/>
        <v>0</v>
      </c>
      <c r="G215" s="503"/>
      <c r="H215" s="503"/>
      <c r="I215" s="503"/>
      <c r="J215" s="505"/>
      <c r="K215" s="507"/>
      <c r="L215" s="509"/>
      <c r="M215" s="530"/>
      <c r="N215" s="532"/>
    </row>
    <row r="216" spans="1:14" s="2" customFormat="1" ht="24.95" customHeight="1" thickBot="1" x14ac:dyDescent="0.25">
      <c r="A216" s="614"/>
      <c r="B216" s="542"/>
      <c r="C216" s="512"/>
      <c r="D216" s="39" t="s">
        <v>23</v>
      </c>
      <c r="E216" s="57"/>
      <c r="F216" s="207">
        <f t="shared" si="8"/>
        <v>0</v>
      </c>
      <c r="G216" s="504"/>
      <c r="H216" s="504"/>
      <c r="I216" s="504"/>
      <c r="J216" s="506"/>
      <c r="K216" s="508"/>
      <c r="L216" s="510"/>
      <c r="M216" s="531"/>
      <c r="N216" s="532"/>
    </row>
    <row r="217" spans="1:14" s="2" customFormat="1" ht="24.95" customHeight="1" thickBot="1" x14ac:dyDescent="0.25">
      <c r="A217" s="613"/>
      <c r="B217" s="618"/>
      <c r="C217" s="511" t="s">
        <v>234</v>
      </c>
      <c r="D217" s="119" t="s">
        <v>14</v>
      </c>
      <c r="E217" s="111"/>
      <c r="F217" s="109">
        <f>E217*$J$217</f>
        <v>0</v>
      </c>
      <c r="G217" s="520">
        <f>J217*0.85</f>
        <v>1955</v>
      </c>
      <c r="H217" s="520">
        <f>J217*0.9</f>
        <v>2070</v>
      </c>
      <c r="I217" s="520">
        <f>J217*0.95</f>
        <v>2185</v>
      </c>
      <c r="J217" s="521">
        <v>2300</v>
      </c>
      <c r="K217" s="522">
        <f>J217*1.4</f>
        <v>3220</v>
      </c>
      <c r="L217" s="569">
        <v>8</v>
      </c>
      <c r="M217" s="570">
        <v>2</v>
      </c>
      <c r="N217" s="547" t="s">
        <v>235</v>
      </c>
    </row>
    <row r="218" spans="1:14" s="2" customFormat="1" ht="24.95" customHeight="1" thickBot="1" x14ac:dyDescent="0.25">
      <c r="A218" s="534"/>
      <c r="B218" s="541"/>
      <c r="C218" s="512"/>
      <c r="D218" s="31" t="s">
        <v>15</v>
      </c>
      <c r="E218" s="55"/>
      <c r="F218" s="40">
        <f t="shared" ref="F218:F226" si="9">E218*$J$217</f>
        <v>0</v>
      </c>
      <c r="G218" s="503"/>
      <c r="H218" s="503"/>
      <c r="I218" s="503"/>
      <c r="J218" s="505"/>
      <c r="K218" s="507"/>
      <c r="L218" s="509"/>
      <c r="M218" s="530"/>
      <c r="N218" s="532"/>
    </row>
    <row r="219" spans="1:14" s="2" customFormat="1" ht="24.95" customHeight="1" thickBot="1" x14ac:dyDescent="0.25">
      <c r="A219" s="534"/>
      <c r="B219" s="541"/>
      <c r="C219" s="512"/>
      <c r="D219" s="107" t="s">
        <v>16</v>
      </c>
      <c r="E219" s="344"/>
      <c r="F219" s="350">
        <f t="shared" si="9"/>
        <v>0</v>
      </c>
      <c r="G219" s="503"/>
      <c r="H219" s="503"/>
      <c r="I219" s="503"/>
      <c r="J219" s="505"/>
      <c r="K219" s="507"/>
      <c r="L219" s="509"/>
      <c r="M219" s="530"/>
      <c r="N219" s="532"/>
    </row>
    <row r="220" spans="1:14" s="2" customFormat="1" ht="24.95" customHeight="1" thickBot="1" x14ac:dyDescent="0.25">
      <c r="A220" s="534"/>
      <c r="B220" s="541"/>
      <c r="C220" s="512"/>
      <c r="D220" s="31" t="s">
        <v>17</v>
      </c>
      <c r="E220" s="486"/>
      <c r="F220" s="487">
        <f t="shared" si="9"/>
        <v>0</v>
      </c>
      <c r="G220" s="503"/>
      <c r="H220" s="503"/>
      <c r="I220" s="503"/>
      <c r="J220" s="505"/>
      <c r="K220" s="507"/>
      <c r="L220" s="509"/>
      <c r="M220" s="530"/>
      <c r="N220" s="532"/>
    </row>
    <row r="221" spans="1:14" s="2" customFormat="1" ht="24.95" customHeight="1" thickBot="1" x14ac:dyDescent="0.25">
      <c r="A221" s="534"/>
      <c r="B221" s="541"/>
      <c r="C221" s="512"/>
      <c r="D221" s="31" t="s">
        <v>18</v>
      </c>
      <c r="E221" s="486"/>
      <c r="F221" s="487">
        <f t="shared" si="9"/>
        <v>0</v>
      </c>
      <c r="G221" s="503"/>
      <c r="H221" s="503"/>
      <c r="I221" s="503"/>
      <c r="J221" s="505"/>
      <c r="K221" s="507"/>
      <c r="L221" s="509"/>
      <c r="M221" s="530"/>
      <c r="N221" s="532"/>
    </row>
    <row r="222" spans="1:14" s="2" customFormat="1" ht="24.95" customHeight="1" thickBot="1" x14ac:dyDescent="0.25">
      <c r="A222" s="534"/>
      <c r="B222" s="541"/>
      <c r="C222" s="512"/>
      <c r="D222" s="31" t="s">
        <v>19</v>
      </c>
      <c r="E222" s="486"/>
      <c r="F222" s="487">
        <f t="shared" si="9"/>
        <v>0</v>
      </c>
      <c r="G222" s="503"/>
      <c r="H222" s="503"/>
      <c r="I222" s="503"/>
      <c r="J222" s="505"/>
      <c r="K222" s="507"/>
      <c r="L222" s="509"/>
      <c r="M222" s="530"/>
      <c r="N222" s="532"/>
    </row>
    <row r="223" spans="1:14" s="2" customFormat="1" ht="24.95" customHeight="1" thickBot="1" x14ac:dyDescent="0.25">
      <c r="A223" s="534"/>
      <c r="B223" s="541"/>
      <c r="C223" s="512"/>
      <c r="D223" s="31" t="s">
        <v>20</v>
      </c>
      <c r="E223" s="262"/>
      <c r="F223" s="355">
        <f t="shared" si="9"/>
        <v>0</v>
      </c>
      <c r="G223" s="503"/>
      <c r="H223" s="503"/>
      <c r="I223" s="503"/>
      <c r="J223" s="505"/>
      <c r="K223" s="507"/>
      <c r="L223" s="509"/>
      <c r="M223" s="530"/>
      <c r="N223" s="532"/>
    </row>
    <row r="224" spans="1:14" s="2" customFormat="1" ht="24.95" customHeight="1" thickBot="1" x14ac:dyDescent="0.25">
      <c r="A224" s="534"/>
      <c r="B224" s="541"/>
      <c r="C224" s="512"/>
      <c r="D224" s="31" t="s">
        <v>21</v>
      </c>
      <c r="E224" s="262"/>
      <c r="F224" s="355">
        <f t="shared" si="9"/>
        <v>0</v>
      </c>
      <c r="G224" s="503"/>
      <c r="H224" s="503"/>
      <c r="I224" s="503"/>
      <c r="J224" s="505"/>
      <c r="K224" s="507"/>
      <c r="L224" s="509"/>
      <c r="M224" s="530"/>
      <c r="N224" s="532"/>
    </row>
    <row r="225" spans="1:14" s="2" customFormat="1" ht="24.95" customHeight="1" thickBot="1" x14ac:dyDescent="0.25">
      <c r="A225" s="534"/>
      <c r="B225" s="541"/>
      <c r="C225" s="512"/>
      <c r="D225" s="31" t="s">
        <v>22</v>
      </c>
      <c r="E225" s="262"/>
      <c r="F225" s="355">
        <f t="shared" si="9"/>
        <v>0</v>
      </c>
      <c r="G225" s="503"/>
      <c r="H225" s="503"/>
      <c r="I225" s="503"/>
      <c r="J225" s="505"/>
      <c r="K225" s="507"/>
      <c r="L225" s="509"/>
      <c r="M225" s="530"/>
      <c r="N225" s="532"/>
    </row>
    <row r="226" spans="1:14" s="2" customFormat="1" ht="24.95" customHeight="1" thickBot="1" x14ac:dyDescent="0.25">
      <c r="A226" s="614"/>
      <c r="B226" s="542"/>
      <c r="C226" s="513"/>
      <c r="D226" s="118" t="s">
        <v>23</v>
      </c>
      <c r="E226" s="121"/>
      <c r="F226" s="110">
        <f t="shared" si="9"/>
        <v>0</v>
      </c>
      <c r="G226" s="504"/>
      <c r="H226" s="504"/>
      <c r="I226" s="504"/>
      <c r="J226" s="506"/>
      <c r="K226" s="508"/>
      <c r="L226" s="510"/>
      <c r="M226" s="531"/>
      <c r="N226" s="533"/>
    </row>
    <row r="227" spans="1:14" s="2" customFormat="1" ht="24.95" customHeight="1" thickBot="1" x14ac:dyDescent="0.25">
      <c r="A227" s="613"/>
      <c r="B227" s="618"/>
      <c r="C227" s="511" t="s">
        <v>313</v>
      </c>
      <c r="D227" s="35" t="s">
        <v>14</v>
      </c>
      <c r="E227" s="248"/>
      <c r="F227" s="249">
        <f>E227*$J$227</f>
        <v>0</v>
      </c>
      <c r="G227" s="520">
        <f>J227*0.85</f>
        <v>2337.5</v>
      </c>
      <c r="H227" s="520">
        <f>J227*0.9</f>
        <v>2475</v>
      </c>
      <c r="I227" s="520">
        <f>J227*0.95</f>
        <v>2612.5</v>
      </c>
      <c r="J227" s="521">
        <v>2750</v>
      </c>
      <c r="K227" s="522">
        <f>J227*1.4</f>
        <v>3849.9999999999995</v>
      </c>
      <c r="L227" s="569">
        <v>10</v>
      </c>
      <c r="M227" s="570">
        <v>1.9</v>
      </c>
      <c r="N227" s="547" t="s">
        <v>318</v>
      </c>
    </row>
    <row r="228" spans="1:14" s="2" customFormat="1" ht="24.95" customHeight="1" thickBot="1" x14ac:dyDescent="0.25">
      <c r="A228" s="534"/>
      <c r="B228" s="541"/>
      <c r="C228" s="512"/>
      <c r="D228" s="31" t="s">
        <v>15</v>
      </c>
      <c r="E228" s="56"/>
      <c r="F228" s="249">
        <f t="shared" ref="F228:F276" si="10">E228*$J$227</f>
        <v>0</v>
      </c>
      <c r="G228" s="503"/>
      <c r="H228" s="503"/>
      <c r="I228" s="503"/>
      <c r="J228" s="505"/>
      <c r="K228" s="507"/>
      <c r="L228" s="509"/>
      <c r="M228" s="530"/>
      <c r="N228" s="532"/>
    </row>
    <row r="229" spans="1:14" s="2" customFormat="1" ht="24.95" customHeight="1" thickBot="1" x14ac:dyDescent="0.25">
      <c r="A229" s="534"/>
      <c r="B229" s="541"/>
      <c r="C229" s="512"/>
      <c r="D229" s="31" t="s">
        <v>16</v>
      </c>
      <c r="E229" s="56"/>
      <c r="F229" s="249">
        <f t="shared" si="10"/>
        <v>0</v>
      </c>
      <c r="G229" s="503"/>
      <c r="H229" s="503"/>
      <c r="I229" s="503"/>
      <c r="J229" s="505"/>
      <c r="K229" s="507"/>
      <c r="L229" s="509"/>
      <c r="M229" s="530"/>
      <c r="N229" s="532"/>
    </row>
    <row r="230" spans="1:14" s="2" customFormat="1" ht="24.95" customHeight="1" thickBot="1" x14ac:dyDescent="0.25">
      <c r="A230" s="534"/>
      <c r="B230" s="541"/>
      <c r="C230" s="512"/>
      <c r="D230" s="31" t="s">
        <v>17</v>
      </c>
      <c r="E230" s="56"/>
      <c r="F230" s="249">
        <f t="shared" si="10"/>
        <v>0</v>
      </c>
      <c r="G230" s="503"/>
      <c r="H230" s="503"/>
      <c r="I230" s="503"/>
      <c r="J230" s="505"/>
      <c r="K230" s="507"/>
      <c r="L230" s="509"/>
      <c r="M230" s="530"/>
      <c r="N230" s="532"/>
    </row>
    <row r="231" spans="1:14" s="2" customFormat="1" ht="24.95" customHeight="1" thickBot="1" x14ac:dyDescent="0.25">
      <c r="A231" s="534"/>
      <c r="B231" s="541"/>
      <c r="C231" s="512"/>
      <c r="D231" s="31" t="s">
        <v>18</v>
      </c>
      <c r="E231" s="56"/>
      <c r="F231" s="300">
        <f t="shared" si="10"/>
        <v>0</v>
      </c>
      <c r="G231" s="503"/>
      <c r="H231" s="503"/>
      <c r="I231" s="503"/>
      <c r="J231" s="505"/>
      <c r="K231" s="507"/>
      <c r="L231" s="509"/>
      <c r="M231" s="530"/>
      <c r="N231" s="532"/>
    </row>
    <row r="232" spans="1:14" s="2" customFormat="1" ht="24.95" customHeight="1" thickBot="1" x14ac:dyDescent="0.25">
      <c r="A232" s="534"/>
      <c r="B232" s="541"/>
      <c r="C232" s="512"/>
      <c r="D232" s="31" t="s">
        <v>19</v>
      </c>
      <c r="E232" s="56"/>
      <c r="F232" s="300">
        <f t="shared" si="10"/>
        <v>0</v>
      </c>
      <c r="G232" s="503"/>
      <c r="H232" s="503"/>
      <c r="I232" s="503"/>
      <c r="J232" s="505"/>
      <c r="K232" s="507"/>
      <c r="L232" s="509"/>
      <c r="M232" s="530"/>
      <c r="N232" s="532"/>
    </row>
    <row r="233" spans="1:14" s="2" customFormat="1" ht="24.95" customHeight="1" thickBot="1" x14ac:dyDescent="0.25">
      <c r="A233" s="534"/>
      <c r="B233" s="541"/>
      <c r="C233" s="512"/>
      <c r="D233" s="107" t="s">
        <v>20</v>
      </c>
      <c r="E233" s="108"/>
      <c r="F233" s="408">
        <f t="shared" si="10"/>
        <v>0</v>
      </c>
      <c r="G233" s="503"/>
      <c r="H233" s="503"/>
      <c r="I233" s="503"/>
      <c r="J233" s="505"/>
      <c r="K233" s="507"/>
      <c r="L233" s="509"/>
      <c r="M233" s="530"/>
      <c r="N233" s="532"/>
    </row>
    <row r="234" spans="1:14" s="2" customFormat="1" ht="24.95" customHeight="1" thickBot="1" x14ac:dyDescent="0.25">
      <c r="A234" s="534"/>
      <c r="B234" s="541"/>
      <c r="C234" s="512"/>
      <c r="D234" s="31" t="s">
        <v>21</v>
      </c>
      <c r="E234" s="56"/>
      <c r="F234" s="300">
        <f t="shared" si="10"/>
        <v>0</v>
      </c>
      <c r="G234" s="503"/>
      <c r="H234" s="503"/>
      <c r="I234" s="503"/>
      <c r="J234" s="505"/>
      <c r="K234" s="507"/>
      <c r="L234" s="509"/>
      <c r="M234" s="530"/>
      <c r="N234" s="532"/>
    </row>
    <row r="235" spans="1:14" s="2" customFormat="1" ht="24.95" customHeight="1" thickBot="1" x14ac:dyDescent="0.25">
      <c r="A235" s="534"/>
      <c r="B235" s="541"/>
      <c r="C235" s="512"/>
      <c r="D235" s="31" t="s">
        <v>22</v>
      </c>
      <c r="E235" s="56"/>
      <c r="F235" s="249">
        <f t="shared" si="10"/>
        <v>0</v>
      </c>
      <c r="G235" s="503"/>
      <c r="H235" s="503"/>
      <c r="I235" s="503"/>
      <c r="J235" s="505"/>
      <c r="K235" s="507"/>
      <c r="L235" s="509"/>
      <c r="M235" s="530"/>
      <c r="N235" s="532"/>
    </row>
    <row r="236" spans="1:14" s="2" customFormat="1" ht="24.95" customHeight="1" thickBot="1" x14ac:dyDescent="0.25">
      <c r="A236" s="534"/>
      <c r="B236" s="541"/>
      <c r="C236" s="512"/>
      <c r="D236" s="39" t="s">
        <v>23</v>
      </c>
      <c r="E236" s="247"/>
      <c r="F236" s="256">
        <f t="shared" si="10"/>
        <v>0</v>
      </c>
      <c r="G236" s="504"/>
      <c r="H236" s="504"/>
      <c r="I236" s="504"/>
      <c r="J236" s="506"/>
      <c r="K236" s="508"/>
      <c r="L236" s="510"/>
      <c r="M236" s="531"/>
      <c r="N236" s="532"/>
    </row>
    <row r="237" spans="1:14" s="2" customFormat="1" ht="24.95" customHeight="1" thickBot="1" x14ac:dyDescent="0.25">
      <c r="A237" s="534"/>
      <c r="B237" s="541"/>
      <c r="C237" s="511" t="s">
        <v>314</v>
      </c>
      <c r="D237" s="35" t="s">
        <v>14</v>
      </c>
      <c r="E237" s="257"/>
      <c r="F237" s="249">
        <f t="shared" si="10"/>
        <v>0</v>
      </c>
      <c r="G237" s="520">
        <f>J237*0.85</f>
        <v>2337.5</v>
      </c>
      <c r="H237" s="520">
        <f>J237*0.9</f>
        <v>2475</v>
      </c>
      <c r="I237" s="520">
        <f>J237*0.95</f>
        <v>2612.5</v>
      </c>
      <c r="J237" s="521">
        <v>2750</v>
      </c>
      <c r="K237" s="522">
        <f>J237*1.4</f>
        <v>3849.9999999999995</v>
      </c>
      <c r="L237" s="569">
        <v>10</v>
      </c>
      <c r="M237" s="570">
        <v>1.9</v>
      </c>
      <c r="N237" s="532"/>
    </row>
    <row r="238" spans="1:14" s="2" customFormat="1" ht="24.95" customHeight="1" thickBot="1" x14ac:dyDescent="0.25">
      <c r="A238" s="534"/>
      <c r="B238" s="541"/>
      <c r="C238" s="512"/>
      <c r="D238" s="31" t="s">
        <v>15</v>
      </c>
      <c r="E238" s="56"/>
      <c r="F238" s="249">
        <f t="shared" si="10"/>
        <v>0</v>
      </c>
      <c r="G238" s="503"/>
      <c r="H238" s="503"/>
      <c r="I238" s="503"/>
      <c r="J238" s="505"/>
      <c r="K238" s="507"/>
      <c r="L238" s="509"/>
      <c r="M238" s="530"/>
      <c r="N238" s="532"/>
    </row>
    <row r="239" spans="1:14" s="2" customFormat="1" ht="24.95" customHeight="1" thickBot="1" x14ac:dyDescent="0.25">
      <c r="A239" s="534"/>
      <c r="B239" s="541"/>
      <c r="C239" s="512"/>
      <c r="D239" s="31" t="s">
        <v>16</v>
      </c>
      <c r="E239" s="56"/>
      <c r="F239" s="249">
        <f t="shared" si="10"/>
        <v>0</v>
      </c>
      <c r="G239" s="503"/>
      <c r="H239" s="503"/>
      <c r="I239" s="503"/>
      <c r="J239" s="505"/>
      <c r="K239" s="507"/>
      <c r="L239" s="509"/>
      <c r="M239" s="530"/>
      <c r="N239" s="532"/>
    </row>
    <row r="240" spans="1:14" s="2" customFormat="1" ht="24.95" customHeight="1" thickBot="1" x14ac:dyDescent="0.25">
      <c r="A240" s="534"/>
      <c r="B240" s="541"/>
      <c r="C240" s="512"/>
      <c r="D240" s="31" t="s">
        <v>17</v>
      </c>
      <c r="E240" s="56"/>
      <c r="F240" s="249">
        <f t="shared" si="10"/>
        <v>0</v>
      </c>
      <c r="G240" s="503"/>
      <c r="H240" s="503"/>
      <c r="I240" s="503"/>
      <c r="J240" s="505"/>
      <c r="K240" s="507"/>
      <c r="L240" s="509"/>
      <c r="M240" s="530"/>
      <c r="N240" s="532"/>
    </row>
    <row r="241" spans="1:14" s="2" customFormat="1" ht="24.95" customHeight="1" thickBot="1" x14ac:dyDescent="0.25">
      <c r="A241" s="534"/>
      <c r="B241" s="541"/>
      <c r="C241" s="512"/>
      <c r="D241" s="31" t="s">
        <v>18</v>
      </c>
      <c r="E241" s="56"/>
      <c r="F241" s="249">
        <f t="shared" si="10"/>
        <v>0</v>
      </c>
      <c r="G241" s="503"/>
      <c r="H241" s="503"/>
      <c r="I241" s="503"/>
      <c r="J241" s="505"/>
      <c r="K241" s="507"/>
      <c r="L241" s="509"/>
      <c r="M241" s="530"/>
      <c r="N241" s="532"/>
    </row>
    <row r="242" spans="1:14" s="2" customFormat="1" ht="24.95" customHeight="1" thickBot="1" x14ac:dyDescent="0.25">
      <c r="A242" s="534"/>
      <c r="B242" s="541"/>
      <c r="C242" s="512"/>
      <c r="D242" s="31" t="s">
        <v>19</v>
      </c>
      <c r="E242" s="56"/>
      <c r="F242" s="300">
        <f t="shared" si="10"/>
        <v>0</v>
      </c>
      <c r="G242" s="503"/>
      <c r="H242" s="503"/>
      <c r="I242" s="503"/>
      <c r="J242" s="505"/>
      <c r="K242" s="507"/>
      <c r="L242" s="509"/>
      <c r="M242" s="530"/>
      <c r="N242" s="532"/>
    </row>
    <row r="243" spans="1:14" s="2" customFormat="1" ht="24.95" customHeight="1" thickBot="1" x14ac:dyDescent="0.25">
      <c r="A243" s="534"/>
      <c r="B243" s="541"/>
      <c r="C243" s="512"/>
      <c r="D243" s="107" t="s">
        <v>20</v>
      </c>
      <c r="E243" s="108"/>
      <c r="F243" s="320">
        <f t="shared" si="10"/>
        <v>0</v>
      </c>
      <c r="G243" s="503"/>
      <c r="H243" s="503"/>
      <c r="I243" s="503"/>
      <c r="J243" s="505"/>
      <c r="K243" s="507"/>
      <c r="L243" s="509"/>
      <c r="M243" s="530"/>
      <c r="N243" s="532"/>
    </row>
    <row r="244" spans="1:14" s="2" customFormat="1" ht="24.95" customHeight="1" thickBot="1" x14ac:dyDescent="0.25">
      <c r="A244" s="534"/>
      <c r="B244" s="541"/>
      <c r="C244" s="512"/>
      <c r="D244" s="31" t="s">
        <v>21</v>
      </c>
      <c r="E244" s="56"/>
      <c r="F244" s="300">
        <f t="shared" si="10"/>
        <v>0</v>
      </c>
      <c r="G244" s="503"/>
      <c r="H244" s="503"/>
      <c r="I244" s="503"/>
      <c r="J244" s="505"/>
      <c r="K244" s="507"/>
      <c r="L244" s="509"/>
      <c r="M244" s="530"/>
      <c r="N244" s="532"/>
    </row>
    <row r="245" spans="1:14" s="2" customFormat="1" ht="24.95" customHeight="1" thickBot="1" x14ac:dyDescent="0.25">
      <c r="A245" s="534"/>
      <c r="B245" s="541"/>
      <c r="C245" s="512"/>
      <c r="D245" s="107" t="s">
        <v>22</v>
      </c>
      <c r="E245" s="108"/>
      <c r="F245" s="384">
        <f t="shared" si="10"/>
        <v>0</v>
      </c>
      <c r="G245" s="503"/>
      <c r="H245" s="503"/>
      <c r="I245" s="503"/>
      <c r="J245" s="505"/>
      <c r="K245" s="507"/>
      <c r="L245" s="509"/>
      <c r="M245" s="530"/>
      <c r="N245" s="532"/>
    </row>
    <row r="246" spans="1:14" s="2" customFormat="1" ht="24.95" customHeight="1" thickBot="1" x14ac:dyDescent="0.25">
      <c r="A246" s="534"/>
      <c r="B246" s="541"/>
      <c r="C246" s="513"/>
      <c r="D246" s="39" t="s">
        <v>23</v>
      </c>
      <c r="E246" s="255"/>
      <c r="F246" s="256">
        <f t="shared" si="10"/>
        <v>0</v>
      </c>
      <c r="G246" s="504"/>
      <c r="H246" s="504"/>
      <c r="I246" s="504"/>
      <c r="J246" s="506"/>
      <c r="K246" s="508"/>
      <c r="L246" s="510"/>
      <c r="M246" s="531"/>
      <c r="N246" s="532"/>
    </row>
    <row r="247" spans="1:14" s="2" customFormat="1" ht="24.95" customHeight="1" thickBot="1" x14ac:dyDescent="0.25">
      <c r="A247" s="534"/>
      <c r="B247" s="541"/>
      <c r="C247" s="512" t="s">
        <v>315</v>
      </c>
      <c r="D247" s="250" t="s">
        <v>14</v>
      </c>
      <c r="E247" s="248"/>
      <c r="F247" s="249">
        <f t="shared" si="10"/>
        <v>0</v>
      </c>
      <c r="G247" s="503">
        <f>J247*0.85</f>
        <v>2337.5</v>
      </c>
      <c r="H247" s="503">
        <f>J247*0.9</f>
        <v>2475</v>
      </c>
      <c r="I247" s="503">
        <f>J247*0.95</f>
        <v>2612.5</v>
      </c>
      <c r="J247" s="505">
        <v>2750</v>
      </c>
      <c r="K247" s="507">
        <f>J247*1.4</f>
        <v>3849.9999999999995</v>
      </c>
      <c r="L247" s="509">
        <v>10</v>
      </c>
      <c r="M247" s="530">
        <v>1.9</v>
      </c>
      <c r="N247" s="532"/>
    </row>
    <row r="248" spans="1:14" s="2" customFormat="1" ht="24.95" customHeight="1" thickBot="1" x14ac:dyDescent="0.25">
      <c r="A248" s="534"/>
      <c r="B248" s="541"/>
      <c r="C248" s="512"/>
      <c r="D248" s="31" t="s">
        <v>15</v>
      </c>
      <c r="E248" s="56"/>
      <c r="F248" s="249">
        <f t="shared" si="10"/>
        <v>0</v>
      </c>
      <c r="G248" s="503"/>
      <c r="H248" s="503"/>
      <c r="I248" s="503"/>
      <c r="J248" s="505"/>
      <c r="K248" s="507"/>
      <c r="L248" s="509"/>
      <c r="M248" s="530"/>
      <c r="N248" s="532"/>
    </row>
    <row r="249" spans="1:14" s="2" customFormat="1" ht="24.95" customHeight="1" thickBot="1" x14ac:dyDescent="0.25">
      <c r="A249" s="534"/>
      <c r="B249" s="541"/>
      <c r="C249" s="512"/>
      <c r="D249" s="31" t="s">
        <v>16</v>
      </c>
      <c r="E249" s="56"/>
      <c r="F249" s="249">
        <f t="shared" si="10"/>
        <v>0</v>
      </c>
      <c r="G249" s="503"/>
      <c r="H249" s="503"/>
      <c r="I249" s="503"/>
      <c r="J249" s="505"/>
      <c r="K249" s="507"/>
      <c r="L249" s="509"/>
      <c r="M249" s="530"/>
      <c r="N249" s="532"/>
    </row>
    <row r="250" spans="1:14" s="2" customFormat="1" ht="24.95" customHeight="1" thickBot="1" x14ac:dyDescent="0.25">
      <c r="A250" s="534"/>
      <c r="B250" s="541"/>
      <c r="C250" s="512"/>
      <c r="D250" s="31" t="s">
        <v>17</v>
      </c>
      <c r="E250" s="56"/>
      <c r="F250" s="249">
        <f t="shared" si="10"/>
        <v>0</v>
      </c>
      <c r="G250" s="503"/>
      <c r="H250" s="503"/>
      <c r="I250" s="503"/>
      <c r="J250" s="505"/>
      <c r="K250" s="507"/>
      <c r="L250" s="509"/>
      <c r="M250" s="530"/>
      <c r="N250" s="532"/>
    </row>
    <row r="251" spans="1:14" s="2" customFormat="1" ht="24.95" customHeight="1" thickBot="1" x14ac:dyDescent="0.25">
      <c r="A251" s="534"/>
      <c r="B251" s="541"/>
      <c r="C251" s="512"/>
      <c r="D251" s="31" t="s">
        <v>18</v>
      </c>
      <c r="E251" s="56"/>
      <c r="F251" s="249">
        <f t="shared" si="10"/>
        <v>0</v>
      </c>
      <c r="G251" s="503"/>
      <c r="H251" s="503"/>
      <c r="I251" s="503"/>
      <c r="J251" s="505"/>
      <c r="K251" s="507"/>
      <c r="L251" s="509"/>
      <c r="M251" s="530"/>
      <c r="N251" s="532"/>
    </row>
    <row r="252" spans="1:14" s="2" customFormat="1" ht="24.95" customHeight="1" thickBot="1" x14ac:dyDescent="0.25">
      <c r="A252" s="534"/>
      <c r="B252" s="541"/>
      <c r="C252" s="512"/>
      <c r="D252" s="31" t="s">
        <v>19</v>
      </c>
      <c r="E252" s="56"/>
      <c r="F252" s="249">
        <f t="shared" si="10"/>
        <v>0</v>
      </c>
      <c r="G252" s="503"/>
      <c r="H252" s="503"/>
      <c r="I252" s="503"/>
      <c r="J252" s="505"/>
      <c r="K252" s="507"/>
      <c r="L252" s="509"/>
      <c r="M252" s="530"/>
      <c r="N252" s="532"/>
    </row>
    <row r="253" spans="1:14" s="2" customFormat="1" ht="24.95" customHeight="1" thickBot="1" x14ac:dyDescent="0.25">
      <c r="A253" s="534"/>
      <c r="B253" s="541"/>
      <c r="C253" s="512"/>
      <c r="D253" s="31" t="s">
        <v>20</v>
      </c>
      <c r="E253" s="56"/>
      <c r="F253" s="249">
        <f t="shared" si="10"/>
        <v>0</v>
      </c>
      <c r="G253" s="503"/>
      <c r="H253" s="503"/>
      <c r="I253" s="503"/>
      <c r="J253" s="505"/>
      <c r="K253" s="507"/>
      <c r="L253" s="509"/>
      <c r="M253" s="530"/>
      <c r="N253" s="532"/>
    </row>
    <row r="254" spans="1:14" s="2" customFormat="1" ht="24.95" customHeight="1" thickBot="1" x14ac:dyDescent="0.25">
      <c r="A254" s="534"/>
      <c r="B254" s="541"/>
      <c r="C254" s="512"/>
      <c r="D254" s="31" t="s">
        <v>21</v>
      </c>
      <c r="E254" s="56"/>
      <c r="F254" s="249">
        <f t="shared" si="10"/>
        <v>0</v>
      </c>
      <c r="G254" s="503"/>
      <c r="H254" s="503"/>
      <c r="I254" s="503"/>
      <c r="J254" s="505"/>
      <c r="K254" s="507"/>
      <c r="L254" s="509"/>
      <c r="M254" s="530"/>
      <c r="N254" s="532"/>
    </row>
    <row r="255" spans="1:14" s="2" customFormat="1" ht="24.95" customHeight="1" thickBot="1" x14ac:dyDescent="0.25">
      <c r="A255" s="534"/>
      <c r="B255" s="541"/>
      <c r="C255" s="512"/>
      <c r="D255" s="31" t="s">
        <v>22</v>
      </c>
      <c r="E255" s="56"/>
      <c r="F255" s="249">
        <f t="shared" si="10"/>
        <v>0</v>
      </c>
      <c r="G255" s="503"/>
      <c r="H255" s="503"/>
      <c r="I255" s="503"/>
      <c r="J255" s="505"/>
      <c r="K255" s="507"/>
      <c r="L255" s="509"/>
      <c r="M255" s="530"/>
      <c r="N255" s="532"/>
    </row>
    <row r="256" spans="1:14" s="2" customFormat="1" ht="24.95" customHeight="1" thickBot="1" x14ac:dyDescent="0.25">
      <c r="A256" s="534"/>
      <c r="B256" s="541"/>
      <c r="C256" s="513"/>
      <c r="D256" s="246" t="s">
        <v>23</v>
      </c>
      <c r="E256" s="247"/>
      <c r="F256" s="256">
        <f t="shared" si="10"/>
        <v>0</v>
      </c>
      <c r="G256" s="503"/>
      <c r="H256" s="503"/>
      <c r="I256" s="503"/>
      <c r="J256" s="505"/>
      <c r="K256" s="507"/>
      <c r="L256" s="509"/>
      <c r="M256" s="530"/>
      <c r="N256" s="532"/>
    </row>
    <row r="257" spans="1:14" s="2" customFormat="1" ht="24.95" customHeight="1" thickBot="1" x14ac:dyDescent="0.25">
      <c r="A257" s="534"/>
      <c r="B257" s="541"/>
      <c r="C257" s="511" t="s">
        <v>316</v>
      </c>
      <c r="D257" s="35" t="s">
        <v>14</v>
      </c>
      <c r="E257" s="257"/>
      <c r="F257" s="249">
        <f t="shared" si="10"/>
        <v>0</v>
      </c>
      <c r="G257" s="520">
        <f>J257*0.85</f>
        <v>2337.5</v>
      </c>
      <c r="H257" s="520">
        <f>J257*0.9</f>
        <v>2475</v>
      </c>
      <c r="I257" s="520">
        <f>J257*0.95</f>
        <v>2612.5</v>
      </c>
      <c r="J257" s="521">
        <v>2750</v>
      </c>
      <c r="K257" s="522">
        <f>J257*1.4</f>
        <v>3849.9999999999995</v>
      </c>
      <c r="L257" s="569">
        <v>10</v>
      </c>
      <c r="M257" s="570">
        <v>1.9</v>
      </c>
      <c r="N257" s="532"/>
    </row>
    <row r="258" spans="1:14" s="2" customFormat="1" ht="24.95" customHeight="1" thickBot="1" x14ac:dyDescent="0.25">
      <c r="A258" s="534"/>
      <c r="B258" s="541"/>
      <c r="C258" s="512"/>
      <c r="D258" s="31" t="s">
        <v>15</v>
      </c>
      <c r="E258" s="56"/>
      <c r="F258" s="249">
        <f t="shared" si="10"/>
        <v>0</v>
      </c>
      <c r="G258" s="503"/>
      <c r="H258" s="503"/>
      <c r="I258" s="503"/>
      <c r="J258" s="505"/>
      <c r="K258" s="507"/>
      <c r="L258" s="509"/>
      <c r="M258" s="530"/>
      <c r="N258" s="532"/>
    </row>
    <row r="259" spans="1:14" s="2" customFormat="1" ht="24.95" customHeight="1" thickBot="1" x14ac:dyDescent="0.25">
      <c r="A259" s="534"/>
      <c r="B259" s="541"/>
      <c r="C259" s="512"/>
      <c r="D259" s="107" t="s">
        <v>16</v>
      </c>
      <c r="E259" s="108"/>
      <c r="F259" s="342">
        <f t="shared" si="10"/>
        <v>0</v>
      </c>
      <c r="G259" s="503"/>
      <c r="H259" s="503"/>
      <c r="I259" s="503"/>
      <c r="J259" s="505"/>
      <c r="K259" s="507"/>
      <c r="L259" s="509"/>
      <c r="M259" s="530"/>
      <c r="N259" s="532"/>
    </row>
    <row r="260" spans="1:14" s="2" customFormat="1" ht="24.95" customHeight="1" thickBot="1" x14ac:dyDescent="0.25">
      <c r="A260" s="534"/>
      <c r="B260" s="541"/>
      <c r="C260" s="512"/>
      <c r="D260" s="31" t="s">
        <v>17</v>
      </c>
      <c r="E260" s="56"/>
      <c r="F260" s="249">
        <f t="shared" si="10"/>
        <v>0</v>
      </c>
      <c r="G260" s="503"/>
      <c r="H260" s="503"/>
      <c r="I260" s="503"/>
      <c r="J260" s="505"/>
      <c r="K260" s="507"/>
      <c r="L260" s="509"/>
      <c r="M260" s="530"/>
      <c r="N260" s="532"/>
    </row>
    <row r="261" spans="1:14" s="2" customFormat="1" ht="24.95" customHeight="1" thickBot="1" x14ac:dyDescent="0.25">
      <c r="A261" s="534"/>
      <c r="B261" s="541"/>
      <c r="C261" s="512"/>
      <c r="D261" s="107" t="s">
        <v>18</v>
      </c>
      <c r="E261" s="108"/>
      <c r="F261" s="320">
        <f t="shared" si="10"/>
        <v>0</v>
      </c>
      <c r="G261" s="503"/>
      <c r="H261" s="503"/>
      <c r="I261" s="503"/>
      <c r="J261" s="505"/>
      <c r="K261" s="507"/>
      <c r="L261" s="509"/>
      <c r="M261" s="530"/>
      <c r="N261" s="532"/>
    </row>
    <row r="262" spans="1:14" s="2" customFormat="1" ht="24.95" customHeight="1" thickBot="1" x14ac:dyDescent="0.25">
      <c r="A262" s="534"/>
      <c r="B262" s="541"/>
      <c r="C262" s="512"/>
      <c r="D262" s="107" t="s">
        <v>19</v>
      </c>
      <c r="E262" s="108"/>
      <c r="F262" s="320">
        <f t="shared" si="10"/>
        <v>0</v>
      </c>
      <c r="G262" s="503"/>
      <c r="H262" s="503"/>
      <c r="I262" s="503"/>
      <c r="J262" s="505"/>
      <c r="K262" s="507"/>
      <c r="L262" s="509"/>
      <c r="M262" s="530"/>
      <c r="N262" s="532"/>
    </row>
    <row r="263" spans="1:14" s="2" customFormat="1" ht="24.95" customHeight="1" thickBot="1" x14ac:dyDescent="0.25">
      <c r="A263" s="534"/>
      <c r="B263" s="541"/>
      <c r="C263" s="512"/>
      <c r="D263" s="107" t="s">
        <v>20</v>
      </c>
      <c r="E263" s="108"/>
      <c r="F263" s="320">
        <f t="shared" si="10"/>
        <v>0</v>
      </c>
      <c r="G263" s="503"/>
      <c r="H263" s="503"/>
      <c r="I263" s="503"/>
      <c r="J263" s="505"/>
      <c r="K263" s="507"/>
      <c r="L263" s="509"/>
      <c r="M263" s="530"/>
      <c r="N263" s="532"/>
    </row>
    <row r="264" spans="1:14" s="2" customFormat="1" ht="24.95" customHeight="1" thickBot="1" x14ac:dyDescent="0.25">
      <c r="A264" s="534"/>
      <c r="B264" s="541"/>
      <c r="C264" s="512"/>
      <c r="D264" s="107" t="s">
        <v>21</v>
      </c>
      <c r="E264" s="108"/>
      <c r="F264" s="320">
        <f t="shared" si="10"/>
        <v>0</v>
      </c>
      <c r="G264" s="503"/>
      <c r="H264" s="503"/>
      <c r="I264" s="503"/>
      <c r="J264" s="505"/>
      <c r="K264" s="507"/>
      <c r="L264" s="509"/>
      <c r="M264" s="530"/>
      <c r="N264" s="532"/>
    </row>
    <row r="265" spans="1:14" s="2" customFormat="1" ht="24.95" customHeight="1" thickBot="1" x14ac:dyDescent="0.25">
      <c r="A265" s="534"/>
      <c r="B265" s="541"/>
      <c r="C265" s="512"/>
      <c r="D265" s="107" t="s">
        <v>22</v>
      </c>
      <c r="E265" s="108"/>
      <c r="F265" s="275">
        <f t="shared" si="10"/>
        <v>0</v>
      </c>
      <c r="G265" s="503"/>
      <c r="H265" s="503"/>
      <c r="I265" s="503"/>
      <c r="J265" s="505"/>
      <c r="K265" s="507"/>
      <c r="L265" s="509"/>
      <c r="M265" s="530"/>
      <c r="N265" s="532"/>
    </row>
    <row r="266" spans="1:14" s="2" customFormat="1" ht="24.95" customHeight="1" thickBot="1" x14ac:dyDescent="0.25">
      <c r="A266" s="534"/>
      <c r="B266" s="541"/>
      <c r="C266" s="513"/>
      <c r="D266" s="39" t="s">
        <v>23</v>
      </c>
      <c r="E266" s="255"/>
      <c r="F266" s="256">
        <f t="shared" si="10"/>
        <v>0</v>
      </c>
      <c r="G266" s="504"/>
      <c r="H266" s="504"/>
      <c r="I266" s="504"/>
      <c r="J266" s="506"/>
      <c r="K266" s="508"/>
      <c r="L266" s="510"/>
      <c r="M266" s="531"/>
      <c r="N266" s="532"/>
    </row>
    <row r="267" spans="1:14" s="2" customFormat="1" ht="24.95" customHeight="1" thickBot="1" x14ac:dyDescent="0.25">
      <c r="A267" s="534"/>
      <c r="B267" s="541"/>
      <c r="C267" s="512" t="s">
        <v>317</v>
      </c>
      <c r="D267" s="35" t="s">
        <v>14</v>
      </c>
      <c r="E267" s="257"/>
      <c r="F267" s="249">
        <f t="shared" si="10"/>
        <v>0</v>
      </c>
      <c r="G267" s="520">
        <f>J267*0.85</f>
        <v>2337.5</v>
      </c>
      <c r="H267" s="520">
        <f>J267*0.9</f>
        <v>2475</v>
      </c>
      <c r="I267" s="520">
        <f>J267*0.95</f>
        <v>2612.5</v>
      </c>
      <c r="J267" s="521">
        <v>2750</v>
      </c>
      <c r="K267" s="522">
        <f>J267*1.4</f>
        <v>3849.9999999999995</v>
      </c>
      <c r="L267" s="569">
        <v>10</v>
      </c>
      <c r="M267" s="570">
        <v>1.9</v>
      </c>
      <c r="N267" s="532"/>
    </row>
    <row r="268" spans="1:14" s="2" customFormat="1" ht="24.95" customHeight="1" thickBot="1" x14ac:dyDescent="0.25">
      <c r="A268" s="534"/>
      <c r="B268" s="541"/>
      <c r="C268" s="512"/>
      <c r="D268" s="31" t="s">
        <v>15</v>
      </c>
      <c r="E268" s="56"/>
      <c r="F268" s="249">
        <f t="shared" si="10"/>
        <v>0</v>
      </c>
      <c r="G268" s="503"/>
      <c r="H268" s="503"/>
      <c r="I268" s="503"/>
      <c r="J268" s="505"/>
      <c r="K268" s="507"/>
      <c r="L268" s="509"/>
      <c r="M268" s="530"/>
      <c r="N268" s="532"/>
    </row>
    <row r="269" spans="1:14" s="2" customFormat="1" ht="24.95" customHeight="1" thickBot="1" x14ac:dyDescent="0.25">
      <c r="A269" s="534"/>
      <c r="B269" s="541"/>
      <c r="C269" s="512"/>
      <c r="D269" s="31" t="s">
        <v>16</v>
      </c>
      <c r="E269" s="56"/>
      <c r="F269" s="249">
        <f t="shared" si="10"/>
        <v>0</v>
      </c>
      <c r="G269" s="503"/>
      <c r="H269" s="503"/>
      <c r="I269" s="503"/>
      <c r="J269" s="505"/>
      <c r="K269" s="507"/>
      <c r="L269" s="509"/>
      <c r="M269" s="530"/>
      <c r="N269" s="532"/>
    </row>
    <row r="270" spans="1:14" s="2" customFormat="1" ht="24.95" customHeight="1" thickBot="1" x14ac:dyDescent="0.25">
      <c r="A270" s="534"/>
      <c r="B270" s="541"/>
      <c r="C270" s="512"/>
      <c r="D270" s="31" t="s">
        <v>17</v>
      </c>
      <c r="E270" s="56"/>
      <c r="F270" s="249">
        <f t="shared" si="10"/>
        <v>0</v>
      </c>
      <c r="G270" s="503"/>
      <c r="H270" s="503"/>
      <c r="I270" s="503"/>
      <c r="J270" s="505"/>
      <c r="K270" s="507"/>
      <c r="L270" s="509"/>
      <c r="M270" s="530"/>
      <c r="N270" s="532"/>
    </row>
    <row r="271" spans="1:14" s="2" customFormat="1" ht="24.95" customHeight="1" thickBot="1" x14ac:dyDescent="0.25">
      <c r="A271" s="534"/>
      <c r="B271" s="541"/>
      <c r="C271" s="512"/>
      <c r="D271" s="31" t="s">
        <v>18</v>
      </c>
      <c r="E271" s="56"/>
      <c r="F271" s="249">
        <f t="shared" si="10"/>
        <v>0</v>
      </c>
      <c r="G271" s="503"/>
      <c r="H271" s="503"/>
      <c r="I271" s="503"/>
      <c r="J271" s="505"/>
      <c r="K271" s="507"/>
      <c r="L271" s="509"/>
      <c r="M271" s="530"/>
      <c r="N271" s="532"/>
    </row>
    <row r="272" spans="1:14" s="2" customFormat="1" ht="24.95" customHeight="1" thickBot="1" x14ac:dyDescent="0.25">
      <c r="A272" s="534"/>
      <c r="B272" s="541"/>
      <c r="C272" s="512"/>
      <c r="D272" s="31" t="s">
        <v>19</v>
      </c>
      <c r="E272" s="56"/>
      <c r="F272" s="249">
        <f t="shared" si="10"/>
        <v>0</v>
      </c>
      <c r="G272" s="503"/>
      <c r="H272" s="503"/>
      <c r="I272" s="503"/>
      <c r="J272" s="505"/>
      <c r="K272" s="507"/>
      <c r="L272" s="509"/>
      <c r="M272" s="530"/>
      <c r="N272" s="532"/>
    </row>
    <row r="273" spans="1:14" s="2" customFormat="1" ht="24.95" customHeight="1" thickBot="1" x14ac:dyDescent="0.25">
      <c r="A273" s="534"/>
      <c r="B273" s="541"/>
      <c r="C273" s="512"/>
      <c r="D273" s="107" t="s">
        <v>20</v>
      </c>
      <c r="E273" s="108"/>
      <c r="F273" s="320">
        <f t="shared" si="10"/>
        <v>0</v>
      </c>
      <c r="G273" s="503"/>
      <c r="H273" s="503"/>
      <c r="I273" s="503"/>
      <c r="J273" s="505"/>
      <c r="K273" s="507"/>
      <c r="L273" s="509"/>
      <c r="M273" s="530"/>
      <c r="N273" s="532"/>
    </row>
    <row r="274" spans="1:14" s="2" customFormat="1" ht="24.95" customHeight="1" thickBot="1" x14ac:dyDescent="0.25">
      <c r="A274" s="534"/>
      <c r="B274" s="541"/>
      <c r="C274" s="512"/>
      <c r="D274" s="31" t="s">
        <v>21</v>
      </c>
      <c r="E274" s="56"/>
      <c r="F274" s="249">
        <f t="shared" si="10"/>
        <v>0</v>
      </c>
      <c r="G274" s="503"/>
      <c r="H274" s="503"/>
      <c r="I274" s="503"/>
      <c r="J274" s="505"/>
      <c r="K274" s="507"/>
      <c r="L274" s="509"/>
      <c r="M274" s="530"/>
      <c r="N274" s="532"/>
    </row>
    <row r="275" spans="1:14" s="2" customFormat="1" ht="24.95" customHeight="1" thickBot="1" x14ac:dyDescent="0.25">
      <c r="A275" s="534"/>
      <c r="B275" s="541"/>
      <c r="C275" s="512"/>
      <c r="D275" s="107" t="s">
        <v>22</v>
      </c>
      <c r="E275" s="108"/>
      <c r="F275" s="320">
        <f t="shared" si="10"/>
        <v>0</v>
      </c>
      <c r="G275" s="503"/>
      <c r="H275" s="503"/>
      <c r="I275" s="503"/>
      <c r="J275" s="505"/>
      <c r="K275" s="507"/>
      <c r="L275" s="509"/>
      <c r="M275" s="530"/>
      <c r="N275" s="532"/>
    </row>
    <row r="276" spans="1:14" s="2" customFormat="1" ht="24.95" customHeight="1" thickBot="1" x14ac:dyDescent="0.25">
      <c r="A276" s="614"/>
      <c r="B276" s="542"/>
      <c r="C276" s="512"/>
      <c r="D276" s="39" t="s">
        <v>23</v>
      </c>
      <c r="E276" s="255"/>
      <c r="F276" s="256">
        <f t="shared" si="10"/>
        <v>0</v>
      </c>
      <c r="G276" s="504"/>
      <c r="H276" s="504"/>
      <c r="I276" s="504"/>
      <c r="J276" s="506"/>
      <c r="K276" s="508"/>
      <c r="L276" s="510"/>
      <c r="M276" s="531"/>
      <c r="N276" s="532"/>
    </row>
    <row r="277" spans="1:14" s="2" customFormat="1" ht="25.9" customHeight="1" thickBot="1" x14ac:dyDescent="0.25">
      <c r="A277" s="613"/>
      <c r="B277" s="618"/>
      <c r="C277" s="511" t="s">
        <v>334</v>
      </c>
      <c r="D277" s="35" t="s">
        <v>14</v>
      </c>
      <c r="E277" s="262"/>
      <c r="F277" s="263">
        <f>E277*$J$277</f>
        <v>0</v>
      </c>
      <c r="G277" s="520">
        <f>J277*0.85</f>
        <v>2431</v>
      </c>
      <c r="H277" s="520">
        <f>J277*0.9</f>
        <v>2574</v>
      </c>
      <c r="I277" s="520">
        <f>J277*0.95</f>
        <v>2717</v>
      </c>
      <c r="J277" s="521">
        <v>2860</v>
      </c>
      <c r="K277" s="522">
        <f>J277*1.4</f>
        <v>4003.9999999999995</v>
      </c>
      <c r="L277" s="569">
        <v>8</v>
      </c>
      <c r="M277" s="570">
        <v>2</v>
      </c>
      <c r="N277" s="547" t="s">
        <v>333</v>
      </c>
    </row>
    <row r="278" spans="1:14" s="2" customFormat="1" ht="25.9" customHeight="1" thickBot="1" x14ac:dyDescent="0.25">
      <c r="A278" s="534"/>
      <c r="B278" s="541"/>
      <c r="C278" s="512"/>
      <c r="D278" s="31" t="s">
        <v>15</v>
      </c>
      <c r="E278" s="262"/>
      <c r="F278" s="263">
        <f t="shared" ref="F278:F286" si="11">E278*$J$277</f>
        <v>0</v>
      </c>
      <c r="G278" s="503"/>
      <c r="H278" s="503"/>
      <c r="I278" s="503"/>
      <c r="J278" s="505"/>
      <c r="K278" s="507"/>
      <c r="L278" s="509"/>
      <c r="M278" s="530"/>
      <c r="N278" s="532"/>
    </row>
    <row r="279" spans="1:14" s="2" customFormat="1" ht="25.9" customHeight="1" thickBot="1" x14ac:dyDescent="0.25">
      <c r="A279" s="534"/>
      <c r="B279" s="541"/>
      <c r="C279" s="512"/>
      <c r="D279" s="31" t="s">
        <v>16</v>
      </c>
      <c r="E279" s="262"/>
      <c r="F279" s="263">
        <f t="shared" si="11"/>
        <v>0</v>
      </c>
      <c r="G279" s="503"/>
      <c r="H279" s="503"/>
      <c r="I279" s="503"/>
      <c r="J279" s="505"/>
      <c r="K279" s="507"/>
      <c r="L279" s="509"/>
      <c r="M279" s="530"/>
      <c r="N279" s="532"/>
    </row>
    <row r="280" spans="1:14" s="2" customFormat="1" ht="25.9" customHeight="1" thickBot="1" x14ac:dyDescent="0.25">
      <c r="A280" s="534"/>
      <c r="B280" s="541"/>
      <c r="C280" s="512"/>
      <c r="D280" s="31" t="s">
        <v>17</v>
      </c>
      <c r="E280" s="262"/>
      <c r="F280" s="263">
        <f t="shared" si="11"/>
        <v>0</v>
      </c>
      <c r="G280" s="503"/>
      <c r="H280" s="503"/>
      <c r="I280" s="503"/>
      <c r="J280" s="505"/>
      <c r="K280" s="507"/>
      <c r="L280" s="509"/>
      <c r="M280" s="530"/>
      <c r="N280" s="532"/>
    </row>
    <row r="281" spans="1:14" s="2" customFormat="1" ht="25.9" customHeight="1" thickBot="1" x14ac:dyDescent="0.25">
      <c r="A281" s="534"/>
      <c r="B281" s="541"/>
      <c r="C281" s="512"/>
      <c r="D281" s="31" t="s">
        <v>18</v>
      </c>
      <c r="E281" s="262"/>
      <c r="F281" s="263">
        <f t="shared" si="11"/>
        <v>0</v>
      </c>
      <c r="G281" s="503"/>
      <c r="H281" s="503"/>
      <c r="I281" s="503"/>
      <c r="J281" s="505"/>
      <c r="K281" s="507"/>
      <c r="L281" s="509"/>
      <c r="M281" s="530"/>
      <c r="N281" s="532"/>
    </row>
    <row r="282" spans="1:14" s="2" customFormat="1" ht="25.9" customHeight="1" thickBot="1" x14ac:dyDescent="0.25">
      <c r="A282" s="534"/>
      <c r="B282" s="541"/>
      <c r="C282" s="512"/>
      <c r="D282" s="107" t="s">
        <v>19</v>
      </c>
      <c r="E282" s="454"/>
      <c r="F282" s="455">
        <f t="shared" si="11"/>
        <v>0</v>
      </c>
      <c r="G282" s="503"/>
      <c r="H282" s="503"/>
      <c r="I282" s="503"/>
      <c r="J282" s="505"/>
      <c r="K282" s="507"/>
      <c r="L282" s="509"/>
      <c r="M282" s="530"/>
      <c r="N282" s="532"/>
    </row>
    <row r="283" spans="1:14" s="2" customFormat="1" ht="25.9" customHeight="1" thickBot="1" x14ac:dyDescent="0.25">
      <c r="A283" s="534"/>
      <c r="B283" s="541"/>
      <c r="C283" s="512"/>
      <c r="D283" s="31" t="s">
        <v>20</v>
      </c>
      <c r="E283" s="262"/>
      <c r="F283" s="263">
        <f t="shared" si="11"/>
        <v>0</v>
      </c>
      <c r="G283" s="503"/>
      <c r="H283" s="503"/>
      <c r="I283" s="503"/>
      <c r="J283" s="505"/>
      <c r="K283" s="507"/>
      <c r="L283" s="509"/>
      <c r="M283" s="530"/>
      <c r="N283" s="532"/>
    </row>
    <row r="284" spans="1:14" s="2" customFormat="1" ht="25.9" customHeight="1" thickBot="1" x14ac:dyDescent="0.25">
      <c r="A284" s="534"/>
      <c r="B284" s="541"/>
      <c r="C284" s="512"/>
      <c r="D284" s="107" t="s">
        <v>21</v>
      </c>
      <c r="E284" s="454"/>
      <c r="F284" s="455">
        <f t="shared" si="11"/>
        <v>0</v>
      </c>
      <c r="G284" s="503"/>
      <c r="H284" s="503"/>
      <c r="I284" s="503"/>
      <c r="J284" s="505"/>
      <c r="K284" s="507"/>
      <c r="L284" s="509"/>
      <c r="M284" s="530"/>
      <c r="N284" s="532"/>
    </row>
    <row r="285" spans="1:14" s="2" customFormat="1" ht="25.9" customHeight="1" thickBot="1" x14ac:dyDescent="0.25">
      <c r="A285" s="534"/>
      <c r="B285" s="541"/>
      <c r="C285" s="512"/>
      <c r="D285" s="107" t="s">
        <v>22</v>
      </c>
      <c r="E285" s="445"/>
      <c r="F285" s="446">
        <f t="shared" si="11"/>
        <v>0</v>
      </c>
      <c r="G285" s="503"/>
      <c r="H285" s="503"/>
      <c r="I285" s="503"/>
      <c r="J285" s="505"/>
      <c r="K285" s="507"/>
      <c r="L285" s="509"/>
      <c r="M285" s="530"/>
      <c r="N285" s="532"/>
    </row>
    <row r="286" spans="1:14" s="2" customFormat="1" ht="25.9" customHeight="1" thickBot="1" x14ac:dyDescent="0.25">
      <c r="A286" s="614"/>
      <c r="B286" s="542"/>
      <c r="C286" s="513"/>
      <c r="D286" s="118" t="s">
        <v>23</v>
      </c>
      <c r="E286" s="322"/>
      <c r="F286" s="323">
        <f t="shared" si="11"/>
        <v>0</v>
      </c>
      <c r="G286" s="504"/>
      <c r="H286" s="504"/>
      <c r="I286" s="504"/>
      <c r="J286" s="506"/>
      <c r="K286" s="508"/>
      <c r="L286" s="510"/>
      <c r="M286" s="531"/>
      <c r="N286" s="533"/>
    </row>
    <row r="287" spans="1:14" s="2" customFormat="1" ht="24.95" customHeight="1" thickBot="1" x14ac:dyDescent="0.25">
      <c r="A287" s="613"/>
      <c r="B287" s="618"/>
      <c r="C287" s="514" t="s">
        <v>265</v>
      </c>
      <c r="D287" s="35" t="s">
        <v>14</v>
      </c>
      <c r="E287" s="381"/>
      <c r="F287" s="382">
        <f>E287*$J$287</f>
        <v>0</v>
      </c>
      <c r="G287" s="520">
        <f>J287*0.85</f>
        <v>3816.5</v>
      </c>
      <c r="H287" s="520">
        <f>J287*0.9</f>
        <v>4041</v>
      </c>
      <c r="I287" s="520">
        <f>J287*0.95</f>
        <v>4265.5</v>
      </c>
      <c r="J287" s="521">
        <v>4490</v>
      </c>
      <c r="K287" s="522">
        <f>J287*1.4</f>
        <v>6286</v>
      </c>
      <c r="L287" s="569"/>
      <c r="M287" s="570"/>
      <c r="N287" s="547" t="s">
        <v>266</v>
      </c>
    </row>
    <row r="288" spans="1:14" s="2" customFormat="1" ht="24.95" customHeight="1" thickBot="1" x14ac:dyDescent="0.25">
      <c r="A288" s="534"/>
      <c r="B288" s="541"/>
      <c r="C288" s="585"/>
      <c r="D288" s="31" t="s">
        <v>15</v>
      </c>
      <c r="E288" s="56"/>
      <c r="F288" s="40">
        <f t="shared" ref="F288:F296" si="12">E288*$J$287</f>
        <v>0</v>
      </c>
      <c r="G288" s="503"/>
      <c r="H288" s="503"/>
      <c r="I288" s="503"/>
      <c r="J288" s="505"/>
      <c r="K288" s="507"/>
      <c r="L288" s="509"/>
      <c r="M288" s="530"/>
      <c r="N288" s="532"/>
    </row>
    <row r="289" spans="1:14" s="2" customFormat="1" ht="24.95" customHeight="1" thickBot="1" x14ac:dyDescent="0.25">
      <c r="A289" s="534"/>
      <c r="B289" s="541"/>
      <c r="C289" s="585"/>
      <c r="D289" s="31" t="s">
        <v>16</v>
      </c>
      <c r="E289" s="56"/>
      <c r="F289" s="263">
        <f t="shared" si="12"/>
        <v>0</v>
      </c>
      <c r="G289" s="503"/>
      <c r="H289" s="503"/>
      <c r="I289" s="503"/>
      <c r="J289" s="505"/>
      <c r="K289" s="507"/>
      <c r="L289" s="509"/>
      <c r="M289" s="530"/>
      <c r="N289" s="532"/>
    </row>
    <row r="290" spans="1:14" s="2" customFormat="1" ht="24.95" customHeight="1" thickBot="1" x14ac:dyDescent="0.25">
      <c r="A290" s="534"/>
      <c r="B290" s="541"/>
      <c r="C290" s="585"/>
      <c r="D290" s="31" t="s">
        <v>17</v>
      </c>
      <c r="E290" s="56"/>
      <c r="F290" s="40">
        <f t="shared" si="12"/>
        <v>0</v>
      </c>
      <c r="G290" s="503"/>
      <c r="H290" s="503"/>
      <c r="I290" s="503"/>
      <c r="J290" s="505"/>
      <c r="K290" s="507"/>
      <c r="L290" s="509"/>
      <c r="M290" s="530"/>
      <c r="N290" s="532"/>
    </row>
    <row r="291" spans="1:14" s="2" customFormat="1" ht="24.95" customHeight="1" thickBot="1" x14ac:dyDescent="0.25">
      <c r="A291" s="534"/>
      <c r="B291" s="541"/>
      <c r="C291" s="585"/>
      <c r="D291" s="31" t="s">
        <v>18</v>
      </c>
      <c r="E291" s="56"/>
      <c r="F291" s="355">
        <f t="shared" si="12"/>
        <v>0</v>
      </c>
      <c r="G291" s="503"/>
      <c r="H291" s="503"/>
      <c r="I291" s="503"/>
      <c r="J291" s="505"/>
      <c r="K291" s="507"/>
      <c r="L291" s="509"/>
      <c r="M291" s="530"/>
      <c r="N291" s="532"/>
    </row>
    <row r="292" spans="1:14" s="2" customFormat="1" ht="24.95" customHeight="1" thickBot="1" x14ac:dyDescent="0.25">
      <c r="A292" s="534"/>
      <c r="B292" s="541"/>
      <c r="C292" s="585"/>
      <c r="D292" s="31" t="s">
        <v>19</v>
      </c>
      <c r="E292" s="56"/>
      <c r="F292" s="263">
        <f t="shared" si="12"/>
        <v>0</v>
      </c>
      <c r="G292" s="503"/>
      <c r="H292" s="503"/>
      <c r="I292" s="503"/>
      <c r="J292" s="505"/>
      <c r="K292" s="507"/>
      <c r="L292" s="509"/>
      <c r="M292" s="530"/>
      <c r="N292" s="532"/>
    </row>
    <row r="293" spans="1:14" s="2" customFormat="1" ht="24.95" customHeight="1" thickBot="1" x14ac:dyDescent="0.25">
      <c r="A293" s="534"/>
      <c r="B293" s="541"/>
      <c r="C293" s="585"/>
      <c r="D293" s="107" t="s">
        <v>20</v>
      </c>
      <c r="E293" s="108"/>
      <c r="F293" s="350">
        <f t="shared" si="12"/>
        <v>0</v>
      </c>
      <c r="G293" s="503"/>
      <c r="H293" s="503"/>
      <c r="I293" s="503"/>
      <c r="J293" s="505"/>
      <c r="K293" s="507"/>
      <c r="L293" s="509"/>
      <c r="M293" s="530"/>
      <c r="N293" s="532"/>
    </row>
    <row r="294" spans="1:14" s="2" customFormat="1" ht="24.95" customHeight="1" thickBot="1" x14ac:dyDescent="0.25">
      <c r="A294" s="534"/>
      <c r="B294" s="541"/>
      <c r="C294" s="585"/>
      <c r="D294" s="107" t="s">
        <v>21</v>
      </c>
      <c r="E294" s="108"/>
      <c r="F294" s="411">
        <f t="shared" si="12"/>
        <v>0</v>
      </c>
      <c r="G294" s="503"/>
      <c r="H294" s="503"/>
      <c r="I294" s="503"/>
      <c r="J294" s="505"/>
      <c r="K294" s="507"/>
      <c r="L294" s="509"/>
      <c r="M294" s="530"/>
      <c r="N294" s="532"/>
    </row>
    <row r="295" spans="1:14" s="2" customFormat="1" ht="24.95" customHeight="1" thickBot="1" x14ac:dyDescent="0.25">
      <c r="A295" s="534"/>
      <c r="B295" s="541"/>
      <c r="C295" s="585"/>
      <c r="D295" s="107" t="s">
        <v>22</v>
      </c>
      <c r="E295" s="108"/>
      <c r="F295" s="109">
        <f t="shared" si="12"/>
        <v>0</v>
      </c>
      <c r="G295" s="503"/>
      <c r="H295" s="503"/>
      <c r="I295" s="503"/>
      <c r="J295" s="505"/>
      <c r="K295" s="507"/>
      <c r="L295" s="509"/>
      <c r="M295" s="530"/>
      <c r="N295" s="532"/>
    </row>
    <row r="296" spans="1:14" s="2" customFormat="1" ht="24.95" customHeight="1" thickBot="1" x14ac:dyDescent="0.25">
      <c r="A296" s="534"/>
      <c r="B296" s="541"/>
      <c r="C296" s="585"/>
      <c r="D296" s="211" t="s">
        <v>23</v>
      </c>
      <c r="E296" s="121"/>
      <c r="F296" s="110">
        <f t="shared" si="12"/>
        <v>0</v>
      </c>
      <c r="G296" s="503"/>
      <c r="H296" s="503"/>
      <c r="I296" s="503"/>
      <c r="J296" s="505"/>
      <c r="K296" s="507"/>
      <c r="L296" s="509"/>
      <c r="M296" s="530"/>
      <c r="N296" s="533"/>
    </row>
    <row r="297" spans="1:14" s="2" customFormat="1" ht="24.95" customHeight="1" thickBot="1" x14ac:dyDescent="0.25">
      <c r="A297" s="613"/>
      <c r="B297" s="618"/>
      <c r="C297" s="514" t="s">
        <v>41</v>
      </c>
      <c r="D297" s="35" t="s">
        <v>14</v>
      </c>
      <c r="E297" s="58"/>
      <c r="F297" s="181">
        <f>E297*$J$297</f>
        <v>0</v>
      </c>
      <c r="G297" s="520">
        <f>J297*0.85</f>
        <v>2601</v>
      </c>
      <c r="H297" s="520">
        <f>J297*0.9</f>
        <v>2754</v>
      </c>
      <c r="I297" s="520">
        <f>J297*0.95</f>
        <v>2907</v>
      </c>
      <c r="J297" s="521">
        <v>3060</v>
      </c>
      <c r="K297" s="522">
        <f>J297*1.4</f>
        <v>4284</v>
      </c>
      <c r="L297" s="569">
        <v>10</v>
      </c>
      <c r="M297" s="570">
        <v>1.7</v>
      </c>
      <c r="N297" s="547" t="s">
        <v>95</v>
      </c>
    </row>
    <row r="298" spans="1:14" s="2" customFormat="1" ht="24.95" customHeight="1" thickBot="1" x14ac:dyDescent="0.25">
      <c r="A298" s="534"/>
      <c r="B298" s="541"/>
      <c r="C298" s="585"/>
      <c r="D298" s="31" t="s">
        <v>15</v>
      </c>
      <c r="E298" s="56"/>
      <c r="F298" s="40">
        <f t="shared" ref="F298:F306" si="13">E298*$J$297</f>
        <v>0</v>
      </c>
      <c r="G298" s="503"/>
      <c r="H298" s="503"/>
      <c r="I298" s="503"/>
      <c r="J298" s="505"/>
      <c r="K298" s="507"/>
      <c r="L298" s="509"/>
      <c r="M298" s="530"/>
      <c r="N298" s="532"/>
    </row>
    <row r="299" spans="1:14" s="2" customFormat="1" ht="24.95" customHeight="1" thickBot="1" x14ac:dyDescent="0.25">
      <c r="A299" s="534"/>
      <c r="B299" s="541"/>
      <c r="C299" s="585"/>
      <c r="D299" s="107" t="s">
        <v>16</v>
      </c>
      <c r="E299" s="108"/>
      <c r="F299" s="321">
        <f t="shared" si="13"/>
        <v>0</v>
      </c>
      <c r="G299" s="503"/>
      <c r="H299" s="503"/>
      <c r="I299" s="503"/>
      <c r="J299" s="505"/>
      <c r="K299" s="507"/>
      <c r="L299" s="509"/>
      <c r="M299" s="530"/>
      <c r="N299" s="532"/>
    </row>
    <row r="300" spans="1:14" s="2" customFormat="1" ht="24.95" customHeight="1" thickBot="1" x14ac:dyDescent="0.25">
      <c r="A300" s="534"/>
      <c r="B300" s="541"/>
      <c r="C300" s="585"/>
      <c r="D300" s="31" t="s">
        <v>17</v>
      </c>
      <c r="E300" s="56"/>
      <c r="F300" s="40">
        <f t="shared" si="13"/>
        <v>0</v>
      </c>
      <c r="G300" s="503"/>
      <c r="H300" s="503"/>
      <c r="I300" s="503"/>
      <c r="J300" s="505"/>
      <c r="K300" s="507"/>
      <c r="L300" s="509"/>
      <c r="M300" s="530"/>
      <c r="N300" s="532"/>
    </row>
    <row r="301" spans="1:14" s="2" customFormat="1" ht="24.95" customHeight="1" thickBot="1" x14ac:dyDescent="0.25">
      <c r="A301" s="534"/>
      <c r="B301" s="541"/>
      <c r="C301" s="585"/>
      <c r="D301" s="107" t="s">
        <v>18</v>
      </c>
      <c r="E301" s="108"/>
      <c r="F301" s="446">
        <f t="shared" si="13"/>
        <v>0</v>
      </c>
      <c r="G301" s="503"/>
      <c r="H301" s="503"/>
      <c r="I301" s="503"/>
      <c r="J301" s="505"/>
      <c r="K301" s="507"/>
      <c r="L301" s="509"/>
      <c r="M301" s="530"/>
      <c r="N301" s="532"/>
    </row>
    <row r="302" spans="1:14" s="2" customFormat="1" ht="24.95" customHeight="1" thickBot="1" x14ac:dyDescent="0.25">
      <c r="A302" s="534"/>
      <c r="B302" s="541"/>
      <c r="C302" s="585"/>
      <c r="D302" s="107" t="s">
        <v>19</v>
      </c>
      <c r="E302" s="108"/>
      <c r="F302" s="295">
        <f t="shared" si="13"/>
        <v>0</v>
      </c>
      <c r="G302" s="503"/>
      <c r="H302" s="503"/>
      <c r="I302" s="503"/>
      <c r="J302" s="505"/>
      <c r="K302" s="507"/>
      <c r="L302" s="509"/>
      <c r="M302" s="530"/>
      <c r="N302" s="532"/>
    </row>
    <row r="303" spans="1:14" s="2" customFormat="1" ht="24.95" customHeight="1" thickBot="1" x14ac:dyDescent="0.25">
      <c r="A303" s="534"/>
      <c r="B303" s="541"/>
      <c r="C303" s="585"/>
      <c r="D303" s="31" t="s">
        <v>20</v>
      </c>
      <c r="E303" s="56"/>
      <c r="F303" s="487">
        <f t="shared" si="13"/>
        <v>0</v>
      </c>
      <c r="G303" s="503"/>
      <c r="H303" s="503"/>
      <c r="I303" s="503"/>
      <c r="J303" s="505"/>
      <c r="K303" s="507"/>
      <c r="L303" s="509"/>
      <c r="M303" s="530"/>
      <c r="N303" s="532"/>
    </row>
    <row r="304" spans="1:14" s="2" customFormat="1" ht="24.95" customHeight="1" thickBot="1" x14ac:dyDescent="0.25">
      <c r="A304" s="534"/>
      <c r="B304" s="541"/>
      <c r="C304" s="585"/>
      <c r="D304" s="107" t="s">
        <v>21</v>
      </c>
      <c r="E304" s="108"/>
      <c r="F304" s="278">
        <f t="shared" si="13"/>
        <v>0</v>
      </c>
      <c r="G304" s="503"/>
      <c r="H304" s="503"/>
      <c r="I304" s="503"/>
      <c r="J304" s="505"/>
      <c r="K304" s="507"/>
      <c r="L304" s="509"/>
      <c r="M304" s="530"/>
      <c r="N304" s="532"/>
    </row>
    <row r="305" spans="1:14" s="2" customFormat="1" ht="24.95" customHeight="1" thickBot="1" x14ac:dyDescent="0.25">
      <c r="A305" s="534"/>
      <c r="B305" s="541"/>
      <c r="C305" s="585"/>
      <c r="D305" s="107" t="s">
        <v>22</v>
      </c>
      <c r="E305" s="108"/>
      <c r="F305" s="109">
        <f t="shared" si="13"/>
        <v>0</v>
      </c>
      <c r="G305" s="503"/>
      <c r="H305" s="503"/>
      <c r="I305" s="503"/>
      <c r="J305" s="505"/>
      <c r="K305" s="507"/>
      <c r="L305" s="509"/>
      <c r="M305" s="530"/>
      <c r="N305" s="532"/>
    </row>
    <row r="306" spans="1:14" s="2" customFormat="1" ht="24.95" customHeight="1" thickBot="1" x14ac:dyDescent="0.25">
      <c r="A306" s="534"/>
      <c r="B306" s="541"/>
      <c r="C306" s="585"/>
      <c r="D306" s="435" t="s">
        <v>23</v>
      </c>
      <c r="E306" s="437"/>
      <c r="F306" s="443">
        <f t="shared" si="13"/>
        <v>0</v>
      </c>
      <c r="G306" s="503"/>
      <c r="H306" s="503"/>
      <c r="I306" s="503"/>
      <c r="J306" s="505"/>
      <c r="K306" s="507"/>
      <c r="L306" s="509"/>
      <c r="M306" s="530"/>
      <c r="N306" s="533"/>
    </row>
    <row r="307" spans="1:14" s="2" customFormat="1" ht="24.95" customHeight="1" thickBot="1" x14ac:dyDescent="0.25">
      <c r="A307" s="660"/>
      <c r="B307" s="618"/>
      <c r="C307" s="514" t="s">
        <v>55</v>
      </c>
      <c r="D307" s="35" t="s">
        <v>14</v>
      </c>
      <c r="E307" s="55"/>
      <c r="F307" s="40">
        <f t="shared" ref="F307:F316" si="14">E307*$J$307</f>
        <v>0</v>
      </c>
      <c r="G307" s="520">
        <f>J307*0.85</f>
        <v>1921</v>
      </c>
      <c r="H307" s="520">
        <f>J307*0.9</f>
        <v>2034</v>
      </c>
      <c r="I307" s="520">
        <f>J307*0.95</f>
        <v>2147</v>
      </c>
      <c r="J307" s="521">
        <v>2260</v>
      </c>
      <c r="K307" s="522">
        <f>J307*1.4</f>
        <v>3164</v>
      </c>
      <c r="L307" s="569">
        <v>10</v>
      </c>
      <c r="M307" s="570">
        <v>1.5</v>
      </c>
      <c r="N307" s="547" t="s">
        <v>96</v>
      </c>
    </row>
    <row r="308" spans="1:14" s="2" customFormat="1" ht="24.95" customHeight="1" thickBot="1" x14ac:dyDescent="0.25">
      <c r="A308" s="648"/>
      <c r="B308" s="541"/>
      <c r="C308" s="585"/>
      <c r="D308" s="31" t="s">
        <v>15</v>
      </c>
      <c r="E308" s="56"/>
      <c r="F308" s="40">
        <f t="shared" si="14"/>
        <v>0</v>
      </c>
      <c r="G308" s="503"/>
      <c r="H308" s="503"/>
      <c r="I308" s="503"/>
      <c r="J308" s="505"/>
      <c r="K308" s="507"/>
      <c r="L308" s="509"/>
      <c r="M308" s="530"/>
      <c r="N308" s="532"/>
    </row>
    <row r="309" spans="1:14" s="2" customFormat="1" ht="24.95" customHeight="1" thickBot="1" x14ac:dyDescent="0.25">
      <c r="A309" s="648"/>
      <c r="B309" s="541"/>
      <c r="C309" s="585"/>
      <c r="D309" s="31" t="s">
        <v>16</v>
      </c>
      <c r="E309" s="56"/>
      <c r="F309" s="40">
        <f t="shared" si="14"/>
        <v>0</v>
      </c>
      <c r="G309" s="503"/>
      <c r="H309" s="503"/>
      <c r="I309" s="503"/>
      <c r="J309" s="505"/>
      <c r="K309" s="507"/>
      <c r="L309" s="509"/>
      <c r="M309" s="530"/>
      <c r="N309" s="532"/>
    </row>
    <row r="310" spans="1:14" s="2" customFormat="1" ht="24.95" customHeight="1" thickBot="1" x14ac:dyDescent="0.25">
      <c r="A310" s="648"/>
      <c r="B310" s="541"/>
      <c r="C310" s="585"/>
      <c r="D310" s="31" t="s">
        <v>17</v>
      </c>
      <c r="E310" s="56"/>
      <c r="F310" s="40">
        <f t="shared" si="14"/>
        <v>0</v>
      </c>
      <c r="G310" s="503"/>
      <c r="H310" s="503"/>
      <c r="I310" s="503"/>
      <c r="J310" s="505"/>
      <c r="K310" s="507"/>
      <c r="L310" s="509"/>
      <c r="M310" s="530"/>
      <c r="N310" s="532"/>
    </row>
    <row r="311" spans="1:14" s="2" customFormat="1" ht="24.95" customHeight="1" thickBot="1" x14ac:dyDescent="0.25">
      <c r="A311" s="648"/>
      <c r="B311" s="541"/>
      <c r="C311" s="585"/>
      <c r="D311" s="31" t="s">
        <v>18</v>
      </c>
      <c r="E311" s="56"/>
      <c r="F311" s="40">
        <f t="shared" si="14"/>
        <v>0</v>
      </c>
      <c r="G311" s="503"/>
      <c r="H311" s="503"/>
      <c r="I311" s="503"/>
      <c r="J311" s="505"/>
      <c r="K311" s="507"/>
      <c r="L311" s="509"/>
      <c r="M311" s="530"/>
      <c r="N311" s="532"/>
    </row>
    <row r="312" spans="1:14" s="2" customFormat="1" ht="24.95" customHeight="1" thickBot="1" x14ac:dyDescent="0.25">
      <c r="A312" s="648"/>
      <c r="B312" s="541"/>
      <c r="C312" s="585"/>
      <c r="D312" s="31" t="s">
        <v>19</v>
      </c>
      <c r="E312" s="56"/>
      <c r="F312" s="40">
        <f t="shared" si="14"/>
        <v>0</v>
      </c>
      <c r="G312" s="503"/>
      <c r="H312" s="503"/>
      <c r="I312" s="503"/>
      <c r="J312" s="505"/>
      <c r="K312" s="507"/>
      <c r="L312" s="509"/>
      <c r="M312" s="530"/>
      <c r="N312" s="532"/>
    </row>
    <row r="313" spans="1:14" s="2" customFormat="1" ht="24.95" customHeight="1" thickBot="1" x14ac:dyDescent="0.25">
      <c r="A313" s="648"/>
      <c r="B313" s="541"/>
      <c r="C313" s="585"/>
      <c r="D313" s="31" t="s">
        <v>20</v>
      </c>
      <c r="E313" s="56"/>
      <c r="F313" s="40">
        <f t="shared" si="14"/>
        <v>0</v>
      </c>
      <c r="G313" s="503"/>
      <c r="H313" s="503"/>
      <c r="I313" s="503"/>
      <c r="J313" s="505"/>
      <c r="K313" s="507"/>
      <c r="L313" s="509"/>
      <c r="M313" s="530"/>
      <c r="N313" s="532"/>
    </row>
    <row r="314" spans="1:14" s="2" customFormat="1" ht="24.95" customHeight="1" thickBot="1" x14ac:dyDescent="0.25">
      <c r="A314" s="648"/>
      <c r="B314" s="541"/>
      <c r="C314" s="585"/>
      <c r="D314" s="31" t="s">
        <v>21</v>
      </c>
      <c r="E314" s="56"/>
      <c r="F314" s="40">
        <f t="shared" si="14"/>
        <v>0</v>
      </c>
      <c r="G314" s="503"/>
      <c r="H314" s="503"/>
      <c r="I314" s="503"/>
      <c r="J314" s="505"/>
      <c r="K314" s="507"/>
      <c r="L314" s="509"/>
      <c r="M314" s="530"/>
      <c r="N314" s="532"/>
    </row>
    <row r="315" spans="1:14" s="2" customFormat="1" ht="24.95" customHeight="1" thickBot="1" x14ac:dyDescent="0.25">
      <c r="A315" s="648"/>
      <c r="B315" s="541"/>
      <c r="C315" s="585"/>
      <c r="D315" s="31" t="s">
        <v>22</v>
      </c>
      <c r="E315" s="56"/>
      <c r="F315" s="40">
        <f t="shared" si="14"/>
        <v>0</v>
      </c>
      <c r="G315" s="503"/>
      <c r="H315" s="503"/>
      <c r="I315" s="503"/>
      <c r="J315" s="505"/>
      <c r="K315" s="507"/>
      <c r="L315" s="509"/>
      <c r="M315" s="530"/>
      <c r="N315" s="532"/>
    </row>
    <row r="316" spans="1:14" s="2" customFormat="1" ht="24.95" customHeight="1" thickBot="1" x14ac:dyDescent="0.25">
      <c r="A316" s="648"/>
      <c r="B316" s="541"/>
      <c r="C316" s="585"/>
      <c r="D316" s="34" t="s">
        <v>23</v>
      </c>
      <c r="E316" s="57"/>
      <c r="F316" s="52">
        <f t="shared" si="14"/>
        <v>0</v>
      </c>
      <c r="G316" s="503"/>
      <c r="H316" s="503"/>
      <c r="I316" s="503"/>
      <c r="J316" s="505"/>
      <c r="K316" s="507"/>
      <c r="L316" s="509"/>
      <c r="M316" s="530"/>
      <c r="N316" s="533"/>
    </row>
    <row r="317" spans="1:14" s="2" customFormat="1" ht="24.95" customHeight="1" thickBot="1" x14ac:dyDescent="0.25">
      <c r="A317" s="660"/>
      <c r="B317" s="618"/>
      <c r="C317" s="511" t="s">
        <v>42</v>
      </c>
      <c r="D317" s="35" t="s">
        <v>14</v>
      </c>
      <c r="E317" s="203"/>
      <c r="F317" s="204">
        <f t="shared" ref="F317:F348" si="15">E317*$J$317</f>
        <v>0</v>
      </c>
      <c r="G317" s="520">
        <f>J317*0.85</f>
        <v>926.5</v>
      </c>
      <c r="H317" s="520">
        <f>J317*0.9</f>
        <v>981</v>
      </c>
      <c r="I317" s="520">
        <f>J317*0.95</f>
        <v>1035.5</v>
      </c>
      <c r="J317" s="521">
        <v>1090</v>
      </c>
      <c r="K317" s="522">
        <f>J317*1.4</f>
        <v>1526</v>
      </c>
      <c r="L317" s="569">
        <v>25</v>
      </c>
      <c r="M317" s="570">
        <v>0.5</v>
      </c>
      <c r="N317" s="547" t="s">
        <v>65</v>
      </c>
    </row>
    <row r="318" spans="1:14" s="2" customFormat="1" ht="24.95" customHeight="1" thickBot="1" x14ac:dyDescent="0.25">
      <c r="A318" s="648"/>
      <c r="B318" s="541"/>
      <c r="C318" s="512"/>
      <c r="D318" s="31" t="s">
        <v>15</v>
      </c>
      <c r="E318" s="56"/>
      <c r="F318" s="41">
        <f t="shared" si="15"/>
        <v>0</v>
      </c>
      <c r="G318" s="503"/>
      <c r="H318" s="503"/>
      <c r="I318" s="503"/>
      <c r="J318" s="505"/>
      <c r="K318" s="507"/>
      <c r="L318" s="509"/>
      <c r="M318" s="530"/>
      <c r="N318" s="532"/>
    </row>
    <row r="319" spans="1:14" s="2" customFormat="1" ht="24.95" customHeight="1" thickBot="1" x14ac:dyDescent="0.25">
      <c r="A319" s="648"/>
      <c r="B319" s="541"/>
      <c r="C319" s="512"/>
      <c r="D319" s="31" t="s">
        <v>16</v>
      </c>
      <c r="E319" s="56"/>
      <c r="F319" s="41">
        <f t="shared" si="15"/>
        <v>0</v>
      </c>
      <c r="G319" s="503"/>
      <c r="H319" s="503"/>
      <c r="I319" s="503"/>
      <c r="J319" s="505"/>
      <c r="K319" s="507"/>
      <c r="L319" s="509"/>
      <c r="M319" s="530"/>
      <c r="N319" s="532"/>
    </row>
    <row r="320" spans="1:14" s="2" customFormat="1" ht="24.95" customHeight="1" thickBot="1" x14ac:dyDescent="0.25">
      <c r="A320" s="648"/>
      <c r="B320" s="541"/>
      <c r="C320" s="512"/>
      <c r="D320" s="31" t="s">
        <v>17</v>
      </c>
      <c r="E320" s="56"/>
      <c r="F320" s="41">
        <f t="shared" si="15"/>
        <v>0</v>
      </c>
      <c r="G320" s="503"/>
      <c r="H320" s="503"/>
      <c r="I320" s="503"/>
      <c r="J320" s="505"/>
      <c r="K320" s="507"/>
      <c r="L320" s="509"/>
      <c r="M320" s="530"/>
      <c r="N320" s="532"/>
    </row>
    <row r="321" spans="1:14" s="2" customFormat="1" ht="24.95" customHeight="1" thickBot="1" x14ac:dyDescent="0.25">
      <c r="A321" s="648"/>
      <c r="B321" s="541"/>
      <c r="C321" s="512"/>
      <c r="D321" s="31" t="s">
        <v>18</v>
      </c>
      <c r="E321" s="56"/>
      <c r="F321" s="41">
        <f t="shared" si="15"/>
        <v>0</v>
      </c>
      <c r="G321" s="503"/>
      <c r="H321" s="503"/>
      <c r="I321" s="503"/>
      <c r="J321" s="505"/>
      <c r="K321" s="507"/>
      <c r="L321" s="509"/>
      <c r="M321" s="530"/>
      <c r="N321" s="532"/>
    </row>
    <row r="322" spans="1:14" s="2" customFormat="1" ht="24.95" customHeight="1" thickBot="1" x14ac:dyDescent="0.25">
      <c r="A322" s="648"/>
      <c r="B322" s="541"/>
      <c r="C322" s="512"/>
      <c r="D322" s="31" t="s">
        <v>19</v>
      </c>
      <c r="E322" s="56"/>
      <c r="F322" s="41">
        <f t="shared" si="15"/>
        <v>0</v>
      </c>
      <c r="G322" s="503"/>
      <c r="H322" s="503"/>
      <c r="I322" s="503"/>
      <c r="J322" s="505"/>
      <c r="K322" s="507"/>
      <c r="L322" s="509"/>
      <c r="M322" s="530"/>
      <c r="N322" s="532"/>
    </row>
    <row r="323" spans="1:14" s="2" customFormat="1" ht="24.95" customHeight="1" thickBot="1" x14ac:dyDescent="0.25">
      <c r="A323" s="648"/>
      <c r="B323" s="541"/>
      <c r="C323" s="512"/>
      <c r="D323" s="107" t="s">
        <v>20</v>
      </c>
      <c r="E323" s="108"/>
      <c r="F323" s="120">
        <f t="shared" si="15"/>
        <v>0</v>
      </c>
      <c r="G323" s="503"/>
      <c r="H323" s="503"/>
      <c r="I323" s="503"/>
      <c r="J323" s="505"/>
      <c r="K323" s="507"/>
      <c r="L323" s="509"/>
      <c r="M323" s="530"/>
      <c r="N323" s="532"/>
    </row>
    <row r="324" spans="1:14" s="2" customFormat="1" ht="24.95" customHeight="1" thickBot="1" x14ac:dyDescent="0.25">
      <c r="A324" s="648"/>
      <c r="B324" s="541"/>
      <c r="C324" s="512"/>
      <c r="D324" s="31" t="s">
        <v>21</v>
      </c>
      <c r="E324" s="56"/>
      <c r="F324" s="41">
        <f t="shared" si="15"/>
        <v>0</v>
      </c>
      <c r="G324" s="503"/>
      <c r="H324" s="503"/>
      <c r="I324" s="503"/>
      <c r="J324" s="505"/>
      <c r="K324" s="507"/>
      <c r="L324" s="509"/>
      <c r="M324" s="530"/>
      <c r="N324" s="532"/>
    </row>
    <row r="325" spans="1:14" s="2" customFormat="1" ht="24.95" customHeight="1" thickBot="1" x14ac:dyDescent="0.25">
      <c r="A325" s="648"/>
      <c r="B325" s="541"/>
      <c r="C325" s="512"/>
      <c r="D325" s="107" t="s">
        <v>22</v>
      </c>
      <c r="E325" s="108"/>
      <c r="F325" s="120">
        <f t="shared" si="15"/>
        <v>0</v>
      </c>
      <c r="G325" s="503"/>
      <c r="H325" s="503"/>
      <c r="I325" s="503"/>
      <c r="J325" s="505"/>
      <c r="K325" s="507"/>
      <c r="L325" s="509"/>
      <c r="M325" s="530"/>
      <c r="N325" s="532"/>
    </row>
    <row r="326" spans="1:14" s="2" customFormat="1" ht="24.95" customHeight="1" thickBot="1" x14ac:dyDescent="0.25">
      <c r="A326" s="648"/>
      <c r="B326" s="541"/>
      <c r="C326" s="512"/>
      <c r="D326" s="39" t="s">
        <v>23</v>
      </c>
      <c r="E326" s="437"/>
      <c r="F326" s="441">
        <f t="shared" si="15"/>
        <v>0</v>
      </c>
      <c r="G326" s="504"/>
      <c r="H326" s="504"/>
      <c r="I326" s="504"/>
      <c r="J326" s="506"/>
      <c r="K326" s="508"/>
      <c r="L326" s="510"/>
      <c r="M326" s="531"/>
      <c r="N326" s="532"/>
    </row>
    <row r="327" spans="1:14" s="2" customFormat="1" ht="24.95" customHeight="1" thickBot="1" x14ac:dyDescent="0.25">
      <c r="A327" s="648"/>
      <c r="B327" s="541"/>
      <c r="C327" s="511" t="s">
        <v>43</v>
      </c>
      <c r="D327" s="32" t="s">
        <v>14</v>
      </c>
      <c r="E327" s="55"/>
      <c r="F327" s="40">
        <f t="shared" si="15"/>
        <v>0</v>
      </c>
      <c r="G327" s="503">
        <f>J327*0.85</f>
        <v>926.5</v>
      </c>
      <c r="H327" s="503">
        <f>J327*0.9</f>
        <v>981</v>
      </c>
      <c r="I327" s="503">
        <f>J327*0.95</f>
        <v>1035.5</v>
      </c>
      <c r="J327" s="521">
        <v>1090</v>
      </c>
      <c r="K327" s="507">
        <f>J327*1.4</f>
        <v>1526</v>
      </c>
      <c r="L327" s="509">
        <v>25</v>
      </c>
      <c r="M327" s="530">
        <v>0.5</v>
      </c>
      <c r="N327" s="532"/>
    </row>
    <row r="328" spans="1:14" s="2" customFormat="1" ht="24.95" customHeight="1" thickBot="1" x14ac:dyDescent="0.25">
      <c r="A328" s="648"/>
      <c r="B328" s="541"/>
      <c r="C328" s="512"/>
      <c r="D328" s="31" t="s">
        <v>15</v>
      </c>
      <c r="E328" s="56"/>
      <c r="F328" s="41">
        <f t="shared" si="15"/>
        <v>0</v>
      </c>
      <c r="G328" s="503"/>
      <c r="H328" s="503"/>
      <c r="I328" s="503"/>
      <c r="J328" s="505"/>
      <c r="K328" s="507"/>
      <c r="L328" s="509"/>
      <c r="M328" s="530"/>
      <c r="N328" s="532"/>
    </row>
    <row r="329" spans="1:14" s="2" customFormat="1" ht="24.95" customHeight="1" thickBot="1" x14ac:dyDescent="0.25">
      <c r="A329" s="648"/>
      <c r="B329" s="541"/>
      <c r="C329" s="512"/>
      <c r="D329" s="31" t="s">
        <v>16</v>
      </c>
      <c r="E329" s="56"/>
      <c r="F329" s="41">
        <f t="shared" si="15"/>
        <v>0</v>
      </c>
      <c r="G329" s="503"/>
      <c r="H329" s="503"/>
      <c r="I329" s="503"/>
      <c r="J329" s="505"/>
      <c r="K329" s="507"/>
      <c r="L329" s="509"/>
      <c r="M329" s="530"/>
      <c r="N329" s="532"/>
    </row>
    <row r="330" spans="1:14" s="2" customFormat="1" ht="24.95" customHeight="1" thickBot="1" x14ac:dyDescent="0.25">
      <c r="A330" s="648"/>
      <c r="B330" s="541"/>
      <c r="C330" s="512"/>
      <c r="D330" s="31" t="s">
        <v>17</v>
      </c>
      <c r="E330" s="56"/>
      <c r="F330" s="41">
        <f t="shared" si="15"/>
        <v>0</v>
      </c>
      <c r="G330" s="503"/>
      <c r="H330" s="503"/>
      <c r="I330" s="503"/>
      <c r="J330" s="505"/>
      <c r="K330" s="507"/>
      <c r="L330" s="509"/>
      <c r="M330" s="530"/>
      <c r="N330" s="532"/>
    </row>
    <row r="331" spans="1:14" s="2" customFormat="1" ht="24.95" customHeight="1" thickBot="1" x14ac:dyDescent="0.25">
      <c r="A331" s="648"/>
      <c r="B331" s="541"/>
      <c r="C331" s="512"/>
      <c r="D331" s="107" t="s">
        <v>18</v>
      </c>
      <c r="E331" s="108"/>
      <c r="F331" s="120">
        <f t="shared" si="15"/>
        <v>0</v>
      </c>
      <c r="G331" s="503"/>
      <c r="H331" s="503"/>
      <c r="I331" s="503"/>
      <c r="J331" s="505"/>
      <c r="K331" s="507"/>
      <c r="L331" s="509"/>
      <c r="M331" s="530"/>
      <c r="N331" s="532"/>
    </row>
    <row r="332" spans="1:14" s="2" customFormat="1" ht="24.95" customHeight="1" thickBot="1" x14ac:dyDescent="0.25">
      <c r="A332" s="648"/>
      <c r="B332" s="541"/>
      <c r="C332" s="512"/>
      <c r="D332" s="31" t="s">
        <v>19</v>
      </c>
      <c r="E332" s="56"/>
      <c r="F332" s="41">
        <f t="shared" si="15"/>
        <v>0</v>
      </c>
      <c r="G332" s="503"/>
      <c r="H332" s="503"/>
      <c r="I332" s="503"/>
      <c r="J332" s="505"/>
      <c r="K332" s="507"/>
      <c r="L332" s="509"/>
      <c r="M332" s="530"/>
      <c r="N332" s="532"/>
    </row>
    <row r="333" spans="1:14" s="2" customFormat="1" ht="24.95" customHeight="1" thickBot="1" x14ac:dyDescent="0.25">
      <c r="A333" s="648"/>
      <c r="B333" s="541"/>
      <c r="C333" s="512"/>
      <c r="D333" s="107" t="s">
        <v>20</v>
      </c>
      <c r="E333" s="108"/>
      <c r="F333" s="120">
        <f t="shared" si="15"/>
        <v>0</v>
      </c>
      <c r="G333" s="503"/>
      <c r="H333" s="503"/>
      <c r="I333" s="503"/>
      <c r="J333" s="505"/>
      <c r="K333" s="507"/>
      <c r="L333" s="509"/>
      <c r="M333" s="530"/>
      <c r="N333" s="532"/>
    </row>
    <row r="334" spans="1:14" s="2" customFormat="1" ht="24.95" customHeight="1" thickBot="1" x14ac:dyDescent="0.25">
      <c r="A334" s="648"/>
      <c r="B334" s="541"/>
      <c r="C334" s="512"/>
      <c r="D334" s="31" t="s">
        <v>21</v>
      </c>
      <c r="E334" s="56"/>
      <c r="F334" s="41">
        <f t="shared" si="15"/>
        <v>0</v>
      </c>
      <c r="G334" s="503"/>
      <c r="H334" s="503"/>
      <c r="I334" s="503"/>
      <c r="J334" s="505"/>
      <c r="K334" s="507"/>
      <c r="L334" s="509"/>
      <c r="M334" s="530"/>
      <c r="N334" s="532"/>
    </row>
    <row r="335" spans="1:14" s="2" customFormat="1" ht="24.95" customHeight="1" thickBot="1" x14ac:dyDescent="0.25">
      <c r="A335" s="648"/>
      <c r="B335" s="541"/>
      <c r="C335" s="512"/>
      <c r="D335" s="31" t="s">
        <v>22</v>
      </c>
      <c r="E335" s="56"/>
      <c r="F335" s="41">
        <f t="shared" si="15"/>
        <v>0</v>
      </c>
      <c r="G335" s="503"/>
      <c r="H335" s="503"/>
      <c r="I335" s="503"/>
      <c r="J335" s="505"/>
      <c r="K335" s="507"/>
      <c r="L335" s="509"/>
      <c r="M335" s="530"/>
      <c r="N335" s="532"/>
    </row>
    <row r="336" spans="1:14" s="2" customFormat="1" ht="24.95" customHeight="1" thickBot="1" x14ac:dyDescent="0.25">
      <c r="A336" s="648"/>
      <c r="B336" s="541"/>
      <c r="C336" s="513"/>
      <c r="D336" s="290" t="s">
        <v>23</v>
      </c>
      <c r="E336" s="296"/>
      <c r="F336" s="297">
        <f t="shared" si="15"/>
        <v>0</v>
      </c>
      <c r="G336" s="503"/>
      <c r="H336" s="503"/>
      <c r="I336" s="503"/>
      <c r="J336" s="506"/>
      <c r="K336" s="507"/>
      <c r="L336" s="509"/>
      <c r="M336" s="530"/>
      <c r="N336" s="532"/>
    </row>
    <row r="337" spans="1:14" s="2" customFormat="1" ht="24.95" customHeight="1" thickBot="1" x14ac:dyDescent="0.25">
      <c r="A337" s="648"/>
      <c r="B337" s="541"/>
      <c r="C337" s="512" t="s">
        <v>44</v>
      </c>
      <c r="D337" s="35" t="s">
        <v>14</v>
      </c>
      <c r="E337" s="203"/>
      <c r="F337" s="204">
        <f t="shared" si="15"/>
        <v>0</v>
      </c>
      <c r="G337" s="520">
        <f>J337*0.85</f>
        <v>926.5</v>
      </c>
      <c r="H337" s="520">
        <f>J337*0.9</f>
        <v>981</v>
      </c>
      <c r="I337" s="520">
        <f>J337*0.95</f>
        <v>1035.5</v>
      </c>
      <c r="J337" s="521">
        <v>1090</v>
      </c>
      <c r="K337" s="522">
        <f>J337*1.4</f>
        <v>1526</v>
      </c>
      <c r="L337" s="569">
        <v>25</v>
      </c>
      <c r="M337" s="570">
        <v>0.5</v>
      </c>
      <c r="N337" s="532"/>
    </row>
    <row r="338" spans="1:14" s="2" customFormat="1" ht="24.95" customHeight="1" thickBot="1" x14ac:dyDescent="0.25">
      <c r="A338" s="648"/>
      <c r="B338" s="541"/>
      <c r="C338" s="512"/>
      <c r="D338" s="31" t="s">
        <v>15</v>
      </c>
      <c r="E338" s="56"/>
      <c r="F338" s="41">
        <f t="shared" si="15"/>
        <v>0</v>
      </c>
      <c r="G338" s="503"/>
      <c r="H338" s="503"/>
      <c r="I338" s="503"/>
      <c r="J338" s="505"/>
      <c r="K338" s="507"/>
      <c r="L338" s="509"/>
      <c r="M338" s="530"/>
      <c r="N338" s="532"/>
    </row>
    <row r="339" spans="1:14" s="2" customFormat="1" ht="24.95" customHeight="1" thickBot="1" x14ac:dyDescent="0.25">
      <c r="A339" s="648"/>
      <c r="B339" s="541"/>
      <c r="C339" s="512"/>
      <c r="D339" s="31" t="s">
        <v>16</v>
      </c>
      <c r="E339" s="56"/>
      <c r="F339" s="41">
        <f t="shared" si="15"/>
        <v>0</v>
      </c>
      <c r="G339" s="503"/>
      <c r="H339" s="503"/>
      <c r="I339" s="503"/>
      <c r="J339" s="505"/>
      <c r="K339" s="507"/>
      <c r="L339" s="509"/>
      <c r="M339" s="530"/>
      <c r="N339" s="532"/>
    </row>
    <row r="340" spans="1:14" s="2" customFormat="1" ht="24.95" customHeight="1" thickBot="1" x14ac:dyDescent="0.25">
      <c r="A340" s="648"/>
      <c r="B340" s="541"/>
      <c r="C340" s="512"/>
      <c r="D340" s="31" t="s">
        <v>17</v>
      </c>
      <c r="E340" s="56"/>
      <c r="F340" s="41">
        <f t="shared" si="15"/>
        <v>0</v>
      </c>
      <c r="G340" s="503"/>
      <c r="H340" s="503"/>
      <c r="I340" s="503"/>
      <c r="J340" s="505"/>
      <c r="K340" s="507"/>
      <c r="L340" s="509"/>
      <c r="M340" s="530"/>
      <c r="N340" s="532"/>
    </row>
    <row r="341" spans="1:14" s="2" customFormat="1" ht="24.95" customHeight="1" thickBot="1" x14ac:dyDescent="0.25">
      <c r="A341" s="648"/>
      <c r="B341" s="541"/>
      <c r="C341" s="512"/>
      <c r="D341" s="31" t="s">
        <v>18</v>
      </c>
      <c r="E341" s="56"/>
      <c r="F341" s="41">
        <f t="shared" si="15"/>
        <v>0</v>
      </c>
      <c r="G341" s="503"/>
      <c r="H341" s="503"/>
      <c r="I341" s="503"/>
      <c r="J341" s="505"/>
      <c r="K341" s="507"/>
      <c r="L341" s="509"/>
      <c r="M341" s="530"/>
      <c r="N341" s="532"/>
    </row>
    <row r="342" spans="1:14" s="2" customFormat="1" ht="24.95" customHeight="1" thickBot="1" x14ac:dyDescent="0.25">
      <c r="A342" s="648"/>
      <c r="B342" s="541"/>
      <c r="C342" s="512"/>
      <c r="D342" s="31" t="s">
        <v>19</v>
      </c>
      <c r="E342" s="56"/>
      <c r="F342" s="41">
        <f t="shared" si="15"/>
        <v>0</v>
      </c>
      <c r="G342" s="503"/>
      <c r="H342" s="503"/>
      <c r="I342" s="503"/>
      <c r="J342" s="505"/>
      <c r="K342" s="507"/>
      <c r="L342" s="509"/>
      <c r="M342" s="530"/>
      <c r="N342" s="532"/>
    </row>
    <row r="343" spans="1:14" s="2" customFormat="1" ht="24.95" customHeight="1" thickBot="1" x14ac:dyDescent="0.25">
      <c r="A343" s="648"/>
      <c r="B343" s="541"/>
      <c r="C343" s="512"/>
      <c r="D343" s="107" t="s">
        <v>20</v>
      </c>
      <c r="E343" s="108"/>
      <c r="F343" s="120">
        <f t="shared" si="15"/>
        <v>0</v>
      </c>
      <c r="G343" s="503"/>
      <c r="H343" s="503"/>
      <c r="I343" s="503"/>
      <c r="J343" s="505"/>
      <c r="K343" s="507"/>
      <c r="L343" s="509"/>
      <c r="M343" s="530"/>
      <c r="N343" s="532"/>
    </row>
    <row r="344" spans="1:14" s="2" customFormat="1" ht="24.95" customHeight="1" thickBot="1" x14ac:dyDescent="0.25">
      <c r="A344" s="648"/>
      <c r="B344" s="541"/>
      <c r="C344" s="512"/>
      <c r="D344" s="31" t="s">
        <v>21</v>
      </c>
      <c r="E344" s="56"/>
      <c r="F344" s="41">
        <f t="shared" si="15"/>
        <v>0</v>
      </c>
      <c r="G344" s="503"/>
      <c r="H344" s="503"/>
      <c r="I344" s="503"/>
      <c r="J344" s="505"/>
      <c r="K344" s="507"/>
      <c r="L344" s="509"/>
      <c r="M344" s="530"/>
      <c r="N344" s="532"/>
    </row>
    <row r="345" spans="1:14" s="2" customFormat="1" ht="24.95" customHeight="1" thickBot="1" x14ac:dyDescent="0.25">
      <c r="A345" s="648"/>
      <c r="B345" s="541"/>
      <c r="C345" s="512"/>
      <c r="D345" s="107" t="s">
        <v>22</v>
      </c>
      <c r="E345" s="108"/>
      <c r="F345" s="120">
        <f t="shared" si="15"/>
        <v>0</v>
      </c>
      <c r="G345" s="503"/>
      <c r="H345" s="503"/>
      <c r="I345" s="503"/>
      <c r="J345" s="505"/>
      <c r="K345" s="507"/>
      <c r="L345" s="509"/>
      <c r="M345" s="530"/>
      <c r="N345" s="532"/>
    </row>
    <row r="346" spans="1:14" s="2" customFormat="1" ht="24.95" customHeight="1" thickBot="1" x14ac:dyDescent="0.25">
      <c r="A346" s="648"/>
      <c r="B346" s="541"/>
      <c r="C346" s="512"/>
      <c r="D346" s="39" t="s">
        <v>23</v>
      </c>
      <c r="E346" s="59"/>
      <c r="F346" s="53">
        <f t="shared" si="15"/>
        <v>0</v>
      </c>
      <c r="G346" s="504"/>
      <c r="H346" s="504"/>
      <c r="I346" s="504"/>
      <c r="J346" s="506"/>
      <c r="K346" s="508"/>
      <c r="L346" s="510"/>
      <c r="M346" s="531"/>
      <c r="N346" s="532"/>
    </row>
    <row r="347" spans="1:14" s="2" customFormat="1" ht="24.95" customHeight="1" thickBot="1" x14ac:dyDescent="0.25">
      <c r="A347" s="648"/>
      <c r="B347" s="541"/>
      <c r="C347" s="511" t="s">
        <v>46</v>
      </c>
      <c r="D347" s="32" t="s">
        <v>14</v>
      </c>
      <c r="E347" s="55"/>
      <c r="F347" s="40">
        <f t="shared" si="15"/>
        <v>0</v>
      </c>
      <c r="G347" s="503">
        <f>J347*0.85</f>
        <v>926.5</v>
      </c>
      <c r="H347" s="503">
        <f>J347*0.9</f>
        <v>981</v>
      </c>
      <c r="I347" s="503">
        <f>J347*0.95</f>
        <v>1035.5</v>
      </c>
      <c r="J347" s="521">
        <v>1090</v>
      </c>
      <c r="K347" s="507">
        <f>J347*1.4</f>
        <v>1526</v>
      </c>
      <c r="L347" s="509">
        <v>25</v>
      </c>
      <c r="M347" s="530">
        <v>0.5</v>
      </c>
      <c r="N347" s="532"/>
    </row>
    <row r="348" spans="1:14" s="2" customFormat="1" ht="24.95" customHeight="1" thickBot="1" x14ac:dyDescent="0.25">
      <c r="A348" s="648"/>
      <c r="B348" s="541"/>
      <c r="C348" s="512"/>
      <c r="D348" s="31" t="s">
        <v>15</v>
      </c>
      <c r="E348" s="56"/>
      <c r="F348" s="41">
        <f t="shared" si="15"/>
        <v>0</v>
      </c>
      <c r="G348" s="503"/>
      <c r="H348" s="503"/>
      <c r="I348" s="503"/>
      <c r="J348" s="505"/>
      <c r="K348" s="507"/>
      <c r="L348" s="509"/>
      <c r="M348" s="530"/>
      <c r="N348" s="532"/>
    </row>
    <row r="349" spans="1:14" s="2" customFormat="1" ht="24.95" customHeight="1" thickBot="1" x14ac:dyDescent="0.25">
      <c r="A349" s="648"/>
      <c r="B349" s="541"/>
      <c r="C349" s="512"/>
      <c r="D349" s="31" t="s">
        <v>16</v>
      </c>
      <c r="E349" s="56"/>
      <c r="F349" s="41">
        <f t="shared" ref="F349:F380" si="16">E349*$J$317</f>
        <v>0</v>
      </c>
      <c r="G349" s="503"/>
      <c r="H349" s="503"/>
      <c r="I349" s="503"/>
      <c r="J349" s="505"/>
      <c r="K349" s="507"/>
      <c r="L349" s="509"/>
      <c r="M349" s="530"/>
      <c r="N349" s="532"/>
    </row>
    <row r="350" spans="1:14" s="2" customFormat="1" ht="24.95" customHeight="1" thickBot="1" x14ac:dyDescent="0.25">
      <c r="A350" s="648"/>
      <c r="B350" s="541"/>
      <c r="C350" s="512"/>
      <c r="D350" s="31" t="s">
        <v>17</v>
      </c>
      <c r="E350" s="56"/>
      <c r="F350" s="41">
        <f t="shared" si="16"/>
        <v>0</v>
      </c>
      <c r="G350" s="503"/>
      <c r="H350" s="503"/>
      <c r="I350" s="503"/>
      <c r="J350" s="505"/>
      <c r="K350" s="507"/>
      <c r="L350" s="509"/>
      <c r="M350" s="530"/>
      <c r="N350" s="532"/>
    </row>
    <row r="351" spans="1:14" s="2" customFormat="1" ht="24.95" customHeight="1" thickBot="1" x14ac:dyDescent="0.25">
      <c r="A351" s="648"/>
      <c r="B351" s="541"/>
      <c r="C351" s="512"/>
      <c r="D351" s="107" t="s">
        <v>18</v>
      </c>
      <c r="E351" s="108"/>
      <c r="F351" s="120">
        <f t="shared" si="16"/>
        <v>0</v>
      </c>
      <c r="G351" s="503"/>
      <c r="H351" s="503"/>
      <c r="I351" s="503"/>
      <c r="J351" s="505"/>
      <c r="K351" s="507"/>
      <c r="L351" s="509"/>
      <c r="M351" s="530"/>
      <c r="N351" s="532"/>
    </row>
    <row r="352" spans="1:14" s="2" customFormat="1" ht="24.95" customHeight="1" thickBot="1" x14ac:dyDescent="0.25">
      <c r="A352" s="648"/>
      <c r="B352" s="541"/>
      <c r="C352" s="512"/>
      <c r="D352" s="107" t="s">
        <v>19</v>
      </c>
      <c r="E352" s="108"/>
      <c r="F352" s="120">
        <f t="shared" si="16"/>
        <v>0</v>
      </c>
      <c r="G352" s="503"/>
      <c r="H352" s="503"/>
      <c r="I352" s="503"/>
      <c r="J352" s="505"/>
      <c r="K352" s="507"/>
      <c r="L352" s="509"/>
      <c r="M352" s="530"/>
      <c r="N352" s="532"/>
    </row>
    <row r="353" spans="1:14" s="2" customFormat="1" ht="24.95" customHeight="1" thickBot="1" x14ac:dyDescent="0.25">
      <c r="A353" s="648"/>
      <c r="B353" s="541"/>
      <c r="C353" s="512"/>
      <c r="D353" s="31" t="s">
        <v>20</v>
      </c>
      <c r="E353" s="56"/>
      <c r="F353" s="41">
        <f t="shared" si="16"/>
        <v>0</v>
      </c>
      <c r="G353" s="503"/>
      <c r="H353" s="503"/>
      <c r="I353" s="503"/>
      <c r="J353" s="505"/>
      <c r="K353" s="507"/>
      <c r="L353" s="509"/>
      <c r="M353" s="530"/>
      <c r="N353" s="532"/>
    </row>
    <row r="354" spans="1:14" s="2" customFormat="1" ht="24.95" customHeight="1" thickBot="1" x14ac:dyDescent="0.25">
      <c r="A354" s="648"/>
      <c r="B354" s="541"/>
      <c r="C354" s="512"/>
      <c r="D354" s="107" t="s">
        <v>21</v>
      </c>
      <c r="E354" s="108"/>
      <c r="F354" s="120">
        <f t="shared" si="16"/>
        <v>0</v>
      </c>
      <c r="G354" s="503"/>
      <c r="H354" s="503"/>
      <c r="I354" s="503"/>
      <c r="J354" s="505"/>
      <c r="K354" s="507"/>
      <c r="L354" s="509"/>
      <c r="M354" s="530"/>
      <c r="N354" s="532"/>
    </row>
    <row r="355" spans="1:14" s="2" customFormat="1" ht="24.95" customHeight="1" thickBot="1" x14ac:dyDescent="0.25">
      <c r="A355" s="648"/>
      <c r="B355" s="541"/>
      <c r="C355" s="512"/>
      <c r="D355" s="31" t="s">
        <v>22</v>
      </c>
      <c r="E355" s="56"/>
      <c r="F355" s="41">
        <f t="shared" si="16"/>
        <v>0</v>
      </c>
      <c r="G355" s="503"/>
      <c r="H355" s="503"/>
      <c r="I355" s="503"/>
      <c r="J355" s="505"/>
      <c r="K355" s="507"/>
      <c r="L355" s="509"/>
      <c r="M355" s="530"/>
      <c r="N355" s="532"/>
    </row>
    <row r="356" spans="1:14" s="2" customFormat="1" ht="24.95" customHeight="1" thickBot="1" x14ac:dyDescent="0.25">
      <c r="A356" s="648"/>
      <c r="B356" s="541"/>
      <c r="C356" s="513"/>
      <c r="D356" s="34" t="s">
        <v>23</v>
      </c>
      <c r="E356" s="57"/>
      <c r="F356" s="50">
        <f t="shared" si="16"/>
        <v>0</v>
      </c>
      <c r="G356" s="503"/>
      <c r="H356" s="503"/>
      <c r="I356" s="503"/>
      <c r="J356" s="506"/>
      <c r="K356" s="507"/>
      <c r="L356" s="509"/>
      <c r="M356" s="530"/>
      <c r="N356" s="532"/>
    </row>
    <row r="357" spans="1:14" s="2" customFormat="1" ht="24.95" customHeight="1" thickBot="1" x14ac:dyDescent="0.25">
      <c r="A357" s="648"/>
      <c r="B357" s="541"/>
      <c r="C357" s="512" t="s">
        <v>47</v>
      </c>
      <c r="D357" s="35" t="s">
        <v>14</v>
      </c>
      <c r="E357" s="203"/>
      <c r="F357" s="204">
        <f t="shared" si="16"/>
        <v>0</v>
      </c>
      <c r="G357" s="520">
        <f>J357*0.85</f>
        <v>926.5</v>
      </c>
      <c r="H357" s="520">
        <f>J357*0.9</f>
        <v>981</v>
      </c>
      <c r="I357" s="520">
        <f>J357*0.95</f>
        <v>1035.5</v>
      </c>
      <c r="J357" s="521">
        <v>1090</v>
      </c>
      <c r="K357" s="522">
        <f>J357*1.4</f>
        <v>1526</v>
      </c>
      <c r="L357" s="569">
        <v>25</v>
      </c>
      <c r="M357" s="570">
        <v>0.5</v>
      </c>
      <c r="N357" s="532"/>
    </row>
    <row r="358" spans="1:14" s="2" customFormat="1" ht="24.95" customHeight="1" thickBot="1" x14ac:dyDescent="0.25">
      <c r="A358" s="648"/>
      <c r="B358" s="541"/>
      <c r="C358" s="512"/>
      <c r="D358" s="107" t="s">
        <v>15</v>
      </c>
      <c r="E358" s="108"/>
      <c r="F358" s="120">
        <f t="shared" si="16"/>
        <v>0</v>
      </c>
      <c r="G358" s="503"/>
      <c r="H358" s="503"/>
      <c r="I358" s="503"/>
      <c r="J358" s="505"/>
      <c r="K358" s="507"/>
      <c r="L358" s="509"/>
      <c r="M358" s="530"/>
      <c r="N358" s="532"/>
    </row>
    <row r="359" spans="1:14" s="2" customFormat="1" ht="24.95" customHeight="1" thickBot="1" x14ac:dyDescent="0.25">
      <c r="A359" s="648"/>
      <c r="B359" s="541"/>
      <c r="C359" s="512"/>
      <c r="D359" s="31" t="s">
        <v>16</v>
      </c>
      <c r="E359" s="56"/>
      <c r="F359" s="41">
        <f t="shared" si="16"/>
        <v>0</v>
      </c>
      <c r="G359" s="503"/>
      <c r="H359" s="503"/>
      <c r="I359" s="503"/>
      <c r="J359" s="505"/>
      <c r="K359" s="507"/>
      <c r="L359" s="509"/>
      <c r="M359" s="530"/>
      <c r="N359" s="532"/>
    </row>
    <row r="360" spans="1:14" s="2" customFormat="1" ht="24.95" customHeight="1" thickBot="1" x14ac:dyDescent="0.25">
      <c r="A360" s="648"/>
      <c r="B360" s="541"/>
      <c r="C360" s="512"/>
      <c r="D360" s="107" t="s">
        <v>17</v>
      </c>
      <c r="E360" s="108"/>
      <c r="F360" s="120">
        <f t="shared" si="16"/>
        <v>0</v>
      </c>
      <c r="G360" s="503"/>
      <c r="H360" s="503"/>
      <c r="I360" s="503"/>
      <c r="J360" s="505"/>
      <c r="K360" s="507"/>
      <c r="L360" s="509"/>
      <c r="M360" s="530"/>
      <c r="N360" s="532"/>
    </row>
    <row r="361" spans="1:14" s="2" customFormat="1" ht="24.95" customHeight="1" thickBot="1" x14ac:dyDescent="0.25">
      <c r="A361" s="648"/>
      <c r="B361" s="541"/>
      <c r="C361" s="512"/>
      <c r="D361" s="107" t="s">
        <v>18</v>
      </c>
      <c r="E361" s="108"/>
      <c r="F361" s="120">
        <f t="shared" si="16"/>
        <v>0</v>
      </c>
      <c r="G361" s="503"/>
      <c r="H361" s="503"/>
      <c r="I361" s="503"/>
      <c r="J361" s="505"/>
      <c r="K361" s="507"/>
      <c r="L361" s="509"/>
      <c r="M361" s="530"/>
      <c r="N361" s="532"/>
    </row>
    <row r="362" spans="1:14" s="2" customFormat="1" ht="24.95" customHeight="1" thickBot="1" x14ac:dyDescent="0.25">
      <c r="A362" s="648"/>
      <c r="B362" s="541"/>
      <c r="C362" s="512"/>
      <c r="D362" s="107" t="s">
        <v>19</v>
      </c>
      <c r="E362" s="108"/>
      <c r="F362" s="120">
        <f t="shared" si="16"/>
        <v>0</v>
      </c>
      <c r="G362" s="503"/>
      <c r="H362" s="503"/>
      <c r="I362" s="503"/>
      <c r="J362" s="505"/>
      <c r="K362" s="507"/>
      <c r="L362" s="509"/>
      <c r="M362" s="530"/>
      <c r="N362" s="532"/>
    </row>
    <row r="363" spans="1:14" s="2" customFormat="1" ht="24.95" customHeight="1" thickBot="1" x14ac:dyDescent="0.25">
      <c r="A363" s="648"/>
      <c r="B363" s="541"/>
      <c r="C363" s="512"/>
      <c r="D363" s="107" t="s">
        <v>20</v>
      </c>
      <c r="E363" s="108"/>
      <c r="F363" s="120">
        <f t="shared" si="16"/>
        <v>0</v>
      </c>
      <c r="G363" s="503"/>
      <c r="H363" s="503"/>
      <c r="I363" s="503"/>
      <c r="J363" s="505"/>
      <c r="K363" s="507"/>
      <c r="L363" s="509"/>
      <c r="M363" s="530"/>
      <c r="N363" s="532"/>
    </row>
    <row r="364" spans="1:14" s="2" customFormat="1" ht="24.95" customHeight="1" thickBot="1" x14ac:dyDescent="0.25">
      <c r="A364" s="648"/>
      <c r="B364" s="541"/>
      <c r="C364" s="512"/>
      <c r="D364" s="107" t="s">
        <v>21</v>
      </c>
      <c r="E364" s="108"/>
      <c r="F364" s="120">
        <f t="shared" si="16"/>
        <v>0</v>
      </c>
      <c r="G364" s="503"/>
      <c r="H364" s="503"/>
      <c r="I364" s="503"/>
      <c r="J364" s="505"/>
      <c r="K364" s="507"/>
      <c r="L364" s="509"/>
      <c r="M364" s="530"/>
      <c r="N364" s="532"/>
    </row>
    <row r="365" spans="1:14" s="2" customFormat="1" ht="24.95" customHeight="1" thickBot="1" x14ac:dyDescent="0.25">
      <c r="A365" s="648"/>
      <c r="B365" s="541"/>
      <c r="C365" s="512"/>
      <c r="D365" s="107" t="s">
        <v>22</v>
      </c>
      <c r="E365" s="108"/>
      <c r="F365" s="120">
        <f t="shared" si="16"/>
        <v>0</v>
      </c>
      <c r="G365" s="503"/>
      <c r="H365" s="503"/>
      <c r="I365" s="503"/>
      <c r="J365" s="505"/>
      <c r="K365" s="507"/>
      <c r="L365" s="509"/>
      <c r="M365" s="530"/>
      <c r="N365" s="532"/>
    </row>
    <row r="366" spans="1:14" s="2" customFormat="1" ht="24.95" customHeight="1" thickBot="1" x14ac:dyDescent="0.25">
      <c r="A366" s="648"/>
      <c r="B366" s="541"/>
      <c r="C366" s="512"/>
      <c r="D366" s="39" t="s">
        <v>23</v>
      </c>
      <c r="E366" s="59"/>
      <c r="F366" s="53">
        <f t="shared" si="16"/>
        <v>0</v>
      </c>
      <c r="G366" s="504"/>
      <c r="H366" s="504"/>
      <c r="I366" s="504"/>
      <c r="J366" s="506"/>
      <c r="K366" s="508"/>
      <c r="L366" s="510"/>
      <c r="M366" s="531"/>
      <c r="N366" s="532"/>
    </row>
    <row r="367" spans="1:14" s="2" customFormat="1" ht="24.95" customHeight="1" thickBot="1" x14ac:dyDescent="0.25">
      <c r="A367" s="648"/>
      <c r="B367" s="541"/>
      <c r="C367" s="511" t="s">
        <v>48</v>
      </c>
      <c r="D367" s="32" t="s">
        <v>14</v>
      </c>
      <c r="E367" s="55"/>
      <c r="F367" s="40">
        <f t="shared" si="16"/>
        <v>0</v>
      </c>
      <c r="G367" s="503">
        <f>J367*0.85</f>
        <v>926.5</v>
      </c>
      <c r="H367" s="503">
        <f>J367*0.9</f>
        <v>981</v>
      </c>
      <c r="I367" s="503">
        <f>J367*0.95</f>
        <v>1035.5</v>
      </c>
      <c r="J367" s="521">
        <v>1090</v>
      </c>
      <c r="K367" s="507">
        <f>J367*1.4</f>
        <v>1526</v>
      </c>
      <c r="L367" s="509">
        <v>25</v>
      </c>
      <c r="M367" s="530">
        <v>0.5</v>
      </c>
      <c r="N367" s="532"/>
    </row>
    <row r="368" spans="1:14" s="2" customFormat="1" ht="24.95" customHeight="1" thickBot="1" x14ac:dyDescent="0.25">
      <c r="A368" s="648"/>
      <c r="B368" s="541"/>
      <c r="C368" s="512"/>
      <c r="D368" s="31" t="s">
        <v>15</v>
      </c>
      <c r="E368" s="56"/>
      <c r="F368" s="41">
        <f t="shared" si="16"/>
        <v>0</v>
      </c>
      <c r="G368" s="503"/>
      <c r="H368" s="503"/>
      <c r="I368" s="503"/>
      <c r="J368" s="505"/>
      <c r="K368" s="507"/>
      <c r="L368" s="509"/>
      <c r="M368" s="530"/>
      <c r="N368" s="532"/>
    </row>
    <row r="369" spans="1:14" s="2" customFormat="1" ht="24.95" customHeight="1" thickBot="1" x14ac:dyDescent="0.25">
      <c r="A369" s="648"/>
      <c r="B369" s="541"/>
      <c r="C369" s="512"/>
      <c r="D369" s="31" t="s">
        <v>16</v>
      </c>
      <c r="E369" s="56"/>
      <c r="F369" s="41">
        <f t="shared" si="16"/>
        <v>0</v>
      </c>
      <c r="G369" s="503"/>
      <c r="H369" s="503"/>
      <c r="I369" s="503"/>
      <c r="J369" s="505"/>
      <c r="K369" s="507"/>
      <c r="L369" s="509"/>
      <c r="M369" s="530"/>
      <c r="N369" s="532"/>
    </row>
    <row r="370" spans="1:14" s="2" customFormat="1" ht="24.95" customHeight="1" thickBot="1" x14ac:dyDescent="0.25">
      <c r="A370" s="648"/>
      <c r="B370" s="541"/>
      <c r="C370" s="512"/>
      <c r="D370" s="31" t="s">
        <v>17</v>
      </c>
      <c r="E370" s="56"/>
      <c r="F370" s="41">
        <f t="shared" si="16"/>
        <v>0</v>
      </c>
      <c r="G370" s="503"/>
      <c r="H370" s="503"/>
      <c r="I370" s="503"/>
      <c r="J370" s="505"/>
      <c r="K370" s="507"/>
      <c r="L370" s="509"/>
      <c r="M370" s="530"/>
      <c r="N370" s="532"/>
    </row>
    <row r="371" spans="1:14" s="2" customFormat="1" ht="24.95" customHeight="1" thickBot="1" x14ac:dyDescent="0.25">
      <c r="A371" s="648"/>
      <c r="B371" s="541"/>
      <c r="C371" s="512"/>
      <c r="D371" s="31" t="s">
        <v>18</v>
      </c>
      <c r="E371" s="56"/>
      <c r="F371" s="41">
        <f t="shared" si="16"/>
        <v>0</v>
      </c>
      <c r="G371" s="503"/>
      <c r="H371" s="503"/>
      <c r="I371" s="503"/>
      <c r="J371" s="505"/>
      <c r="K371" s="507"/>
      <c r="L371" s="509"/>
      <c r="M371" s="530"/>
      <c r="N371" s="532"/>
    </row>
    <row r="372" spans="1:14" s="2" customFormat="1" ht="24.95" customHeight="1" thickBot="1" x14ac:dyDescent="0.25">
      <c r="A372" s="648"/>
      <c r="B372" s="541"/>
      <c r="C372" s="512"/>
      <c r="D372" s="31" t="s">
        <v>19</v>
      </c>
      <c r="E372" s="56"/>
      <c r="F372" s="41">
        <f t="shared" si="16"/>
        <v>0</v>
      </c>
      <c r="G372" s="503"/>
      <c r="H372" s="503"/>
      <c r="I372" s="503"/>
      <c r="J372" s="505"/>
      <c r="K372" s="507"/>
      <c r="L372" s="509"/>
      <c r="M372" s="530"/>
      <c r="N372" s="532"/>
    </row>
    <row r="373" spans="1:14" s="2" customFormat="1" ht="24.95" customHeight="1" thickBot="1" x14ac:dyDescent="0.25">
      <c r="A373" s="648"/>
      <c r="B373" s="541"/>
      <c r="C373" s="512"/>
      <c r="D373" s="31" t="s">
        <v>20</v>
      </c>
      <c r="E373" s="56"/>
      <c r="F373" s="41">
        <f t="shared" si="16"/>
        <v>0</v>
      </c>
      <c r="G373" s="503"/>
      <c r="H373" s="503"/>
      <c r="I373" s="503"/>
      <c r="J373" s="505"/>
      <c r="K373" s="507"/>
      <c r="L373" s="509"/>
      <c r="M373" s="530"/>
      <c r="N373" s="532"/>
    </row>
    <row r="374" spans="1:14" s="2" customFormat="1" ht="24.95" customHeight="1" thickBot="1" x14ac:dyDescent="0.25">
      <c r="A374" s="648"/>
      <c r="B374" s="541"/>
      <c r="C374" s="512"/>
      <c r="D374" s="31" t="s">
        <v>21</v>
      </c>
      <c r="E374" s="56"/>
      <c r="F374" s="41">
        <f t="shared" si="16"/>
        <v>0</v>
      </c>
      <c r="G374" s="503"/>
      <c r="H374" s="503"/>
      <c r="I374" s="503"/>
      <c r="J374" s="505"/>
      <c r="K374" s="507"/>
      <c r="L374" s="509"/>
      <c r="M374" s="530"/>
      <c r="N374" s="532"/>
    </row>
    <row r="375" spans="1:14" s="2" customFormat="1" ht="24.95" customHeight="1" thickBot="1" x14ac:dyDescent="0.25">
      <c r="A375" s="648"/>
      <c r="B375" s="541"/>
      <c r="C375" s="512"/>
      <c r="D375" s="31" t="s">
        <v>22</v>
      </c>
      <c r="E375" s="56"/>
      <c r="F375" s="41">
        <f t="shared" si="16"/>
        <v>0</v>
      </c>
      <c r="G375" s="503"/>
      <c r="H375" s="503"/>
      <c r="I375" s="503"/>
      <c r="J375" s="505"/>
      <c r="K375" s="507"/>
      <c r="L375" s="509"/>
      <c r="M375" s="530"/>
      <c r="N375" s="532"/>
    </row>
    <row r="376" spans="1:14" s="2" customFormat="1" ht="24.95" customHeight="1" thickBot="1" x14ac:dyDescent="0.25">
      <c r="A376" s="648"/>
      <c r="B376" s="541"/>
      <c r="C376" s="513"/>
      <c r="D376" s="431" t="s">
        <v>23</v>
      </c>
      <c r="E376" s="447"/>
      <c r="F376" s="448">
        <f t="shared" si="16"/>
        <v>0</v>
      </c>
      <c r="G376" s="503"/>
      <c r="H376" s="503"/>
      <c r="I376" s="503"/>
      <c r="J376" s="506"/>
      <c r="K376" s="507"/>
      <c r="L376" s="509"/>
      <c r="M376" s="530"/>
      <c r="N376" s="532"/>
    </row>
    <row r="377" spans="1:14" s="2" customFormat="1" ht="24.95" customHeight="1" thickBot="1" x14ac:dyDescent="0.25">
      <c r="A377" s="648"/>
      <c r="B377" s="541"/>
      <c r="C377" s="512" t="s">
        <v>61</v>
      </c>
      <c r="D377" s="35" t="s">
        <v>14</v>
      </c>
      <c r="E377" s="203"/>
      <c r="F377" s="204">
        <f t="shared" si="16"/>
        <v>0</v>
      </c>
      <c r="G377" s="520">
        <f>J377*0.85</f>
        <v>926.5</v>
      </c>
      <c r="H377" s="520">
        <f>J377*0.9</f>
        <v>981</v>
      </c>
      <c r="I377" s="520">
        <f>J377*0.95</f>
        <v>1035.5</v>
      </c>
      <c r="J377" s="521">
        <v>1090</v>
      </c>
      <c r="K377" s="522">
        <f>J377*1.4</f>
        <v>1526</v>
      </c>
      <c r="L377" s="569">
        <v>25</v>
      </c>
      <c r="M377" s="570">
        <v>0.5</v>
      </c>
      <c r="N377" s="532"/>
    </row>
    <row r="378" spans="1:14" s="2" customFormat="1" ht="24.95" customHeight="1" thickBot="1" x14ac:dyDescent="0.25">
      <c r="A378" s="648"/>
      <c r="B378" s="541"/>
      <c r="C378" s="512"/>
      <c r="D378" s="31" t="s">
        <v>15</v>
      </c>
      <c r="E378" s="56"/>
      <c r="F378" s="41">
        <f t="shared" si="16"/>
        <v>0</v>
      </c>
      <c r="G378" s="503"/>
      <c r="H378" s="503"/>
      <c r="I378" s="503"/>
      <c r="J378" s="505"/>
      <c r="K378" s="507"/>
      <c r="L378" s="509"/>
      <c r="M378" s="530"/>
      <c r="N378" s="532"/>
    </row>
    <row r="379" spans="1:14" s="2" customFormat="1" ht="24.95" customHeight="1" thickBot="1" x14ac:dyDescent="0.25">
      <c r="A379" s="648"/>
      <c r="B379" s="541"/>
      <c r="C379" s="512"/>
      <c r="D379" s="31" t="s">
        <v>16</v>
      </c>
      <c r="E379" s="56"/>
      <c r="F379" s="41">
        <f t="shared" si="16"/>
        <v>0</v>
      </c>
      <c r="G379" s="503"/>
      <c r="H379" s="503"/>
      <c r="I379" s="503"/>
      <c r="J379" s="505"/>
      <c r="K379" s="507"/>
      <c r="L379" s="509"/>
      <c r="M379" s="530"/>
      <c r="N379" s="532"/>
    </row>
    <row r="380" spans="1:14" s="2" customFormat="1" ht="24.95" customHeight="1" thickBot="1" x14ac:dyDescent="0.25">
      <c r="A380" s="648"/>
      <c r="B380" s="541"/>
      <c r="C380" s="512"/>
      <c r="D380" s="31" t="s">
        <v>17</v>
      </c>
      <c r="E380" s="56"/>
      <c r="F380" s="41">
        <f t="shared" si="16"/>
        <v>0</v>
      </c>
      <c r="G380" s="503"/>
      <c r="H380" s="503"/>
      <c r="I380" s="503"/>
      <c r="J380" s="505"/>
      <c r="K380" s="507"/>
      <c r="L380" s="509"/>
      <c r="M380" s="530"/>
      <c r="N380" s="532"/>
    </row>
    <row r="381" spans="1:14" s="2" customFormat="1" ht="24.95" customHeight="1" thickBot="1" x14ac:dyDescent="0.25">
      <c r="A381" s="648"/>
      <c r="B381" s="541"/>
      <c r="C381" s="512"/>
      <c r="D381" s="107" t="s">
        <v>18</v>
      </c>
      <c r="E381" s="108"/>
      <c r="F381" s="120">
        <f t="shared" ref="F381:F412" si="17">E381*$J$317</f>
        <v>0</v>
      </c>
      <c r="G381" s="503"/>
      <c r="H381" s="503"/>
      <c r="I381" s="503"/>
      <c r="J381" s="505"/>
      <c r="K381" s="507"/>
      <c r="L381" s="509"/>
      <c r="M381" s="530"/>
      <c r="N381" s="532"/>
    </row>
    <row r="382" spans="1:14" s="2" customFormat="1" ht="24.95" customHeight="1" thickBot="1" x14ac:dyDescent="0.25">
      <c r="A382" s="648"/>
      <c r="B382" s="541"/>
      <c r="C382" s="512"/>
      <c r="D382" s="31" t="s">
        <v>19</v>
      </c>
      <c r="E382" s="56"/>
      <c r="F382" s="41">
        <f t="shared" si="17"/>
        <v>0</v>
      </c>
      <c r="G382" s="503"/>
      <c r="H382" s="503"/>
      <c r="I382" s="503"/>
      <c r="J382" s="505"/>
      <c r="K382" s="507"/>
      <c r="L382" s="509"/>
      <c r="M382" s="530"/>
      <c r="N382" s="532"/>
    </row>
    <row r="383" spans="1:14" s="2" customFormat="1" ht="24.95" customHeight="1" thickBot="1" x14ac:dyDescent="0.25">
      <c r="A383" s="648"/>
      <c r="B383" s="541"/>
      <c r="C383" s="512"/>
      <c r="D383" s="31" t="s">
        <v>20</v>
      </c>
      <c r="E383" s="56"/>
      <c r="F383" s="41">
        <f t="shared" si="17"/>
        <v>0</v>
      </c>
      <c r="G383" s="503"/>
      <c r="H383" s="503"/>
      <c r="I383" s="503"/>
      <c r="J383" s="505"/>
      <c r="K383" s="507"/>
      <c r="L383" s="509"/>
      <c r="M383" s="530"/>
      <c r="N383" s="532"/>
    </row>
    <row r="384" spans="1:14" s="2" customFormat="1" ht="24.95" customHeight="1" thickBot="1" x14ac:dyDescent="0.25">
      <c r="A384" s="648"/>
      <c r="B384" s="541"/>
      <c r="C384" s="512"/>
      <c r="D384" s="31" t="s">
        <v>21</v>
      </c>
      <c r="E384" s="56"/>
      <c r="F384" s="41">
        <f t="shared" si="17"/>
        <v>0</v>
      </c>
      <c r="G384" s="503"/>
      <c r="H384" s="503"/>
      <c r="I384" s="503"/>
      <c r="J384" s="505"/>
      <c r="K384" s="507"/>
      <c r="L384" s="509"/>
      <c r="M384" s="530"/>
      <c r="N384" s="532"/>
    </row>
    <row r="385" spans="1:14" s="2" customFormat="1" ht="24.95" customHeight="1" thickBot="1" x14ac:dyDescent="0.25">
      <c r="A385" s="648"/>
      <c r="B385" s="541"/>
      <c r="C385" s="512"/>
      <c r="D385" s="107" t="s">
        <v>22</v>
      </c>
      <c r="E385" s="108"/>
      <c r="F385" s="120">
        <f t="shared" si="17"/>
        <v>0</v>
      </c>
      <c r="G385" s="503"/>
      <c r="H385" s="503"/>
      <c r="I385" s="503"/>
      <c r="J385" s="505"/>
      <c r="K385" s="507"/>
      <c r="L385" s="509"/>
      <c r="M385" s="530"/>
      <c r="N385" s="532"/>
    </row>
    <row r="386" spans="1:14" s="2" customFormat="1" ht="24.95" customHeight="1" thickBot="1" x14ac:dyDescent="0.25">
      <c r="A386" s="648"/>
      <c r="B386" s="541"/>
      <c r="C386" s="512"/>
      <c r="D386" s="39" t="s">
        <v>23</v>
      </c>
      <c r="E386" s="202"/>
      <c r="F386" s="206">
        <f t="shared" si="17"/>
        <v>0</v>
      </c>
      <c r="G386" s="504"/>
      <c r="H386" s="504"/>
      <c r="I386" s="504"/>
      <c r="J386" s="506"/>
      <c r="K386" s="508"/>
      <c r="L386" s="510"/>
      <c r="M386" s="531"/>
      <c r="N386" s="532"/>
    </row>
    <row r="387" spans="1:14" s="2" customFormat="1" ht="24.95" customHeight="1" thickBot="1" x14ac:dyDescent="0.25">
      <c r="A387" s="648"/>
      <c r="B387" s="541"/>
      <c r="C387" s="511" t="s">
        <v>49</v>
      </c>
      <c r="D387" s="462" t="s">
        <v>14</v>
      </c>
      <c r="E387" s="472"/>
      <c r="F387" s="471">
        <f t="shared" si="17"/>
        <v>0</v>
      </c>
      <c r="G387" s="503">
        <f>J387*0.85</f>
        <v>926.5</v>
      </c>
      <c r="H387" s="503">
        <f>J387*0.9</f>
        <v>981</v>
      </c>
      <c r="I387" s="503">
        <f>J387*0.95</f>
        <v>1035.5</v>
      </c>
      <c r="J387" s="521">
        <v>1090</v>
      </c>
      <c r="K387" s="507">
        <f>J387*1.4</f>
        <v>1526</v>
      </c>
      <c r="L387" s="509">
        <v>25</v>
      </c>
      <c r="M387" s="530">
        <v>0.5</v>
      </c>
      <c r="N387" s="532"/>
    </row>
    <row r="388" spans="1:14" s="2" customFormat="1" ht="24.95" customHeight="1" thickBot="1" x14ac:dyDescent="0.25">
      <c r="A388" s="648"/>
      <c r="B388" s="541"/>
      <c r="C388" s="512"/>
      <c r="D388" s="31" t="s">
        <v>15</v>
      </c>
      <c r="E388" s="56"/>
      <c r="F388" s="41">
        <f t="shared" si="17"/>
        <v>0</v>
      </c>
      <c r="G388" s="503"/>
      <c r="H388" s="503"/>
      <c r="I388" s="503"/>
      <c r="J388" s="505"/>
      <c r="K388" s="507"/>
      <c r="L388" s="509"/>
      <c r="M388" s="530"/>
      <c r="N388" s="532"/>
    </row>
    <row r="389" spans="1:14" s="2" customFormat="1" ht="24.95" customHeight="1" thickBot="1" x14ac:dyDescent="0.25">
      <c r="A389" s="648"/>
      <c r="B389" s="541"/>
      <c r="C389" s="512"/>
      <c r="D389" s="31" t="s">
        <v>16</v>
      </c>
      <c r="E389" s="56"/>
      <c r="F389" s="41">
        <f t="shared" si="17"/>
        <v>0</v>
      </c>
      <c r="G389" s="503"/>
      <c r="H389" s="503"/>
      <c r="I389" s="503"/>
      <c r="J389" s="505"/>
      <c r="K389" s="507"/>
      <c r="L389" s="509"/>
      <c r="M389" s="530"/>
      <c r="N389" s="532"/>
    </row>
    <row r="390" spans="1:14" s="2" customFormat="1" ht="24.95" customHeight="1" thickBot="1" x14ac:dyDescent="0.25">
      <c r="A390" s="648"/>
      <c r="B390" s="541"/>
      <c r="C390" s="512"/>
      <c r="D390" s="31" t="s">
        <v>17</v>
      </c>
      <c r="E390" s="56"/>
      <c r="F390" s="41">
        <f t="shared" si="17"/>
        <v>0</v>
      </c>
      <c r="G390" s="503"/>
      <c r="H390" s="503"/>
      <c r="I390" s="503"/>
      <c r="J390" s="505"/>
      <c r="K390" s="507"/>
      <c r="L390" s="509"/>
      <c r="M390" s="530"/>
      <c r="N390" s="532"/>
    </row>
    <row r="391" spans="1:14" s="2" customFormat="1" ht="24.95" customHeight="1" thickBot="1" x14ac:dyDescent="0.25">
      <c r="A391" s="648"/>
      <c r="B391" s="541"/>
      <c r="C391" s="512"/>
      <c r="D391" s="31" t="s">
        <v>18</v>
      </c>
      <c r="E391" s="56"/>
      <c r="F391" s="41">
        <f t="shared" si="17"/>
        <v>0</v>
      </c>
      <c r="G391" s="503"/>
      <c r="H391" s="503"/>
      <c r="I391" s="503"/>
      <c r="J391" s="505"/>
      <c r="K391" s="507"/>
      <c r="L391" s="509"/>
      <c r="M391" s="530"/>
      <c r="N391" s="532"/>
    </row>
    <row r="392" spans="1:14" s="2" customFormat="1" ht="24.95" customHeight="1" thickBot="1" x14ac:dyDescent="0.25">
      <c r="A392" s="648"/>
      <c r="B392" s="541"/>
      <c r="C392" s="512"/>
      <c r="D392" s="31" t="s">
        <v>19</v>
      </c>
      <c r="E392" s="56"/>
      <c r="F392" s="41">
        <f t="shared" si="17"/>
        <v>0</v>
      </c>
      <c r="G392" s="503"/>
      <c r="H392" s="503"/>
      <c r="I392" s="503"/>
      <c r="J392" s="505"/>
      <c r="K392" s="507"/>
      <c r="L392" s="509"/>
      <c r="M392" s="530"/>
      <c r="N392" s="532"/>
    </row>
    <row r="393" spans="1:14" s="2" customFormat="1" ht="24.95" customHeight="1" thickBot="1" x14ac:dyDescent="0.25">
      <c r="A393" s="648"/>
      <c r="B393" s="541"/>
      <c r="C393" s="512"/>
      <c r="D393" s="31" t="s">
        <v>20</v>
      </c>
      <c r="E393" s="56"/>
      <c r="F393" s="41">
        <f t="shared" si="17"/>
        <v>0</v>
      </c>
      <c r="G393" s="503"/>
      <c r="H393" s="503"/>
      <c r="I393" s="503"/>
      <c r="J393" s="505"/>
      <c r="K393" s="507"/>
      <c r="L393" s="509"/>
      <c r="M393" s="530"/>
      <c r="N393" s="532"/>
    </row>
    <row r="394" spans="1:14" s="2" customFormat="1" ht="24.95" customHeight="1" thickBot="1" x14ac:dyDescent="0.25">
      <c r="A394" s="648"/>
      <c r="B394" s="541"/>
      <c r="C394" s="512"/>
      <c r="D394" s="107" t="s">
        <v>21</v>
      </c>
      <c r="E394" s="108"/>
      <c r="F394" s="120">
        <f t="shared" si="17"/>
        <v>0</v>
      </c>
      <c r="G394" s="503"/>
      <c r="H394" s="503"/>
      <c r="I394" s="503"/>
      <c r="J394" s="505"/>
      <c r="K394" s="507"/>
      <c r="L394" s="509"/>
      <c r="M394" s="530"/>
      <c r="N394" s="532"/>
    </row>
    <row r="395" spans="1:14" s="2" customFormat="1" ht="24.95" customHeight="1" thickBot="1" x14ac:dyDescent="0.25">
      <c r="A395" s="648"/>
      <c r="B395" s="541"/>
      <c r="C395" s="512"/>
      <c r="D395" s="31" t="s">
        <v>22</v>
      </c>
      <c r="E395" s="56"/>
      <c r="F395" s="41">
        <f t="shared" si="17"/>
        <v>0</v>
      </c>
      <c r="G395" s="503"/>
      <c r="H395" s="503"/>
      <c r="I395" s="503"/>
      <c r="J395" s="505"/>
      <c r="K395" s="507"/>
      <c r="L395" s="509"/>
      <c r="M395" s="530"/>
      <c r="N395" s="532"/>
    </row>
    <row r="396" spans="1:14" s="2" customFormat="1" ht="24.95" customHeight="1" thickBot="1" x14ac:dyDescent="0.25">
      <c r="A396" s="648"/>
      <c r="B396" s="541"/>
      <c r="C396" s="513"/>
      <c r="D396" s="34" t="s">
        <v>23</v>
      </c>
      <c r="E396" s="57"/>
      <c r="F396" s="50">
        <f t="shared" si="17"/>
        <v>0</v>
      </c>
      <c r="G396" s="503"/>
      <c r="H396" s="503"/>
      <c r="I396" s="503"/>
      <c r="J396" s="506"/>
      <c r="K396" s="507"/>
      <c r="L396" s="509"/>
      <c r="M396" s="530"/>
      <c r="N396" s="532"/>
    </row>
    <row r="397" spans="1:14" s="2" customFormat="1" ht="24.95" customHeight="1" thickBot="1" x14ac:dyDescent="0.25">
      <c r="A397" s="648"/>
      <c r="B397" s="541"/>
      <c r="C397" s="512" t="s">
        <v>60</v>
      </c>
      <c r="D397" s="35" t="s">
        <v>14</v>
      </c>
      <c r="E397" s="203"/>
      <c r="F397" s="204">
        <f t="shared" si="17"/>
        <v>0</v>
      </c>
      <c r="G397" s="520">
        <f>J397*0.85</f>
        <v>926.5</v>
      </c>
      <c r="H397" s="520">
        <f>J397*0.9</f>
        <v>981</v>
      </c>
      <c r="I397" s="520">
        <f>J397*0.95</f>
        <v>1035.5</v>
      </c>
      <c r="J397" s="521">
        <v>1090</v>
      </c>
      <c r="K397" s="522">
        <f>J397*1.4</f>
        <v>1526</v>
      </c>
      <c r="L397" s="569">
        <v>25</v>
      </c>
      <c r="M397" s="570">
        <v>0.5</v>
      </c>
      <c r="N397" s="532"/>
    </row>
    <row r="398" spans="1:14" s="2" customFormat="1" ht="24.95" customHeight="1" thickBot="1" x14ac:dyDescent="0.25">
      <c r="A398" s="648"/>
      <c r="B398" s="541"/>
      <c r="C398" s="512"/>
      <c r="D398" s="31" t="s">
        <v>15</v>
      </c>
      <c r="E398" s="56"/>
      <c r="F398" s="41">
        <f t="shared" si="17"/>
        <v>0</v>
      </c>
      <c r="G398" s="503"/>
      <c r="H398" s="503"/>
      <c r="I398" s="503"/>
      <c r="J398" s="505"/>
      <c r="K398" s="507"/>
      <c r="L398" s="509"/>
      <c r="M398" s="530"/>
      <c r="N398" s="532"/>
    </row>
    <row r="399" spans="1:14" s="2" customFormat="1" ht="24.95" customHeight="1" thickBot="1" x14ac:dyDescent="0.25">
      <c r="A399" s="648"/>
      <c r="B399" s="541"/>
      <c r="C399" s="512"/>
      <c r="D399" s="31" t="s">
        <v>16</v>
      </c>
      <c r="E399" s="56"/>
      <c r="F399" s="41">
        <f t="shared" si="17"/>
        <v>0</v>
      </c>
      <c r="G399" s="503"/>
      <c r="H399" s="503"/>
      <c r="I399" s="503"/>
      <c r="J399" s="505"/>
      <c r="K399" s="507"/>
      <c r="L399" s="509"/>
      <c r="M399" s="530"/>
      <c r="N399" s="532"/>
    </row>
    <row r="400" spans="1:14" s="2" customFormat="1" ht="24.95" customHeight="1" thickBot="1" x14ac:dyDescent="0.25">
      <c r="A400" s="648"/>
      <c r="B400" s="541"/>
      <c r="C400" s="512"/>
      <c r="D400" s="31" t="s">
        <v>17</v>
      </c>
      <c r="E400" s="56"/>
      <c r="F400" s="41">
        <f t="shared" si="17"/>
        <v>0</v>
      </c>
      <c r="G400" s="503"/>
      <c r="H400" s="503"/>
      <c r="I400" s="503"/>
      <c r="J400" s="505"/>
      <c r="K400" s="507"/>
      <c r="L400" s="509"/>
      <c r="M400" s="530"/>
      <c r="N400" s="532"/>
    </row>
    <row r="401" spans="1:14" s="2" customFormat="1" ht="24.95" customHeight="1" thickBot="1" x14ac:dyDescent="0.25">
      <c r="A401" s="648"/>
      <c r="B401" s="541"/>
      <c r="C401" s="512"/>
      <c r="D401" s="31" t="s">
        <v>18</v>
      </c>
      <c r="E401" s="56"/>
      <c r="F401" s="41">
        <f t="shared" si="17"/>
        <v>0</v>
      </c>
      <c r="G401" s="503"/>
      <c r="H401" s="503"/>
      <c r="I401" s="503"/>
      <c r="J401" s="505"/>
      <c r="K401" s="507"/>
      <c r="L401" s="509"/>
      <c r="M401" s="530"/>
      <c r="N401" s="532"/>
    </row>
    <row r="402" spans="1:14" s="2" customFormat="1" ht="24.95" customHeight="1" thickBot="1" x14ac:dyDescent="0.25">
      <c r="A402" s="648"/>
      <c r="B402" s="541"/>
      <c r="C402" s="512"/>
      <c r="D402" s="31" t="s">
        <v>19</v>
      </c>
      <c r="E402" s="56"/>
      <c r="F402" s="41">
        <f t="shared" si="17"/>
        <v>0</v>
      </c>
      <c r="G402" s="503"/>
      <c r="H402" s="503"/>
      <c r="I402" s="503"/>
      <c r="J402" s="505"/>
      <c r="K402" s="507"/>
      <c r="L402" s="509"/>
      <c r="M402" s="530"/>
      <c r="N402" s="532"/>
    </row>
    <row r="403" spans="1:14" s="2" customFormat="1" ht="24.95" customHeight="1" thickBot="1" x14ac:dyDescent="0.25">
      <c r="A403" s="648"/>
      <c r="B403" s="541"/>
      <c r="C403" s="512"/>
      <c r="D403" s="107" t="s">
        <v>20</v>
      </c>
      <c r="E403" s="108"/>
      <c r="F403" s="120">
        <f t="shared" si="17"/>
        <v>0</v>
      </c>
      <c r="G403" s="503"/>
      <c r="H403" s="503"/>
      <c r="I403" s="503"/>
      <c r="J403" s="505"/>
      <c r="K403" s="507"/>
      <c r="L403" s="509"/>
      <c r="M403" s="530"/>
      <c r="N403" s="532"/>
    </row>
    <row r="404" spans="1:14" s="2" customFormat="1" ht="24.95" customHeight="1" thickBot="1" x14ac:dyDescent="0.25">
      <c r="A404" s="648"/>
      <c r="B404" s="541"/>
      <c r="C404" s="512"/>
      <c r="D404" s="31" t="s">
        <v>21</v>
      </c>
      <c r="E404" s="56"/>
      <c r="F404" s="41">
        <f t="shared" si="17"/>
        <v>0</v>
      </c>
      <c r="G404" s="503"/>
      <c r="H404" s="503"/>
      <c r="I404" s="503"/>
      <c r="J404" s="505"/>
      <c r="K404" s="507"/>
      <c r="L404" s="509"/>
      <c r="M404" s="530"/>
      <c r="N404" s="532"/>
    </row>
    <row r="405" spans="1:14" s="2" customFormat="1" ht="24.95" customHeight="1" thickBot="1" x14ac:dyDescent="0.25">
      <c r="A405" s="648"/>
      <c r="B405" s="541"/>
      <c r="C405" s="512"/>
      <c r="D405" s="31" t="s">
        <v>22</v>
      </c>
      <c r="E405" s="56"/>
      <c r="F405" s="41">
        <f t="shared" si="17"/>
        <v>0</v>
      </c>
      <c r="G405" s="503"/>
      <c r="H405" s="503"/>
      <c r="I405" s="503"/>
      <c r="J405" s="505"/>
      <c r="K405" s="507"/>
      <c r="L405" s="509"/>
      <c r="M405" s="530"/>
      <c r="N405" s="532"/>
    </row>
    <row r="406" spans="1:14" s="2" customFormat="1" ht="24.95" customHeight="1" thickBot="1" x14ac:dyDescent="0.25">
      <c r="A406" s="648"/>
      <c r="B406" s="541"/>
      <c r="C406" s="512"/>
      <c r="D406" s="39" t="s">
        <v>23</v>
      </c>
      <c r="E406" s="59"/>
      <c r="F406" s="53">
        <f t="shared" si="17"/>
        <v>0</v>
      </c>
      <c r="G406" s="504"/>
      <c r="H406" s="504"/>
      <c r="I406" s="504"/>
      <c r="J406" s="506"/>
      <c r="K406" s="508"/>
      <c r="L406" s="510"/>
      <c r="M406" s="531"/>
      <c r="N406" s="532"/>
    </row>
    <row r="407" spans="1:14" s="2" customFormat="1" ht="24.95" customHeight="1" thickBot="1" x14ac:dyDescent="0.25">
      <c r="A407" s="648"/>
      <c r="B407" s="541"/>
      <c r="C407" s="511" t="s">
        <v>45</v>
      </c>
      <c r="D407" s="212" t="s">
        <v>14</v>
      </c>
      <c r="E407" s="111"/>
      <c r="F407" s="109">
        <f t="shared" si="17"/>
        <v>0</v>
      </c>
      <c r="G407" s="503">
        <f>J407*0.85</f>
        <v>926.5</v>
      </c>
      <c r="H407" s="503">
        <f>J407*0.9</f>
        <v>981</v>
      </c>
      <c r="I407" s="503">
        <f>J407*0.95</f>
        <v>1035.5</v>
      </c>
      <c r="J407" s="521">
        <v>1090</v>
      </c>
      <c r="K407" s="507">
        <f>J407*1.4</f>
        <v>1526</v>
      </c>
      <c r="L407" s="509">
        <v>25</v>
      </c>
      <c r="M407" s="530">
        <v>0.5</v>
      </c>
      <c r="N407" s="532"/>
    </row>
    <row r="408" spans="1:14" s="2" customFormat="1" ht="24.95" customHeight="1" thickBot="1" x14ac:dyDescent="0.25">
      <c r="A408" s="648"/>
      <c r="B408" s="541"/>
      <c r="C408" s="512"/>
      <c r="D408" s="107" t="s">
        <v>15</v>
      </c>
      <c r="E408" s="108"/>
      <c r="F408" s="120">
        <f t="shared" si="17"/>
        <v>0</v>
      </c>
      <c r="G408" s="503"/>
      <c r="H408" s="503"/>
      <c r="I408" s="503"/>
      <c r="J408" s="505"/>
      <c r="K408" s="507"/>
      <c r="L408" s="509"/>
      <c r="M408" s="530"/>
      <c r="N408" s="532"/>
    </row>
    <row r="409" spans="1:14" s="2" customFormat="1" ht="24.95" customHeight="1" thickBot="1" x14ac:dyDescent="0.25">
      <c r="A409" s="648"/>
      <c r="B409" s="541"/>
      <c r="C409" s="512"/>
      <c r="D409" s="107" t="s">
        <v>16</v>
      </c>
      <c r="E409" s="108"/>
      <c r="F409" s="120">
        <f t="shared" si="17"/>
        <v>0</v>
      </c>
      <c r="G409" s="503"/>
      <c r="H409" s="503"/>
      <c r="I409" s="503"/>
      <c r="J409" s="505"/>
      <c r="K409" s="507"/>
      <c r="L409" s="509"/>
      <c r="M409" s="530"/>
      <c r="N409" s="532"/>
    </row>
    <row r="410" spans="1:14" s="2" customFormat="1" ht="24.95" customHeight="1" thickBot="1" x14ac:dyDescent="0.25">
      <c r="A410" s="648"/>
      <c r="B410" s="541"/>
      <c r="C410" s="512"/>
      <c r="D410" s="107" t="s">
        <v>17</v>
      </c>
      <c r="E410" s="108"/>
      <c r="F410" s="120">
        <f t="shared" si="17"/>
        <v>0</v>
      </c>
      <c r="G410" s="503"/>
      <c r="H410" s="503"/>
      <c r="I410" s="503"/>
      <c r="J410" s="505"/>
      <c r="K410" s="507"/>
      <c r="L410" s="509"/>
      <c r="M410" s="530"/>
      <c r="N410" s="532"/>
    </row>
    <row r="411" spans="1:14" s="2" customFormat="1" ht="24.95" customHeight="1" thickBot="1" x14ac:dyDescent="0.25">
      <c r="A411" s="648"/>
      <c r="B411" s="541"/>
      <c r="C411" s="512"/>
      <c r="D411" s="107" t="s">
        <v>18</v>
      </c>
      <c r="E411" s="108"/>
      <c r="F411" s="120">
        <f t="shared" si="17"/>
        <v>0</v>
      </c>
      <c r="G411" s="503"/>
      <c r="H411" s="503"/>
      <c r="I411" s="503"/>
      <c r="J411" s="505"/>
      <c r="K411" s="507"/>
      <c r="L411" s="509"/>
      <c r="M411" s="530"/>
      <c r="N411" s="532"/>
    </row>
    <row r="412" spans="1:14" s="2" customFormat="1" ht="24.95" customHeight="1" thickBot="1" x14ac:dyDescent="0.25">
      <c r="A412" s="648"/>
      <c r="B412" s="541"/>
      <c r="C412" s="512"/>
      <c r="D412" s="107" t="s">
        <v>19</v>
      </c>
      <c r="E412" s="108"/>
      <c r="F412" s="120">
        <f t="shared" si="17"/>
        <v>0</v>
      </c>
      <c r="G412" s="503"/>
      <c r="H412" s="503"/>
      <c r="I412" s="503"/>
      <c r="J412" s="505"/>
      <c r="K412" s="507"/>
      <c r="L412" s="509"/>
      <c r="M412" s="530"/>
      <c r="N412" s="532"/>
    </row>
    <row r="413" spans="1:14" s="2" customFormat="1" ht="24.95" customHeight="1" thickBot="1" x14ac:dyDescent="0.25">
      <c r="A413" s="648"/>
      <c r="B413" s="541"/>
      <c r="C413" s="512"/>
      <c r="D413" s="107" t="s">
        <v>20</v>
      </c>
      <c r="E413" s="108"/>
      <c r="F413" s="120">
        <f t="shared" ref="F413:F444" si="18">E413*$J$317</f>
        <v>0</v>
      </c>
      <c r="G413" s="503"/>
      <c r="H413" s="503"/>
      <c r="I413" s="503"/>
      <c r="J413" s="505"/>
      <c r="K413" s="507"/>
      <c r="L413" s="509"/>
      <c r="M413" s="530"/>
      <c r="N413" s="532"/>
    </row>
    <row r="414" spans="1:14" s="2" customFormat="1" ht="24.95" customHeight="1" thickBot="1" x14ac:dyDescent="0.25">
      <c r="A414" s="648"/>
      <c r="B414" s="541"/>
      <c r="C414" s="512"/>
      <c r="D414" s="107" t="s">
        <v>21</v>
      </c>
      <c r="E414" s="108"/>
      <c r="F414" s="120">
        <f t="shared" si="18"/>
        <v>0</v>
      </c>
      <c r="G414" s="503"/>
      <c r="H414" s="503"/>
      <c r="I414" s="503"/>
      <c r="J414" s="505"/>
      <c r="K414" s="507"/>
      <c r="L414" s="509"/>
      <c r="M414" s="530"/>
      <c r="N414" s="532"/>
    </row>
    <row r="415" spans="1:14" s="2" customFormat="1" ht="24.95" customHeight="1" thickBot="1" x14ac:dyDescent="0.25">
      <c r="A415" s="648"/>
      <c r="B415" s="541"/>
      <c r="C415" s="512"/>
      <c r="D415" s="107" t="s">
        <v>22</v>
      </c>
      <c r="E415" s="108"/>
      <c r="F415" s="120">
        <f t="shared" si="18"/>
        <v>0</v>
      </c>
      <c r="G415" s="503"/>
      <c r="H415" s="503"/>
      <c r="I415" s="503"/>
      <c r="J415" s="505"/>
      <c r="K415" s="507"/>
      <c r="L415" s="509"/>
      <c r="M415" s="530"/>
      <c r="N415" s="532"/>
    </row>
    <row r="416" spans="1:14" s="2" customFormat="1" ht="24.95" customHeight="1" thickBot="1" x14ac:dyDescent="0.25">
      <c r="A416" s="648"/>
      <c r="B416" s="541"/>
      <c r="C416" s="513"/>
      <c r="D416" s="222" t="s">
        <v>23</v>
      </c>
      <c r="E416" s="121"/>
      <c r="F416" s="110">
        <f t="shared" si="18"/>
        <v>0</v>
      </c>
      <c r="G416" s="503"/>
      <c r="H416" s="503"/>
      <c r="I416" s="503"/>
      <c r="J416" s="506"/>
      <c r="K416" s="507"/>
      <c r="L416" s="509"/>
      <c r="M416" s="530"/>
      <c r="N416" s="532"/>
    </row>
    <row r="417" spans="1:14" s="2" customFormat="1" ht="24.95" customHeight="1" thickBot="1" x14ac:dyDescent="0.25">
      <c r="A417" s="648"/>
      <c r="B417" s="541"/>
      <c r="C417" s="512" t="s">
        <v>50</v>
      </c>
      <c r="D417" s="119" t="s">
        <v>14</v>
      </c>
      <c r="E417" s="224"/>
      <c r="F417" s="225">
        <f t="shared" si="18"/>
        <v>0</v>
      </c>
      <c r="G417" s="520">
        <f>J417*0.85</f>
        <v>926.5</v>
      </c>
      <c r="H417" s="520">
        <f>J417*0.9</f>
        <v>981</v>
      </c>
      <c r="I417" s="520">
        <f>J417*0.95</f>
        <v>1035.5</v>
      </c>
      <c r="J417" s="521">
        <v>1090</v>
      </c>
      <c r="K417" s="522">
        <f>J417*1.4</f>
        <v>1526</v>
      </c>
      <c r="L417" s="569">
        <v>25</v>
      </c>
      <c r="M417" s="570">
        <v>0.5</v>
      </c>
      <c r="N417" s="532"/>
    </row>
    <row r="418" spans="1:14" s="2" customFormat="1" ht="24.95" customHeight="1" thickBot="1" x14ac:dyDescent="0.25">
      <c r="A418" s="648"/>
      <c r="B418" s="541"/>
      <c r="C418" s="512"/>
      <c r="D418" s="107" t="s">
        <v>15</v>
      </c>
      <c r="E418" s="108"/>
      <c r="F418" s="120">
        <f t="shared" si="18"/>
        <v>0</v>
      </c>
      <c r="G418" s="503"/>
      <c r="H418" s="503"/>
      <c r="I418" s="503"/>
      <c r="J418" s="505"/>
      <c r="K418" s="507"/>
      <c r="L418" s="509"/>
      <c r="M418" s="530"/>
      <c r="N418" s="532"/>
    </row>
    <row r="419" spans="1:14" s="2" customFormat="1" ht="24.95" customHeight="1" thickBot="1" x14ac:dyDescent="0.25">
      <c r="A419" s="648"/>
      <c r="B419" s="541"/>
      <c r="C419" s="512"/>
      <c r="D419" s="107" t="s">
        <v>16</v>
      </c>
      <c r="E419" s="108"/>
      <c r="F419" s="120">
        <f t="shared" si="18"/>
        <v>0</v>
      </c>
      <c r="G419" s="503"/>
      <c r="H419" s="503"/>
      <c r="I419" s="503"/>
      <c r="J419" s="505"/>
      <c r="K419" s="507"/>
      <c r="L419" s="509"/>
      <c r="M419" s="530"/>
      <c r="N419" s="532"/>
    </row>
    <row r="420" spans="1:14" s="2" customFormat="1" ht="24.95" customHeight="1" thickBot="1" x14ac:dyDescent="0.25">
      <c r="A420" s="648"/>
      <c r="B420" s="541"/>
      <c r="C420" s="512"/>
      <c r="D420" s="31" t="s">
        <v>17</v>
      </c>
      <c r="E420" s="56"/>
      <c r="F420" s="41">
        <f t="shared" si="18"/>
        <v>0</v>
      </c>
      <c r="G420" s="503"/>
      <c r="H420" s="503"/>
      <c r="I420" s="503"/>
      <c r="J420" s="505"/>
      <c r="K420" s="507"/>
      <c r="L420" s="509"/>
      <c r="M420" s="530"/>
      <c r="N420" s="532"/>
    </row>
    <row r="421" spans="1:14" s="2" customFormat="1" ht="24.95" customHeight="1" thickBot="1" x14ac:dyDescent="0.25">
      <c r="A421" s="648"/>
      <c r="B421" s="541"/>
      <c r="C421" s="512"/>
      <c r="D421" s="31" t="s">
        <v>18</v>
      </c>
      <c r="E421" s="56"/>
      <c r="F421" s="41">
        <f t="shared" si="18"/>
        <v>0</v>
      </c>
      <c r="G421" s="503"/>
      <c r="H421" s="503"/>
      <c r="I421" s="503"/>
      <c r="J421" s="505"/>
      <c r="K421" s="507"/>
      <c r="L421" s="509"/>
      <c r="M421" s="530"/>
      <c r="N421" s="532"/>
    </row>
    <row r="422" spans="1:14" s="2" customFormat="1" ht="24.95" customHeight="1" thickBot="1" x14ac:dyDescent="0.25">
      <c r="A422" s="648"/>
      <c r="B422" s="541"/>
      <c r="C422" s="512"/>
      <c r="D422" s="31" t="s">
        <v>19</v>
      </c>
      <c r="E422" s="56"/>
      <c r="F422" s="41">
        <f t="shared" si="18"/>
        <v>0</v>
      </c>
      <c r="G422" s="503"/>
      <c r="H422" s="503"/>
      <c r="I422" s="503"/>
      <c r="J422" s="505"/>
      <c r="K422" s="507"/>
      <c r="L422" s="509"/>
      <c r="M422" s="530"/>
      <c r="N422" s="532"/>
    </row>
    <row r="423" spans="1:14" s="2" customFormat="1" ht="24.95" customHeight="1" thickBot="1" x14ac:dyDescent="0.25">
      <c r="A423" s="648"/>
      <c r="B423" s="541"/>
      <c r="C423" s="512"/>
      <c r="D423" s="107" t="s">
        <v>20</v>
      </c>
      <c r="E423" s="108"/>
      <c r="F423" s="120">
        <f t="shared" si="18"/>
        <v>0</v>
      </c>
      <c r="G423" s="503"/>
      <c r="H423" s="503"/>
      <c r="I423" s="503"/>
      <c r="J423" s="505"/>
      <c r="K423" s="507"/>
      <c r="L423" s="509"/>
      <c r="M423" s="530"/>
      <c r="N423" s="532"/>
    </row>
    <row r="424" spans="1:14" s="2" customFormat="1" ht="24.95" customHeight="1" thickBot="1" x14ac:dyDescent="0.25">
      <c r="A424" s="648"/>
      <c r="B424" s="541"/>
      <c r="C424" s="512"/>
      <c r="D424" s="31" t="s">
        <v>21</v>
      </c>
      <c r="E424" s="56"/>
      <c r="F424" s="41">
        <f t="shared" si="18"/>
        <v>0</v>
      </c>
      <c r="G424" s="503"/>
      <c r="H424" s="503"/>
      <c r="I424" s="503"/>
      <c r="J424" s="505"/>
      <c r="K424" s="507"/>
      <c r="L424" s="509"/>
      <c r="M424" s="530"/>
      <c r="N424" s="532"/>
    </row>
    <row r="425" spans="1:14" s="2" customFormat="1" ht="24.95" customHeight="1" thickBot="1" x14ac:dyDescent="0.25">
      <c r="A425" s="648"/>
      <c r="B425" s="541"/>
      <c r="C425" s="512"/>
      <c r="D425" s="31" t="s">
        <v>22</v>
      </c>
      <c r="E425" s="56"/>
      <c r="F425" s="41">
        <f t="shared" si="18"/>
        <v>0</v>
      </c>
      <c r="G425" s="503"/>
      <c r="H425" s="503"/>
      <c r="I425" s="503"/>
      <c r="J425" s="505"/>
      <c r="K425" s="507"/>
      <c r="L425" s="509"/>
      <c r="M425" s="530"/>
      <c r="N425" s="532"/>
    </row>
    <row r="426" spans="1:14" s="2" customFormat="1" ht="24.95" customHeight="1" thickBot="1" x14ac:dyDescent="0.25">
      <c r="A426" s="648"/>
      <c r="B426" s="541"/>
      <c r="C426" s="512"/>
      <c r="D426" s="118" t="s">
        <v>23</v>
      </c>
      <c r="E426" s="223"/>
      <c r="F426" s="226">
        <f t="shared" si="18"/>
        <v>0</v>
      </c>
      <c r="G426" s="504"/>
      <c r="H426" s="504"/>
      <c r="I426" s="504"/>
      <c r="J426" s="506"/>
      <c r="K426" s="508"/>
      <c r="L426" s="510"/>
      <c r="M426" s="531"/>
      <c r="N426" s="532"/>
    </row>
    <row r="427" spans="1:14" s="2" customFormat="1" ht="24.95" customHeight="1" thickBot="1" x14ac:dyDescent="0.25">
      <c r="A427" s="648"/>
      <c r="B427" s="541"/>
      <c r="C427" s="511" t="s">
        <v>51</v>
      </c>
      <c r="D427" s="212" t="s">
        <v>14</v>
      </c>
      <c r="E427" s="111"/>
      <c r="F427" s="109">
        <f t="shared" si="18"/>
        <v>0</v>
      </c>
      <c r="G427" s="503">
        <f>J427*0.85</f>
        <v>926.5</v>
      </c>
      <c r="H427" s="503">
        <f>J427*0.9</f>
        <v>981</v>
      </c>
      <c r="I427" s="503">
        <f>J427*0.95</f>
        <v>1035.5</v>
      </c>
      <c r="J427" s="521">
        <v>1090</v>
      </c>
      <c r="K427" s="507">
        <f>J427*1.4</f>
        <v>1526</v>
      </c>
      <c r="L427" s="509">
        <v>25</v>
      </c>
      <c r="M427" s="530">
        <v>0.5</v>
      </c>
      <c r="N427" s="532"/>
    </row>
    <row r="428" spans="1:14" s="2" customFormat="1" ht="24.95" customHeight="1" thickBot="1" x14ac:dyDescent="0.25">
      <c r="A428" s="648"/>
      <c r="B428" s="541"/>
      <c r="C428" s="512"/>
      <c r="D428" s="31" t="s">
        <v>15</v>
      </c>
      <c r="E428" s="56"/>
      <c r="F428" s="41">
        <f t="shared" si="18"/>
        <v>0</v>
      </c>
      <c r="G428" s="503"/>
      <c r="H428" s="503"/>
      <c r="I428" s="503"/>
      <c r="J428" s="505"/>
      <c r="K428" s="507"/>
      <c r="L428" s="509"/>
      <c r="M428" s="530"/>
      <c r="N428" s="532"/>
    </row>
    <row r="429" spans="1:14" s="2" customFormat="1" ht="24.95" customHeight="1" thickBot="1" x14ac:dyDescent="0.25">
      <c r="A429" s="648"/>
      <c r="B429" s="541"/>
      <c r="C429" s="512"/>
      <c r="D429" s="31" t="s">
        <v>16</v>
      </c>
      <c r="E429" s="56"/>
      <c r="F429" s="41">
        <f t="shared" si="18"/>
        <v>0</v>
      </c>
      <c r="G429" s="503"/>
      <c r="H429" s="503"/>
      <c r="I429" s="503"/>
      <c r="J429" s="505"/>
      <c r="K429" s="507"/>
      <c r="L429" s="509"/>
      <c r="M429" s="530"/>
      <c r="N429" s="532"/>
    </row>
    <row r="430" spans="1:14" s="2" customFormat="1" ht="24.95" customHeight="1" thickBot="1" x14ac:dyDescent="0.25">
      <c r="A430" s="648"/>
      <c r="B430" s="541"/>
      <c r="C430" s="512"/>
      <c r="D430" s="31" t="s">
        <v>17</v>
      </c>
      <c r="E430" s="56"/>
      <c r="F430" s="41">
        <f t="shared" si="18"/>
        <v>0</v>
      </c>
      <c r="G430" s="503"/>
      <c r="H430" s="503"/>
      <c r="I430" s="503"/>
      <c r="J430" s="505"/>
      <c r="K430" s="507"/>
      <c r="L430" s="509"/>
      <c r="M430" s="530"/>
      <c r="N430" s="532"/>
    </row>
    <row r="431" spans="1:14" s="2" customFormat="1" ht="24.95" customHeight="1" thickBot="1" x14ac:dyDescent="0.25">
      <c r="A431" s="648"/>
      <c r="B431" s="541"/>
      <c r="C431" s="512"/>
      <c r="D431" s="107" t="s">
        <v>18</v>
      </c>
      <c r="E431" s="108"/>
      <c r="F431" s="120">
        <f t="shared" si="18"/>
        <v>0</v>
      </c>
      <c r="G431" s="503"/>
      <c r="H431" s="503"/>
      <c r="I431" s="503"/>
      <c r="J431" s="505"/>
      <c r="K431" s="507"/>
      <c r="L431" s="509"/>
      <c r="M431" s="530"/>
      <c r="N431" s="532"/>
    </row>
    <row r="432" spans="1:14" s="2" customFormat="1" ht="24.95" customHeight="1" thickBot="1" x14ac:dyDescent="0.25">
      <c r="A432" s="648"/>
      <c r="B432" s="541"/>
      <c r="C432" s="512"/>
      <c r="D432" s="31" t="s">
        <v>19</v>
      </c>
      <c r="E432" s="56"/>
      <c r="F432" s="41">
        <f t="shared" si="18"/>
        <v>0</v>
      </c>
      <c r="G432" s="503"/>
      <c r="H432" s="503"/>
      <c r="I432" s="503"/>
      <c r="J432" s="505"/>
      <c r="K432" s="507"/>
      <c r="L432" s="509"/>
      <c r="M432" s="530"/>
      <c r="N432" s="532"/>
    </row>
    <row r="433" spans="1:14" s="2" customFormat="1" ht="24.95" customHeight="1" thickBot="1" x14ac:dyDescent="0.25">
      <c r="A433" s="648"/>
      <c r="B433" s="541"/>
      <c r="C433" s="512"/>
      <c r="D433" s="107" t="s">
        <v>20</v>
      </c>
      <c r="E433" s="108"/>
      <c r="F433" s="120">
        <f t="shared" si="18"/>
        <v>0</v>
      </c>
      <c r="G433" s="503"/>
      <c r="H433" s="503"/>
      <c r="I433" s="503"/>
      <c r="J433" s="505"/>
      <c r="K433" s="507"/>
      <c r="L433" s="509"/>
      <c r="M433" s="530"/>
      <c r="N433" s="532"/>
    </row>
    <row r="434" spans="1:14" s="2" customFormat="1" ht="24.95" customHeight="1" thickBot="1" x14ac:dyDescent="0.25">
      <c r="A434" s="648"/>
      <c r="B434" s="541"/>
      <c r="C434" s="512"/>
      <c r="D434" s="31" t="s">
        <v>21</v>
      </c>
      <c r="E434" s="56"/>
      <c r="F434" s="41">
        <f t="shared" si="18"/>
        <v>0</v>
      </c>
      <c r="G434" s="503"/>
      <c r="H434" s="503"/>
      <c r="I434" s="503"/>
      <c r="J434" s="505"/>
      <c r="K434" s="507"/>
      <c r="L434" s="509"/>
      <c r="M434" s="530"/>
      <c r="N434" s="532"/>
    </row>
    <row r="435" spans="1:14" s="2" customFormat="1" ht="24.95" customHeight="1" thickBot="1" x14ac:dyDescent="0.25">
      <c r="A435" s="648"/>
      <c r="B435" s="541"/>
      <c r="C435" s="512"/>
      <c r="D435" s="107" t="s">
        <v>22</v>
      </c>
      <c r="E435" s="108"/>
      <c r="F435" s="120">
        <f t="shared" si="18"/>
        <v>0</v>
      </c>
      <c r="G435" s="503"/>
      <c r="H435" s="503"/>
      <c r="I435" s="503"/>
      <c r="J435" s="505"/>
      <c r="K435" s="507"/>
      <c r="L435" s="509"/>
      <c r="M435" s="530"/>
      <c r="N435" s="532"/>
    </row>
    <row r="436" spans="1:14" s="2" customFormat="1" ht="24.95" customHeight="1" thickBot="1" x14ac:dyDescent="0.25">
      <c r="A436" s="648"/>
      <c r="B436" s="541"/>
      <c r="C436" s="513"/>
      <c r="D436" s="211" t="s">
        <v>23</v>
      </c>
      <c r="E436" s="121"/>
      <c r="F436" s="110">
        <f t="shared" si="18"/>
        <v>0</v>
      </c>
      <c r="G436" s="503"/>
      <c r="H436" s="503"/>
      <c r="I436" s="503"/>
      <c r="J436" s="506"/>
      <c r="K436" s="507"/>
      <c r="L436" s="509"/>
      <c r="M436" s="530"/>
      <c r="N436" s="532"/>
    </row>
    <row r="437" spans="1:14" s="2" customFormat="1" ht="24.95" customHeight="1" thickBot="1" x14ac:dyDescent="0.25">
      <c r="A437" s="648"/>
      <c r="B437" s="541"/>
      <c r="C437" s="512" t="s">
        <v>52</v>
      </c>
      <c r="D437" s="35" t="s">
        <v>14</v>
      </c>
      <c r="E437" s="58"/>
      <c r="F437" s="49">
        <f t="shared" si="18"/>
        <v>0</v>
      </c>
      <c r="G437" s="520">
        <f>J437*0.85</f>
        <v>926.5</v>
      </c>
      <c r="H437" s="520">
        <f>J437*0.9</f>
        <v>981</v>
      </c>
      <c r="I437" s="520">
        <f>J437*0.95</f>
        <v>1035.5</v>
      </c>
      <c r="J437" s="521">
        <v>1090</v>
      </c>
      <c r="K437" s="522">
        <f>J437*1.4</f>
        <v>1526</v>
      </c>
      <c r="L437" s="569">
        <v>25</v>
      </c>
      <c r="M437" s="570">
        <v>0.5</v>
      </c>
      <c r="N437" s="532"/>
    </row>
    <row r="438" spans="1:14" s="2" customFormat="1" ht="24.95" customHeight="1" thickBot="1" x14ac:dyDescent="0.25">
      <c r="A438" s="648"/>
      <c r="B438" s="541"/>
      <c r="C438" s="512"/>
      <c r="D438" s="31" t="s">
        <v>15</v>
      </c>
      <c r="E438" s="56"/>
      <c r="F438" s="41">
        <f t="shared" si="18"/>
        <v>0</v>
      </c>
      <c r="G438" s="503"/>
      <c r="H438" s="503"/>
      <c r="I438" s="503"/>
      <c r="J438" s="505"/>
      <c r="K438" s="507"/>
      <c r="L438" s="509"/>
      <c r="M438" s="530"/>
      <c r="N438" s="532"/>
    </row>
    <row r="439" spans="1:14" s="2" customFormat="1" ht="24.95" customHeight="1" thickBot="1" x14ac:dyDescent="0.25">
      <c r="A439" s="648"/>
      <c r="B439" s="541"/>
      <c r="C439" s="512"/>
      <c r="D439" s="31" t="s">
        <v>16</v>
      </c>
      <c r="E439" s="56"/>
      <c r="F439" s="41">
        <f t="shared" si="18"/>
        <v>0</v>
      </c>
      <c r="G439" s="503"/>
      <c r="H439" s="503"/>
      <c r="I439" s="503"/>
      <c r="J439" s="505"/>
      <c r="K439" s="507"/>
      <c r="L439" s="509"/>
      <c r="M439" s="530"/>
      <c r="N439" s="532"/>
    </row>
    <row r="440" spans="1:14" s="2" customFormat="1" ht="24.95" customHeight="1" thickBot="1" x14ac:dyDescent="0.25">
      <c r="A440" s="648"/>
      <c r="B440" s="541"/>
      <c r="C440" s="512"/>
      <c r="D440" s="31" t="s">
        <v>17</v>
      </c>
      <c r="E440" s="56"/>
      <c r="F440" s="41">
        <f t="shared" si="18"/>
        <v>0</v>
      </c>
      <c r="G440" s="503"/>
      <c r="H440" s="503"/>
      <c r="I440" s="503"/>
      <c r="J440" s="505"/>
      <c r="K440" s="507"/>
      <c r="L440" s="509"/>
      <c r="M440" s="530"/>
      <c r="N440" s="532"/>
    </row>
    <row r="441" spans="1:14" s="2" customFormat="1" ht="24.95" customHeight="1" thickBot="1" x14ac:dyDescent="0.25">
      <c r="A441" s="648"/>
      <c r="B441" s="541"/>
      <c r="C441" s="512"/>
      <c r="D441" s="31" t="s">
        <v>18</v>
      </c>
      <c r="E441" s="56"/>
      <c r="F441" s="41">
        <f t="shared" si="18"/>
        <v>0</v>
      </c>
      <c r="G441" s="503"/>
      <c r="H441" s="503"/>
      <c r="I441" s="503"/>
      <c r="J441" s="505"/>
      <c r="K441" s="507"/>
      <c r="L441" s="509"/>
      <c r="M441" s="530"/>
      <c r="N441" s="532"/>
    </row>
    <row r="442" spans="1:14" s="2" customFormat="1" ht="24.95" customHeight="1" thickBot="1" x14ac:dyDescent="0.25">
      <c r="A442" s="648"/>
      <c r="B442" s="541"/>
      <c r="C442" s="512"/>
      <c r="D442" s="31" t="s">
        <v>19</v>
      </c>
      <c r="E442" s="56"/>
      <c r="F442" s="41">
        <f t="shared" si="18"/>
        <v>0</v>
      </c>
      <c r="G442" s="503"/>
      <c r="H442" s="503"/>
      <c r="I442" s="503"/>
      <c r="J442" s="505"/>
      <c r="K442" s="507"/>
      <c r="L442" s="509"/>
      <c r="M442" s="530"/>
      <c r="N442" s="532"/>
    </row>
    <row r="443" spans="1:14" s="2" customFormat="1" ht="24.95" customHeight="1" thickBot="1" x14ac:dyDescent="0.25">
      <c r="A443" s="648"/>
      <c r="B443" s="541"/>
      <c r="C443" s="512"/>
      <c r="D443" s="31" t="s">
        <v>20</v>
      </c>
      <c r="E443" s="56"/>
      <c r="F443" s="41">
        <f t="shared" si="18"/>
        <v>0</v>
      </c>
      <c r="G443" s="503"/>
      <c r="H443" s="503"/>
      <c r="I443" s="503"/>
      <c r="J443" s="505"/>
      <c r="K443" s="507"/>
      <c r="L443" s="509"/>
      <c r="M443" s="530"/>
      <c r="N443" s="532"/>
    </row>
    <row r="444" spans="1:14" s="2" customFormat="1" ht="24.95" customHeight="1" thickBot="1" x14ac:dyDescent="0.25">
      <c r="A444" s="648"/>
      <c r="B444" s="541"/>
      <c r="C444" s="512"/>
      <c r="D444" s="31" t="s">
        <v>21</v>
      </c>
      <c r="E444" s="56"/>
      <c r="F444" s="41">
        <f t="shared" si="18"/>
        <v>0</v>
      </c>
      <c r="G444" s="503"/>
      <c r="H444" s="503"/>
      <c r="I444" s="503"/>
      <c r="J444" s="505"/>
      <c r="K444" s="507"/>
      <c r="L444" s="509"/>
      <c r="M444" s="530"/>
      <c r="N444" s="532"/>
    </row>
    <row r="445" spans="1:14" s="2" customFormat="1" ht="24.95" customHeight="1" thickBot="1" x14ac:dyDescent="0.25">
      <c r="A445" s="648"/>
      <c r="B445" s="541"/>
      <c r="C445" s="512"/>
      <c r="D445" s="31" t="s">
        <v>22</v>
      </c>
      <c r="E445" s="56"/>
      <c r="F445" s="41">
        <f>E445*$J$317</f>
        <v>0</v>
      </c>
      <c r="G445" s="503"/>
      <c r="H445" s="503"/>
      <c r="I445" s="503"/>
      <c r="J445" s="505"/>
      <c r="K445" s="507"/>
      <c r="L445" s="509"/>
      <c r="M445" s="530"/>
      <c r="N445" s="532"/>
    </row>
    <row r="446" spans="1:14" s="2" customFormat="1" ht="24.95" customHeight="1" thickBot="1" x14ac:dyDescent="0.25">
      <c r="A446" s="669"/>
      <c r="B446" s="543"/>
      <c r="C446" s="624"/>
      <c r="D446" s="31" t="s">
        <v>23</v>
      </c>
      <c r="E446" s="56"/>
      <c r="F446" s="41">
        <f>E446*$J$317</f>
        <v>0</v>
      </c>
      <c r="G446" s="571"/>
      <c r="H446" s="571"/>
      <c r="I446" s="571"/>
      <c r="J446" s="506"/>
      <c r="K446" s="566"/>
      <c r="L446" s="567"/>
      <c r="M446" s="568"/>
      <c r="N446" s="581"/>
    </row>
    <row r="447" spans="1:14" s="2" customFormat="1" ht="21" customHeight="1" thickBot="1" x14ac:dyDescent="0.25">
      <c r="A447" s="661" t="s">
        <v>260</v>
      </c>
      <c r="B447" s="662"/>
      <c r="C447" s="662"/>
      <c r="D447" s="662"/>
      <c r="E447" s="662"/>
      <c r="F447" s="662"/>
      <c r="G447" s="662"/>
      <c r="H447" s="662"/>
      <c r="I447" s="662"/>
      <c r="J447" s="662"/>
      <c r="K447" s="662"/>
      <c r="L447" s="662"/>
      <c r="M447" s="662"/>
      <c r="N447" s="663"/>
    </row>
    <row r="448" spans="1:14" s="2" customFormat="1" ht="24.95" customHeight="1" thickBot="1" x14ac:dyDescent="0.25">
      <c r="A448" s="617"/>
      <c r="B448" s="540"/>
      <c r="C448" s="564" t="s">
        <v>322</v>
      </c>
      <c r="D448" s="31" t="s">
        <v>14</v>
      </c>
      <c r="E448" s="56"/>
      <c r="F448" s="41">
        <f>E448*$J$448</f>
        <v>0</v>
      </c>
      <c r="G448" s="549">
        <f>J448*0.85</f>
        <v>671.5</v>
      </c>
      <c r="H448" s="549">
        <f>J448*0.9</f>
        <v>711</v>
      </c>
      <c r="I448" s="549">
        <f>J448*0.95</f>
        <v>750.5</v>
      </c>
      <c r="J448" s="550">
        <v>790</v>
      </c>
      <c r="K448" s="588">
        <f>J448*1.4</f>
        <v>1106</v>
      </c>
      <c r="L448" s="572"/>
      <c r="M448" s="589"/>
      <c r="N448" s="544" t="s">
        <v>329</v>
      </c>
    </row>
    <row r="449" spans="1:14" s="2" customFormat="1" ht="24.95" customHeight="1" thickBot="1" x14ac:dyDescent="0.25">
      <c r="A449" s="534"/>
      <c r="B449" s="541"/>
      <c r="C449" s="512"/>
      <c r="D449" s="31" t="s">
        <v>15</v>
      </c>
      <c r="E449" s="56"/>
      <c r="F449" s="41">
        <f t="shared" ref="F449:F477" si="19">E449*$J$448</f>
        <v>0</v>
      </c>
      <c r="G449" s="503"/>
      <c r="H449" s="503"/>
      <c r="I449" s="503"/>
      <c r="J449" s="505"/>
      <c r="K449" s="507"/>
      <c r="L449" s="509"/>
      <c r="M449" s="530"/>
      <c r="N449" s="532"/>
    </row>
    <row r="450" spans="1:14" s="2" customFormat="1" ht="24.95" customHeight="1" thickBot="1" x14ac:dyDescent="0.25">
      <c r="A450" s="534"/>
      <c r="B450" s="541"/>
      <c r="C450" s="512"/>
      <c r="D450" s="31" t="s">
        <v>16</v>
      </c>
      <c r="E450" s="56"/>
      <c r="F450" s="41">
        <f t="shared" si="19"/>
        <v>0</v>
      </c>
      <c r="G450" s="503"/>
      <c r="H450" s="503"/>
      <c r="I450" s="503"/>
      <c r="J450" s="505"/>
      <c r="K450" s="507"/>
      <c r="L450" s="509"/>
      <c r="M450" s="530"/>
      <c r="N450" s="532"/>
    </row>
    <row r="451" spans="1:14" s="2" customFormat="1" ht="24.95" customHeight="1" thickBot="1" x14ac:dyDescent="0.25">
      <c r="A451" s="534"/>
      <c r="B451" s="541"/>
      <c r="C451" s="512"/>
      <c r="D451" s="31" t="s">
        <v>17</v>
      </c>
      <c r="E451" s="56"/>
      <c r="F451" s="41">
        <f t="shared" si="19"/>
        <v>0</v>
      </c>
      <c r="G451" s="503"/>
      <c r="H451" s="503"/>
      <c r="I451" s="503"/>
      <c r="J451" s="505"/>
      <c r="K451" s="507"/>
      <c r="L451" s="509"/>
      <c r="M451" s="530"/>
      <c r="N451" s="532"/>
    </row>
    <row r="452" spans="1:14" s="2" customFormat="1" ht="24.95" customHeight="1" thickBot="1" x14ac:dyDescent="0.25">
      <c r="A452" s="534"/>
      <c r="B452" s="541"/>
      <c r="C452" s="512"/>
      <c r="D452" s="31" t="s">
        <v>18</v>
      </c>
      <c r="E452" s="56"/>
      <c r="F452" s="41">
        <f t="shared" si="19"/>
        <v>0</v>
      </c>
      <c r="G452" s="503"/>
      <c r="H452" s="503"/>
      <c r="I452" s="503"/>
      <c r="J452" s="505"/>
      <c r="K452" s="507"/>
      <c r="L452" s="509"/>
      <c r="M452" s="530"/>
      <c r="N452" s="532"/>
    </row>
    <row r="453" spans="1:14" s="2" customFormat="1" ht="24.95" customHeight="1" thickBot="1" x14ac:dyDescent="0.25">
      <c r="A453" s="534"/>
      <c r="B453" s="541"/>
      <c r="C453" s="512"/>
      <c r="D453" s="31" t="s">
        <v>19</v>
      </c>
      <c r="E453" s="56"/>
      <c r="F453" s="41">
        <f t="shared" si="19"/>
        <v>0</v>
      </c>
      <c r="G453" s="503"/>
      <c r="H453" s="503"/>
      <c r="I453" s="503"/>
      <c r="J453" s="505"/>
      <c r="K453" s="507"/>
      <c r="L453" s="509"/>
      <c r="M453" s="530"/>
      <c r="N453" s="532"/>
    </row>
    <row r="454" spans="1:14" s="2" customFormat="1" ht="24.95" customHeight="1" thickBot="1" x14ac:dyDescent="0.25">
      <c r="A454" s="534"/>
      <c r="B454" s="541"/>
      <c r="C454" s="512"/>
      <c r="D454" s="31" t="s">
        <v>20</v>
      </c>
      <c r="E454" s="56"/>
      <c r="F454" s="41">
        <f t="shared" si="19"/>
        <v>0</v>
      </c>
      <c r="G454" s="503"/>
      <c r="H454" s="503"/>
      <c r="I454" s="503"/>
      <c r="J454" s="505"/>
      <c r="K454" s="507"/>
      <c r="L454" s="509"/>
      <c r="M454" s="530"/>
      <c r="N454" s="532"/>
    </row>
    <row r="455" spans="1:14" s="2" customFormat="1" ht="24.95" customHeight="1" thickBot="1" x14ac:dyDescent="0.25">
      <c r="A455" s="534"/>
      <c r="B455" s="541"/>
      <c r="C455" s="512"/>
      <c r="D455" s="107" t="s">
        <v>21</v>
      </c>
      <c r="E455" s="108"/>
      <c r="F455" s="120">
        <f t="shared" si="19"/>
        <v>0</v>
      </c>
      <c r="G455" s="503"/>
      <c r="H455" s="503"/>
      <c r="I455" s="503"/>
      <c r="J455" s="505"/>
      <c r="K455" s="507"/>
      <c r="L455" s="509"/>
      <c r="M455" s="530"/>
      <c r="N455" s="532"/>
    </row>
    <row r="456" spans="1:14" s="2" customFormat="1" ht="24.95" customHeight="1" thickBot="1" x14ac:dyDescent="0.25">
      <c r="A456" s="534"/>
      <c r="B456" s="541"/>
      <c r="C456" s="512"/>
      <c r="D456" s="31" t="s">
        <v>22</v>
      </c>
      <c r="E456" s="56"/>
      <c r="F456" s="41">
        <f t="shared" si="19"/>
        <v>0</v>
      </c>
      <c r="G456" s="503"/>
      <c r="H456" s="503"/>
      <c r="I456" s="503"/>
      <c r="J456" s="505"/>
      <c r="K456" s="507"/>
      <c r="L456" s="509"/>
      <c r="M456" s="530"/>
      <c r="N456" s="532"/>
    </row>
    <row r="457" spans="1:14" s="2" customFormat="1" ht="24.95" customHeight="1" thickBot="1" x14ac:dyDescent="0.25">
      <c r="A457" s="534"/>
      <c r="B457" s="541"/>
      <c r="C457" s="512"/>
      <c r="D457" s="231" t="s">
        <v>23</v>
      </c>
      <c r="E457" s="232"/>
      <c r="F457" s="50">
        <f t="shared" si="19"/>
        <v>0</v>
      </c>
      <c r="G457" s="503"/>
      <c r="H457" s="503"/>
      <c r="I457" s="503"/>
      <c r="J457" s="505"/>
      <c r="K457" s="507"/>
      <c r="L457" s="509"/>
      <c r="M457" s="530"/>
      <c r="N457" s="532"/>
    </row>
    <row r="458" spans="1:14" s="2" customFormat="1" ht="24.95" customHeight="1" thickBot="1" x14ac:dyDescent="0.25">
      <c r="A458" s="534"/>
      <c r="B458" s="541"/>
      <c r="C458" s="511" t="s">
        <v>323</v>
      </c>
      <c r="D458" s="35" t="s">
        <v>14</v>
      </c>
      <c r="E458" s="55"/>
      <c r="F458" s="234">
        <f>E458*$J$448</f>
        <v>0</v>
      </c>
      <c r="G458" s="520">
        <f>J458*0.85</f>
        <v>671.5</v>
      </c>
      <c r="H458" s="520">
        <f>J458*0.9</f>
        <v>711</v>
      </c>
      <c r="I458" s="520">
        <f>J458*0.95</f>
        <v>750.5</v>
      </c>
      <c r="J458" s="521">
        <v>790</v>
      </c>
      <c r="K458" s="522">
        <f>J458*1.4</f>
        <v>1106</v>
      </c>
      <c r="L458" s="569"/>
      <c r="M458" s="570"/>
      <c r="N458" s="532"/>
    </row>
    <row r="459" spans="1:14" s="2" customFormat="1" ht="24.95" customHeight="1" thickBot="1" x14ac:dyDescent="0.25">
      <c r="A459" s="534"/>
      <c r="B459" s="541"/>
      <c r="C459" s="512"/>
      <c r="D459" s="107" t="s">
        <v>15</v>
      </c>
      <c r="E459" s="108"/>
      <c r="F459" s="120">
        <f t="shared" si="19"/>
        <v>0</v>
      </c>
      <c r="G459" s="503"/>
      <c r="H459" s="503"/>
      <c r="I459" s="503"/>
      <c r="J459" s="505"/>
      <c r="K459" s="507"/>
      <c r="L459" s="509"/>
      <c r="M459" s="530"/>
      <c r="N459" s="532"/>
    </row>
    <row r="460" spans="1:14" s="2" customFormat="1" ht="24.95" customHeight="1" thickBot="1" x14ac:dyDescent="0.25">
      <c r="A460" s="534"/>
      <c r="B460" s="541"/>
      <c r="C460" s="512"/>
      <c r="D460" s="31" t="s">
        <v>16</v>
      </c>
      <c r="E460" s="56"/>
      <c r="F460" s="41">
        <f t="shared" si="19"/>
        <v>0</v>
      </c>
      <c r="G460" s="503"/>
      <c r="H460" s="503"/>
      <c r="I460" s="503"/>
      <c r="J460" s="505"/>
      <c r="K460" s="507"/>
      <c r="L460" s="509"/>
      <c r="M460" s="530"/>
      <c r="N460" s="532"/>
    </row>
    <row r="461" spans="1:14" s="2" customFormat="1" ht="24.95" customHeight="1" thickBot="1" x14ac:dyDescent="0.25">
      <c r="A461" s="534"/>
      <c r="B461" s="541"/>
      <c r="C461" s="512"/>
      <c r="D461" s="107" t="s">
        <v>17</v>
      </c>
      <c r="E461" s="108"/>
      <c r="F461" s="120">
        <f t="shared" si="19"/>
        <v>0</v>
      </c>
      <c r="G461" s="503"/>
      <c r="H461" s="503"/>
      <c r="I461" s="503"/>
      <c r="J461" s="505"/>
      <c r="K461" s="507"/>
      <c r="L461" s="509"/>
      <c r="M461" s="530"/>
      <c r="N461" s="532"/>
    </row>
    <row r="462" spans="1:14" s="2" customFormat="1" ht="24.95" customHeight="1" thickBot="1" x14ac:dyDescent="0.25">
      <c r="A462" s="534"/>
      <c r="B462" s="541"/>
      <c r="C462" s="512"/>
      <c r="D462" s="107" t="s">
        <v>18</v>
      </c>
      <c r="E462" s="108"/>
      <c r="F462" s="120">
        <f t="shared" si="19"/>
        <v>0</v>
      </c>
      <c r="G462" s="503"/>
      <c r="H462" s="503"/>
      <c r="I462" s="503"/>
      <c r="J462" s="505"/>
      <c r="K462" s="507"/>
      <c r="L462" s="509"/>
      <c r="M462" s="530"/>
      <c r="N462" s="532"/>
    </row>
    <row r="463" spans="1:14" s="2" customFormat="1" ht="24.95" customHeight="1" thickBot="1" x14ac:dyDescent="0.25">
      <c r="A463" s="534"/>
      <c r="B463" s="541"/>
      <c r="C463" s="512"/>
      <c r="D463" s="107" t="s">
        <v>19</v>
      </c>
      <c r="E463" s="108"/>
      <c r="F463" s="120">
        <f t="shared" si="19"/>
        <v>0</v>
      </c>
      <c r="G463" s="503"/>
      <c r="H463" s="503"/>
      <c r="I463" s="503"/>
      <c r="J463" s="505"/>
      <c r="K463" s="507"/>
      <c r="L463" s="509"/>
      <c r="M463" s="530"/>
      <c r="N463" s="532"/>
    </row>
    <row r="464" spans="1:14" s="2" customFormat="1" ht="24.95" customHeight="1" thickBot="1" x14ac:dyDescent="0.25">
      <c r="A464" s="534"/>
      <c r="B464" s="541"/>
      <c r="C464" s="512"/>
      <c r="D464" s="107" t="s">
        <v>20</v>
      </c>
      <c r="E464" s="108"/>
      <c r="F464" s="120">
        <f t="shared" si="19"/>
        <v>0</v>
      </c>
      <c r="G464" s="503"/>
      <c r="H464" s="503"/>
      <c r="I464" s="503"/>
      <c r="J464" s="505"/>
      <c r="K464" s="507"/>
      <c r="L464" s="509"/>
      <c r="M464" s="530"/>
      <c r="N464" s="532"/>
    </row>
    <row r="465" spans="1:14" s="2" customFormat="1" ht="24.95" customHeight="1" thickBot="1" x14ac:dyDescent="0.25">
      <c r="A465" s="534"/>
      <c r="B465" s="541"/>
      <c r="C465" s="512"/>
      <c r="D465" s="107" t="s">
        <v>21</v>
      </c>
      <c r="E465" s="108"/>
      <c r="F465" s="120">
        <f t="shared" si="19"/>
        <v>0</v>
      </c>
      <c r="G465" s="503"/>
      <c r="H465" s="503"/>
      <c r="I465" s="503"/>
      <c r="J465" s="505"/>
      <c r="K465" s="507"/>
      <c r="L465" s="509"/>
      <c r="M465" s="530"/>
      <c r="N465" s="532"/>
    </row>
    <row r="466" spans="1:14" s="2" customFormat="1" ht="24.95" customHeight="1" thickBot="1" x14ac:dyDescent="0.25">
      <c r="A466" s="534"/>
      <c r="B466" s="541"/>
      <c r="C466" s="512"/>
      <c r="D466" s="107" t="s">
        <v>22</v>
      </c>
      <c r="E466" s="108"/>
      <c r="F466" s="120">
        <f t="shared" si="19"/>
        <v>0</v>
      </c>
      <c r="G466" s="503"/>
      <c r="H466" s="503"/>
      <c r="I466" s="503"/>
      <c r="J466" s="505"/>
      <c r="K466" s="507"/>
      <c r="L466" s="509"/>
      <c r="M466" s="530"/>
      <c r="N466" s="532"/>
    </row>
    <row r="467" spans="1:14" s="2" customFormat="1" ht="24.95" customHeight="1" thickBot="1" x14ac:dyDescent="0.25">
      <c r="A467" s="534"/>
      <c r="B467" s="541"/>
      <c r="C467" s="513"/>
      <c r="D467" s="118" t="s">
        <v>23</v>
      </c>
      <c r="E467" s="121"/>
      <c r="F467" s="110">
        <f t="shared" si="19"/>
        <v>0</v>
      </c>
      <c r="G467" s="504"/>
      <c r="H467" s="504"/>
      <c r="I467" s="504"/>
      <c r="J467" s="506"/>
      <c r="K467" s="508"/>
      <c r="L467" s="510"/>
      <c r="M467" s="531"/>
      <c r="N467" s="532"/>
    </row>
    <row r="468" spans="1:14" s="2" customFormat="1" ht="24.95" customHeight="1" thickBot="1" x14ac:dyDescent="0.25">
      <c r="A468" s="534"/>
      <c r="B468" s="541"/>
      <c r="C468" s="512" t="s">
        <v>321</v>
      </c>
      <c r="D468" s="235" t="s">
        <v>14</v>
      </c>
      <c r="E468" s="233"/>
      <c r="F468" s="234">
        <f t="shared" si="19"/>
        <v>0</v>
      </c>
      <c r="G468" s="503">
        <f>J468*0.85</f>
        <v>671.5</v>
      </c>
      <c r="H468" s="503">
        <f>J468*0.9</f>
        <v>711</v>
      </c>
      <c r="I468" s="503">
        <f>J468*0.95</f>
        <v>750.5</v>
      </c>
      <c r="J468" s="505">
        <v>790</v>
      </c>
      <c r="K468" s="507">
        <f>J468*1.4</f>
        <v>1106</v>
      </c>
      <c r="L468" s="509"/>
      <c r="M468" s="530"/>
      <c r="N468" s="532"/>
    </row>
    <row r="469" spans="1:14" s="2" customFormat="1" ht="24.95" customHeight="1" thickBot="1" x14ac:dyDescent="0.25">
      <c r="A469" s="534"/>
      <c r="B469" s="541"/>
      <c r="C469" s="512"/>
      <c r="D469" s="31" t="s">
        <v>15</v>
      </c>
      <c r="E469" s="56"/>
      <c r="F469" s="41">
        <f t="shared" si="19"/>
        <v>0</v>
      </c>
      <c r="G469" s="503"/>
      <c r="H469" s="503"/>
      <c r="I469" s="503"/>
      <c r="J469" s="505"/>
      <c r="K469" s="507"/>
      <c r="L469" s="509"/>
      <c r="M469" s="530"/>
      <c r="N469" s="532"/>
    </row>
    <row r="470" spans="1:14" s="2" customFormat="1" ht="24.95" customHeight="1" thickBot="1" x14ac:dyDescent="0.25">
      <c r="A470" s="534"/>
      <c r="B470" s="541"/>
      <c r="C470" s="512"/>
      <c r="D470" s="31" t="s">
        <v>16</v>
      </c>
      <c r="E470" s="56"/>
      <c r="F470" s="41">
        <f t="shared" si="19"/>
        <v>0</v>
      </c>
      <c r="G470" s="503"/>
      <c r="H470" s="503"/>
      <c r="I470" s="503"/>
      <c r="J470" s="505"/>
      <c r="K470" s="507"/>
      <c r="L470" s="509"/>
      <c r="M470" s="530"/>
      <c r="N470" s="532"/>
    </row>
    <row r="471" spans="1:14" s="2" customFormat="1" ht="24.95" customHeight="1" thickBot="1" x14ac:dyDescent="0.25">
      <c r="A471" s="534"/>
      <c r="B471" s="541"/>
      <c r="C471" s="512"/>
      <c r="D471" s="31" t="s">
        <v>17</v>
      </c>
      <c r="E471" s="56"/>
      <c r="F471" s="41">
        <f t="shared" si="19"/>
        <v>0</v>
      </c>
      <c r="G471" s="503"/>
      <c r="H471" s="503"/>
      <c r="I471" s="503"/>
      <c r="J471" s="505"/>
      <c r="K471" s="507"/>
      <c r="L471" s="509"/>
      <c r="M471" s="530"/>
      <c r="N471" s="532"/>
    </row>
    <row r="472" spans="1:14" s="2" customFormat="1" ht="24.95" customHeight="1" thickBot="1" x14ac:dyDescent="0.25">
      <c r="A472" s="534"/>
      <c r="B472" s="541"/>
      <c r="C472" s="512"/>
      <c r="D472" s="31" t="s">
        <v>18</v>
      </c>
      <c r="E472" s="56"/>
      <c r="F472" s="41">
        <f t="shared" si="19"/>
        <v>0</v>
      </c>
      <c r="G472" s="503"/>
      <c r="H472" s="503"/>
      <c r="I472" s="503"/>
      <c r="J472" s="505"/>
      <c r="K472" s="507"/>
      <c r="L472" s="509"/>
      <c r="M472" s="530"/>
      <c r="N472" s="532"/>
    </row>
    <row r="473" spans="1:14" s="2" customFormat="1" ht="24.95" customHeight="1" thickBot="1" x14ac:dyDescent="0.25">
      <c r="A473" s="534"/>
      <c r="B473" s="541"/>
      <c r="C473" s="512"/>
      <c r="D473" s="31" t="s">
        <v>19</v>
      </c>
      <c r="E473" s="56"/>
      <c r="F473" s="41">
        <f t="shared" si="19"/>
        <v>0</v>
      </c>
      <c r="G473" s="503"/>
      <c r="H473" s="503"/>
      <c r="I473" s="503"/>
      <c r="J473" s="505"/>
      <c r="K473" s="507"/>
      <c r="L473" s="509"/>
      <c r="M473" s="530"/>
      <c r="N473" s="532"/>
    </row>
    <row r="474" spans="1:14" s="2" customFormat="1" ht="24.95" customHeight="1" thickBot="1" x14ac:dyDescent="0.25">
      <c r="A474" s="534"/>
      <c r="B474" s="541"/>
      <c r="C474" s="512"/>
      <c r="D474" s="31" t="s">
        <v>20</v>
      </c>
      <c r="E474" s="56"/>
      <c r="F474" s="41">
        <f t="shared" si="19"/>
        <v>0</v>
      </c>
      <c r="G474" s="503"/>
      <c r="H474" s="503"/>
      <c r="I474" s="503"/>
      <c r="J474" s="505"/>
      <c r="K474" s="507"/>
      <c r="L474" s="509"/>
      <c r="M474" s="530"/>
      <c r="N474" s="532"/>
    </row>
    <row r="475" spans="1:14" s="2" customFormat="1" ht="24.95" customHeight="1" thickBot="1" x14ac:dyDescent="0.25">
      <c r="A475" s="534"/>
      <c r="B475" s="541"/>
      <c r="C475" s="512"/>
      <c r="D475" s="31" t="s">
        <v>21</v>
      </c>
      <c r="E475" s="56"/>
      <c r="F475" s="41">
        <f t="shared" si="19"/>
        <v>0</v>
      </c>
      <c r="G475" s="503"/>
      <c r="H475" s="503"/>
      <c r="I475" s="503"/>
      <c r="J475" s="505"/>
      <c r="K475" s="507"/>
      <c r="L475" s="509"/>
      <c r="M475" s="530"/>
      <c r="N475" s="532"/>
    </row>
    <row r="476" spans="1:14" s="2" customFormat="1" ht="24.95" customHeight="1" thickBot="1" x14ac:dyDescent="0.25">
      <c r="A476" s="534"/>
      <c r="B476" s="541"/>
      <c r="C476" s="512"/>
      <c r="D476" s="31" t="s">
        <v>22</v>
      </c>
      <c r="E476" s="56"/>
      <c r="F476" s="41">
        <f t="shared" si="19"/>
        <v>0</v>
      </c>
      <c r="G476" s="503"/>
      <c r="H476" s="503"/>
      <c r="I476" s="503"/>
      <c r="J476" s="505"/>
      <c r="K476" s="507"/>
      <c r="L476" s="509"/>
      <c r="M476" s="530"/>
      <c r="N476" s="532"/>
    </row>
    <row r="477" spans="1:14" s="2" customFormat="1" ht="24.95" customHeight="1" thickBot="1" x14ac:dyDescent="0.25">
      <c r="A477" s="614"/>
      <c r="B477" s="542"/>
      <c r="C477" s="513"/>
      <c r="D477" s="39" t="s">
        <v>23</v>
      </c>
      <c r="E477" s="57"/>
      <c r="F477" s="50">
        <f t="shared" si="19"/>
        <v>0</v>
      </c>
      <c r="G477" s="504"/>
      <c r="H477" s="504"/>
      <c r="I477" s="504"/>
      <c r="J477" s="506"/>
      <c r="K477" s="508"/>
      <c r="L477" s="510"/>
      <c r="M477" s="531"/>
      <c r="N477" s="533"/>
    </row>
    <row r="478" spans="1:14" s="2" customFormat="1" ht="24.95" customHeight="1" thickBot="1" x14ac:dyDescent="0.25">
      <c r="A478" s="622"/>
      <c r="B478" s="541"/>
      <c r="C478" s="512" t="s">
        <v>261</v>
      </c>
      <c r="D478" s="473" t="s">
        <v>14</v>
      </c>
      <c r="E478" s="474"/>
      <c r="F478" s="475">
        <f>E478*$J$478</f>
        <v>0</v>
      </c>
      <c r="G478" s="503">
        <f>J478*0.85</f>
        <v>1113.5</v>
      </c>
      <c r="H478" s="503">
        <f>J478*0.9</f>
        <v>1179</v>
      </c>
      <c r="I478" s="503">
        <f>J478*0.95</f>
        <v>1244.5</v>
      </c>
      <c r="J478" s="505">
        <v>1310</v>
      </c>
      <c r="K478" s="507">
        <f>J478*1.4</f>
        <v>1833.9999999999998</v>
      </c>
      <c r="L478" s="509"/>
      <c r="M478" s="530"/>
      <c r="N478" s="532" t="s">
        <v>268</v>
      </c>
    </row>
    <row r="479" spans="1:14" s="2" customFormat="1" ht="24.95" customHeight="1" thickBot="1" x14ac:dyDescent="0.25">
      <c r="A479" s="622"/>
      <c r="B479" s="541"/>
      <c r="C479" s="512"/>
      <c r="D479" s="31" t="s">
        <v>15</v>
      </c>
      <c r="E479" s="56"/>
      <c r="F479" s="41">
        <f t="shared" ref="F479:F487" si="20">E479*$J$478</f>
        <v>0</v>
      </c>
      <c r="G479" s="503"/>
      <c r="H479" s="503"/>
      <c r="I479" s="503"/>
      <c r="J479" s="505"/>
      <c r="K479" s="507"/>
      <c r="L479" s="509"/>
      <c r="M479" s="530"/>
      <c r="N479" s="532"/>
    </row>
    <row r="480" spans="1:14" s="2" customFormat="1" ht="24.95" customHeight="1" thickBot="1" x14ac:dyDescent="0.25">
      <c r="A480" s="622"/>
      <c r="B480" s="541"/>
      <c r="C480" s="512"/>
      <c r="D480" s="107" t="s">
        <v>16</v>
      </c>
      <c r="E480" s="108"/>
      <c r="F480" s="120">
        <f t="shared" si="20"/>
        <v>0</v>
      </c>
      <c r="G480" s="503"/>
      <c r="H480" s="503"/>
      <c r="I480" s="503"/>
      <c r="J480" s="505"/>
      <c r="K480" s="507"/>
      <c r="L480" s="509"/>
      <c r="M480" s="530"/>
      <c r="N480" s="532"/>
    </row>
    <row r="481" spans="1:14" s="2" customFormat="1" ht="24.95" customHeight="1" thickBot="1" x14ac:dyDescent="0.25">
      <c r="A481" s="622"/>
      <c r="B481" s="541"/>
      <c r="C481" s="512"/>
      <c r="D481" s="31" t="s">
        <v>17</v>
      </c>
      <c r="E481" s="56"/>
      <c r="F481" s="41">
        <f t="shared" si="20"/>
        <v>0</v>
      </c>
      <c r="G481" s="503"/>
      <c r="H481" s="503"/>
      <c r="I481" s="503"/>
      <c r="J481" s="505"/>
      <c r="K481" s="507"/>
      <c r="L481" s="509"/>
      <c r="M481" s="530"/>
      <c r="N481" s="532"/>
    </row>
    <row r="482" spans="1:14" s="2" customFormat="1" ht="24.95" customHeight="1" thickBot="1" x14ac:dyDescent="0.25">
      <c r="A482" s="622"/>
      <c r="B482" s="541"/>
      <c r="C482" s="512"/>
      <c r="D482" s="107" t="s">
        <v>18</v>
      </c>
      <c r="E482" s="108"/>
      <c r="F482" s="120">
        <f t="shared" si="20"/>
        <v>0</v>
      </c>
      <c r="G482" s="503"/>
      <c r="H482" s="503"/>
      <c r="I482" s="503"/>
      <c r="J482" s="505"/>
      <c r="K482" s="507"/>
      <c r="L482" s="509"/>
      <c r="M482" s="530"/>
      <c r="N482" s="532"/>
    </row>
    <row r="483" spans="1:14" s="2" customFormat="1" ht="24.95" customHeight="1" thickBot="1" x14ac:dyDescent="0.25">
      <c r="A483" s="622"/>
      <c r="B483" s="541"/>
      <c r="C483" s="512"/>
      <c r="D483" s="107" t="s">
        <v>19</v>
      </c>
      <c r="E483" s="108"/>
      <c r="F483" s="120">
        <f t="shared" si="20"/>
        <v>0</v>
      </c>
      <c r="G483" s="503"/>
      <c r="H483" s="503"/>
      <c r="I483" s="503"/>
      <c r="J483" s="505"/>
      <c r="K483" s="507"/>
      <c r="L483" s="509"/>
      <c r="M483" s="530"/>
      <c r="N483" s="532"/>
    </row>
    <row r="484" spans="1:14" s="2" customFormat="1" ht="24.95" customHeight="1" thickBot="1" x14ac:dyDescent="0.25">
      <c r="A484" s="622"/>
      <c r="B484" s="541"/>
      <c r="C484" s="512"/>
      <c r="D484" s="31" t="s">
        <v>20</v>
      </c>
      <c r="E484" s="56"/>
      <c r="F484" s="41">
        <f t="shared" si="20"/>
        <v>0</v>
      </c>
      <c r="G484" s="503"/>
      <c r="H484" s="503"/>
      <c r="I484" s="503"/>
      <c r="J484" s="505"/>
      <c r="K484" s="507"/>
      <c r="L484" s="509"/>
      <c r="M484" s="530"/>
      <c r="N484" s="532"/>
    </row>
    <row r="485" spans="1:14" s="2" customFormat="1" ht="24.95" customHeight="1" thickBot="1" x14ac:dyDescent="0.25">
      <c r="A485" s="622"/>
      <c r="B485" s="541"/>
      <c r="C485" s="512"/>
      <c r="D485" s="31" t="s">
        <v>21</v>
      </c>
      <c r="E485" s="56"/>
      <c r="F485" s="41">
        <f t="shared" si="20"/>
        <v>0</v>
      </c>
      <c r="G485" s="503"/>
      <c r="H485" s="503"/>
      <c r="I485" s="503"/>
      <c r="J485" s="505"/>
      <c r="K485" s="507"/>
      <c r="L485" s="509"/>
      <c r="M485" s="530"/>
      <c r="N485" s="532"/>
    </row>
    <row r="486" spans="1:14" s="2" customFormat="1" ht="24.95" customHeight="1" thickBot="1" x14ac:dyDescent="0.25">
      <c r="A486" s="622"/>
      <c r="B486" s="541"/>
      <c r="C486" s="512"/>
      <c r="D486" s="107" t="s">
        <v>22</v>
      </c>
      <c r="E486" s="108"/>
      <c r="F486" s="120">
        <f t="shared" si="20"/>
        <v>0</v>
      </c>
      <c r="G486" s="503"/>
      <c r="H486" s="503"/>
      <c r="I486" s="503"/>
      <c r="J486" s="505"/>
      <c r="K486" s="507"/>
      <c r="L486" s="509"/>
      <c r="M486" s="530"/>
      <c r="N486" s="532"/>
    </row>
    <row r="487" spans="1:14" s="2" customFormat="1" ht="24.95" customHeight="1" thickBot="1" x14ac:dyDescent="0.25">
      <c r="A487" s="622"/>
      <c r="B487" s="541"/>
      <c r="C487" s="512"/>
      <c r="D487" s="39" t="s">
        <v>23</v>
      </c>
      <c r="E487" s="418"/>
      <c r="F487" s="417">
        <f t="shared" si="20"/>
        <v>0</v>
      </c>
      <c r="G487" s="504"/>
      <c r="H487" s="504"/>
      <c r="I487" s="504"/>
      <c r="J487" s="506"/>
      <c r="K487" s="508"/>
      <c r="L487" s="509"/>
      <c r="M487" s="530"/>
      <c r="N487" s="532"/>
    </row>
    <row r="488" spans="1:14" s="2" customFormat="1" ht="24.95" customHeight="1" thickBot="1" x14ac:dyDescent="0.25">
      <c r="A488" s="623"/>
      <c r="B488" s="543"/>
      <c r="C488" s="512"/>
      <c r="D488" s="478" t="s">
        <v>262</v>
      </c>
      <c r="E488" s="479"/>
      <c r="F488" s="480">
        <f>E488*$J$488</f>
        <v>0</v>
      </c>
      <c r="G488" s="186">
        <f>J488*0.85</f>
        <v>1198.5</v>
      </c>
      <c r="H488" s="186">
        <f>J488*0.9</f>
        <v>1269</v>
      </c>
      <c r="I488" s="186">
        <f>J488*0.95</f>
        <v>1339.5</v>
      </c>
      <c r="J488" s="188">
        <v>1410</v>
      </c>
      <c r="K488" s="187">
        <f>J488*1.4</f>
        <v>1973.9999999999998</v>
      </c>
      <c r="L488" s="510"/>
      <c r="M488" s="531"/>
      <c r="N488" s="581"/>
    </row>
    <row r="489" spans="1:14" s="2" customFormat="1" ht="21" customHeight="1" thickBot="1" x14ac:dyDescent="0.25">
      <c r="A489" s="661" t="s">
        <v>269</v>
      </c>
      <c r="B489" s="662"/>
      <c r="C489" s="662"/>
      <c r="D489" s="662"/>
      <c r="E489" s="662"/>
      <c r="F489" s="662"/>
      <c r="G489" s="662"/>
      <c r="H489" s="662"/>
      <c r="I489" s="662"/>
      <c r="J489" s="662"/>
      <c r="K489" s="662"/>
      <c r="L489" s="662"/>
      <c r="M489" s="662"/>
      <c r="N489" s="663"/>
    </row>
    <row r="490" spans="1:14" s="2" customFormat="1" ht="24.95" customHeight="1" thickBot="1" x14ac:dyDescent="0.25">
      <c r="A490" s="680"/>
      <c r="B490" s="540"/>
      <c r="C490" s="564" t="s">
        <v>270</v>
      </c>
      <c r="D490" s="31" t="s">
        <v>14</v>
      </c>
      <c r="E490" s="56"/>
      <c r="F490" s="41">
        <f>E490*$J$490</f>
        <v>0</v>
      </c>
      <c r="G490" s="549">
        <f>J490*0.85</f>
        <v>748</v>
      </c>
      <c r="H490" s="549">
        <f>J490*0.9</f>
        <v>792</v>
      </c>
      <c r="I490" s="549">
        <f>J490*0.95</f>
        <v>836</v>
      </c>
      <c r="J490" s="550">
        <v>880</v>
      </c>
      <c r="K490" s="588">
        <f>J490*1.4</f>
        <v>1232</v>
      </c>
      <c r="L490" s="572"/>
      <c r="M490" s="589"/>
      <c r="N490" s="544" t="s">
        <v>272</v>
      </c>
    </row>
    <row r="491" spans="1:14" s="2" customFormat="1" ht="24.95" customHeight="1" thickBot="1" x14ac:dyDescent="0.25">
      <c r="A491" s="622"/>
      <c r="B491" s="541"/>
      <c r="C491" s="512"/>
      <c r="D491" s="31" t="s">
        <v>15</v>
      </c>
      <c r="E491" s="56"/>
      <c r="F491" s="41">
        <f t="shared" ref="F491:F499" si="21">E491*$J$490</f>
        <v>0</v>
      </c>
      <c r="G491" s="503"/>
      <c r="H491" s="503"/>
      <c r="I491" s="503"/>
      <c r="J491" s="505"/>
      <c r="K491" s="507"/>
      <c r="L491" s="509"/>
      <c r="M491" s="530"/>
      <c r="N491" s="532"/>
    </row>
    <row r="492" spans="1:14" s="2" customFormat="1" ht="24.95" customHeight="1" thickBot="1" x14ac:dyDescent="0.25">
      <c r="A492" s="622"/>
      <c r="B492" s="541"/>
      <c r="C492" s="512"/>
      <c r="D492" s="31" t="s">
        <v>16</v>
      </c>
      <c r="E492" s="56"/>
      <c r="F492" s="41">
        <f t="shared" si="21"/>
        <v>0</v>
      </c>
      <c r="G492" s="503"/>
      <c r="H492" s="503"/>
      <c r="I492" s="503"/>
      <c r="J492" s="505"/>
      <c r="K492" s="507"/>
      <c r="L492" s="509"/>
      <c r="M492" s="530"/>
      <c r="N492" s="532"/>
    </row>
    <row r="493" spans="1:14" s="2" customFormat="1" ht="24.95" customHeight="1" thickBot="1" x14ac:dyDescent="0.25">
      <c r="A493" s="622"/>
      <c r="B493" s="541"/>
      <c r="C493" s="512"/>
      <c r="D493" s="31" t="s">
        <v>17</v>
      </c>
      <c r="E493" s="56"/>
      <c r="F493" s="41">
        <f t="shared" si="21"/>
        <v>0</v>
      </c>
      <c r="G493" s="503"/>
      <c r="H493" s="503"/>
      <c r="I493" s="503"/>
      <c r="J493" s="505"/>
      <c r="K493" s="507"/>
      <c r="L493" s="509"/>
      <c r="M493" s="530"/>
      <c r="N493" s="532"/>
    </row>
    <row r="494" spans="1:14" s="2" customFormat="1" ht="24.95" customHeight="1" thickBot="1" x14ac:dyDescent="0.25">
      <c r="A494" s="622"/>
      <c r="B494" s="541"/>
      <c r="C494" s="512"/>
      <c r="D494" s="31" t="s">
        <v>18</v>
      </c>
      <c r="E494" s="56"/>
      <c r="F494" s="41">
        <f t="shared" si="21"/>
        <v>0</v>
      </c>
      <c r="G494" s="503"/>
      <c r="H494" s="503"/>
      <c r="I494" s="503"/>
      <c r="J494" s="505"/>
      <c r="K494" s="507"/>
      <c r="L494" s="509"/>
      <c r="M494" s="530"/>
      <c r="N494" s="532"/>
    </row>
    <row r="495" spans="1:14" s="2" customFormat="1" ht="24.95" customHeight="1" thickBot="1" x14ac:dyDescent="0.25">
      <c r="A495" s="622"/>
      <c r="B495" s="541"/>
      <c r="C495" s="512"/>
      <c r="D495" s="31" t="s">
        <v>19</v>
      </c>
      <c r="E495" s="56"/>
      <c r="F495" s="41">
        <f t="shared" si="21"/>
        <v>0</v>
      </c>
      <c r="G495" s="503"/>
      <c r="H495" s="503"/>
      <c r="I495" s="503"/>
      <c r="J495" s="505"/>
      <c r="K495" s="507"/>
      <c r="L495" s="509"/>
      <c r="M495" s="530"/>
      <c r="N495" s="532"/>
    </row>
    <row r="496" spans="1:14" s="2" customFormat="1" ht="24.95" customHeight="1" thickBot="1" x14ac:dyDescent="0.25">
      <c r="A496" s="622"/>
      <c r="B496" s="541"/>
      <c r="C496" s="512"/>
      <c r="D496" s="107" t="s">
        <v>20</v>
      </c>
      <c r="E496" s="108"/>
      <c r="F496" s="120">
        <f t="shared" si="21"/>
        <v>0</v>
      </c>
      <c r="G496" s="503"/>
      <c r="H496" s="503"/>
      <c r="I496" s="503"/>
      <c r="J496" s="505"/>
      <c r="K496" s="507"/>
      <c r="L496" s="509"/>
      <c r="M496" s="530"/>
      <c r="N496" s="532"/>
    </row>
    <row r="497" spans="1:14" s="2" customFormat="1" ht="24.95" customHeight="1" thickBot="1" x14ac:dyDescent="0.25">
      <c r="A497" s="622"/>
      <c r="B497" s="541"/>
      <c r="C497" s="512"/>
      <c r="D497" s="31" t="s">
        <v>21</v>
      </c>
      <c r="E497" s="56"/>
      <c r="F497" s="41">
        <f t="shared" si="21"/>
        <v>0</v>
      </c>
      <c r="G497" s="503"/>
      <c r="H497" s="503"/>
      <c r="I497" s="503"/>
      <c r="J497" s="505"/>
      <c r="K497" s="507"/>
      <c r="L497" s="509"/>
      <c r="M497" s="530"/>
      <c r="N497" s="532"/>
    </row>
    <row r="498" spans="1:14" s="2" customFormat="1" ht="24.95" customHeight="1" thickBot="1" x14ac:dyDescent="0.25">
      <c r="A498" s="622"/>
      <c r="B498" s="541"/>
      <c r="C498" s="512"/>
      <c r="D498" s="31" t="s">
        <v>22</v>
      </c>
      <c r="E498" s="56"/>
      <c r="F498" s="41">
        <f t="shared" si="21"/>
        <v>0</v>
      </c>
      <c r="G498" s="503"/>
      <c r="H498" s="503"/>
      <c r="I498" s="503"/>
      <c r="J498" s="505"/>
      <c r="K498" s="507"/>
      <c r="L498" s="509"/>
      <c r="M498" s="530"/>
      <c r="N498" s="532"/>
    </row>
    <row r="499" spans="1:14" s="2" customFormat="1" ht="24.95" customHeight="1" thickBot="1" x14ac:dyDescent="0.25">
      <c r="A499" s="681"/>
      <c r="B499" s="542"/>
      <c r="C499" s="513"/>
      <c r="D499" s="118" t="s">
        <v>23</v>
      </c>
      <c r="E499" s="447"/>
      <c r="F499" s="448">
        <f t="shared" si="21"/>
        <v>0</v>
      </c>
      <c r="G499" s="504"/>
      <c r="H499" s="504"/>
      <c r="I499" s="504"/>
      <c r="J499" s="506"/>
      <c r="K499" s="508"/>
      <c r="L499" s="510"/>
      <c r="M499" s="531"/>
      <c r="N499" s="533"/>
    </row>
    <row r="500" spans="1:14" s="2" customFormat="1" ht="24.95" customHeight="1" thickBot="1" x14ac:dyDescent="0.25">
      <c r="A500" s="622"/>
      <c r="B500" s="541"/>
      <c r="C500" s="512" t="s">
        <v>271</v>
      </c>
      <c r="D500" s="259" t="s">
        <v>14</v>
      </c>
      <c r="E500" s="287"/>
      <c r="F500" s="258">
        <f>E500*$J$500</f>
        <v>0</v>
      </c>
      <c r="G500" s="503">
        <f>J500*0.85</f>
        <v>884</v>
      </c>
      <c r="H500" s="503">
        <f>J500*0.9</f>
        <v>936</v>
      </c>
      <c r="I500" s="503">
        <f>J500*0.95</f>
        <v>988</v>
      </c>
      <c r="J500" s="505">
        <v>1040</v>
      </c>
      <c r="K500" s="507">
        <f>J500*1.4</f>
        <v>1456</v>
      </c>
      <c r="L500" s="509"/>
      <c r="M500" s="530"/>
      <c r="N500" s="532" t="s">
        <v>273</v>
      </c>
    </row>
    <row r="501" spans="1:14" s="2" customFormat="1" ht="24.95" customHeight="1" thickBot="1" x14ac:dyDescent="0.25">
      <c r="A501" s="622"/>
      <c r="B501" s="541"/>
      <c r="C501" s="512"/>
      <c r="D501" s="31" t="s">
        <v>15</v>
      </c>
      <c r="E501" s="56"/>
      <c r="F501" s="288">
        <f t="shared" ref="F501:F509" si="22">E501*$J$500</f>
        <v>0</v>
      </c>
      <c r="G501" s="503"/>
      <c r="H501" s="503"/>
      <c r="I501" s="503"/>
      <c r="J501" s="505"/>
      <c r="K501" s="507"/>
      <c r="L501" s="509"/>
      <c r="M501" s="530"/>
      <c r="N501" s="532"/>
    </row>
    <row r="502" spans="1:14" s="2" customFormat="1" ht="24.95" customHeight="1" thickBot="1" x14ac:dyDescent="0.25">
      <c r="A502" s="622"/>
      <c r="B502" s="541"/>
      <c r="C502" s="512"/>
      <c r="D502" s="31" t="s">
        <v>16</v>
      </c>
      <c r="E502" s="56"/>
      <c r="F502" s="288">
        <f t="shared" si="22"/>
        <v>0</v>
      </c>
      <c r="G502" s="503"/>
      <c r="H502" s="503"/>
      <c r="I502" s="503"/>
      <c r="J502" s="505"/>
      <c r="K502" s="507"/>
      <c r="L502" s="509"/>
      <c r="M502" s="530"/>
      <c r="N502" s="532"/>
    </row>
    <row r="503" spans="1:14" s="2" customFormat="1" ht="24.95" customHeight="1" thickBot="1" x14ac:dyDescent="0.25">
      <c r="A503" s="622"/>
      <c r="B503" s="541"/>
      <c r="C503" s="512"/>
      <c r="D503" s="31" t="s">
        <v>17</v>
      </c>
      <c r="E503" s="56"/>
      <c r="F503" s="288">
        <f t="shared" si="22"/>
        <v>0</v>
      </c>
      <c r="G503" s="503"/>
      <c r="H503" s="503"/>
      <c r="I503" s="503"/>
      <c r="J503" s="505"/>
      <c r="K503" s="507"/>
      <c r="L503" s="509"/>
      <c r="M503" s="530"/>
      <c r="N503" s="532"/>
    </row>
    <row r="504" spans="1:14" s="2" customFormat="1" ht="24.95" customHeight="1" thickBot="1" x14ac:dyDescent="0.25">
      <c r="A504" s="622"/>
      <c r="B504" s="541"/>
      <c r="C504" s="512"/>
      <c r="D504" s="31" t="s">
        <v>18</v>
      </c>
      <c r="E504" s="56"/>
      <c r="F504" s="288">
        <f t="shared" si="22"/>
        <v>0</v>
      </c>
      <c r="G504" s="503"/>
      <c r="H504" s="503"/>
      <c r="I504" s="503"/>
      <c r="J504" s="505"/>
      <c r="K504" s="507"/>
      <c r="L504" s="509"/>
      <c r="M504" s="530"/>
      <c r="N504" s="532"/>
    </row>
    <row r="505" spans="1:14" s="2" customFormat="1" ht="24.95" customHeight="1" thickBot="1" x14ac:dyDescent="0.25">
      <c r="A505" s="622"/>
      <c r="B505" s="541"/>
      <c r="C505" s="512"/>
      <c r="D505" s="31" t="s">
        <v>19</v>
      </c>
      <c r="E505" s="56"/>
      <c r="F505" s="288">
        <f t="shared" si="22"/>
        <v>0</v>
      </c>
      <c r="G505" s="503"/>
      <c r="H505" s="503"/>
      <c r="I505" s="503"/>
      <c r="J505" s="505"/>
      <c r="K505" s="507"/>
      <c r="L505" s="509"/>
      <c r="M505" s="530"/>
      <c r="N505" s="532"/>
    </row>
    <row r="506" spans="1:14" s="2" customFormat="1" ht="24.95" customHeight="1" thickBot="1" x14ac:dyDescent="0.25">
      <c r="A506" s="622"/>
      <c r="B506" s="541"/>
      <c r="C506" s="512"/>
      <c r="D506" s="31" t="s">
        <v>20</v>
      </c>
      <c r="E506" s="56"/>
      <c r="F506" s="288">
        <f>E506*$J$500</f>
        <v>0</v>
      </c>
      <c r="G506" s="503"/>
      <c r="H506" s="503"/>
      <c r="I506" s="503"/>
      <c r="J506" s="505"/>
      <c r="K506" s="507"/>
      <c r="L506" s="509"/>
      <c r="M506" s="530"/>
      <c r="N506" s="532"/>
    </row>
    <row r="507" spans="1:14" s="2" customFormat="1" ht="24.95" customHeight="1" thickBot="1" x14ac:dyDescent="0.25">
      <c r="A507" s="622"/>
      <c r="B507" s="541"/>
      <c r="C507" s="512"/>
      <c r="D507" s="31" t="s">
        <v>21</v>
      </c>
      <c r="E507" s="56"/>
      <c r="F507" s="288">
        <f t="shared" si="22"/>
        <v>0</v>
      </c>
      <c r="G507" s="503"/>
      <c r="H507" s="503"/>
      <c r="I507" s="503"/>
      <c r="J507" s="505"/>
      <c r="K507" s="507"/>
      <c r="L507" s="509"/>
      <c r="M507" s="530"/>
      <c r="N507" s="532"/>
    </row>
    <row r="508" spans="1:14" s="2" customFormat="1" ht="24.95" customHeight="1" thickBot="1" x14ac:dyDescent="0.25">
      <c r="A508" s="622"/>
      <c r="B508" s="541"/>
      <c r="C508" s="512"/>
      <c r="D508" s="31" t="s">
        <v>22</v>
      </c>
      <c r="E508" s="56"/>
      <c r="F508" s="288">
        <f t="shared" si="22"/>
        <v>0</v>
      </c>
      <c r="G508" s="503"/>
      <c r="H508" s="503"/>
      <c r="I508" s="503"/>
      <c r="J508" s="505"/>
      <c r="K508" s="507"/>
      <c r="L508" s="509"/>
      <c r="M508" s="530"/>
      <c r="N508" s="532"/>
    </row>
    <row r="509" spans="1:14" s="2" customFormat="1" ht="24.95" customHeight="1" thickBot="1" x14ac:dyDescent="0.25">
      <c r="A509" s="622"/>
      <c r="B509" s="541"/>
      <c r="C509" s="512"/>
      <c r="D509" s="289" t="s">
        <v>23</v>
      </c>
      <c r="E509" s="286"/>
      <c r="F509" s="265">
        <f t="shared" si="22"/>
        <v>0</v>
      </c>
      <c r="G509" s="503"/>
      <c r="H509" s="503"/>
      <c r="I509" s="503"/>
      <c r="J509" s="505"/>
      <c r="K509" s="507"/>
      <c r="L509" s="509"/>
      <c r="M509" s="530"/>
      <c r="N509" s="532"/>
    </row>
    <row r="510" spans="1:14" s="2" customFormat="1" ht="24.95" customHeight="1" thickBot="1" x14ac:dyDescent="0.25">
      <c r="A510" s="693"/>
      <c r="B510" s="618"/>
      <c r="C510" s="511" t="s">
        <v>320</v>
      </c>
      <c r="D510" s="35" t="s">
        <v>14</v>
      </c>
      <c r="E510" s="55"/>
      <c r="F510" s="221">
        <f>E510*$J$510</f>
        <v>0</v>
      </c>
      <c r="G510" s="520">
        <f>J510*0.85</f>
        <v>595</v>
      </c>
      <c r="H510" s="520">
        <f>J510*0.9</f>
        <v>630</v>
      </c>
      <c r="I510" s="520">
        <f>J510*0.95</f>
        <v>665</v>
      </c>
      <c r="J510" s="521">
        <v>700</v>
      </c>
      <c r="K510" s="522">
        <f>J510*1.4</f>
        <v>979.99999999999989</v>
      </c>
      <c r="L510" s="569"/>
      <c r="M510" s="570"/>
      <c r="N510" s="547" t="s">
        <v>273</v>
      </c>
    </row>
    <row r="511" spans="1:14" s="2" customFormat="1" ht="24.95" customHeight="1" thickBot="1" x14ac:dyDescent="0.25">
      <c r="A511" s="622"/>
      <c r="B511" s="541"/>
      <c r="C511" s="512"/>
      <c r="D511" s="31" t="s">
        <v>15</v>
      </c>
      <c r="E511" s="56"/>
      <c r="F511" s="221">
        <f t="shared" ref="F511:F519" si="23">E511*$J$510</f>
        <v>0</v>
      </c>
      <c r="G511" s="503"/>
      <c r="H511" s="503"/>
      <c r="I511" s="503"/>
      <c r="J511" s="505"/>
      <c r="K511" s="507"/>
      <c r="L511" s="509"/>
      <c r="M511" s="530"/>
      <c r="N511" s="532"/>
    </row>
    <row r="512" spans="1:14" s="2" customFormat="1" ht="24.95" customHeight="1" thickBot="1" x14ac:dyDescent="0.25">
      <c r="A512" s="622"/>
      <c r="B512" s="541"/>
      <c r="C512" s="512"/>
      <c r="D512" s="31" t="s">
        <v>16</v>
      </c>
      <c r="E512" s="56"/>
      <c r="F512" s="221">
        <f t="shared" si="23"/>
        <v>0</v>
      </c>
      <c r="G512" s="503"/>
      <c r="H512" s="503"/>
      <c r="I512" s="503"/>
      <c r="J512" s="505"/>
      <c r="K512" s="507"/>
      <c r="L512" s="509"/>
      <c r="M512" s="530"/>
      <c r="N512" s="532"/>
    </row>
    <row r="513" spans="1:14" s="2" customFormat="1" ht="24.95" customHeight="1" thickBot="1" x14ac:dyDescent="0.25">
      <c r="A513" s="622"/>
      <c r="B513" s="541"/>
      <c r="C513" s="512"/>
      <c r="D513" s="31" t="s">
        <v>17</v>
      </c>
      <c r="E513" s="56"/>
      <c r="F513" s="221">
        <f t="shared" si="23"/>
        <v>0</v>
      </c>
      <c r="G513" s="503"/>
      <c r="H513" s="503"/>
      <c r="I513" s="503"/>
      <c r="J513" s="505"/>
      <c r="K513" s="507"/>
      <c r="L513" s="509"/>
      <c r="M513" s="530"/>
      <c r="N513" s="532"/>
    </row>
    <row r="514" spans="1:14" s="2" customFormat="1" ht="24.95" customHeight="1" thickBot="1" x14ac:dyDescent="0.25">
      <c r="A514" s="622"/>
      <c r="B514" s="541"/>
      <c r="C514" s="512"/>
      <c r="D514" s="31" t="s">
        <v>18</v>
      </c>
      <c r="E514" s="56"/>
      <c r="F514" s="288">
        <f t="shared" si="23"/>
        <v>0</v>
      </c>
      <c r="G514" s="503"/>
      <c r="H514" s="503"/>
      <c r="I514" s="503"/>
      <c r="J514" s="505"/>
      <c r="K514" s="507"/>
      <c r="L514" s="509"/>
      <c r="M514" s="530"/>
      <c r="N514" s="532"/>
    </row>
    <row r="515" spans="1:14" s="2" customFormat="1" ht="24.95" customHeight="1" thickBot="1" x14ac:dyDescent="0.25">
      <c r="A515" s="622"/>
      <c r="B515" s="541"/>
      <c r="C515" s="512"/>
      <c r="D515" s="31" t="s">
        <v>19</v>
      </c>
      <c r="E515" s="56"/>
      <c r="F515" s="221">
        <f t="shared" si="23"/>
        <v>0</v>
      </c>
      <c r="G515" s="503"/>
      <c r="H515" s="503"/>
      <c r="I515" s="503"/>
      <c r="J515" s="505"/>
      <c r="K515" s="507"/>
      <c r="L515" s="509"/>
      <c r="M515" s="530"/>
      <c r="N515" s="532"/>
    </row>
    <row r="516" spans="1:14" s="2" customFormat="1" ht="24.95" customHeight="1" thickBot="1" x14ac:dyDescent="0.25">
      <c r="A516" s="622"/>
      <c r="B516" s="541"/>
      <c r="C516" s="512"/>
      <c r="D516" s="107" t="s">
        <v>20</v>
      </c>
      <c r="E516" s="108"/>
      <c r="F516" s="225">
        <f t="shared" si="23"/>
        <v>0</v>
      </c>
      <c r="G516" s="503"/>
      <c r="H516" s="503"/>
      <c r="I516" s="503"/>
      <c r="J516" s="505"/>
      <c r="K516" s="507"/>
      <c r="L516" s="509"/>
      <c r="M516" s="530"/>
      <c r="N516" s="532"/>
    </row>
    <row r="517" spans="1:14" s="2" customFormat="1" ht="24.95" customHeight="1" thickBot="1" x14ac:dyDescent="0.25">
      <c r="A517" s="622"/>
      <c r="B517" s="541"/>
      <c r="C517" s="512"/>
      <c r="D517" s="31" t="s">
        <v>21</v>
      </c>
      <c r="E517" s="56"/>
      <c r="F517" s="221">
        <f t="shared" si="23"/>
        <v>0</v>
      </c>
      <c r="G517" s="503"/>
      <c r="H517" s="503"/>
      <c r="I517" s="503"/>
      <c r="J517" s="505"/>
      <c r="K517" s="507"/>
      <c r="L517" s="509"/>
      <c r="M517" s="530"/>
      <c r="N517" s="532"/>
    </row>
    <row r="518" spans="1:14" s="2" customFormat="1" ht="24.95" customHeight="1" thickBot="1" x14ac:dyDescent="0.25">
      <c r="A518" s="622"/>
      <c r="B518" s="541"/>
      <c r="C518" s="512"/>
      <c r="D518" s="107" t="s">
        <v>22</v>
      </c>
      <c r="E518" s="108"/>
      <c r="F518" s="225">
        <f t="shared" si="23"/>
        <v>0</v>
      </c>
      <c r="G518" s="503"/>
      <c r="H518" s="503"/>
      <c r="I518" s="503"/>
      <c r="J518" s="505"/>
      <c r="K518" s="507"/>
      <c r="L518" s="509"/>
      <c r="M518" s="530"/>
      <c r="N518" s="532"/>
    </row>
    <row r="519" spans="1:14" s="2" customFormat="1" ht="24.95" customHeight="1" thickBot="1" x14ac:dyDescent="0.25">
      <c r="A519" s="623"/>
      <c r="B519" s="543"/>
      <c r="C519" s="624"/>
      <c r="D519" s="31" t="s">
        <v>23</v>
      </c>
      <c r="E519" s="56"/>
      <c r="F519" s="221">
        <f t="shared" si="23"/>
        <v>0</v>
      </c>
      <c r="G519" s="571"/>
      <c r="H519" s="571"/>
      <c r="I519" s="571"/>
      <c r="J519" s="565"/>
      <c r="K519" s="566"/>
      <c r="L519" s="567"/>
      <c r="M519" s="568"/>
      <c r="N519" s="581"/>
    </row>
    <row r="520" spans="1:14" s="2" customFormat="1" ht="21" customHeight="1" thickBot="1" x14ac:dyDescent="0.25">
      <c r="A520" s="661" t="s">
        <v>67</v>
      </c>
      <c r="B520" s="662"/>
      <c r="C520" s="662"/>
      <c r="D520" s="662"/>
      <c r="E520" s="662"/>
      <c r="F520" s="662"/>
      <c r="G520" s="662"/>
      <c r="H520" s="662"/>
      <c r="I520" s="662"/>
      <c r="J520" s="662"/>
      <c r="K520" s="662"/>
      <c r="L520" s="662"/>
      <c r="M520" s="662"/>
      <c r="N520" s="663"/>
    </row>
    <row r="521" spans="1:14" s="2" customFormat="1" ht="33" customHeight="1" thickBot="1" x14ac:dyDescent="0.25">
      <c r="A521" s="558"/>
      <c r="B521" s="555"/>
      <c r="C521" s="564" t="s">
        <v>304</v>
      </c>
      <c r="D521" s="107" t="s">
        <v>68</v>
      </c>
      <c r="E521" s="108"/>
      <c r="F521" s="120">
        <f>E521*$J$521</f>
        <v>0</v>
      </c>
      <c r="G521" s="549">
        <f>J521*0.85</f>
        <v>365.5</v>
      </c>
      <c r="H521" s="549">
        <f>J521*0.9</f>
        <v>387</v>
      </c>
      <c r="I521" s="549">
        <f>J521*0.95</f>
        <v>408.5</v>
      </c>
      <c r="J521" s="550">
        <v>430</v>
      </c>
      <c r="K521" s="659">
        <f>J521*1.4</f>
        <v>602</v>
      </c>
      <c r="L521" s="572"/>
      <c r="M521" s="544"/>
      <c r="N521" s="652" t="s">
        <v>312</v>
      </c>
    </row>
    <row r="522" spans="1:14" s="2" customFormat="1" ht="33" customHeight="1" thickBot="1" x14ac:dyDescent="0.25">
      <c r="A522" s="559"/>
      <c r="B522" s="556"/>
      <c r="C522" s="512"/>
      <c r="D522" s="107" t="s">
        <v>69</v>
      </c>
      <c r="E522" s="108"/>
      <c r="F522" s="120">
        <f>E522*$J$521</f>
        <v>0</v>
      </c>
      <c r="G522" s="503"/>
      <c r="H522" s="503"/>
      <c r="I522" s="503"/>
      <c r="J522" s="505"/>
      <c r="K522" s="656"/>
      <c r="L522" s="509"/>
      <c r="M522" s="532"/>
      <c r="N522" s="653"/>
    </row>
    <row r="523" spans="1:14" s="2" customFormat="1" ht="33" customHeight="1" thickBot="1" x14ac:dyDescent="0.25">
      <c r="A523" s="559"/>
      <c r="B523" s="556"/>
      <c r="C523" s="512"/>
      <c r="D523" s="210" t="s">
        <v>70</v>
      </c>
      <c r="E523" s="208"/>
      <c r="F523" s="215">
        <f>E523*$J$521</f>
        <v>0</v>
      </c>
      <c r="G523" s="503"/>
      <c r="H523" s="503"/>
      <c r="I523" s="503"/>
      <c r="J523" s="505"/>
      <c r="K523" s="656"/>
      <c r="L523" s="509"/>
      <c r="M523" s="532"/>
      <c r="N523" s="653"/>
    </row>
    <row r="524" spans="1:14" s="2" customFormat="1" ht="33" customHeight="1" thickBot="1" x14ac:dyDescent="0.25">
      <c r="A524" s="559"/>
      <c r="B524" s="556"/>
      <c r="C524" s="511" t="s">
        <v>305</v>
      </c>
      <c r="D524" s="119" t="s">
        <v>68</v>
      </c>
      <c r="E524" s="111"/>
      <c r="F524" s="109">
        <f t="shared" ref="F524:F529" si="24">E524*$J$524</f>
        <v>0</v>
      </c>
      <c r="G524" s="520">
        <f>J524*0.85</f>
        <v>382.5</v>
      </c>
      <c r="H524" s="520">
        <f>J524*0.9</f>
        <v>405</v>
      </c>
      <c r="I524" s="520">
        <f>J524*0.95</f>
        <v>427.5</v>
      </c>
      <c r="J524" s="521">
        <v>450</v>
      </c>
      <c r="K524" s="655">
        <f>J524*1.4</f>
        <v>630</v>
      </c>
      <c r="L524" s="569"/>
      <c r="M524" s="547"/>
      <c r="N524" s="653"/>
    </row>
    <row r="525" spans="1:14" s="2" customFormat="1" ht="33" customHeight="1" thickBot="1" x14ac:dyDescent="0.25">
      <c r="A525" s="559"/>
      <c r="B525" s="556"/>
      <c r="C525" s="512"/>
      <c r="D525" s="107" t="s">
        <v>69</v>
      </c>
      <c r="E525" s="108"/>
      <c r="F525" s="278">
        <f t="shared" si="24"/>
        <v>0</v>
      </c>
      <c r="G525" s="503"/>
      <c r="H525" s="503"/>
      <c r="I525" s="503"/>
      <c r="J525" s="505"/>
      <c r="K525" s="656"/>
      <c r="L525" s="509"/>
      <c r="M525" s="532"/>
      <c r="N525" s="653"/>
    </row>
    <row r="526" spans="1:14" s="2" customFormat="1" ht="33" customHeight="1" thickBot="1" x14ac:dyDescent="0.25">
      <c r="A526" s="559"/>
      <c r="B526" s="556"/>
      <c r="C526" s="513"/>
      <c r="D526" s="118" t="s">
        <v>70</v>
      </c>
      <c r="E526" s="296"/>
      <c r="F526" s="293">
        <f t="shared" si="24"/>
        <v>0</v>
      </c>
      <c r="G526" s="504"/>
      <c r="H526" s="504"/>
      <c r="I526" s="504"/>
      <c r="J526" s="506"/>
      <c r="K526" s="657"/>
      <c r="L526" s="510"/>
      <c r="M526" s="533"/>
      <c r="N526" s="654"/>
    </row>
    <row r="527" spans="1:14" s="2" customFormat="1" ht="33" customHeight="1" thickBot="1" x14ac:dyDescent="0.25">
      <c r="A527" s="559"/>
      <c r="B527" s="556"/>
      <c r="C527" s="512" t="s">
        <v>306</v>
      </c>
      <c r="D527" s="216" t="s">
        <v>68</v>
      </c>
      <c r="E527" s="217"/>
      <c r="F527" s="218">
        <f t="shared" si="24"/>
        <v>0</v>
      </c>
      <c r="G527" s="503">
        <f>J527*0.85</f>
        <v>382.5</v>
      </c>
      <c r="H527" s="503">
        <f>J527*0.9</f>
        <v>405</v>
      </c>
      <c r="I527" s="503">
        <f>J527*0.95</f>
        <v>427.5</v>
      </c>
      <c r="J527" s="505">
        <v>450</v>
      </c>
      <c r="K527" s="656">
        <f>J527*1.4</f>
        <v>630</v>
      </c>
      <c r="L527" s="509"/>
      <c r="M527" s="532"/>
      <c r="N527" s="653" t="s">
        <v>310</v>
      </c>
    </row>
    <row r="528" spans="1:14" s="2" customFormat="1" ht="33" customHeight="1" thickBot="1" x14ac:dyDescent="0.25">
      <c r="A528" s="559"/>
      <c r="B528" s="556"/>
      <c r="C528" s="512"/>
      <c r="D528" s="107" t="s">
        <v>69</v>
      </c>
      <c r="E528" s="108"/>
      <c r="F528" s="109">
        <f t="shared" si="24"/>
        <v>0</v>
      </c>
      <c r="G528" s="503"/>
      <c r="H528" s="503"/>
      <c r="I528" s="503"/>
      <c r="J528" s="505"/>
      <c r="K528" s="656"/>
      <c r="L528" s="509"/>
      <c r="M528" s="532"/>
      <c r="N528" s="653"/>
    </row>
    <row r="529" spans="1:14" s="2" customFormat="1" ht="33" customHeight="1" thickBot="1" x14ac:dyDescent="0.25">
      <c r="A529" s="552"/>
      <c r="B529" s="554"/>
      <c r="C529" s="513"/>
      <c r="D529" s="39" t="s">
        <v>70</v>
      </c>
      <c r="E529" s="418"/>
      <c r="F529" s="466">
        <f t="shared" si="24"/>
        <v>0</v>
      </c>
      <c r="G529" s="504"/>
      <c r="H529" s="504"/>
      <c r="I529" s="504"/>
      <c r="J529" s="506"/>
      <c r="K529" s="657"/>
      <c r="L529" s="510"/>
      <c r="M529" s="533"/>
      <c r="N529" s="654"/>
    </row>
    <row r="530" spans="1:14" s="2" customFormat="1" ht="33" customHeight="1" thickBot="1" x14ac:dyDescent="0.25">
      <c r="A530" s="551"/>
      <c r="B530" s="553"/>
      <c r="C530" s="511" t="s">
        <v>309</v>
      </c>
      <c r="D530" s="119" t="s">
        <v>68</v>
      </c>
      <c r="E530" s="111"/>
      <c r="F530" s="109">
        <f>E530*$J$530</f>
        <v>0</v>
      </c>
      <c r="G530" s="520">
        <f>J530*0.85</f>
        <v>365.5</v>
      </c>
      <c r="H530" s="520">
        <f>J530*0.9</f>
        <v>387</v>
      </c>
      <c r="I530" s="520">
        <f>J530*0.95</f>
        <v>408.5</v>
      </c>
      <c r="J530" s="521">
        <v>430</v>
      </c>
      <c r="K530" s="655">
        <f>J530*1.4</f>
        <v>602</v>
      </c>
      <c r="L530" s="569"/>
      <c r="M530" s="547"/>
      <c r="N530" s="658" t="s">
        <v>312</v>
      </c>
    </row>
    <row r="531" spans="1:14" s="2" customFormat="1" ht="33" customHeight="1" thickBot="1" x14ac:dyDescent="0.25">
      <c r="A531" s="559"/>
      <c r="B531" s="556"/>
      <c r="C531" s="512"/>
      <c r="D531" s="107" t="s">
        <v>69</v>
      </c>
      <c r="E531" s="108"/>
      <c r="F531" s="109">
        <f>E531*$J$530</f>
        <v>0</v>
      </c>
      <c r="G531" s="503"/>
      <c r="H531" s="503"/>
      <c r="I531" s="503"/>
      <c r="J531" s="505"/>
      <c r="K531" s="656"/>
      <c r="L531" s="509"/>
      <c r="M531" s="532"/>
      <c r="N531" s="653"/>
    </row>
    <row r="532" spans="1:14" s="2" customFormat="1" ht="33" customHeight="1" thickBot="1" x14ac:dyDescent="0.25">
      <c r="A532" s="559"/>
      <c r="B532" s="556"/>
      <c r="C532" s="512"/>
      <c r="D532" s="239" t="s">
        <v>70</v>
      </c>
      <c r="E532" s="240"/>
      <c r="F532" s="243">
        <f>E532*$J$530</f>
        <v>0</v>
      </c>
      <c r="G532" s="503"/>
      <c r="H532" s="503"/>
      <c r="I532" s="503"/>
      <c r="J532" s="505"/>
      <c r="K532" s="656"/>
      <c r="L532" s="509"/>
      <c r="M532" s="532"/>
      <c r="N532" s="653"/>
    </row>
    <row r="533" spans="1:14" s="2" customFormat="1" ht="33" customHeight="1" thickBot="1" x14ac:dyDescent="0.25">
      <c r="A533" s="559"/>
      <c r="B533" s="556"/>
      <c r="C533" s="511" t="s">
        <v>308</v>
      </c>
      <c r="D533" s="119" t="s">
        <v>68</v>
      </c>
      <c r="E533" s="111"/>
      <c r="F533" s="218">
        <f t="shared" ref="F533:F538" si="25">E533*$J$533</f>
        <v>0</v>
      </c>
      <c r="G533" s="520">
        <f>J533*0.85</f>
        <v>382.5</v>
      </c>
      <c r="H533" s="520">
        <f>J533*0.9</f>
        <v>405</v>
      </c>
      <c r="I533" s="520">
        <f>J533*0.95</f>
        <v>427.5</v>
      </c>
      <c r="J533" s="521">
        <v>450</v>
      </c>
      <c r="K533" s="655">
        <f>J533*1.4</f>
        <v>630</v>
      </c>
      <c r="L533" s="569"/>
      <c r="M533" s="547"/>
      <c r="N533" s="653"/>
    </row>
    <row r="534" spans="1:14" s="2" customFormat="1" ht="33" customHeight="1" thickBot="1" x14ac:dyDescent="0.25">
      <c r="A534" s="559"/>
      <c r="B534" s="556"/>
      <c r="C534" s="512"/>
      <c r="D534" s="107" t="s">
        <v>69</v>
      </c>
      <c r="E534" s="108"/>
      <c r="F534" s="109">
        <f t="shared" si="25"/>
        <v>0</v>
      </c>
      <c r="G534" s="503"/>
      <c r="H534" s="503"/>
      <c r="I534" s="503"/>
      <c r="J534" s="505"/>
      <c r="K534" s="656"/>
      <c r="L534" s="509"/>
      <c r="M534" s="532"/>
      <c r="N534" s="653"/>
    </row>
    <row r="535" spans="1:14" s="2" customFormat="1" ht="33" customHeight="1" thickBot="1" x14ac:dyDescent="0.25">
      <c r="A535" s="559"/>
      <c r="B535" s="556"/>
      <c r="C535" s="513"/>
      <c r="D535" s="118" t="s">
        <v>70</v>
      </c>
      <c r="E535" s="121"/>
      <c r="F535" s="242">
        <f t="shared" si="25"/>
        <v>0</v>
      </c>
      <c r="G535" s="504"/>
      <c r="H535" s="504"/>
      <c r="I535" s="504"/>
      <c r="J535" s="506"/>
      <c r="K535" s="657"/>
      <c r="L535" s="510"/>
      <c r="M535" s="533"/>
      <c r="N535" s="654"/>
    </row>
    <row r="536" spans="1:14" s="2" customFormat="1" ht="33" customHeight="1" thickBot="1" x14ac:dyDescent="0.25">
      <c r="A536" s="559"/>
      <c r="B536" s="556"/>
      <c r="C536" s="512" t="s">
        <v>307</v>
      </c>
      <c r="D536" s="216" t="s">
        <v>68</v>
      </c>
      <c r="E536" s="217"/>
      <c r="F536" s="109">
        <f t="shared" si="25"/>
        <v>0</v>
      </c>
      <c r="G536" s="503">
        <f>J536*0.85</f>
        <v>382.5</v>
      </c>
      <c r="H536" s="503">
        <f>J536*0.9</f>
        <v>405</v>
      </c>
      <c r="I536" s="503">
        <f>J536*0.95</f>
        <v>427.5</v>
      </c>
      <c r="J536" s="505">
        <v>450</v>
      </c>
      <c r="K536" s="656">
        <f>J536*1.4</f>
        <v>630</v>
      </c>
      <c r="L536" s="509"/>
      <c r="M536" s="532"/>
      <c r="N536" s="653" t="s">
        <v>311</v>
      </c>
    </row>
    <row r="537" spans="1:14" s="2" customFormat="1" ht="33" customHeight="1" thickBot="1" x14ac:dyDescent="0.25">
      <c r="A537" s="559"/>
      <c r="B537" s="556"/>
      <c r="C537" s="512"/>
      <c r="D537" s="107" t="s">
        <v>69</v>
      </c>
      <c r="E537" s="108"/>
      <c r="F537" s="109">
        <f t="shared" si="25"/>
        <v>0</v>
      </c>
      <c r="G537" s="503"/>
      <c r="H537" s="503"/>
      <c r="I537" s="503"/>
      <c r="J537" s="505"/>
      <c r="K537" s="656"/>
      <c r="L537" s="509"/>
      <c r="M537" s="532"/>
      <c r="N537" s="653"/>
    </row>
    <row r="538" spans="1:14" s="2" customFormat="1" ht="33" customHeight="1" thickBot="1" x14ac:dyDescent="0.25">
      <c r="A538" s="552"/>
      <c r="B538" s="554"/>
      <c r="C538" s="513"/>
      <c r="D538" s="118" t="s">
        <v>70</v>
      </c>
      <c r="E538" s="121"/>
      <c r="F538" s="243">
        <f t="shared" si="25"/>
        <v>0</v>
      </c>
      <c r="G538" s="504"/>
      <c r="H538" s="504"/>
      <c r="I538" s="504"/>
      <c r="J538" s="506"/>
      <c r="K538" s="657"/>
      <c r="L538" s="510"/>
      <c r="M538" s="533"/>
      <c r="N538" s="654"/>
    </row>
    <row r="539" spans="1:14" s="2" customFormat="1" ht="33" customHeight="1" thickBot="1" x14ac:dyDescent="0.25">
      <c r="A539" s="684"/>
      <c r="B539" s="541"/>
      <c r="C539" s="512" t="s">
        <v>71</v>
      </c>
      <c r="D539" s="319" t="s">
        <v>68</v>
      </c>
      <c r="E539" s="317"/>
      <c r="F539" s="318">
        <f>E539*$J$539</f>
        <v>0</v>
      </c>
      <c r="G539" s="503">
        <f>J539*0.85</f>
        <v>263.5</v>
      </c>
      <c r="H539" s="503">
        <f>J539*0.9</f>
        <v>279</v>
      </c>
      <c r="I539" s="503">
        <f>J539*0.95</f>
        <v>294.5</v>
      </c>
      <c r="J539" s="505">
        <v>310</v>
      </c>
      <c r="K539" s="656">
        <f>J539*1.4</f>
        <v>434</v>
      </c>
      <c r="L539" s="509">
        <v>150</v>
      </c>
      <c r="M539" s="673">
        <v>0.05</v>
      </c>
      <c r="N539" s="653" t="s">
        <v>94</v>
      </c>
    </row>
    <row r="540" spans="1:14" s="2" customFormat="1" ht="33" customHeight="1" thickBot="1" x14ac:dyDescent="0.25">
      <c r="A540" s="684"/>
      <c r="B540" s="541"/>
      <c r="C540" s="512"/>
      <c r="D540" s="107" t="s">
        <v>69</v>
      </c>
      <c r="E540" s="108"/>
      <c r="F540" s="120">
        <f t="shared" ref="F540:F550" si="26">E540*$J$539</f>
        <v>0</v>
      </c>
      <c r="G540" s="503"/>
      <c r="H540" s="503"/>
      <c r="I540" s="503"/>
      <c r="J540" s="505"/>
      <c r="K540" s="656"/>
      <c r="L540" s="509"/>
      <c r="M540" s="673"/>
      <c r="N540" s="653"/>
    </row>
    <row r="541" spans="1:14" s="2" customFormat="1" ht="33" customHeight="1" thickBot="1" x14ac:dyDescent="0.25">
      <c r="A541" s="684"/>
      <c r="B541" s="541"/>
      <c r="C541" s="513"/>
      <c r="D541" s="39" t="s">
        <v>70</v>
      </c>
      <c r="E541" s="264"/>
      <c r="F541" s="265">
        <f t="shared" si="26"/>
        <v>0</v>
      </c>
      <c r="G541" s="503"/>
      <c r="H541" s="503"/>
      <c r="I541" s="503"/>
      <c r="J541" s="505"/>
      <c r="K541" s="656"/>
      <c r="L541" s="509"/>
      <c r="M541" s="673"/>
      <c r="N541" s="653"/>
    </row>
    <row r="542" spans="1:14" s="2" customFormat="1" ht="33" customHeight="1" thickBot="1" x14ac:dyDescent="0.25">
      <c r="A542" s="684"/>
      <c r="B542" s="541"/>
      <c r="C542" s="512" t="s">
        <v>72</v>
      </c>
      <c r="D542" s="436" t="s">
        <v>68</v>
      </c>
      <c r="E542" s="438"/>
      <c r="F542" s="439">
        <f t="shared" si="26"/>
        <v>0</v>
      </c>
      <c r="G542" s="520">
        <f>J542*0.85</f>
        <v>263.5</v>
      </c>
      <c r="H542" s="520">
        <f>J542*0.9</f>
        <v>279</v>
      </c>
      <c r="I542" s="520">
        <f>J542*0.95</f>
        <v>294.5</v>
      </c>
      <c r="J542" s="521">
        <v>310</v>
      </c>
      <c r="K542" s="655">
        <f>J542*1.4</f>
        <v>434</v>
      </c>
      <c r="L542" s="569"/>
      <c r="M542" s="547"/>
      <c r="N542" s="653"/>
    </row>
    <row r="543" spans="1:14" s="2" customFormat="1" ht="33" customHeight="1" thickBot="1" x14ac:dyDescent="0.25">
      <c r="A543" s="684"/>
      <c r="B543" s="541"/>
      <c r="C543" s="512"/>
      <c r="D543" s="31" t="s">
        <v>69</v>
      </c>
      <c r="E543" s="56"/>
      <c r="F543" s="41">
        <f t="shared" si="26"/>
        <v>0</v>
      </c>
      <c r="G543" s="503"/>
      <c r="H543" s="503"/>
      <c r="I543" s="503"/>
      <c r="J543" s="505"/>
      <c r="K543" s="656"/>
      <c r="L543" s="509"/>
      <c r="M543" s="532"/>
      <c r="N543" s="653"/>
    </row>
    <row r="544" spans="1:14" s="2" customFormat="1" ht="33" customHeight="1" thickBot="1" x14ac:dyDescent="0.25">
      <c r="A544" s="684"/>
      <c r="B544" s="541"/>
      <c r="C544" s="512"/>
      <c r="D544" s="267" t="s">
        <v>70</v>
      </c>
      <c r="E544" s="268"/>
      <c r="F544" s="273">
        <f t="shared" si="26"/>
        <v>0</v>
      </c>
      <c r="G544" s="504"/>
      <c r="H544" s="504"/>
      <c r="I544" s="504"/>
      <c r="J544" s="506"/>
      <c r="K544" s="657"/>
      <c r="L544" s="510"/>
      <c r="M544" s="533"/>
      <c r="N544" s="653"/>
    </row>
    <row r="545" spans="1:14" s="2" customFormat="1" ht="33" customHeight="1" thickBot="1" x14ac:dyDescent="0.25">
      <c r="A545" s="684"/>
      <c r="B545" s="541"/>
      <c r="C545" s="511" t="s">
        <v>73</v>
      </c>
      <c r="D545" s="35" t="s">
        <v>68</v>
      </c>
      <c r="E545" s="262"/>
      <c r="F545" s="263">
        <f t="shared" si="26"/>
        <v>0</v>
      </c>
      <c r="G545" s="503">
        <f>J545*0.85</f>
        <v>263.5</v>
      </c>
      <c r="H545" s="503">
        <f>J545*0.9</f>
        <v>279</v>
      </c>
      <c r="I545" s="503">
        <f>J545*0.95</f>
        <v>294.5</v>
      </c>
      <c r="J545" s="550">
        <v>310</v>
      </c>
      <c r="K545" s="656">
        <f>J545*1.4</f>
        <v>434</v>
      </c>
      <c r="L545" s="509"/>
      <c r="M545" s="532"/>
      <c r="N545" s="653"/>
    </row>
    <row r="546" spans="1:14" s="2" customFormat="1" ht="33" customHeight="1" thickBot="1" x14ac:dyDescent="0.25">
      <c r="A546" s="684"/>
      <c r="B546" s="541"/>
      <c r="C546" s="512"/>
      <c r="D546" s="31" t="s">
        <v>69</v>
      </c>
      <c r="E546" s="56"/>
      <c r="F546" s="41">
        <f t="shared" si="26"/>
        <v>0</v>
      </c>
      <c r="G546" s="503"/>
      <c r="H546" s="503"/>
      <c r="I546" s="503"/>
      <c r="J546" s="505"/>
      <c r="K546" s="656"/>
      <c r="L546" s="509"/>
      <c r="M546" s="532"/>
      <c r="N546" s="653"/>
    </row>
    <row r="547" spans="1:14" s="2" customFormat="1" ht="33" customHeight="1" thickBot="1" x14ac:dyDescent="0.25">
      <c r="A547" s="684"/>
      <c r="B547" s="541"/>
      <c r="C547" s="513"/>
      <c r="D547" s="39" t="s">
        <v>70</v>
      </c>
      <c r="E547" s="264"/>
      <c r="F547" s="265">
        <f t="shared" si="26"/>
        <v>0</v>
      </c>
      <c r="G547" s="503"/>
      <c r="H547" s="503"/>
      <c r="I547" s="503"/>
      <c r="J547" s="505"/>
      <c r="K547" s="656"/>
      <c r="L547" s="509"/>
      <c r="M547" s="532"/>
      <c r="N547" s="653"/>
    </row>
    <row r="548" spans="1:14" s="2" customFormat="1" ht="33" customHeight="1" thickBot="1" x14ac:dyDescent="0.25">
      <c r="A548" s="684"/>
      <c r="B548" s="541"/>
      <c r="C548" s="512" t="s">
        <v>74</v>
      </c>
      <c r="D548" s="436" t="s">
        <v>68</v>
      </c>
      <c r="E548" s="438"/>
      <c r="F548" s="439">
        <f t="shared" si="26"/>
        <v>0</v>
      </c>
      <c r="G548" s="520">
        <f>J548*0.85</f>
        <v>263.5</v>
      </c>
      <c r="H548" s="520">
        <f>J548*0.9</f>
        <v>279</v>
      </c>
      <c r="I548" s="520">
        <f>J548*0.95</f>
        <v>294.5</v>
      </c>
      <c r="J548" s="521">
        <v>310</v>
      </c>
      <c r="K548" s="655">
        <f>J548*1.4</f>
        <v>434</v>
      </c>
      <c r="L548" s="569"/>
      <c r="M548" s="547"/>
      <c r="N548" s="653"/>
    </row>
    <row r="549" spans="1:14" s="2" customFormat="1" ht="33" customHeight="1" thickBot="1" x14ac:dyDescent="0.25">
      <c r="A549" s="684"/>
      <c r="B549" s="541"/>
      <c r="C549" s="512"/>
      <c r="D549" s="31" t="s">
        <v>69</v>
      </c>
      <c r="E549" s="269"/>
      <c r="F549" s="41">
        <f t="shared" si="26"/>
        <v>0</v>
      </c>
      <c r="G549" s="503"/>
      <c r="H549" s="503"/>
      <c r="I549" s="503"/>
      <c r="J549" s="505"/>
      <c r="K549" s="656"/>
      <c r="L549" s="509"/>
      <c r="M549" s="532"/>
      <c r="N549" s="653"/>
    </row>
    <row r="550" spans="1:14" s="2" customFormat="1" ht="33" customHeight="1" thickBot="1" x14ac:dyDescent="0.25">
      <c r="A550" s="684"/>
      <c r="B550" s="541"/>
      <c r="C550" s="512"/>
      <c r="D550" s="267" t="s">
        <v>70</v>
      </c>
      <c r="E550" s="269"/>
      <c r="F550" s="273">
        <f t="shared" si="26"/>
        <v>0</v>
      </c>
      <c r="G550" s="504"/>
      <c r="H550" s="504"/>
      <c r="I550" s="504"/>
      <c r="J550" s="506"/>
      <c r="K550" s="657"/>
      <c r="L550" s="510"/>
      <c r="M550" s="533"/>
      <c r="N550" s="653"/>
    </row>
    <row r="551" spans="1:14" s="2" customFormat="1" ht="33" customHeight="1" thickBot="1" x14ac:dyDescent="0.25">
      <c r="A551" s="684"/>
      <c r="B551" s="541"/>
      <c r="C551" s="511" t="s">
        <v>127</v>
      </c>
      <c r="D551" s="119" t="s">
        <v>68</v>
      </c>
      <c r="E551" s="230"/>
      <c r="F551" s="109">
        <f t="shared" ref="F551:F556" si="27">E551*$J$539</f>
        <v>0</v>
      </c>
      <c r="G551" s="503">
        <f>J551*0.85</f>
        <v>263.5</v>
      </c>
      <c r="H551" s="503">
        <f>J551*0.9</f>
        <v>279</v>
      </c>
      <c r="I551" s="503">
        <f>J551*0.95</f>
        <v>294.5</v>
      </c>
      <c r="J551" s="521">
        <v>310</v>
      </c>
      <c r="K551" s="656">
        <f>J551*1.4</f>
        <v>434</v>
      </c>
      <c r="L551" s="509"/>
      <c r="M551" s="532"/>
      <c r="N551" s="653"/>
    </row>
    <row r="552" spans="1:14" s="2" customFormat="1" ht="33" customHeight="1" thickBot="1" x14ac:dyDescent="0.25">
      <c r="A552" s="684"/>
      <c r="B552" s="541"/>
      <c r="C552" s="512"/>
      <c r="D552" s="107" t="s">
        <v>69</v>
      </c>
      <c r="E552" s="459"/>
      <c r="F552" s="120">
        <f t="shared" si="27"/>
        <v>0</v>
      </c>
      <c r="G552" s="503"/>
      <c r="H552" s="503"/>
      <c r="I552" s="503"/>
      <c r="J552" s="505"/>
      <c r="K552" s="656"/>
      <c r="L552" s="509"/>
      <c r="M552" s="532"/>
      <c r="N552" s="653"/>
    </row>
    <row r="553" spans="1:14" s="2" customFormat="1" ht="33" customHeight="1" thickBot="1" x14ac:dyDescent="0.25">
      <c r="A553" s="684"/>
      <c r="B553" s="541"/>
      <c r="C553" s="513"/>
      <c r="D553" s="39" t="s">
        <v>70</v>
      </c>
      <c r="E553" s="438"/>
      <c r="F553" s="417">
        <f t="shared" si="27"/>
        <v>0</v>
      </c>
      <c r="G553" s="504"/>
      <c r="H553" s="504"/>
      <c r="I553" s="504"/>
      <c r="J553" s="506"/>
      <c r="K553" s="657"/>
      <c r="L553" s="510"/>
      <c r="M553" s="533"/>
      <c r="N553" s="653"/>
    </row>
    <row r="554" spans="1:14" s="2" customFormat="1" ht="33" customHeight="1" thickBot="1" x14ac:dyDescent="0.25">
      <c r="A554" s="684"/>
      <c r="B554" s="541"/>
      <c r="C554" s="511" t="s">
        <v>76</v>
      </c>
      <c r="D554" s="35" t="s">
        <v>68</v>
      </c>
      <c r="E554" s="269"/>
      <c r="F554" s="263">
        <f t="shared" si="27"/>
        <v>0</v>
      </c>
      <c r="G554" s="503">
        <f>J554*0.85</f>
        <v>263.5</v>
      </c>
      <c r="H554" s="503">
        <f>J554*0.9</f>
        <v>279</v>
      </c>
      <c r="I554" s="503">
        <f>J554*0.95</f>
        <v>294.5</v>
      </c>
      <c r="J554" s="550">
        <v>310</v>
      </c>
      <c r="K554" s="656">
        <f>J554*1.4</f>
        <v>434</v>
      </c>
      <c r="L554" s="509"/>
      <c r="M554" s="532"/>
      <c r="N554" s="653"/>
    </row>
    <row r="555" spans="1:14" s="2" customFormat="1" ht="33" customHeight="1" thickBot="1" x14ac:dyDescent="0.25">
      <c r="A555" s="684"/>
      <c r="B555" s="541"/>
      <c r="C555" s="512"/>
      <c r="D555" s="31" t="s">
        <v>69</v>
      </c>
      <c r="E555" s="56"/>
      <c r="F555" s="41">
        <f t="shared" si="27"/>
        <v>0</v>
      </c>
      <c r="G555" s="503"/>
      <c r="H555" s="503"/>
      <c r="I555" s="503"/>
      <c r="J555" s="505"/>
      <c r="K555" s="656"/>
      <c r="L555" s="509"/>
      <c r="M555" s="532"/>
      <c r="N555" s="653"/>
    </row>
    <row r="556" spans="1:14" s="2" customFormat="1" ht="33" customHeight="1" thickBot="1" x14ac:dyDescent="0.25">
      <c r="A556" s="684"/>
      <c r="B556" s="541"/>
      <c r="C556" s="513"/>
      <c r="D556" s="39" t="s">
        <v>70</v>
      </c>
      <c r="E556" s="264"/>
      <c r="F556" s="265">
        <f t="shared" si="27"/>
        <v>0</v>
      </c>
      <c r="G556" s="504"/>
      <c r="H556" s="504"/>
      <c r="I556" s="504"/>
      <c r="J556" s="505"/>
      <c r="K556" s="657"/>
      <c r="L556" s="510"/>
      <c r="M556" s="533"/>
      <c r="N556" s="654"/>
    </row>
    <row r="557" spans="1:14" s="2" customFormat="1" ht="33" customHeight="1" thickBot="1" x14ac:dyDescent="0.25">
      <c r="A557" s="684"/>
      <c r="B557" s="541"/>
      <c r="C557" s="512" t="s">
        <v>75</v>
      </c>
      <c r="D557" s="271" t="s">
        <v>68</v>
      </c>
      <c r="E557" s="269"/>
      <c r="F557" s="270">
        <f>E557*$J$557</f>
        <v>0</v>
      </c>
      <c r="G557" s="503">
        <f>J557*0.85</f>
        <v>289</v>
      </c>
      <c r="H557" s="503">
        <f>J557*0.9</f>
        <v>306</v>
      </c>
      <c r="I557" s="503">
        <f>J557*0.95</f>
        <v>323</v>
      </c>
      <c r="J557" s="521">
        <v>340</v>
      </c>
      <c r="K557" s="656">
        <f>J557*1.4</f>
        <v>475.99999999999994</v>
      </c>
      <c r="L557" s="509"/>
      <c r="M557" s="532"/>
      <c r="N557" s="658" t="s">
        <v>93</v>
      </c>
    </row>
    <row r="558" spans="1:14" s="2" customFormat="1" ht="33" customHeight="1" thickBot="1" x14ac:dyDescent="0.25">
      <c r="A558" s="684"/>
      <c r="B558" s="541"/>
      <c r="C558" s="512"/>
      <c r="D558" s="31" t="s">
        <v>69</v>
      </c>
      <c r="E558" s="56"/>
      <c r="F558" s="221">
        <f>E558*$J$557</f>
        <v>0</v>
      </c>
      <c r="G558" s="503"/>
      <c r="H558" s="503"/>
      <c r="I558" s="503"/>
      <c r="J558" s="505"/>
      <c r="K558" s="656"/>
      <c r="L558" s="509"/>
      <c r="M558" s="532"/>
      <c r="N558" s="653"/>
    </row>
    <row r="559" spans="1:14" s="2" customFormat="1" ht="33" customHeight="1" thickBot="1" x14ac:dyDescent="0.25">
      <c r="A559" s="684"/>
      <c r="B559" s="541"/>
      <c r="C559" s="512"/>
      <c r="D559" s="481" t="s">
        <v>70</v>
      </c>
      <c r="E559" s="482"/>
      <c r="F559" s="484">
        <f>E559*$J$557</f>
        <v>0</v>
      </c>
      <c r="G559" s="503"/>
      <c r="H559" s="503"/>
      <c r="I559" s="503"/>
      <c r="J559" s="506"/>
      <c r="K559" s="656"/>
      <c r="L559" s="509"/>
      <c r="M559" s="532"/>
      <c r="N559" s="654"/>
    </row>
    <row r="560" spans="1:14" s="2" customFormat="1" ht="33" customHeight="1" thickBot="1" x14ac:dyDescent="0.25">
      <c r="A560" s="684"/>
      <c r="B560" s="541"/>
      <c r="C560" s="511" t="s">
        <v>77</v>
      </c>
      <c r="D560" s="35" t="s">
        <v>68</v>
      </c>
      <c r="E560" s="262"/>
      <c r="F560" s="263">
        <f>E560*$J$560</f>
        <v>0</v>
      </c>
      <c r="G560" s="520">
        <f>J560*0.85</f>
        <v>263.5</v>
      </c>
      <c r="H560" s="520">
        <f>J560*0.9</f>
        <v>279</v>
      </c>
      <c r="I560" s="520">
        <f>J560*0.95</f>
        <v>294.5</v>
      </c>
      <c r="J560" s="521">
        <v>310</v>
      </c>
      <c r="K560" s="655">
        <f>J560*1.4</f>
        <v>434</v>
      </c>
      <c r="L560" s="569"/>
      <c r="M560" s="547"/>
      <c r="N560" s="658" t="s">
        <v>92</v>
      </c>
    </row>
    <row r="561" spans="1:14" s="2" customFormat="1" ht="33" customHeight="1" thickBot="1" x14ac:dyDescent="0.25">
      <c r="A561" s="684"/>
      <c r="B561" s="541"/>
      <c r="C561" s="512"/>
      <c r="D561" s="31" t="s">
        <v>69</v>
      </c>
      <c r="E561" s="56"/>
      <c r="F561" s="40">
        <f>E561*$J$560</f>
        <v>0</v>
      </c>
      <c r="G561" s="503"/>
      <c r="H561" s="503"/>
      <c r="I561" s="503"/>
      <c r="J561" s="505"/>
      <c r="K561" s="656"/>
      <c r="L561" s="509"/>
      <c r="M561" s="532"/>
      <c r="N561" s="653"/>
    </row>
    <row r="562" spans="1:14" s="2" customFormat="1" ht="33" customHeight="1" thickBot="1" x14ac:dyDescent="0.25">
      <c r="A562" s="685"/>
      <c r="B562" s="542"/>
      <c r="C562" s="513"/>
      <c r="D562" s="39" t="s">
        <v>70</v>
      </c>
      <c r="E562" s="418"/>
      <c r="F562" s="485">
        <f>E562*$J$560</f>
        <v>0</v>
      </c>
      <c r="G562" s="504"/>
      <c r="H562" s="504"/>
      <c r="I562" s="504"/>
      <c r="J562" s="506"/>
      <c r="K562" s="657"/>
      <c r="L562" s="510"/>
      <c r="M562" s="533"/>
      <c r="N562" s="654"/>
    </row>
    <row r="563" spans="1:14" s="2" customFormat="1" ht="33" customHeight="1" thickBot="1" x14ac:dyDescent="0.25">
      <c r="A563" s="684"/>
      <c r="B563" s="541"/>
      <c r="C563" s="686" t="s">
        <v>274</v>
      </c>
      <c r="D563" s="690"/>
      <c r="E563" s="691"/>
      <c r="F563" s="692">
        <f>E563*$J$563</f>
        <v>0</v>
      </c>
      <c r="G563" s="676">
        <f>J563*0.85</f>
        <v>76.5</v>
      </c>
      <c r="H563" s="676">
        <f>J563*0.9</f>
        <v>81</v>
      </c>
      <c r="I563" s="676">
        <f>J563*0.95</f>
        <v>85.5</v>
      </c>
      <c r="J563" s="677">
        <v>90</v>
      </c>
      <c r="K563" s="678">
        <f>J563*1.4</f>
        <v>125.99999999999999</v>
      </c>
      <c r="L563" s="679"/>
      <c r="M563" s="694"/>
      <c r="N563" s="658" t="s">
        <v>288</v>
      </c>
    </row>
    <row r="564" spans="1:14" s="2" customFormat="1" ht="33" customHeight="1" thickBot="1" x14ac:dyDescent="0.25">
      <c r="A564" s="684"/>
      <c r="B564" s="541"/>
      <c r="C564" s="686"/>
      <c r="D564" s="690"/>
      <c r="E564" s="691"/>
      <c r="F564" s="692"/>
      <c r="G564" s="676"/>
      <c r="H564" s="676"/>
      <c r="I564" s="676"/>
      <c r="J564" s="677"/>
      <c r="K564" s="678"/>
      <c r="L564" s="679"/>
      <c r="M564" s="694"/>
      <c r="N564" s="653"/>
    </row>
    <row r="565" spans="1:14" s="2" customFormat="1" ht="33" customHeight="1" thickBot="1" x14ac:dyDescent="0.25">
      <c r="A565" s="684"/>
      <c r="B565" s="541"/>
      <c r="C565" s="686"/>
      <c r="D565" s="690"/>
      <c r="E565" s="691"/>
      <c r="F565" s="692"/>
      <c r="G565" s="676"/>
      <c r="H565" s="676"/>
      <c r="I565" s="676"/>
      <c r="J565" s="677"/>
      <c r="K565" s="678"/>
      <c r="L565" s="679"/>
      <c r="M565" s="694"/>
      <c r="N565" s="653"/>
    </row>
    <row r="566" spans="1:14" s="2" customFormat="1" ht="33" customHeight="1" thickBot="1" x14ac:dyDescent="0.25">
      <c r="A566" s="684"/>
      <c r="B566" s="541"/>
      <c r="C566" s="686" t="s">
        <v>282</v>
      </c>
      <c r="D566" s="687"/>
      <c r="E566" s="688"/>
      <c r="F566" s="689">
        <f>E566*$J$563</f>
        <v>0</v>
      </c>
      <c r="G566" s="676">
        <f>J566*0.85</f>
        <v>76.5</v>
      </c>
      <c r="H566" s="676">
        <f>J566*0.9</f>
        <v>81</v>
      </c>
      <c r="I566" s="676">
        <f>J566*0.95</f>
        <v>85.5</v>
      </c>
      <c r="J566" s="677">
        <v>90</v>
      </c>
      <c r="K566" s="678">
        <f>J566*1.4</f>
        <v>125.99999999999999</v>
      </c>
      <c r="L566" s="679"/>
      <c r="M566" s="695"/>
      <c r="N566" s="653"/>
    </row>
    <row r="567" spans="1:14" s="2" customFormat="1" ht="33" customHeight="1" thickBot="1" x14ac:dyDescent="0.25">
      <c r="A567" s="684"/>
      <c r="B567" s="541"/>
      <c r="C567" s="686"/>
      <c r="D567" s="687"/>
      <c r="E567" s="688"/>
      <c r="F567" s="689"/>
      <c r="G567" s="676"/>
      <c r="H567" s="676"/>
      <c r="I567" s="676"/>
      <c r="J567" s="677"/>
      <c r="K567" s="678"/>
      <c r="L567" s="679"/>
      <c r="M567" s="695"/>
      <c r="N567" s="653"/>
    </row>
    <row r="568" spans="1:14" s="2" customFormat="1" ht="33" customHeight="1" thickBot="1" x14ac:dyDescent="0.25">
      <c r="A568" s="684"/>
      <c r="B568" s="541"/>
      <c r="C568" s="686"/>
      <c r="D568" s="687"/>
      <c r="E568" s="688"/>
      <c r="F568" s="689"/>
      <c r="G568" s="676"/>
      <c r="H568" s="676"/>
      <c r="I568" s="676"/>
      <c r="J568" s="677"/>
      <c r="K568" s="678"/>
      <c r="L568" s="679"/>
      <c r="M568" s="695"/>
      <c r="N568" s="653"/>
    </row>
    <row r="569" spans="1:14" s="2" customFormat="1" ht="33" customHeight="1" thickBot="1" x14ac:dyDescent="0.25">
      <c r="A569" s="684"/>
      <c r="B569" s="541"/>
      <c r="C569" s="686" t="s">
        <v>283</v>
      </c>
      <c r="D569" s="687"/>
      <c r="E569" s="688"/>
      <c r="F569" s="689">
        <f>E569*$J$563</f>
        <v>0</v>
      </c>
      <c r="G569" s="676">
        <f>J569*0.85</f>
        <v>76.5</v>
      </c>
      <c r="H569" s="676">
        <f>J569*0.9</f>
        <v>81</v>
      </c>
      <c r="I569" s="676">
        <f>J569*0.95</f>
        <v>85.5</v>
      </c>
      <c r="J569" s="677">
        <v>90</v>
      </c>
      <c r="K569" s="678">
        <f>J569*1.4</f>
        <v>125.99999999999999</v>
      </c>
      <c r="L569" s="679"/>
      <c r="M569" s="695"/>
      <c r="N569" s="653"/>
    </row>
    <row r="570" spans="1:14" s="2" customFormat="1" ht="33" customHeight="1" thickBot="1" x14ac:dyDescent="0.25">
      <c r="A570" s="684"/>
      <c r="B570" s="541"/>
      <c r="C570" s="686"/>
      <c r="D570" s="687"/>
      <c r="E570" s="688"/>
      <c r="F570" s="689"/>
      <c r="G570" s="676"/>
      <c r="H570" s="676"/>
      <c r="I570" s="676"/>
      <c r="J570" s="677"/>
      <c r="K570" s="678"/>
      <c r="L570" s="679"/>
      <c r="M570" s="695"/>
      <c r="N570" s="653"/>
    </row>
    <row r="571" spans="1:14" s="2" customFormat="1" ht="33" customHeight="1" thickBot="1" x14ac:dyDescent="0.25">
      <c r="A571" s="684"/>
      <c r="B571" s="541"/>
      <c r="C571" s="686"/>
      <c r="D571" s="687"/>
      <c r="E571" s="688"/>
      <c r="F571" s="689"/>
      <c r="G571" s="676"/>
      <c r="H571" s="676"/>
      <c r="I571" s="676"/>
      <c r="J571" s="677"/>
      <c r="K571" s="678"/>
      <c r="L571" s="679"/>
      <c r="M571" s="695"/>
      <c r="N571" s="653"/>
    </row>
    <row r="572" spans="1:14" s="2" customFormat="1" ht="33" customHeight="1" thickBot="1" x14ac:dyDescent="0.25">
      <c r="A572" s="684"/>
      <c r="B572" s="541"/>
      <c r="C572" s="686" t="s">
        <v>275</v>
      </c>
      <c r="D572" s="687"/>
      <c r="E572" s="688"/>
      <c r="F572" s="689">
        <f>E572*$J$563</f>
        <v>0</v>
      </c>
      <c r="G572" s="676">
        <f>J572*0.85</f>
        <v>76.5</v>
      </c>
      <c r="H572" s="676">
        <f>J572*0.9</f>
        <v>81</v>
      </c>
      <c r="I572" s="676">
        <f>J572*0.95</f>
        <v>85.5</v>
      </c>
      <c r="J572" s="677">
        <v>90</v>
      </c>
      <c r="K572" s="678">
        <f>J572*1.4</f>
        <v>125.99999999999999</v>
      </c>
      <c r="L572" s="679"/>
      <c r="M572" s="694"/>
      <c r="N572" s="653"/>
    </row>
    <row r="573" spans="1:14" s="2" customFormat="1" ht="33" customHeight="1" thickBot="1" x14ac:dyDescent="0.25">
      <c r="A573" s="684"/>
      <c r="B573" s="541"/>
      <c r="C573" s="686"/>
      <c r="D573" s="687"/>
      <c r="E573" s="688"/>
      <c r="F573" s="689"/>
      <c r="G573" s="676"/>
      <c r="H573" s="676"/>
      <c r="I573" s="676"/>
      <c r="J573" s="677"/>
      <c r="K573" s="678"/>
      <c r="L573" s="679"/>
      <c r="M573" s="694"/>
      <c r="N573" s="653"/>
    </row>
    <row r="574" spans="1:14" s="2" customFormat="1" ht="33" customHeight="1" thickBot="1" x14ac:dyDescent="0.25">
      <c r="A574" s="684"/>
      <c r="B574" s="541"/>
      <c r="C574" s="686"/>
      <c r="D574" s="687"/>
      <c r="E574" s="688"/>
      <c r="F574" s="689"/>
      <c r="G574" s="676"/>
      <c r="H574" s="676"/>
      <c r="I574" s="676"/>
      <c r="J574" s="677"/>
      <c r="K574" s="678"/>
      <c r="L574" s="679"/>
      <c r="M574" s="694"/>
      <c r="N574" s="653"/>
    </row>
    <row r="575" spans="1:14" s="2" customFormat="1" ht="33" customHeight="1" thickBot="1" x14ac:dyDescent="0.25">
      <c r="A575" s="684"/>
      <c r="B575" s="541"/>
      <c r="C575" s="686" t="s">
        <v>284</v>
      </c>
      <c r="D575" s="687"/>
      <c r="E575" s="688"/>
      <c r="F575" s="689">
        <f>E575*$J$563</f>
        <v>0</v>
      </c>
      <c r="G575" s="676">
        <f>J575*0.85</f>
        <v>76.5</v>
      </c>
      <c r="H575" s="676">
        <f>J575*0.9</f>
        <v>81</v>
      </c>
      <c r="I575" s="676">
        <f>J575*0.95</f>
        <v>85.5</v>
      </c>
      <c r="J575" s="677">
        <v>90</v>
      </c>
      <c r="K575" s="678">
        <f>J575*1.4</f>
        <v>125.99999999999999</v>
      </c>
      <c r="L575" s="679"/>
      <c r="M575" s="695"/>
      <c r="N575" s="653"/>
    </row>
    <row r="576" spans="1:14" s="2" customFormat="1" ht="33" customHeight="1" thickBot="1" x14ac:dyDescent="0.25">
      <c r="A576" s="684"/>
      <c r="B576" s="541"/>
      <c r="C576" s="686"/>
      <c r="D576" s="687"/>
      <c r="E576" s="688"/>
      <c r="F576" s="689"/>
      <c r="G576" s="676"/>
      <c r="H576" s="676"/>
      <c r="I576" s="676"/>
      <c r="J576" s="677"/>
      <c r="K576" s="678"/>
      <c r="L576" s="679"/>
      <c r="M576" s="695"/>
      <c r="N576" s="653"/>
    </row>
    <row r="577" spans="1:14" s="2" customFormat="1" ht="33" customHeight="1" thickBot="1" x14ac:dyDescent="0.25">
      <c r="A577" s="684"/>
      <c r="B577" s="541"/>
      <c r="C577" s="686"/>
      <c r="D577" s="687"/>
      <c r="E577" s="688"/>
      <c r="F577" s="689"/>
      <c r="G577" s="676"/>
      <c r="H577" s="676"/>
      <c r="I577" s="676"/>
      <c r="J577" s="677"/>
      <c r="K577" s="678"/>
      <c r="L577" s="679"/>
      <c r="M577" s="695"/>
      <c r="N577" s="653"/>
    </row>
    <row r="578" spans="1:14" s="2" customFormat="1" ht="33" customHeight="1" thickBot="1" x14ac:dyDescent="0.25">
      <c r="A578" s="684"/>
      <c r="B578" s="541"/>
      <c r="C578" s="686" t="s">
        <v>276</v>
      </c>
      <c r="D578" s="687"/>
      <c r="E578" s="688"/>
      <c r="F578" s="689">
        <f>E578*$J$563</f>
        <v>0</v>
      </c>
      <c r="G578" s="676">
        <f>J578*0.85</f>
        <v>76.5</v>
      </c>
      <c r="H578" s="676">
        <f>J578*0.9</f>
        <v>81</v>
      </c>
      <c r="I578" s="676">
        <f>J578*0.95</f>
        <v>85.5</v>
      </c>
      <c r="J578" s="677">
        <v>90</v>
      </c>
      <c r="K578" s="678">
        <f>J578*1.4</f>
        <v>125.99999999999999</v>
      </c>
      <c r="L578" s="679"/>
      <c r="M578" s="694"/>
      <c r="N578" s="653"/>
    </row>
    <row r="579" spans="1:14" s="2" customFormat="1" ht="33" customHeight="1" thickBot="1" x14ac:dyDescent="0.25">
      <c r="A579" s="684"/>
      <c r="B579" s="541"/>
      <c r="C579" s="686"/>
      <c r="D579" s="687"/>
      <c r="E579" s="688"/>
      <c r="F579" s="689"/>
      <c r="G579" s="676"/>
      <c r="H579" s="676"/>
      <c r="I579" s="676"/>
      <c r="J579" s="677"/>
      <c r="K579" s="678"/>
      <c r="L579" s="679"/>
      <c r="M579" s="694"/>
      <c r="N579" s="653"/>
    </row>
    <row r="580" spans="1:14" s="2" customFormat="1" ht="33" customHeight="1" thickBot="1" x14ac:dyDescent="0.25">
      <c r="A580" s="684"/>
      <c r="B580" s="541"/>
      <c r="C580" s="686"/>
      <c r="D580" s="687"/>
      <c r="E580" s="688"/>
      <c r="F580" s="689"/>
      <c r="G580" s="676"/>
      <c r="H580" s="676"/>
      <c r="I580" s="676"/>
      <c r="J580" s="677"/>
      <c r="K580" s="678"/>
      <c r="L580" s="679"/>
      <c r="M580" s="694"/>
      <c r="N580" s="653"/>
    </row>
    <row r="581" spans="1:14" s="2" customFormat="1" ht="33" customHeight="1" thickBot="1" x14ac:dyDescent="0.25">
      <c r="A581" s="684"/>
      <c r="B581" s="541"/>
      <c r="C581" s="686" t="s">
        <v>285</v>
      </c>
      <c r="D581" s="687"/>
      <c r="E581" s="688"/>
      <c r="F581" s="689">
        <f>E581*$J$563</f>
        <v>0</v>
      </c>
      <c r="G581" s="676">
        <f>J581*0.85</f>
        <v>76.5</v>
      </c>
      <c r="H581" s="676">
        <f>J581*0.9</f>
        <v>81</v>
      </c>
      <c r="I581" s="676">
        <f>J581*0.95</f>
        <v>85.5</v>
      </c>
      <c r="J581" s="677">
        <v>90</v>
      </c>
      <c r="K581" s="678">
        <f>J581*1.4</f>
        <v>125.99999999999999</v>
      </c>
      <c r="L581" s="679"/>
      <c r="M581" s="695"/>
      <c r="N581" s="653"/>
    </row>
    <row r="582" spans="1:14" s="2" customFormat="1" ht="33" customHeight="1" thickBot="1" x14ac:dyDescent="0.25">
      <c r="A582" s="684"/>
      <c r="B582" s="541"/>
      <c r="C582" s="686"/>
      <c r="D582" s="687"/>
      <c r="E582" s="688"/>
      <c r="F582" s="689"/>
      <c r="G582" s="676"/>
      <c r="H582" s="676"/>
      <c r="I582" s="676"/>
      <c r="J582" s="677"/>
      <c r="K582" s="678"/>
      <c r="L582" s="679"/>
      <c r="M582" s="695"/>
      <c r="N582" s="653"/>
    </row>
    <row r="583" spans="1:14" s="2" customFormat="1" ht="33" customHeight="1" thickBot="1" x14ac:dyDescent="0.25">
      <c r="A583" s="684"/>
      <c r="B583" s="541"/>
      <c r="C583" s="686"/>
      <c r="D583" s="687"/>
      <c r="E583" s="688"/>
      <c r="F583" s="689"/>
      <c r="G583" s="676"/>
      <c r="H583" s="676"/>
      <c r="I583" s="676"/>
      <c r="J583" s="677"/>
      <c r="K583" s="678"/>
      <c r="L583" s="679"/>
      <c r="M583" s="695"/>
      <c r="N583" s="653"/>
    </row>
    <row r="584" spans="1:14" s="2" customFormat="1" ht="33" customHeight="1" thickBot="1" x14ac:dyDescent="0.25">
      <c r="A584" s="684"/>
      <c r="B584" s="541"/>
      <c r="C584" s="686" t="s">
        <v>319</v>
      </c>
      <c r="D584" s="687"/>
      <c r="E584" s="688"/>
      <c r="F584" s="689">
        <f>E584*$J$563</f>
        <v>0</v>
      </c>
      <c r="G584" s="676">
        <f>J584*0.85</f>
        <v>76.5</v>
      </c>
      <c r="H584" s="676">
        <f>J584*0.9</f>
        <v>81</v>
      </c>
      <c r="I584" s="676">
        <f>J584*0.95</f>
        <v>85.5</v>
      </c>
      <c r="J584" s="677">
        <v>90</v>
      </c>
      <c r="K584" s="678">
        <f>J584*1.4</f>
        <v>125.99999999999999</v>
      </c>
      <c r="L584" s="679"/>
      <c r="M584" s="694"/>
      <c r="N584" s="653"/>
    </row>
    <row r="585" spans="1:14" s="2" customFormat="1" ht="33" customHeight="1" thickBot="1" x14ac:dyDescent="0.25">
      <c r="A585" s="684"/>
      <c r="B585" s="541"/>
      <c r="C585" s="686"/>
      <c r="D585" s="687"/>
      <c r="E585" s="688"/>
      <c r="F585" s="689"/>
      <c r="G585" s="676"/>
      <c r="H585" s="676"/>
      <c r="I585" s="676"/>
      <c r="J585" s="677"/>
      <c r="K585" s="678"/>
      <c r="L585" s="679"/>
      <c r="M585" s="694"/>
      <c r="N585" s="653"/>
    </row>
    <row r="586" spans="1:14" s="2" customFormat="1" ht="33" customHeight="1" thickBot="1" x14ac:dyDescent="0.25">
      <c r="A586" s="684"/>
      <c r="B586" s="541"/>
      <c r="C586" s="686"/>
      <c r="D586" s="687"/>
      <c r="E586" s="688"/>
      <c r="F586" s="689"/>
      <c r="G586" s="676"/>
      <c r="H586" s="676"/>
      <c r="I586" s="676"/>
      <c r="J586" s="677"/>
      <c r="K586" s="678"/>
      <c r="L586" s="679"/>
      <c r="M586" s="694"/>
      <c r="N586" s="653"/>
    </row>
    <row r="587" spans="1:14" s="2" customFormat="1" ht="33" customHeight="1" thickBot="1" x14ac:dyDescent="0.25">
      <c r="A587" s="684"/>
      <c r="B587" s="541"/>
      <c r="C587" s="686" t="s">
        <v>277</v>
      </c>
      <c r="D587" s="687"/>
      <c r="E587" s="688"/>
      <c r="F587" s="689">
        <f>E587*$J$563</f>
        <v>0</v>
      </c>
      <c r="G587" s="676">
        <f>J587*0.85</f>
        <v>76.5</v>
      </c>
      <c r="H587" s="676">
        <f>J587*0.9</f>
        <v>81</v>
      </c>
      <c r="I587" s="676">
        <f>J587*0.95</f>
        <v>85.5</v>
      </c>
      <c r="J587" s="677">
        <v>90</v>
      </c>
      <c r="K587" s="678">
        <f>J587*1.4</f>
        <v>125.99999999999999</v>
      </c>
      <c r="L587" s="679"/>
      <c r="M587" s="694"/>
      <c r="N587" s="653"/>
    </row>
    <row r="588" spans="1:14" s="2" customFormat="1" ht="33" customHeight="1" thickBot="1" x14ac:dyDescent="0.25">
      <c r="A588" s="684"/>
      <c r="B588" s="541"/>
      <c r="C588" s="686"/>
      <c r="D588" s="687"/>
      <c r="E588" s="688"/>
      <c r="F588" s="689"/>
      <c r="G588" s="676"/>
      <c r="H588" s="676"/>
      <c r="I588" s="676"/>
      <c r="J588" s="677"/>
      <c r="K588" s="678"/>
      <c r="L588" s="679"/>
      <c r="M588" s="694"/>
      <c r="N588" s="653"/>
    </row>
    <row r="589" spans="1:14" s="2" customFormat="1" ht="33" customHeight="1" thickBot="1" x14ac:dyDescent="0.25">
      <c r="A589" s="684"/>
      <c r="B589" s="541"/>
      <c r="C589" s="686"/>
      <c r="D589" s="687"/>
      <c r="E589" s="688"/>
      <c r="F589" s="689"/>
      <c r="G589" s="676"/>
      <c r="H589" s="676"/>
      <c r="I589" s="676"/>
      <c r="J589" s="677"/>
      <c r="K589" s="678"/>
      <c r="L589" s="679"/>
      <c r="M589" s="694"/>
      <c r="N589" s="653"/>
    </row>
    <row r="590" spans="1:14" s="2" customFormat="1" ht="33" customHeight="1" thickBot="1" x14ac:dyDescent="0.25">
      <c r="A590" s="684"/>
      <c r="B590" s="541"/>
      <c r="C590" s="686" t="s">
        <v>278</v>
      </c>
      <c r="D590" s="687"/>
      <c r="E590" s="688"/>
      <c r="F590" s="689">
        <f>E590*$J$563</f>
        <v>0</v>
      </c>
      <c r="G590" s="676">
        <f>J590*0.85</f>
        <v>76.5</v>
      </c>
      <c r="H590" s="676">
        <f>J590*0.9</f>
        <v>81</v>
      </c>
      <c r="I590" s="676">
        <f>J590*0.95</f>
        <v>85.5</v>
      </c>
      <c r="J590" s="677">
        <v>90</v>
      </c>
      <c r="K590" s="678">
        <f>J590*1.4</f>
        <v>125.99999999999999</v>
      </c>
      <c r="L590" s="679"/>
      <c r="M590" s="694"/>
      <c r="N590" s="653"/>
    </row>
    <row r="591" spans="1:14" s="2" customFormat="1" ht="33" customHeight="1" thickBot="1" x14ac:dyDescent="0.25">
      <c r="A591" s="684"/>
      <c r="B591" s="541"/>
      <c r="C591" s="686"/>
      <c r="D591" s="687"/>
      <c r="E591" s="688"/>
      <c r="F591" s="689"/>
      <c r="G591" s="676"/>
      <c r="H591" s="676"/>
      <c r="I591" s="676"/>
      <c r="J591" s="677"/>
      <c r="K591" s="678"/>
      <c r="L591" s="679"/>
      <c r="M591" s="694"/>
      <c r="N591" s="653"/>
    </row>
    <row r="592" spans="1:14" s="2" customFormat="1" ht="33" customHeight="1" thickBot="1" x14ac:dyDescent="0.25">
      <c r="A592" s="684"/>
      <c r="B592" s="541"/>
      <c r="C592" s="686"/>
      <c r="D592" s="687"/>
      <c r="E592" s="688"/>
      <c r="F592" s="689"/>
      <c r="G592" s="676"/>
      <c r="H592" s="676"/>
      <c r="I592" s="676"/>
      <c r="J592" s="677"/>
      <c r="K592" s="678"/>
      <c r="L592" s="679"/>
      <c r="M592" s="694"/>
      <c r="N592" s="653"/>
    </row>
    <row r="593" spans="1:14" s="2" customFormat="1" ht="33" customHeight="1" thickBot="1" x14ac:dyDescent="0.25">
      <c r="A593" s="684"/>
      <c r="B593" s="541"/>
      <c r="C593" s="686" t="s">
        <v>279</v>
      </c>
      <c r="D593" s="687"/>
      <c r="E593" s="688"/>
      <c r="F593" s="689">
        <f>E593*$J$563</f>
        <v>0</v>
      </c>
      <c r="G593" s="676">
        <f>J593*0.85</f>
        <v>76.5</v>
      </c>
      <c r="H593" s="676">
        <f>J593*0.9</f>
        <v>81</v>
      </c>
      <c r="I593" s="676">
        <f>J593*0.95</f>
        <v>85.5</v>
      </c>
      <c r="J593" s="677">
        <v>90</v>
      </c>
      <c r="K593" s="678">
        <f>J593*1.4</f>
        <v>125.99999999999999</v>
      </c>
      <c r="L593" s="679"/>
      <c r="M593" s="694"/>
      <c r="N593" s="653"/>
    </row>
    <row r="594" spans="1:14" s="2" customFormat="1" ht="33" customHeight="1" thickBot="1" x14ac:dyDescent="0.25">
      <c r="A594" s="684"/>
      <c r="B594" s="541"/>
      <c r="C594" s="686"/>
      <c r="D594" s="687"/>
      <c r="E594" s="688"/>
      <c r="F594" s="689"/>
      <c r="G594" s="676"/>
      <c r="H594" s="676"/>
      <c r="I594" s="676"/>
      <c r="J594" s="677"/>
      <c r="K594" s="678"/>
      <c r="L594" s="679"/>
      <c r="M594" s="694"/>
      <c r="N594" s="653"/>
    </row>
    <row r="595" spans="1:14" s="2" customFormat="1" ht="33" customHeight="1" thickBot="1" x14ac:dyDescent="0.25">
      <c r="A595" s="684"/>
      <c r="B595" s="541"/>
      <c r="C595" s="686"/>
      <c r="D595" s="687"/>
      <c r="E595" s="688"/>
      <c r="F595" s="689"/>
      <c r="G595" s="676"/>
      <c r="H595" s="676"/>
      <c r="I595" s="676"/>
      <c r="J595" s="677"/>
      <c r="K595" s="678"/>
      <c r="L595" s="679"/>
      <c r="M595" s="694"/>
      <c r="N595" s="653"/>
    </row>
    <row r="596" spans="1:14" s="2" customFormat="1" ht="33" customHeight="1" thickBot="1" x14ac:dyDescent="0.25">
      <c r="A596" s="684"/>
      <c r="B596" s="541"/>
      <c r="C596" s="686" t="s">
        <v>280</v>
      </c>
      <c r="D596" s="690"/>
      <c r="E596" s="691"/>
      <c r="F596" s="692">
        <f>E596*$J$563</f>
        <v>0</v>
      </c>
      <c r="G596" s="676">
        <f>J596*0.85</f>
        <v>76.5</v>
      </c>
      <c r="H596" s="676">
        <f>J596*0.9</f>
        <v>81</v>
      </c>
      <c r="I596" s="676">
        <f>J596*0.95</f>
        <v>85.5</v>
      </c>
      <c r="J596" s="677">
        <v>90</v>
      </c>
      <c r="K596" s="678">
        <f>J596*1.4</f>
        <v>125.99999999999999</v>
      </c>
      <c r="L596" s="679"/>
      <c r="M596" s="694"/>
      <c r="N596" s="653"/>
    </row>
    <row r="597" spans="1:14" s="2" customFormat="1" ht="33" customHeight="1" thickBot="1" x14ac:dyDescent="0.25">
      <c r="A597" s="684"/>
      <c r="B597" s="541"/>
      <c r="C597" s="686"/>
      <c r="D597" s="690"/>
      <c r="E597" s="691"/>
      <c r="F597" s="692"/>
      <c r="G597" s="676"/>
      <c r="H597" s="676"/>
      <c r="I597" s="676"/>
      <c r="J597" s="677"/>
      <c r="K597" s="678"/>
      <c r="L597" s="679"/>
      <c r="M597" s="694"/>
      <c r="N597" s="653"/>
    </row>
    <row r="598" spans="1:14" s="2" customFormat="1" ht="33" customHeight="1" thickBot="1" x14ac:dyDescent="0.25">
      <c r="A598" s="684"/>
      <c r="B598" s="541"/>
      <c r="C598" s="686"/>
      <c r="D598" s="690"/>
      <c r="E598" s="691"/>
      <c r="F598" s="692"/>
      <c r="G598" s="676"/>
      <c r="H598" s="676"/>
      <c r="I598" s="676"/>
      <c r="J598" s="677"/>
      <c r="K598" s="678"/>
      <c r="L598" s="679"/>
      <c r="M598" s="694"/>
      <c r="N598" s="653"/>
    </row>
    <row r="599" spans="1:14" s="2" customFormat="1" ht="33" customHeight="1" thickBot="1" x14ac:dyDescent="0.25">
      <c r="A599" s="684"/>
      <c r="B599" s="541"/>
      <c r="C599" s="686" t="s">
        <v>281</v>
      </c>
      <c r="D599" s="687"/>
      <c r="E599" s="688"/>
      <c r="F599" s="689">
        <f>E599*$J$563</f>
        <v>0</v>
      </c>
      <c r="G599" s="676">
        <f>J599*0.85</f>
        <v>76.5</v>
      </c>
      <c r="H599" s="676">
        <f>J599*0.9</f>
        <v>81</v>
      </c>
      <c r="I599" s="676">
        <f>J599*0.95</f>
        <v>85.5</v>
      </c>
      <c r="J599" s="677">
        <v>90</v>
      </c>
      <c r="K599" s="678">
        <f>J599*1.4</f>
        <v>125.99999999999999</v>
      </c>
      <c r="L599" s="679"/>
      <c r="M599" s="694"/>
      <c r="N599" s="653"/>
    </row>
    <row r="600" spans="1:14" s="2" customFormat="1" ht="33" customHeight="1" thickBot="1" x14ac:dyDescent="0.25">
      <c r="A600" s="684"/>
      <c r="B600" s="541"/>
      <c r="C600" s="686"/>
      <c r="D600" s="687"/>
      <c r="E600" s="688"/>
      <c r="F600" s="689"/>
      <c r="G600" s="676"/>
      <c r="H600" s="676"/>
      <c r="I600" s="676"/>
      <c r="J600" s="677"/>
      <c r="K600" s="678"/>
      <c r="L600" s="679"/>
      <c r="M600" s="694"/>
      <c r="N600" s="653"/>
    </row>
    <row r="601" spans="1:14" s="2" customFormat="1" ht="33" customHeight="1" thickBot="1" x14ac:dyDescent="0.25">
      <c r="A601" s="684"/>
      <c r="B601" s="541"/>
      <c r="C601" s="686"/>
      <c r="D601" s="687"/>
      <c r="E601" s="688"/>
      <c r="F601" s="689"/>
      <c r="G601" s="676"/>
      <c r="H601" s="676"/>
      <c r="I601" s="676"/>
      <c r="J601" s="677"/>
      <c r="K601" s="678"/>
      <c r="L601" s="679"/>
      <c r="M601" s="694"/>
      <c r="N601" s="653"/>
    </row>
    <row r="602" spans="1:14" s="2" customFormat="1" ht="33" customHeight="1" thickBot="1" x14ac:dyDescent="0.25">
      <c r="A602" s="684"/>
      <c r="B602" s="541"/>
      <c r="C602" s="686" t="s">
        <v>286</v>
      </c>
      <c r="D602" s="687"/>
      <c r="E602" s="688"/>
      <c r="F602" s="689">
        <f>E602*$J$563</f>
        <v>0</v>
      </c>
      <c r="G602" s="676">
        <f>J602*0.85</f>
        <v>76.5</v>
      </c>
      <c r="H602" s="676">
        <f>J602*0.9</f>
        <v>81</v>
      </c>
      <c r="I602" s="676">
        <f>J602*0.95</f>
        <v>85.5</v>
      </c>
      <c r="J602" s="677">
        <v>90</v>
      </c>
      <c r="K602" s="678">
        <f>J602*1.4</f>
        <v>125.99999999999999</v>
      </c>
      <c r="L602" s="679"/>
      <c r="M602" s="695"/>
      <c r="N602" s="653"/>
    </row>
    <row r="603" spans="1:14" s="2" customFormat="1" ht="33" customHeight="1" thickBot="1" x14ac:dyDescent="0.25">
      <c r="A603" s="684"/>
      <c r="B603" s="541"/>
      <c r="C603" s="686"/>
      <c r="D603" s="687"/>
      <c r="E603" s="688"/>
      <c r="F603" s="689"/>
      <c r="G603" s="676"/>
      <c r="H603" s="676"/>
      <c r="I603" s="676"/>
      <c r="J603" s="677"/>
      <c r="K603" s="678"/>
      <c r="L603" s="679"/>
      <c r="M603" s="695"/>
      <c r="N603" s="653"/>
    </row>
    <row r="604" spans="1:14" s="2" customFormat="1" ht="33" customHeight="1" thickBot="1" x14ac:dyDescent="0.25">
      <c r="A604" s="684"/>
      <c r="B604" s="541"/>
      <c r="C604" s="686"/>
      <c r="D604" s="687"/>
      <c r="E604" s="688"/>
      <c r="F604" s="689"/>
      <c r="G604" s="676"/>
      <c r="H604" s="676"/>
      <c r="I604" s="676"/>
      <c r="J604" s="677"/>
      <c r="K604" s="678"/>
      <c r="L604" s="679"/>
      <c r="M604" s="695"/>
      <c r="N604" s="653"/>
    </row>
    <row r="605" spans="1:14" s="2" customFormat="1" ht="33" customHeight="1" thickBot="1" x14ac:dyDescent="0.25">
      <c r="A605" s="684"/>
      <c r="B605" s="541"/>
      <c r="C605" s="686" t="s">
        <v>287</v>
      </c>
      <c r="D605" s="687"/>
      <c r="E605" s="688"/>
      <c r="F605" s="689">
        <f>E605*$J$563</f>
        <v>0</v>
      </c>
      <c r="G605" s="676">
        <f>J605*0.85</f>
        <v>76.5</v>
      </c>
      <c r="H605" s="676">
        <f>J605*0.9</f>
        <v>81</v>
      </c>
      <c r="I605" s="676">
        <f>J605*0.95</f>
        <v>85.5</v>
      </c>
      <c r="J605" s="677">
        <v>90</v>
      </c>
      <c r="K605" s="678">
        <f>J605*1.4</f>
        <v>125.99999999999999</v>
      </c>
      <c r="L605" s="679"/>
      <c r="M605" s="695"/>
      <c r="N605" s="653"/>
    </row>
    <row r="606" spans="1:14" s="2" customFormat="1" ht="33" customHeight="1" thickBot="1" x14ac:dyDescent="0.25">
      <c r="A606" s="684"/>
      <c r="B606" s="541"/>
      <c r="C606" s="686"/>
      <c r="D606" s="687"/>
      <c r="E606" s="688"/>
      <c r="F606" s="689"/>
      <c r="G606" s="676"/>
      <c r="H606" s="676"/>
      <c r="I606" s="676"/>
      <c r="J606" s="677"/>
      <c r="K606" s="678"/>
      <c r="L606" s="679"/>
      <c r="M606" s="695"/>
      <c r="N606" s="653"/>
    </row>
    <row r="607" spans="1:14" s="2" customFormat="1" ht="27" customHeight="1" thickBot="1" x14ac:dyDescent="0.25">
      <c r="A607" s="685"/>
      <c r="B607" s="542"/>
      <c r="C607" s="686"/>
      <c r="D607" s="687"/>
      <c r="E607" s="688"/>
      <c r="F607" s="689"/>
      <c r="G607" s="676"/>
      <c r="H607" s="676"/>
      <c r="I607" s="676"/>
      <c r="J607" s="677"/>
      <c r="K607" s="678"/>
      <c r="L607" s="679"/>
      <c r="M607" s="695"/>
      <c r="N607" s="654"/>
    </row>
    <row r="608" spans="1:14" s="2" customFormat="1" ht="33" customHeight="1" thickBot="1" x14ac:dyDescent="0.25">
      <c r="A608" s="682"/>
      <c r="B608" s="618"/>
      <c r="C608" s="511" t="s">
        <v>101</v>
      </c>
      <c r="D608" s="35" t="s">
        <v>68</v>
      </c>
      <c r="E608" s="262"/>
      <c r="F608" s="263">
        <f t="shared" ref="F608:F616" si="28">E608*$J$608</f>
        <v>0</v>
      </c>
      <c r="G608" s="520">
        <f>J608*0.85</f>
        <v>280.5</v>
      </c>
      <c r="H608" s="520">
        <f>J608*0.9</f>
        <v>297</v>
      </c>
      <c r="I608" s="520">
        <f>J608*0.95</f>
        <v>313.5</v>
      </c>
      <c r="J608" s="521">
        <v>330</v>
      </c>
      <c r="K608" s="655">
        <f>J608*1.4</f>
        <v>461.99999999999994</v>
      </c>
      <c r="L608" s="569"/>
      <c r="M608" s="547"/>
      <c r="N608" s="658" t="s">
        <v>91</v>
      </c>
    </row>
    <row r="609" spans="1:14" s="2" customFormat="1" ht="33" customHeight="1" thickBot="1" x14ac:dyDescent="0.25">
      <c r="A609" s="684"/>
      <c r="B609" s="541"/>
      <c r="C609" s="512"/>
      <c r="D609" s="107" t="s">
        <v>69</v>
      </c>
      <c r="E609" s="108"/>
      <c r="F609" s="455">
        <f t="shared" si="28"/>
        <v>0</v>
      </c>
      <c r="G609" s="503"/>
      <c r="H609" s="503"/>
      <c r="I609" s="503"/>
      <c r="J609" s="505"/>
      <c r="K609" s="656"/>
      <c r="L609" s="509"/>
      <c r="M609" s="532"/>
      <c r="N609" s="653"/>
    </row>
    <row r="610" spans="1:14" s="2" customFormat="1" ht="33" customHeight="1" thickBot="1" x14ac:dyDescent="0.25">
      <c r="A610" s="684"/>
      <c r="B610" s="541"/>
      <c r="C610" s="512"/>
      <c r="D610" s="335" t="s">
        <v>70</v>
      </c>
      <c r="E610" s="336"/>
      <c r="F610" s="343">
        <f t="shared" si="28"/>
        <v>0</v>
      </c>
      <c r="G610" s="503"/>
      <c r="H610" s="503"/>
      <c r="I610" s="503"/>
      <c r="J610" s="505"/>
      <c r="K610" s="656"/>
      <c r="L610" s="509"/>
      <c r="M610" s="532"/>
      <c r="N610" s="653"/>
    </row>
    <row r="611" spans="1:14" s="2" customFormat="1" ht="34.15" customHeight="1" thickBot="1" x14ac:dyDescent="0.25">
      <c r="A611" s="684"/>
      <c r="B611" s="541"/>
      <c r="C611" s="511" t="s">
        <v>303</v>
      </c>
      <c r="D611" s="119" t="s">
        <v>68</v>
      </c>
      <c r="E611" s="111"/>
      <c r="F611" s="241">
        <f t="shared" si="28"/>
        <v>0</v>
      </c>
      <c r="G611" s="520">
        <f>J611*0.85</f>
        <v>280.5</v>
      </c>
      <c r="H611" s="520">
        <f>J611*0.9</f>
        <v>297</v>
      </c>
      <c r="I611" s="520">
        <f>J611*0.95</f>
        <v>313.5</v>
      </c>
      <c r="J611" s="521">
        <v>330</v>
      </c>
      <c r="K611" s="655">
        <f>J611*1.4</f>
        <v>461.99999999999994</v>
      </c>
      <c r="L611" s="569"/>
      <c r="M611" s="547"/>
      <c r="N611" s="653"/>
    </row>
    <row r="612" spans="1:14" s="2" customFormat="1" ht="34.15" customHeight="1" thickBot="1" x14ac:dyDescent="0.25">
      <c r="A612" s="684"/>
      <c r="B612" s="541"/>
      <c r="C612" s="512"/>
      <c r="D612" s="107" t="s">
        <v>69</v>
      </c>
      <c r="E612" s="108"/>
      <c r="F612" s="295">
        <f t="shared" si="28"/>
        <v>0</v>
      </c>
      <c r="G612" s="503"/>
      <c r="H612" s="503"/>
      <c r="I612" s="503"/>
      <c r="J612" s="505"/>
      <c r="K612" s="656"/>
      <c r="L612" s="509"/>
      <c r="M612" s="532"/>
      <c r="N612" s="653"/>
    </row>
    <row r="613" spans="1:14" s="2" customFormat="1" ht="34.15" customHeight="1" thickBot="1" x14ac:dyDescent="0.25">
      <c r="A613" s="684"/>
      <c r="B613" s="541"/>
      <c r="C613" s="512"/>
      <c r="D613" s="290" t="s">
        <v>70</v>
      </c>
      <c r="E613" s="291"/>
      <c r="F613" s="297">
        <f t="shared" si="28"/>
        <v>0</v>
      </c>
      <c r="G613" s="503"/>
      <c r="H613" s="503"/>
      <c r="I613" s="503"/>
      <c r="J613" s="505"/>
      <c r="K613" s="656"/>
      <c r="L613" s="509"/>
      <c r="M613" s="532"/>
      <c r="N613" s="653"/>
    </row>
    <row r="614" spans="1:14" s="2" customFormat="1" ht="33" customHeight="1" thickBot="1" x14ac:dyDescent="0.25">
      <c r="A614" s="684"/>
      <c r="B614" s="541"/>
      <c r="C614" s="511" t="s">
        <v>89</v>
      </c>
      <c r="D614" s="119" t="s">
        <v>68</v>
      </c>
      <c r="E614" s="294"/>
      <c r="F614" s="292">
        <f t="shared" si="28"/>
        <v>0</v>
      </c>
      <c r="G614" s="520">
        <f>J614*0.85</f>
        <v>280.5</v>
      </c>
      <c r="H614" s="520">
        <f>J614*0.9</f>
        <v>297</v>
      </c>
      <c r="I614" s="520">
        <f>J614*0.95</f>
        <v>313.5</v>
      </c>
      <c r="J614" s="521">
        <v>330</v>
      </c>
      <c r="K614" s="655">
        <f>J614*1.4</f>
        <v>461.99999999999994</v>
      </c>
      <c r="L614" s="569"/>
      <c r="M614" s="547"/>
      <c r="N614" s="653"/>
    </row>
    <row r="615" spans="1:14" s="2" customFormat="1" ht="33" customHeight="1" thickBot="1" x14ac:dyDescent="0.25">
      <c r="A615" s="684"/>
      <c r="B615" s="541"/>
      <c r="C615" s="512"/>
      <c r="D615" s="31" t="s">
        <v>69</v>
      </c>
      <c r="E615" s="56"/>
      <c r="F615" s="471">
        <f t="shared" si="28"/>
        <v>0</v>
      </c>
      <c r="G615" s="503"/>
      <c r="H615" s="503"/>
      <c r="I615" s="503"/>
      <c r="J615" s="505"/>
      <c r="K615" s="656"/>
      <c r="L615" s="509"/>
      <c r="M615" s="532"/>
      <c r="N615" s="653"/>
    </row>
    <row r="616" spans="1:14" s="2" customFormat="1" ht="32.450000000000003" customHeight="1" thickBot="1" x14ac:dyDescent="0.25">
      <c r="A616" s="684"/>
      <c r="B616" s="542"/>
      <c r="C616" s="512"/>
      <c r="D616" s="461" t="s">
        <v>70</v>
      </c>
      <c r="E616" s="463"/>
      <c r="F616" s="466">
        <f t="shared" si="28"/>
        <v>0</v>
      </c>
      <c r="G616" s="503"/>
      <c r="H616" s="503"/>
      <c r="I616" s="503"/>
      <c r="J616" s="505"/>
      <c r="K616" s="656"/>
      <c r="L616" s="509"/>
      <c r="M616" s="532"/>
      <c r="N616" s="654"/>
    </row>
    <row r="617" spans="1:14" s="2" customFormat="1" ht="33" customHeight="1" thickBot="1" x14ac:dyDescent="0.25">
      <c r="A617" s="682"/>
      <c r="B617" s="618"/>
      <c r="C617" s="511" t="s">
        <v>102</v>
      </c>
      <c r="D617" s="488" t="s">
        <v>103</v>
      </c>
      <c r="E617" s="472"/>
      <c r="F617" s="471">
        <f>E617*$J$617</f>
        <v>0</v>
      </c>
      <c r="G617" s="520">
        <f>J617*0.85</f>
        <v>170</v>
      </c>
      <c r="H617" s="520">
        <f>J617*0.9</f>
        <v>180</v>
      </c>
      <c r="I617" s="520">
        <f>J617*0.95</f>
        <v>190</v>
      </c>
      <c r="J617" s="521">
        <v>200</v>
      </c>
      <c r="K617" s="655">
        <f>J617*1.4</f>
        <v>280</v>
      </c>
      <c r="L617" s="569"/>
      <c r="M617" s="547"/>
      <c r="N617" s="658" t="s">
        <v>105</v>
      </c>
    </row>
    <row r="618" spans="1:14" s="2" customFormat="1" ht="33" customHeight="1" thickBot="1" x14ac:dyDescent="0.25">
      <c r="A618" s="683"/>
      <c r="B618" s="543"/>
      <c r="C618" s="624"/>
      <c r="D618" s="266" t="s">
        <v>104</v>
      </c>
      <c r="E618" s="108"/>
      <c r="F618" s="109">
        <f>E618*$J$617</f>
        <v>0</v>
      </c>
      <c r="G618" s="571"/>
      <c r="H618" s="571"/>
      <c r="I618" s="571"/>
      <c r="J618" s="565"/>
      <c r="K618" s="675"/>
      <c r="L618" s="567"/>
      <c r="M618" s="581"/>
      <c r="N618" s="674"/>
    </row>
    <row r="619" spans="1:14" ht="15.75" thickBot="1" x14ac:dyDescent="0.25"/>
    <row r="620" spans="1:14" ht="16.5" thickBot="1" x14ac:dyDescent="0.25">
      <c r="A620" s="25" t="s">
        <v>11</v>
      </c>
      <c r="B620" s="26"/>
      <c r="C620" s="26"/>
      <c r="D620" s="26"/>
      <c r="E620" s="26"/>
      <c r="F620" s="26"/>
      <c r="G620" s="26"/>
      <c r="H620" s="26"/>
      <c r="I620" s="27"/>
      <c r="N620" s="37"/>
    </row>
    <row r="621" spans="1:14" ht="16.5" thickBot="1" x14ac:dyDescent="0.3">
      <c r="A621" s="28" t="s">
        <v>12</v>
      </c>
      <c r="B621" s="29"/>
      <c r="C621" s="29"/>
      <c r="D621" s="29"/>
      <c r="E621" s="29"/>
      <c r="F621" s="29"/>
      <c r="G621" s="29"/>
      <c r="H621" s="29"/>
      <c r="I621" s="30"/>
      <c r="N621" s="38"/>
    </row>
  </sheetData>
  <mergeCells count="828">
    <mergeCell ref="M277:M286"/>
    <mergeCell ref="N277:N286"/>
    <mergeCell ref="A277:A286"/>
    <mergeCell ref="B277:B286"/>
    <mergeCell ref="C277:C286"/>
    <mergeCell ref="G277:G286"/>
    <mergeCell ref="H277:H286"/>
    <mergeCell ref="I277:I286"/>
    <mergeCell ref="J277:J286"/>
    <mergeCell ref="K277:K286"/>
    <mergeCell ref="L277:L286"/>
    <mergeCell ref="M468:M477"/>
    <mergeCell ref="N448:N477"/>
    <mergeCell ref="A448:A477"/>
    <mergeCell ref="B448:B477"/>
    <mergeCell ref="C468:C477"/>
    <mergeCell ref="G468:G477"/>
    <mergeCell ref="H468:H477"/>
    <mergeCell ref="I468:I477"/>
    <mergeCell ref="J468:J477"/>
    <mergeCell ref="K468:K477"/>
    <mergeCell ref="L468:L477"/>
    <mergeCell ref="M448:M457"/>
    <mergeCell ref="C458:C467"/>
    <mergeCell ref="G458:G467"/>
    <mergeCell ref="H458:H467"/>
    <mergeCell ref="I458:I467"/>
    <mergeCell ref="J458:J467"/>
    <mergeCell ref="K458:K467"/>
    <mergeCell ref="L458:L467"/>
    <mergeCell ref="M458:M467"/>
    <mergeCell ref="C448:C457"/>
    <mergeCell ref="G448:G457"/>
    <mergeCell ref="H448:H457"/>
    <mergeCell ref="I448:I457"/>
    <mergeCell ref="J448:J457"/>
    <mergeCell ref="K448:K457"/>
    <mergeCell ref="L448:L457"/>
    <mergeCell ref="D581:D583"/>
    <mergeCell ref="E581:E583"/>
    <mergeCell ref="F581:F583"/>
    <mergeCell ref="D602:D604"/>
    <mergeCell ref="E602:E604"/>
    <mergeCell ref="F602:F604"/>
    <mergeCell ref="L599:L601"/>
    <mergeCell ref="L569:L571"/>
    <mergeCell ref="G490:G499"/>
    <mergeCell ref="H490:H499"/>
    <mergeCell ref="I490:I499"/>
    <mergeCell ref="J490:J499"/>
    <mergeCell ref="K490:K499"/>
    <mergeCell ref="L490:L499"/>
    <mergeCell ref="H478:H487"/>
    <mergeCell ref="I478:I487"/>
    <mergeCell ref="J478:J487"/>
    <mergeCell ref="K478:K487"/>
    <mergeCell ref="J545:J547"/>
    <mergeCell ref="K545:K547"/>
    <mergeCell ref="H548:H550"/>
    <mergeCell ref="E605:E607"/>
    <mergeCell ref="F605:F607"/>
    <mergeCell ref="E593:E595"/>
    <mergeCell ref="F593:F595"/>
    <mergeCell ref="D566:D568"/>
    <mergeCell ref="E566:E568"/>
    <mergeCell ref="F566:F568"/>
    <mergeCell ref="D569:D571"/>
    <mergeCell ref="E569:E571"/>
    <mergeCell ref="F569:F571"/>
    <mergeCell ref="D575:D577"/>
    <mergeCell ref="E575:E577"/>
    <mergeCell ref="F575:F577"/>
    <mergeCell ref="F578:F580"/>
    <mergeCell ref="L578:L580"/>
    <mergeCell ref="M578:M580"/>
    <mergeCell ref="L596:L598"/>
    <mergeCell ref="M596:M598"/>
    <mergeCell ref="L584:L586"/>
    <mergeCell ref="M584:M586"/>
    <mergeCell ref="C596:C598"/>
    <mergeCell ref="D596:D598"/>
    <mergeCell ref="E596:E598"/>
    <mergeCell ref="F596:F598"/>
    <mergeCell ref="G596:G598"/>
    <mergeCell ref="H596:H598"/>
    <mergeCell ref="I596:I598"/>
    <mergeCell ref="J596:J598"/>
    <mergeCell ref="K596:K598"/>
    <mergeCell ref="G578:G580"/>
    <mergeCell ref="M605:M607"/>
    <mergeCell ref="F590:F592"/>
    <mergeCell ref="G590:G592"/>
    <mergeCell ref="H590:H592"/>
    <mergeCell ref="I590:I592"/>
    <mergeCell ref="J590:J592"/>
    <mergeCell ref="K590:K592"/>
    <mergeCell ref="L590:L592"/>
    <mergeCell ref="M590:M592"/>
    <mergeCell ref="G593:G595"/>
    <mergeCell ref="H593:H595"/>
    <mergeCell ref="I593:I595"/>
    <mergeCell ref="J593:J595"/>
    <mergeCell ref="K593:K595"/>
    <mergeCell ref="L593:L595"/>
    <mergeCell ref="M593:M595"/>
    <mergeCell ref="M599:M601"/>
    <mergeCell ref="L605:L607"/>
    <mergeCell ref="F599:F601"/>
    <mergeCell ref="G599:G601"/>
    <mergeCell ref="H599:H601"/>
    <mergeCell ref="I599:I601"/>
    <mergeCell ref="J599:J601"/>
    <mergeCell ref="K599:K601"/>
    <mergeCell ref="N563:N607"/>
    <mergeCell ref="M581:M583"/>
    <mergeCell ref="C602:C604"/>
    <mergeCell ref="G602:G604"/>
    <mergeCell ref="H602:H604"/>
    <mergeCell ref="I602:I604"/>
    <mergeCell ref="J602:J604"/>
    <mergeCell ref="K602:K604"/>
    <mergeCell ref="L602:L604"/>
    <mergeCell ref="M602:M604"/>
    <mergeCell ref="C587:C589"/>
    <mergeCell ref="D587:D589"/>
    <mergeCell ref="E587:E589"/>
    <mergeCell ref="F587:F589"/>
    <mergeCell ref="G587:G589"/>
    <mergeCell ref="H587:H589"/>
    <mergeCell ref="I587:I589"/>
    <mergeCell ref="J587:J589"/>
    <mergeCell ref="K587:K589"/>
    <mergeCell ref="L587:L589"/>
    <mergeCell ref="M587:M589"/>
    <mergeCell ref="C590:C592"/>
    <mergeCell ref="D590:D592"/>
    <mergeCell ref="E590:E592"/>
    <mergeCell ref="M569:M571"/>
    <mergeCell ref="C575:C577"/>
    <mergeCell ref="G575:G577"/>
    <mergeCell ref="H575:H577"/>
    <mergeCell ref="I575:I577"/>
    <mergeCell ref="J575:J577"/>
    <mergeCell ref="M575:M577"/>
    <mergeCell ref="D572:D574"/>
    <mergeCell ref="E572:E574"/>
    <mergeCell ref="F572:F574"/>
    <mergeCell ref="C572:C574"/>
    <mergeCell ref="G572:G574"/>
    <mergeCell ref="H572:H574"/>
    <mergeCell ref="I572:I574"/>
    <mergeCell ref="J572:J574"/>
    <mergeCell ref="K572:K574"/>
    <mergeCell ref="L572:L574"/>
    <mergeCell ref="M572:M574"/>
    <mergeCell ref="K575:K577"/>
    <mergeCell ref="L575:L577"/>
    <mergeCell ref="C569:C571"/>
    <mergeCell ref="G569:G571"/>
    <mergeCell ref="H569:H571"/>
    <mergeCell ref="I569:I571"/>
    <mergeCell ref="M563:M565"/>
    <mergeCell ref="C566:C568"/>
    <mergeCell ref="G566:G568"/>
    <mergeCell ref="H566:H568"/>
    <mergeCell ref="I566:I568"/>
    <mergeCell ref="J566:J568"/>
    <mergeCell ref="K566:K568"/>
    <mergeCell ref="L566:L568"/>
    <mergeCell ref="M566:M568"/>
    <mergeCell ref="L563:L565"/>
    <mergeCell ref="A563:A607"/>
    <mergeCell ref="B563:B607"/>
    <mergeCell ref="C563:C565"/>
    <mergeCell ref="G563:G565"/>
    <mergeCell ref="H563:H565"/>
    <mergeCell ref="I563:I565"/>
    <mergeCell ref="J563:J565"/>
    <mergeCell ref="K563:K565"/>
    <mergeCell ref="C605:C607"/>
    <mergeCell ref="G605:G607"/>
    <mergeCell ref="H605:H607"/>
    <mergeCell ref="I605:I607"/>
    <mergeCell ref="J605:J607"/>
    <mergeCell ref="K605:K607"/>
    <mergeCell ref="C593:C595"/>
    <mergeCell ref="D593:D595"/>
    <mergeCell ref="H578:H580"/>
    <mergeCell ref="I578:I580"/>
    <mergeCell ref="J578:J580"/>
    <mergeCell ref="K578:K580"/>
    <mergeCell ref="C599:C601"/>
    <mergeCell ref="D599:D601"/>
    <mergeCell ref="E599:E601"/>
    <mergeCell ref="D605:D607"/>
    <mergeCell ref="M490:M499"/>
    <mergeCell ref="N490:N499"/>
    <mergeCell ref="A510:A519"/>
    <mergeCell ref="B510:B519"/>
    <mergeCell ref="C510:C519"/>
    <mergeCell ref="G510:G519"/>
    <mergeCell ref="H510:H519"/>
    <mergeCell ref="I510:I519"/>
    <mergeCell ref="J510:J519"/>
    <mergeCell ref="K510:K519"/>
    <mergeCell ref="L510:L519"/>
    <mergeCell ref="M510:M519"/>
    <mergeCell ref="N510:N519"/>
    <mergeCell ref="A500:A509"/>
    <mergeCell ref="B500:B509"/>
    <mergeCell ref="C500:C509"/>
    <mergeCell ref="G500:G509"/>
    <mergeCell ref="H500:H509"/>
    <mergeCell ref="I500:I509"/>
    <mergeCell ref="J500:J509"/>
    <mergeCell ref="K500:K509"/>
    <mergeCell ref="L500:L509"/>
    <mergeCell ref="M500:M509"/>
    <mergeCell ref="N500:N509"/>
    <mergeCell ref="A617:A618"/>
    <mergeCell ref="A608:A616"/>
    <mergeCell ref="G617:G618"/>
    <mergeCell ref="C614:C616"/>
    <mergeCell ref="C554:C556"/>
    <mergeCell ref="A539:A562"/>
    <mergeCell ref="B539:B562"/>
    <mergeCell ref="C548:C550"/>
    <mergeCell ref="C560:C562"/>
    <mergeCell ref="G548:G550"/>
    <mergeCell ref="G560:G562"/>
    <mergeCell ref="C584:C586"/>
    <mergeCell ref="D584:D586"/>
    <mergeCell ref="E584:E586"/>
    <mergeCell ref="F584:F586"/>
    <mergeCell ref="G584:G586"/>
    <mergeCell ref="C581:C583"/>
    <mergeCell ref="G581:G583"/>
    <mergeCell ref="D563:D565"/>
    <mergeCell ref="E563:E565"/>
    <mergeCell ref="F563:F565"/>
    <mergeCell ref="C578:C580"/>
    <mergeCell ref="D578:D580"/>
    <mergeCell ref="E578:E580"/>
    <mergeCell ref="I548:I550"/>
    <mergeCell ref="J548:J550"/>
    <mergeCell ref="K548:K550"/>
    <mergeCell ref="A489:N489"/>
    <mergeCell ref="A490:A499"/>
    <mergeCell ref="B490:B499"/>
    <mergeCell ref="C490:C499"/>
    <mergeCell ref="L539:L541"/>
    <mergeCell ref="G542:G544"/>
    <mergeCell ref="H542:H544"/>
    <mergeCell ref="I542:I544"/>
    <mergeCell ref="J542:J544"/>
    <mergeCell ref="K542:K544"/>
    <mergeCell ref="L542:L544"/>
    <mergeCell ref="G539:G541"/>
    <mergeCell ref="H545:H547"/>
    <mergeCell ref="I545:I547"/>
    <mergeCell ref="A521:A529"/>
    <mergeCell ref="B521:B529"/>
    <mergeCell ref="A530:A538"/>
    <mergeCell ref="B530:B538"/>
    <mergeCell ref="C536:C538"/>
    <mergeCell ref="G536:G538"/>
    <mergeCell ref="H536:H538"/>
    <mergeCell ref="H617:H618"/>
    <mergeCell ref="I617:I618"/>
    <mergeCell ref="J617:J618"/>
    <mergeCell ref="K617:K618"/>
    <mergeCell ref="I554:I556"/>
    <mergeCell ref="J554:J556"/>
    <mergeCell ref="K554:K556"/>
    <mergeCell ref="L554:L556"/>
    <mergeCell ref="K608:K610"/>
    <mergeCell ref="H560:H562"/>
    <mergeCell ref="J560:J562"/>
    <mergeCell ref="K560:K562"/>
    <mergeCell ref="L560:L562"/>
    <mergeCell ref="H584:H586"/>
    <mergeCell ref="I584:I586"/>
    <mergeCell ref="J584:J586"/>
    <mergeCell ref="K584:K586"/>
    <mergeCell ref="H581:H583"/>
    <mergeCell ref="I581:I583"/>
    <mergeCell ref="J581:J583"/>
    <mergeCell ref="K581:K583"/>
    <mergeCell ref="L581:L583"/>
    <mergeCell ref="J569:J571"/>
    <mergeCell ref="K569:K571"/>
    <mergeCell ref="M614:M616"/>
    <mergeCell ref="N617:N618"/>
    <mergeCell ref="B617:B618"/>
    <mergeCell ref="N608:N616"/>
    <mergeCell ref="B608:B616"/>
    <mergeCell ref="L551:L553"/>
    <mergeCell ref="M551:M553"/>
    <mergeCell ref="L608:L610"/>
    <mergeCell ref="M608:M610"/>
    <mergeCell ref="L617:L618"/>
    <mergeCell ref="M617:M618"/>
    <mergeCell ref="G614:G616"/>
    <mergeCell ref="H614:H616"/>
    <mergeCell ref="I614:I616"/>
    <mergeCell ref="J614:J616"/>
    <mergeCell ref="K614:K616"/>
    <mergeCell ref="L614:L616"/>
    <mergeCell ref="C608:C610"/>
    <mergeCell ref="C551:C553"/>
    <mergeCell ref="C617:C618"/>
    <mergeCell ref="G608:G610"/>
    <mergeCell ref="H608:H610"/>
    <mergeCell ref="I608:I610"/>
    <mergeCell ref="J608:J610"/>
    <mergeCell ref="N557:N559"/>
    <mergeCell ref="N560:N562"/>
    <mergeCell ref="M177:M186"/>
    <mergeCell ref="M217:M226"/>
    <mergeCell ref="M187:M196"/>
    <mergeCell ref="I377:I386"/>
    <mergeCell ref="I397:I406"/>
    <mergeCell ref="M407:M416"/>
    <mergeCell ref="M377:M386"/>
    <mergeCell ref="L297:L306"/>
    <mergeCell ref="L367:L376"/>
    <mergeCell ref="N307:N316"/>
    <mergeCell ref="N297:N306"/>
    <mergeCell ref="M337:M346"/>
    <mergeCell ref="I357:I366"/>
    <mergeCell ref="J357:J366"/>
    <mergeCell ref="K357:K366"/>
    <mergeCell ref="I551:I553"/>
    <mergeCell ref="J551:J553"/>
    <mergeCell ref="K551:K553"/>
    <mergeCell ref="M539:M541"/>
    <mergeCell ref="M554:M556"/>
    <mergeCell ref="K347:K356"/>
    <mergeCell ref="I560:I562"/>
    <mergeCell ref="A2:D2"/>
    <mergeCell ref="A3:D3"/>
    <mergeCell ref="A4:D4"/>
    <mergeCell ref="N2:N4"/>
    <mergeCell ref="E2:F4"/>
    <mergeCell ref="A6:N6"/>
    <mergeCell ref="G4:M4"/>
    <mergeCell ref="G2:M3"/>
    <mergeCell ref="B7:B116"/>
    <mergeCell ref="C57:C66"/>
    <mergeCell ref="G7:G16"/>
    <mergeCell ref="G27:G36"/>
    <mergeCell ref="G37:G46"/>
    <mergeCell ref="G87:G96"/>
    <mergeCell ref="K67:K76"/>
    <mergeCell ref="I77:I86"/>
    <mergeCell ref="K47:K56"/>
    <mergeCell ref="I7:I16"/>
    <mergeCell ref="H7:H16"/>
    <mergeCell ref="H27:H36"/>
    <mergeCell ref="G47:G56"/>
    <mergeCell ref="G57:G66"/>
    <mergeCell ref="G67:G76"/>
    <mergeCell ref="I27:I36"/>
    <mergeCell ref="C17:C26"/>
    <mergeCell ref="H17:H26"/>
    <mergeCell ref="H87:H96"/>
    <mergeCell ref="C27:C36"/>
    <mergeCell ref="M47:M56"/>
    <mergeCell ref="L57:L66"/>
    <mergeCell ref="L47:L56"/>
    <mergeCell ref="K107:K116"/>
    <mergeCell ref="K57:K66"/>
    <mergeCell ref="L67:L76"/>
    <mergeCell ref="M97:M106"/>
    <mergeCell ref="M107:M116"/>
    <mergeCell ref="J77:J86"/>
    <mergeCell ref="K77:K86"/>
    <mergeCell ref="J107:J116"/>
    <mergeCell ref="I107:I116"/>
    <mergeCell ref="G17:G26"/>
    <mergeCell ref="H107:H116"/>
    <mergeCell ref="C67:C76"/>
    <mergeCell ref="H67:H76"/>
    <mergeCell ref="I97:I106"/>
    <mergeCell ref="J97:J106"/>
    <mergeCell ref="L97:L106"/>
    <mergeCell ref="L107:L116"/>
    <mergeCell ref="A1:N1"/>
    <mergeCell ref="C77:C86"/>
    <mergeCell ref="J27:J36"/>
    <mergeCell ref="K27:K36"/>
    <mergeCell ref="J87:J96"/>
    <mergeCell ref="K87:K96"/>
    <mergeCell ref="J17:J26"/>
    <mergeCell ref="C7:C16"/>
    <mergeCell ref="I67:I76"/>
    <mergeCell ref="J67:J76"/>
    <mergeCell ref="M67:M76"/>
    <mergeCell ref="M77:M86"/>
    <mergeCell ref="M7:M16"/>
    <mergeCell ref="M17:M26"/>
    <mergeCell ref="L17:L26"/>
    <mergeCell ref="L7:L16"/>
    <mergeCell ref="L37:L46"/>
    <mergeCell ref="L87:L96"/>
    <mergeCell ref="L77:L86"/>
    <mergeCell ref="M27:M36"/>
    <mergeCell ref="M37:M46"/>
    <mergeCell ref="M87:M96"/>
    <mergeCell ref="M57:M66"/>
    <mergeCell ref="L27:L36"/>
    <mergeCell ref="A297:A306"/>
    <mergeCell ref="B297:B306"/>
    <mergeCell ref="I17:I26"/>
    <mergeCell ref="C37:C46"/>
    <mergeCell ref="C87:C96"/>
    <mergeCell ref="A307:A316"/>
    <mergeCell ref="I57:I66"/>
    <mergeCell ref="J57:J66"/>
    <mergeCell ref="I37:I46"/>
    <mergeCell ref="J37:J46"/>
    <mergeCell ref="I297:I306"/>
    <mergeCell ref="B307:B316"/>
    <mergeCell ref="C307:C316"/>
    <mergeCell ref="G307:G316"/>
    <mergeCell ref="H307:H316"/>
    <mergeCell ref="C167:C176"/>
    <mergeCell ref="G167:G176"/>
    <mergeCell ref="C47:C56"/>
    <mergeCell ref="H47:H56"/>
    <mergeCell ref="C97:C106"/>
    <mergeCell ref="H97:H106"/>
    <mergeCell ref="G77:G86"/>
    <mergeCell ref="H77:H86"/>
    <mergeCell ref="G97:G106"/>
    <mergeCell ref="H327:H336"/>
    <mergeCell ref="G377:G386"/>
    <mergeCell ref="H337:H346"/>
    <mergeCell ref="G317:G326"/>
    <mergeCell ref="H317:H326"/>
    <mergeCell ref="C297:C306"/>
    <mergeCell ref="G107:G116"/>
    <mergeCell ref="C327:C336"/>
    <mergeCell ref="C177:C186"/>
    <mergeCell ref="G297:G306"/>
    <mergeCell ref="G177:G186"/>
    <mergeCell ref="C207:C216"/>
    <mergeCell ref="G207:G216"/>
    <mergeCell ref="H207:H216"/>
    <mergeCell ref="C217:C226"/>
    <mergeCell ref="G217:G226"/>
    <mergeCell ref="H217:H226"/>
    <mergeCell ref="H177:H186"/>
    <mergeCell ref="H297:H306"/>
    <mergeCell ref="C317:C326"/>
    <mergeCell ref="C347:C356"/>
    <mergeCell ref="C107:C116"/>
    <mergeCell ref="C187:C196"/>
    <mergeCell ref="G187:G196"/>
    <mergeCell ref="C437:C446"/>
    <mergeCell ref="G357:G366"/>
    <mergeCell ref="H357:H366"/>
    <mergeCell ref="H397:H406"/>
    <mergeCell ref="H387:H396"/>
    <mergeCell ref="C377:C386"/>
    <mergeCell ref="C427:C436"/>
    <mergeCell ref="G397:G406"/>
    <mergeCell ref="H367:H376"/>
    <mergeCell ref="G367:G376"/>
    <mergeCell ref="G387:G396"/>
    <mergeCell ref="C387:C396"/>
    <mergeCell ref="H417:H426"/>
    <mergeCell ref="C417:C426"/>
    <mergeCell ref="C407:C416"/>
    <mergeCell ref="J7:J16"/>
    <mergeCell ref="H37:H46"/>
    <mergeCell ref="K7:K16"/>
    <mergeCell ref="I307:I316"/>
    <mergeCell ref="J307:J316"/>
    <mergeCell ref="K297:K306"/>
    <mergeCell ref="L317:L326"/>
    <mergeCell ref="K17:K26"/>
    <mergeCell ref="H57:H66"/>
    <mergeCell ref="I47:I56"/>
    <mergeCell ref="J47:J56"/>
    <mergeCell ref="K37:K46"/>
    <mergeCell ref="I87:I96"/>
    <mergeCell ref="K177:K186"/>
    <mergeCell ref="I217:I226"/>
    <mergeCell ref="J217:J226"/>
    <mergeCell ref="I187:I196"/>
    <mergeCell ref="J187:J196"/>
    <mergeCell ref="K187:K196"/>
    <mergeCell ref="K217:K226"/>
    <mergeCell ref="I177:I186"/>
    <mergeCell ref="J177:J186"/>
    <mergeCell ref="I207:I216"/>
    <mergeCell ref="J207:J216"/>
    <mergeCell ref="H347:H356"/>
    <mergeCell ref="G427:G436"/>
    <mergeCell ref="J297:J306"/>
    <mergeCell ref="I167:I176"/>
    <mergeCell ref="J167:J176"/>
    <mergeCell ref="K167:K176"/>
    <mergeCell ref="K337:K346"/>
    <mergeCell ref="L337:L346"/>
    <mergeCell ref="L307:L316"/>
    <mergeCell ref="L177:L186"/>
    <mergeCell ref="J337:J346"/>
    <mergeCell ref="L167:L176"/>
    <mergeCell ref="L327:L336"/>
    <mergeCell ref="L217:L226"/>
    <mergeCell ref="I337:I346"/>
    <mergeCell ref="L187:L196"/>
    <mergeCell ref="I327:I336"/>
    <mergeCell ref="J327:J336"/>
    <mergeCell ref="K327:K336"/>
    <mergeCell ref="H167:H176"/>
    <mergeCell ref="L347:L356"/>
    <mergeCell ref="L357:L366"/>
    <mergeCell ref="H187:H196"/>
    <mergeCell ref="G327:G336"/>
    <mergeCell ref="A7:A116"/>
    <mergeCell ref="M317:M326"/>
    <mergeCell ref="L427:L436"/>
    <mergeCell ref="M417:M426"/>
    <mergeCell ref="M427:M436"/>
    <mergeCell ref="I347:I356"/>
    <mergeCell ref="J347:J356"/>
    <mergeCell ref="M347:M356"/>
    <mergeCell ref="M357:M366"/>
    <mergeCell ref="K317:K326"/>
    <mergeCell ref="K427:K436"/>
    <mergeCell ref="C337:C346"/>
    <mergeCell ref="I367:I376"/>
    <mergeCell ref="J367:J376"/>
    <mergeCell ref="G407:G416"/>
    <mergeCell ref="H407:H416"/>
    <mergeCell ref="I407:I416"/>
    <mergeCell ref="J407:J416"/>
    <mergeCell ref="L397:L406"/>
    <mergeCell ref="A317:A446"/>
    <mergeCell ref="M367:M376"/>
    <mergeCell ref="I387:I396"/>
    <mergeCell ref="J387:J396"/>
    <mergeCell ref="K387:K396"/>
    <mergeCell ref="N7:N116"/>
    <mergeCell ref="G437:G446"/>
    <mergeCell ref="H437:H446"/>
    <mergeCell ref="I437:I446"/>
    <mergeCell ref="J437:J446"/>
    <mergeCell ref="K437:K446"/>
    <mergeCell ref="L437:L446"/>
    <mergeCell ref="J377:J386"/>
    <mergeCell ref="K377:K386"/>
    <mergeCell ref="L377:L386"/>
    <mergeCell ref="H377:H386"/>
    <mergeCell ref="H427:H436"/>
    <mergeCell ref="I427:I436"/>
    <mergeCell ref="J427:J436"/>
    <mergeCell ref="L417:L426"/>
    <mergeCell ref="I417:I426"/>
    <mergeCell ref="J417:J426"/>
    <mergeCell ref="K417:K426"/>
    <mergeCell ref="N152:N161"/>
    <mergeCell ref="N132:N151"/>
    <mergeCell ref="L152:L161"/>
    <mergeCell ref="M152:M161"/>
    <mergeCell ref="M132:M141"/>
    <mergeCell ref="K97:K106"/>
    <mergeCell ref="A152:A161"/>
    <mergeCell ref="B152:B161"/>
    <mergeCell ref="C132:C141"/>
    <mergeCell ref="G132:G141"/>
    <mergeCell ref="H132:H141"/>
    <mergeCell ref="I132:I141"/>
    <mergeCell ref="J132:J141"/>
    <mergeCell ref="K132:K141"/>
    <mergeCell ref="L132:L141"/>
    <mergeCell ref="C142:C151"/>
    <mergeCell ref="G142:G151"/>
    <mergeCell ref="H142:H151"/>
    <mergeCell ref="I142:I151"/>
    <mergeCell ref="J142:J151"/>
    <mergeCell ref="K142:K151"/>
    <mergeCell ref="L142:L151"/>
    <mergeCell ref="A132:A151"/>
    <mergeCell ref="B132:B151"/>
    <mergeCell ref="C152:C161"/>
    <mergeCell ref="G152:G161"/>
    <mergeCell ref="H152:H161"/>
    <mergeCell ref="I152:I161"/>
    <mergeCell ref="J152:J161"/>
    <mergeCell ref="K152:K161"/>
    <mergeCell ref="A117:A126"/>
    <mergeCell ref="B117:B126"/>
    <mergeCell ref="C117:C121"/>
    <mergeCell ref="G117:G121"/>
    <mergeCell ref="H117:H121"/>
    <mergeCell ref="I117:I121"/>
    <mergeCell ref="J117:J121"/>
    <mergeCell ref="C122:C126"/>
    <mergeCell ref="G122:G126"/>
    <mergeCell ref="H122:H126"/>
    <mergeCell ref="I122:I126"/>
    <mergeCell ref="J122:J126"/>
    <mergeCell ref="A127:A131"/>
    <mergeCell ref="B127:B131"/>
    <mergeCell ref="C127:C131"/>
    <mergeCell ref="G127:G131"/>
    <mergeCell ref="H127:H131"/>
    <mergeCell ref="I127:I131"/>
    <mergeCell ref="J127:J131"/>
    <mergeCell ref="K127:K131"/>
    <mergeCell ref="M127:M131"/>
    <mergeCell ref="M142:M151"/>
    <mergeCell ref="N127:N131"/>
    <mergeCell ref="L117:L119"/>
    <mergeCell ref="L120:L121"/>
    <mergeCell ref="L122:L124"/>
    <mergeCell ref="L125:L126"/>
    <mergeCell ref="L127:L129"/>
    <mergeCell ref="L130:L131"/>
    <mergeCell ref="C557:C559"/>
    <mergeCell ref="G557:G559"/>
    <mergeCell ref="H557:H559"/>
    <mergeCell ref="I557:I559"/>
    <mergeCell ref="J557:J559"/>
    <mergeCell ref="K557:K559"/>
    <mergeCell ref="L557:L559"/>
    <mergeCell ref="M557:M559"/>
    <mergeCell ref="K117:K121"/>
    <mergeCell ref="M117:M121"/>
    <mergeCell ref="N117:N126"/>
    <mergeCell ref="K122:K126"/>
    <mergeCell ref="M122:M126"/>
    <mergeCell ref="M437:M446"/>
    <mergeCell ref="N317:N446"/>
    <mergeCell ref="K367:K376"/>
    <mergeCell ref="M560:M562"/>
    <mergeCell ref="K397:K406"/>
    <mergeCell ref="M397:M406"/>
    <mergeCell ref="K407:K416"/>
    <mergeCell ref="L407:L416"/>
    <mergeCell ref="J397:J406"/>
    <mergeCell ref="A520:N520"/>
    <mergeCell ref="C539:C541"/>
    <mergeCell ref="C542:C544"/>
    <mergeCell ref="C545:C547"/>
    <mergeCell ref="G417:G426"/>
    <mergeCell ref="B317:B446"/>
    <mergeCell ref="G347:G356"/>
    <mergeCell ref="C367:C376"/>
    <mergeCell ref="C357:C366"/>
    <mergeCell ref="G337:G346"/>
    <mergeCell ref="C397:C406"/>
    <mergeCell ref="M327:M336"/>
    <mergeCell ref="M548:M550"/>
    <mergeCell ref="K539:K541"/>
    <mergeCell ref="G551:G553"/>
    <mergeCell ref="H551:H553"/>
    <mergeCell ref="M542:M544"/>
    <mergeCell ref="G545:G547"/>
    <mergeCell ref="M307:M316"/>
    <mergeCell ref="M297:M306"/>
    <mergeCell ref="K307:K316"/>
    <mergeCell ref="I317:I326"/>
    <mergeCell ref="J317:J326"/>
    <mergeCell ref="L387:L396"/>
    <mergeCell ref="M387:M396"/>
    <mergeCell ref="N539:N556"/>
    <mergeCell ref="L545:L547"/>
    <mergeCell ref="M545:M547"/>
    <mergeCell ref="A447:N447"/>
    <mergeCell ref="C478:C488"/>
    <mergeCell ref="L478:L488"/>
    <mergeCell ref="M478:M488"/>
    <mergeCell ref="B478:B488"/>
    <mergeCell ref="A478:A488"/>
    <mergeCell ref="N478:N488"/>
    <mergeCell ref="G478:G487"/>
    <mergeCell ref="G554:G556"/>
    <mergeCell ref="H554:H556"/>
    <mergeCell ref="H539:H541"/>
    <mergeCell ref="I539:I541"/>
    <mergeCell ref="J539:J541"/>
    <mergeCell ref="L548:L550"/>
    <mergeCell ref="A207:A216"/>
    <mergeCell ref="A167:A206"/>
    <mergeCell ref="A217:A226"/>
    <mergeCell ref="K207:K216"/>
    <mergeCell ref="L207:L216"/>
    <mergeCell ref="M207:M216"/>
    <mergeCell ref="N167:N216"/>
    <mergeCell ref="N217:N226"/>
    <mergeCell ref="B217:B226"/>
    <mergeCell ref="B167:B216"/>
    <mergeCell ref="M167:M176"/>
    <mergeCell ref="C197:C206"/>
    <mergeCell ref="G197:G206"/>
    <mergeCell ref="H197:H206"/>
    <mergeCell ref="I197:I206"/>
    <mergeCell ref="J197:J206"/>
    <mergeCell ref="K197:K206"/>
    <mergeCell ref="L197:L206"/>
    <mergeCell ref="M197:M206"/>
    <mergeCell ref="M287:M296"/>
    <mergeCell ref="N287:N296"/>
    <mergeCell ref="A287:A296"/>
    <mergeCell ref="B287:B296"/>
    <mergeCell ref="C287:C296"/>
    <mergeCell ref="G287:G296"/>
    <mergeCell ref="H287:H296"/>
    <mergeCell ref="I287:I296"/>
    <mergeCell ref="J287:J296"/>
    <mergeCell ref="K287:K296"/>
    <mergeCell ref="L287:L296"/>
    <mergeCell ref="A162:A166"/>
    <mergeCell ref="B162:B166"/>
    <mergeCell ref="C162:C166"/>
    <mergeCell ref="G162:G166"/>
    <mergeCell ref="H162:H166"/>
    <mergeCell ref="I162:I166"/>
    <mergeCell ref="J162:J166"/>
    <mergeCell ref="K162:K166"/>
    <mergeCell ref="L162:L166"/>
    <mergeCell ref="M162:M166"/>
    <mergeCell ref="N162:N166"/>
    <mergeCell ref="C611:C613"/>
    <mergeCell ref="G611:G613"/>
    <mergeCell ref="H611:H613"/>
    <mergeCell ref="I611:I613"/>
    <mergeCell ref="J611:J613"/>
    <mergeCell ref="K611:K613"/>
    <mergeCell ref="L611:L613"/>
    <mergeCell ref="M611:M613"/>
    <mergeCell ref="C521:C523"/>
    <mergeCell ref="G521:G523"/>
    <mergeCell ref="H521:H523"/>
    <mergeCell ref="I521:I523"/>
    <mergeCell ref="J521:J523"/>
    <mergeCell ref="K521:K523"/>
    <mergeCell ref="L521:L523"/>
    <mergeCell ref="M521:M523"/>
    <mergeCell ref="K527:K529"/>
    <mergeCell ref="L527:L529"/>
    <mergeCell ref="M527:M529"/>
    <mergeCell ref="N527:N529"/>
    <mergeCell ref="M533:M535"/>
    <mergeCell ref="K536:K538"/>
    <mergeCell ref="L536:L538"/>
    <mergeCell ref="M536:M538"/>
    <mergeCell ref="N536:N538"/>
    <mergeCell ref="C533:C535"/>
    <mergeCell ref="G533:G535"/>
    <mergeCell ref="H533:H535"/>
    <mergeCell ref="I533:I535"/>
    <mergeCell ref="J533:J535"/>
    <mergeCell ref="K533:K535"/>
    <mergeCell ref="L533:L535"/>
    <mergeCell ref="N530:N535"/>
    <mergeCell ref="K530:K532"/>
    <mergeCell ref="L530:L532"/>
    <mergeCell ref="M530:M532"/>
    <mergeCell ref="I536:I538"/>
    <mergeCell ref="J536:J538"/>
    <mergeCell ref="B227:B276"/>
    <mergeCell ref="C227:C236"/>
    <mergeCell ref="G227:G236"/>
    <mergeCell ref="H227:H236"/>
    <mergeCell ref="I227:I236"/>
    <mergeCell ref="J227:J236"/>
    <mergeCell ref="K227:K236"/>
    <mergeCell ref="L227:L236"/>
    <mergeCell ref="L257:L266"/>
    <mergeCell ref="A227:A276"/>
    <mergeCell ref="M227:M236"/>
    <mergeCell ref="N227:N276"/>
    <mergeCell ref="C237:C246"/>
    <mergeCell ref="G237:G246"/>
    <mergeCell ref="H237:H246"/>
    <mergeCell ref="I237:I246"/>
    <mergeCell ref="J237:J246"/>
    <mergeCell ref="K237:K246"/>
    <mergeCell ref="L237:L246"/>
    <mergeCell ref="M237:M246"/>
    <mergeCell ref="C247:C256"/>
    <mergeCell ref="G247:G256"/>
    <mergeCell ref="H247:H256"/>
    <mergeCell ref="I247:I256"/>
    <mergeCell ref="J247:J256"/>
    <mergeCell ref="K247:K256"/>
    <mergeCell ref="L247:L256"/>
    <mergeCell ref="M247:M256"/>
    <mergeCell ref="C257:C266"/>
    <mergeCell ref="G257:G266"/>
    <mergeCell ref="H257:H266"/>
    <mergeCell ref="I257:I266"/>
    <mergeCell ref="J257:J266"/>
    <mergeCell ref="M257:M266"/>
    <mergeCell ref="C267:C276"/>
    <mergeCell ref="G267:G276"/>
    <mergeCell ref="H267:H276"/>
    <mergeCell ref="I267:I276"/>
    <mergeCell ref="J267:J276"/>
    <mergeCell ref="K267:K276"/>
    <mergeCell ref="L267:L276"/>
    <mergeCell ref="M267:M276"/>
    <mergeCell ref="K257:K266"/>
    <mergeCell ref="N521:N526"/>
    <mergeCell ref="K524:K526"/>
    <mergeCell ref="L524:L526"/>
    <mergeCell ref="M524:M526"/>
    <mergeCell ref="C530:C532"/>
    <mergeCell ref="G530:G532"/>
    <mergeCell ref="H530:H532"/>
    <mergeCell ref="I530:I532"/>
    <mergeCell ref="J530:J532"/>
    <mergeCell ref="C527:C529"/>
    <mergeCell ref="G527:G529"/>
    <mergeCell ref="H527:H529"/>
    <mergeCell ref="I527:I529"/>
    <mergeCell ref="J527:J529"/>
    <mergeCell ref="C524:C526"/>
    <mergeCell ref="G524:G526"/>
    <mergeCell ref="H524:H526"/>
    <mergeCell ref="I524:I526"/>
    <mergeCell ref="J524:J526"/>
  </mergeCells>
  <hyperlinks>
    <hyperlink ref="A1" location="'Оглавление '!R1C1" display="Возврат в начало"/>
  </hyperlinks>
  <printOptions horizontalCentered="1" verticalCentered="1"/>
  <pageMargins left="0" right="0" top="0" bottom="0" header="0" footer="0"/>
  <pageSetup paperSize="9" scale="69" orientation="portrait" r:id="rId1"/>
  <headerFooter alignWithMargins="0"/>
  <rowBreaks count="14" manualBreakCount="14">
    <brk id="46" max="12" man="1"/>
    <brk id="86" max="12" man="1"/>
    <brk id="121" max="12" man="1"/>
    <brk id="151" max="12" man="1"/>
    <brk id="196" max="12" man="1"/>
    <brk id="306" max="12" man="1"/>
    <brk id="346" max="12" man="1"/>
    <brk id="386" max="12" man="1"/>
    <brk id="426" max="12" man="1"/>
    <brk id="467" max="12" man="1"/>
    <brk id="509" max="12" man="1"/>
    <brk id="541" max="12" man="1"/>
    <brk id="577" max="12" man="1"/>
    <brk id="607" max="12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indexed="49"/>
  </sheetPr>
  <dimension ref="A1:FT214"/>
  <sheetViews>
    <sheetView zoomScale="75" zoomScaleNormal="75" workbookViewId="0">
      <pane ySplit="5" topLeftCell="A6" activePane="bottomLeft" state="frozen"/>
      <selection pane="bottomLeft" activeCell="I202" sqref="I202:I211"/>
    </sheetView>
  </sheetViews>
  <sheetFormatPr defaultRowHeight="15" x14ac:dyDescent="0.2"/>
  <cols>
    <col min="1" max="1" width="24.28515625" customWidth="1"/>
    <col min="2" max="2" width="3.5703125" style="4" customWidth="1"/>
    <col min="3" max="3" width="20.7109375" style="5" customWidth="1"/>
    <col min="4" max="4" width="16.140625" customWidth="1"/>
    <col min="5" max="5" width="9.85546875" customWidth="1"/>
    <col min="6" max="6" width="8.42578125" style="6" customWidth="1"/>
    <col min="7" max="10" width="8.140625" customWidth="1"/>
    <col min="11" max="11" width="8.42578125" customWidth="1"/>
    <col min="12" max="13" width="6.42578125" customWidth="1"/>
    <col min="14" max="14" width="38.5703125" style="23" customWidth="1"/>
    <col min="15" max="15" width="19.7109375" customWidth="1"/>
    <col min="16" max="16" width="16.5703125" customWidth="1"/>
    <col min="256" max="256" width="24.28515625" customWidth="1"/>
    <col min="257" max="257" width="3.5703125" customWidth="1"/>
    <col min="258" max="258" width="20.7109375" customWidth="1"/>
    <col min="259" max="260" width="7.85546875" customWidth="1"/>
    <col min="261" max="261" width="8.5703125" customWidth="1"/>
    <col min="262" max="265" width="7.85546875" customWidth="1"/>
    <col min="266" max="267" width="6.42578125" customWidth="1"/>
    <col min="268" max="268" width="38.5703125" customWidth="1"/>
    <col min="269" max="270" width="7.140625" customWidth="1"/>
    <col min="271" max="271" width="19.7109375" customWidth="1"/>
    <col min="272" max="272" width="16.5703125" customWidth="1"/>
    <col min="512" max="512" width="24.28515625" customWidth="1"/>
    <col min="513" max="513" width="3.5703125" customWidth="1"/>
    <col min="514" max="514" width="20.7109375" customWidth="1"/>
    <col min="515" max="516" width="7.85546875" customWidth="1"/>
    <col min="517" max="517" width="8.5703125" customWidth="1"/>
    <col min="518" max="521" width="7.85546875" customWidth="1"/>
    <col min="522" max="523" width="6.42578125" customWidth="1"/>
    <col min="524" max="524" width="38.5703125" customWidth="1"/>
    <col min="525" max="526" width="7.140625" customWidth="1"/>
    <col min="527" max="527" width="19.7109375" customWidth="1"/>
    <col min="528" max="528" width="16.5703125" customWidth="1"/>
    <col min="768" max="768" width="24.28515625" customWidth="1"/>
    <col min="769" max="769" width="3.5703125" customWidth="1"/>
    <col min="770" max="770" width="20.7109375" customWidth="1"/>
    <col min="771" max="772" width="7.85546875" customWidth="1"/>
    <col min="773" max="773" width="8.5703125" customWidth="1"/>
    <col min="774" max="777" width="7.85546875" customWidth="1"/>
    <col min="778" max="779" width="6.42578125" customWidth="1"/>
    <col min="780" max="780" width="38.5703125" customWidth="1"/>
    <col min="781" max="782" width="7.140625" customWidth="1"/>
    <col min="783" max="783" width="19.7109375" customWidth="1"/>
    <col min="784" max="784" width="16.5703125" customWidth="1"/>
    <col min="1024" max="1024" width="24.28515625" customWidth="1"/>
    <col min="1025" max="1025" width="3.5703125" customWidth="1"/>
    <col min="1026" max="1026" width="20.7109375" customWidth="1"/>
    <col min="1027" max="1028" width="7.85546875" customWidth="1"/>
    <col min="1029" max="1029" width="8.5703125" customWidth="1"/>
    <col min="1030" max="1033" width="7.85546875" customWidth="1"/>
    <col min="1034" max="1035" width="6.42578125" customWidth="1"/>
    <col min="1036" max="1036" width="38.5703125" customWidth="1"/>
    <col min="1037" max="1038" width="7.140625" customWidth="1"/>
    <col min="1039" max="1039" width="19.7109375" customWidth="1"/>
    <col min="1040" max="1040" width="16.5703125" customWidth="1"/>
    <col min="1280" max="1280" width="24.28515625" customWidth="1"/>
    <col min="1281" max="1281" width="3.5703125" customWidth="1"/>
    <col min="1282" max="1282" width="20.7109375" customWidth="1"/>
    <col min="1283" max="1284" width="7.85546875" customWidth="1"/>
    <col min="1285" max="1285" width="8.5703125" customWidth="1"/>
    <col min="1286" max="1289" width="7.85546875" customWidth="1"/>
    <col min="1290" max="1291" width="6.42578125" customWidth="1"/>
    <col min="1292" max="1292" width="38.5703125" customWidth="1"/>
    <col min="1293" max="1294" width="7.140625" customWidth="1"/>
    <col min="1295" max="1295" width="19.7109375" customWidth="1"/>
    <col min="1296" max="1296" width="16.5703125" customWidth="1"/>
    <col min="1536" max="1536" width="24.28515625" customWidth="1"/>
    <col min="1537" max="1537" width="3.5703125" customWidth="1"/>
    <col min="1538" max="1538" width="20.7109375" customWidth="1"/>
    <col min="1539" max="1540" width="7.85546875" customWidth="1"/>
    <col min="1541" max="1541" width="8.5703125" customWidth="1"/>
    <col min="1542" max="1545" width="7.85546875" customWidth="1"/>
    <col min="1546" max="1547" width="6.42578125" customWidth="1"/>
    <col min="1548" max="1548" width="38.5703125" customWidth="1"/>
    <col min="1549" max="1550" width="7.140625" customWidth="1"/>
    <col min="1551" max="1551" width="19.7109375" customWidth="1"/>
    <col min="1552" max="1552" width="16.5703125" customWidth="1"/>
    <col min="1792" max="1792" width="24.28515625" customWidth="1"/>
    <col min="1793" max="1793" width="3.5703125" customWidth="1"/>
    <col min="1794" max="1794" width="20.7109375" customWidth="1"/>
    <col min="1795" max="1796" width="7.85546875" customWidth="1"/>
    <col min="1797" max="1797" width="8.5703125" customWidth="1"/>
    <col min="1798" max="1801" width="7.85546875" customWidth="1"/>
    <col min="1802" max="1803" width="6.42578125" customWidth="1"/>
    <col min="1804" max="1804" width="38.5703125" customWidth="1"/>
    <col min="1805" max="1806" width="7.140625" customWidth="1"/>
    <col min="1807" max="1807" width="19.7109375" customWidth="1"/>
    <col min="1808" max="1808" width="16.5703125" customWidth="1"/>
    <col min="2048" max="2048" width="24.28515625" customWidth="1"/>
    <col min="2049" max="2049" width="3.5703125" customWidth="1"/>
    <col min="2050" max="2050" width="20.7109375" customWidth="1"/>
    <col min="2051" max="2052" width="7.85546875" customWidth="1"/>
    <col min="2053" max="2053" width="8.5703125" customWidth="1"/>
    <col min="2054" max="2057" width="7.85546875" customWidth="1"/>
    <col min="2058" max="2059" width="6.42578125" customWidth="1"/>
    <col min="2060" max="2060" width="38.5703125" customWidth="1"/>
    <col min="2061" max="2062" width="7.140625" customWidth="1"/>
    <col min="2063" max="2063" width="19.7109375" customWidth="1"/>
    <col min="2064" max="2064" width="16.5703125" customWidth="1"/>
    <col min="2304" max="2304" width="24.28515625" customWidth="1"/>
    <col min="2305" max="2305" width="3.5703125" customWidth="1"/>
    <col min="2306" max="2306" width="20.7109375" customWidth="1"/>
    <col min="2307" max="2308" width="7.85546875" customWidth="1"/>
    <col min="2309" max="2309" width="8.5703125" customWidth="1"/>
    <col min="2310" max="2313" width="7.85546875" customWidth="1"/>
    <col min="2314" max="2315" width="6.42578125" customWidth="1"/>
    <col min="2316" max="2316" width="38.5703125" customWidth="1"/>
    <col min="2317" max="2318" width="7.140625" customWidth="1"/>
    <col min="2319" max="2319" width="19.7109375" customWidth="1"/>
    <col min="2320" max="2320" width="16.5703125" customWidth="1"/>
    <col min="2560" max="2560" width="24.28515625" customWidth="1"/>
    <col min="2561" max="2561" width="3.5703125" customWidth="1"/>
    <col min="2562" max="2562" width="20.7109375" customWidth="1"/>
    <col min="2563" max="2564" width="7.85546875" customWidth="1"/>
    <col min="2565" max="2565" width="8.5703125" customWidth="1"/>
    <col min="2566" max="2569" width="7.85546875" customWidth="1"/>
    <col min="2570" max="2571" width="6.42578125" customWidth="1"/>
    <col min="2572" max="2572" width="38.5703125" customWidth="1"/>
    <col min="2573" max="2574" width="7.140625" customWidth="1"/>
    <col min="2575" max="2575" width="19.7109375" customWidth="1"/>
    <col min="2576" max="2576" width="16.5703125" customWidth="1"/>
    <col min="2816" max="2816" width="24.28515625" customWidth="1"/>
    <col min="2817" max="2817" width="3.5703125" customWidth="1"/>
    <col min="2818" max="2818" width="20.7109375" customWidth="1"/>
    <col min="2819" max="2820" width="7.85546875" customWidth="1"/>
    <col min="2821" max="2821" width="8.5703125" customWidth="1"/>
    <col min="2822" max="2825" width="7.85546875" customWidth="1"/>
    <col min="2826" max="2827" width="6.42578125" customWidth="1"/>
    <col min="2828" max="2828" width="38.5703125" customWidth="1"/>
    <col min="2829" max="2830" width="7.140625" customWidth="1"/>
    <col min="2831" max="2831" width="19.7109375" customWidth="1"/>
    <col min="2832" max="2832" width="16.5703125" customWidth="1"/>
    <col min="3072" max="3072" width="24.28515625" customWidth="1"/>
    <col min="3073" max="3073" width="3.5703125" customWidth="1"/>
    <col min="3074" max="3074" width="20.7109375" customWidth="1"/>
    <col min="3075" max="3076" width="7.85546875" customWidth="1"/>
    <col min="3077" max="3077" width="8.5703125" customWidth="1"/>
    <col min="3078" max="3081" width="7.85546875" customWidth="1"/>
    <col min="3082" max="3083" width="6.42578125" customWidth="1"/>
    <col min="3084" max="3084" width="38.5703125" customWidth="1"/>
    <col min="3085" max="3086" width="7.140625" customWidth="1"/>
    <col min="3087" max="3087" width="19.7109375" customWidth="1"/>
    <col min="3088" max="3088" width="16.5703125" customWidth="1"/>
    <col min="3328" max="3328" width="24.28515625" customWidth="1"/>
    <col min="3329" max="3329" width="3.5703125" customWidth="1"/>
    <col min="3330" max="3330" width="20.7109375" customWidth="1"/>
    <col min="3331" max="3332" width="7.85546875" customWidth="1"/>
    <col min="3333" max="3333" width="8.5703125" customWidth="1"/>
    <col min="3334" max="3337" width="7.85546875" customWidth="1"/>
    <col min="3338" max="3339" width="6.42578125" customWidth="1"/>
    <col min="3340" max="3340" width="38.5703125" customWidth="1"/>
    <col min="3341" max="3342" width="7.140625" customWidth="1"/>
    <col min="3343" max="3343" width="19.7109375" customWidth="1"/>
    <col min="3344" max="3344" width="16.5703125" customWidth="1"/>
    <col min="3584" max="3584" width="24.28515625" customWidth="1"/>
    <col min="3585" max="3585" width="3.5703125" customWidth="1"/>
    <col min="3586" max="3586" width="20.7109375" customWidth="1"/>
    <col min="3587" max="3588" width="7.85546875" customWidth="1"/>
    <col min="3589" max="3589" width="8.5703125" customWidth="1"/>
    <col min="3590" max="3593" width="7.85546875" customWidth="1"/>
    <col min="3594" max="3595" width="6.42578125" customWidth="1"/>
    <col min="3596" max="3596" width="38.5703125" customWidth="1"/>
    <col min="3597" max="3598" width="7.140625" customWidth="1"/>
    <col min="3599" max="3599" width="19.7109375" customWidth="1"/>
    <col min="3600" max="3600" width="16.5703125" customWidth="1"/>
    <col min="3840" max="3840" width="24.28515625" customWidth="1"/>
    <col min="3841" max="3841" width="3.5703125" customWidth="1"/>
    <col min="3842" max="3842" width="20.7109375" customWidth="1"/>
    <col min="3843" max="3844" width="7.85546875" customWidth="1"/>
    <col min="3845" max="3845" width="8.5703125" customWidth="1"/>
    <col min="3846" max="3849" width="7.85546875" customWidth="1"/>
    <col min="3850" max="3851" width="6.42578125" customWidth="1"/>
    <col min="3852" max="3852" width="38.5703125" customWidth="1"/>
    <col min="3853" max="3854" width="7.140625" customWidth="1"/>
    <col min="3855" max="3855" width="19.7109375" customWidth="1"/>
    <col min="3856" max="3856" width="16.5703125" customWidth="1"/>
    <col min="4096" max="4096" width="24.28515625" customWidth="1"/>
    <col min="4097" max="4097" width="3.5703125" customWidth="1"/>
    <col min="4098" max="4098" width="20.7109375" customWidth="1"/>
    <col min="4099" max="4100" width="7.85546875" customWidth="1"/>
    <col min="4101" max="4101" width="8.5703125" customWidth="1"/>
    <col min="4102" max="4105" width="7.85546875" customWidth="1"/>
    <col min="4106" max="4107" width="6.42578125" customWidth="1"/>
    <col min="4108" max="4108" width="38.5703125" customWidth="1"/>
    <col min="4109" max="4110" width="7.140625" customWidth="1"/>
    <col min="4111" max="4111" width="19.7109375" customWidth="1"/>
    <col min="4112" max="4112" width="16.5703125" customWidth="1"/>
    <col min="4352" max="4352" width="24.28515625" customWidth="1"/>
    <col min="4353" max="4353" width="3.5703125" customWidth="1"/>
    <col min="4354" max="4354" width="20.7109375" customWidth="1"/>
    <col min="4355" max="4356" width="7.85546875" customWidth="1"/>
    <col min="4357" max="4357" width="8.5703125" customWidth="1"/>
    <col min="4358" max="4361" width="7.85546875" customWidth="1"/>
    <col min="4362" max="4363" width="6.42578125" customWidth="1"/>
    <col min="4364" max="4364" width="38.5703125" customWidth="1"/>
    <col min="4365" max="4366" width="7.140625" customWidth="1"/>
    <col min="4367" max="4367" width="19.7109375" customWidth="1"/>
    <col min="4368" max="4368" width="16.5703125" customWidth="1"/>
    <col min="4608" max="4608" width="24.28515625" customWidth="1"/>
    <col min="4609" max="4609" width="3.5703125" customWidth="1"/>
    <col min="4610" max="4610" width="20.7109375" customWidth="1"/>
    <col min="4611" max="4612" width="7.85546875" customWidth="1"/>
    <col min="4613" max="4613" width="8.5703125" customWidth="1"/>
    <col min="4614" max="4617" width="7.85546875" customWidth="1"/>
    <col min="4618" max="4619" width="6.42578125" customWidth="1"/>
    <col min="4620" max="4620" width="38.5703125" customWidth="1"/>
    <col min="4621" max="4622" width="7.140625" customWidth="1"/>
    <col min="4623" max="4623" width="19.7109375" customWidth="1"/>
    <col min="4624" max="4624" width="16.5703125" customWidth="1"/>
    <col min="4864" max="4864" width="24.28515625" customWidth="1"/>
    <col min="4865" max="4865" width="3.5703125" customWidth="1"/>
    <col min="4866" max="4866" width="20.7109375" customWidth="1"/>
    <col min="4867" max="4868" width="7.85546875" customWidth="1"/>
    <col min="4869" max="4869" width="8.5703125" customWidth="1"/>
    <col min="4870" max="4873" width="7.85546875" customWidth="1"/>
    <col min="4874" max="4875" width="6.42578125" customWidth="1"/>
    <col min="4876" max="4876" width="38.5703125" customWidth="1"/>
    <col min="4877" max="4878" width="7.140625" customWidth="1"/>
    <col min="4879" max="4879" width="19.7109375" customWidth="1"/>
    <col min="4880" max="4880" width="16.5703125" customWidth="1"/>
    <col min="5120" max="5120" width="24.28515625" customWidth="1"/>
    <col min="5121" max="5121" width="3.5703125" customWidth="1"/>
    <col min="5122" max="5122" width="20.7109375" customWidth="1"/>
    <col min="5123" max="5124" width="7.85546875" customWidth="1"/>
    <col min="5125" max="5125" width="8.5703125" customWidth="1"/>
    <col min="5126" max="5129" width="7.85546875" customWidth="1"/>
    <col min="5130" max="5131" width="6.42578125" customWidth="1"/>
    <col min="5132" max="5132" width="38.5703125" customWidth="1"/>
    <col min="5133" max="5134" width="7.140625" customWidth="1"/>
    <col min="5135" max="5135" width="19.7109375" customWidth="1"/>
    <col min="5136" max="5136" width="16.5703125" customWidth="1"/>
    <col min="5376" max="5376" width="24.28515625" customWidth="1"/>
    <col min="5377" max="5377" width="3.5703125" customWidth="1"/>
    <col min="5378" max="5378" width="20.7109375" customWidth="1"/>
    <col min="5379" max="5380" width="7.85546875" customWidth="1"/>
    <col min="5381" max="5381" width="8.5703125" customWidth="1"/>
    <col min="5382" max="5385" width="7.85546875" customWidth="1"/>
    <col min="5386" max="5387" width="6.42578125" customWidth="1"/>
    <col min="5388" max="5388" width="38.5703125" customWidth="1"/>
    <col min="5389" max="5390" width="7.140625" customWidth="1"/>
    <col min="5391" max="5391" width="19.7109375" customWidth="1"/>
    <col min="5392" max="5392" width="16.5703125" customWidth="1"/>
    <col min="5632" max="5632" width="24.28515625" customWidth="1"/>
    <col min="5633" max="5633" width="3.5703125" customWidth="1"/>
    <col min="5634" max="5634" width="20.7109375" customWidth="1"/>
    <col min="5635" max="5636" width="7.85546875" customWidth="1"/>
    <col min="5637" max="5637" width="8.5703125" customWidth="1"/>
    <col min="5638" max="5641" width="7.85546875" customWidth="1"/>
    <col min="5642" max="5643" width="6.42578125" customWidth="1"/>
    <col min="5644" max="5644" width="38.5703125" customWidth="1"/>
    <col min="5645" max="5646" width="7.140625" customWidth="1"/>
    <col min="5647" max="5647" width="19.7109375" customWidth="1"/>
    <col min="5648" max="5648" width="16.5703125" customWidth="1"/>
    <col min="5888" max="5888" width="24.28515625" customWidth="1"/>
    <col min="5889" max="5889" width="3.5703125" customWidth="1"/>
    <col min="5890" max="5890" width="20.7109375" customWidth="1"/>
    <col min="5891" max="5892" width="7.85546875" customWidth="1"/>
    <col min="5893" max="5893" width="8.5703125" customWidth="1"/>
    <col min="5894" max="5897" width="7.85546875" customWidth="1"/>
    <col min="5898" max="5899" width="6.42578125" customWidth="1"/>
    <col min="5900" max="5900" width="38.5703125" customWidth="1"/>
    <col min="5901" max="5902" width="7.140625" customWidth="1"/>
    <col min="5903" max="5903" width="19.7109375" customWidth="1"/>
    <col min="5904" max="5904" width="16.5703125" customWidth="1"/>
    <col min="6144" max="6144" width="24.28515625" customWidth="1"/>
    <col min="6145" max="6145" width="3.5703125" customWidth="1"/>
    <col min="6146" max="6146" width="20.7109375" customWidth="1"/>
    <col min="6147" max="6148" width="7.85546875" customWidth="1"/>
    <col min="6149" max="6149" width="8.5703125" customWidth="1"/>
    <col min="6150" max="6153" width="7.85546875" customWidth="1"/>
    <col min="6154" max="6155" width="6.42578125" customWidth="1"/>
    <col min="6156" max="6156" width="38.5703125" customWidth="1"/>
    <col min="6157" max="6158" width="7.140625" customWidth="1"/>
    <col min="6159" max="6159" width="19.7109375" customWidth="1"/>
    <col min="6160" max="6160" width="16.5703125" customWidth="1"/>
    <col min="6400" max="6400" width="24.28515625" customWidth="1"/>
    <col min="6401" max="6401" width="3.5703125" customWidth="1"/>
    <col min="6402" max="6402" width="20.7109375" customWidth="1"/>
    <col min="6403" max="6404" width="7.85546875" customWidth="1"/>
    <col min="6405" max="6405" width="8.5703125" customWidth="1"/>
    <col min="6406" max="6409" width="7.85546875" customWidth="1"/>
    <col min="6410" max="6411" width="6.42578125" customWidth="1"/>
    <col min="6412" max="6412" width="38.5703125" customWidth="1"/>
    <col min="6413" max="6414" width="7.140625" customWidth="1"/>
    <col min="6415" max="6415" width="19.7109375" customWidth="1"/>
    <col min="6416" max="6416" width="16.5703125" customWidth="1"/>
    <col min="6656" max="6656" width="24.28515625" customWidth="1"/>
    <col min="6657" max="6657" width="3.5703125" customWidth="1"/>
    <col min="6658" max="6658" width="20.7109375" customWidth="1"/>
    <col min="6659" max="6660" width="7.85546875" customWidth="1"/>
    <col min="6661" max="6661" width="8.5703125" customWidth="1"/>
    <col min="6662" max="6665" width="7.85546875" customWidth="1"/>
    <col min="6666" max="6667" width="6.42578125" customWidth="1"/>
    <col min="6668" max="6668" width="38.5703125" customWidth="1"/>
    <col min="6669" max="6670" width="7.140625" customWidth="1"/>
    <col min="6671" max="6671" width="19.7109375" customWidth="1"/>
    <col min="6672" max="6672" width="16.5703125" customWidth="1"/>
    <col min="6912" max="6912" width="24.28515625" customWidth="1"/>
    <col min="6913" max="6913" width="3.5703125" customWidth="1"/>
    <col min="6914" max="6914" width="20.7109375" customWidth="1"/>
    <col min="6915" max="6916" width="7.85546875" customWidth="1"/>
    <col min="6917" max="6917" width="8.5703125" customWidth="1"/>
    <col min="6918" max="6921" width="7.85546875" customWidth="1"/>
    <col min="6922" max="6923" width="6.42578125" customWidth="1"/>
    <col min="6924" max="6924" width="38.5703125" customWidth="1"/>
    <col min="6925" max="6926" width="7.140625" customWidth="1"/>
    <col min="6927" max="6927" width="19.7109375" customWidth="1"/>
    <col min="6928" max="6928" width="16.5703125" customWidth="1"/>
    <col min="7168" max="7168" width="24.28515625" customWidth="1"/>
    <col min="7169" max="7169" width="3.5703125" customWidth="1"/>
    <col min="7170" max="7170" width="20.7109375" customWidth="1"/>
    <col min="7171" max="7172" width="7.85546875" customWidth="1"/>
    <col min="7173" max="7173" width="8.5703125" customWidth="1"/>
    <col min="7174" max="7177" width="7.85546875" customWidth="1"/>
    <col min="7178" max="7179" width="6.42578125" customWidth="1"/>
    <col min="7180" max="7180" width="38.5703125" customWidth="1"/>
    <col min="7181" max="7182" width="7.140625" customWidth="1"/>
    <col min="7183" max="7183" width="19.7109375" customWidth="1"/>
    <col min="7184" max="7184" width="16.5703125" customWidth="1"/>
    <col min="7424" max="7424" width="24.28515625" customWidth="1"/>
    <col min="7425" max="7425" width="3.5703125" customWidth="1"/>
    <col min="7426" max="7426" width="20.7109375" customWidth="1"/>
    <col min="7427" max="7428" width="7.85546875" customWidth="1"/>
    <col min="7429" max="7429" width="8.5703125" customWidth="1"/>
    <col min="7430" max="7433" width="7.85546875" customWidth="1"/>
    <col min="7434" max="7435" width="6.42578125" customWidth="1"/>
    <col min="7436" max="7436" width="38.5703125" customWidth="1"/>
    <col min="7437" max="7438" width="7.140625" customWidth="1"/>
    <col min="7439" max="7439" width="19.7109375" customWidth="1"/>
    <col min="7440" max="7440" width="16.5703125" customWidth="1"/>
    <col min="7680" max="7680" width="24.28515625" customWidth="1"/>
    <col min="7681" max="7681" width="3.5703125" customWidth="1"/>
    <col min="7682" max="7682" width="20.7109375" customWidth="1"/>
    <col min="7683" max="7684" width="7.85546875" customWidth="1"/>
    <col min="7685" max="7685" width="8.5703125" customWidth="1"/>
    <col min="7686" max="7689" width="7.85546875" customWidth="1"/>
    <col min="7690" max="7691" width="6.42578125" customWidth="1"/>
    <col min="7692" max="7692" width="38.5703125" customWidth="1"/>
    <col min="7693" max="7694" width="7.140625" customWidth="1"/>
    <col min="7695" max="7695" width="19.7109375" customWidth="1"/>
    <col min="7696" max="7696" width="16.5703125" customWidth="1"/>
    <col min="7936" max="7936" width="24.28515625" customWidth="1"/>
    <col min="7937" max="7937" width="3.5703125" customWidth="1"/>
    <col min="7938" max="7938" width="20.7109375" customWidth="1"/>
    <col min="7939" max="7940" width="7.85546875" customWidth="1"/>
    <col min="7941" max="7941" width="8.5703125" customWidth="1"/>
    <col min="7942" max="7945" width="7.85546875" customWidth="1"/>
    <col min="7946" max="7947" width="6.42578125" customWidth="1"/>
    <col min="7948" max="7948" width="38.5703125" customWidth="1"/>
    <col min="7949" max="7950" width="7.140625" customWidth="1"/>
    <col min="7951" max="7951" width="19.7109375" customWidth="1"/>
    <col min="7952" max="7952" width="16.5703125" customWidth="1"/>
    <col min="8192" max="8192" width="24.28515625" customWidth="1"/>
    <col min="8193" max="8193" width="3.5703125" customWidth="1"/>
    <col min="8194" max="8194" width="20.7109375" customWidth="1"/>
    <col min="8195" max="8196" width="7.85546875" customWidth="1"/>
    <col min="8197" max="8197" width="8.5703125" customWidth="1"/>
    <col min="8198" max="8201" width="7.85546875" customWidth="1"/>
    <col min="8202" max="8203" width="6.42578125" customWidth="1"/>
    <col min="8204" max="8204" width="38.5703125" customWidth="1"/>
    <col min="8205" max="8206" width="7.140625" customWidth="1"/>
    <col min="8207" max="8207" width="19.7109375" customWidth="1"/>
    <col min="8208" max="8208" width="16.5703125" customWidth="1"/>
    <col min="8448" max="8448" width="24.28515625" customWidth="1"/>
    <col min="8449" max="8449" width="3.5703125" customWidth="1"/>
    <col min="8450" max="8450" width="20.7109375" customWidth="1"/>
    <col min="8451" max="8452" width="7.85546875" customWidth="1"/>
    <col min="8453" max="8453" width="8.5703125" customWidth="1"/>
    <col min="8454" max="8457" width="7.85546875" customWidth="1"/>
    <col min="8458" max="8459" width="6.42578125" customWidth="1"/>
    <col min="8460" max="8460" width="38.5703125" customWidth="1"/>
    <col min="8461" max="8462" width="7.140625" customWidth="1"/>
    <col min="8463" max="8463" width="19.7109375" customWidth="1"/>
    <col min="8464" max="8464" width="16.5703125" customWidth="1"/>
    <col min="8704" max="8704" width="24.28515625" customWidth="1"/>
    <col min="8705" max="8705" width="3.5703125" customWidth="1"/>
    <col min="8706" max="8706" width="20.7109375" customWidth="1"/>
    <col min="8707" max="8708" width="7.85546875" customWidth="1"/>
    <col min="8709" max="8709" width="8.5703125" customWidth="1"/>
    <col min="8710" max="8713" width="7.85546875" customWidth="1"/>
    <col min="8714" max="8715" width="6.42578125" customWidth="1"/>
    <col min="8716" max="8716" width="38.5703125" customWidth="1"/>
    <col min="8717" max="8718" width="7.140625" customWidth="1"/>
    <col min="8719" max="8719" width="19.7109375" customWidth="1"/>
    <col min="8720" max="8720" width="16.5703125" customWidth="1"/>
    <col min="8960" max="8960" width="24.28515625" customWidth="1"/>
    <col min="8961" max="8961" width="3.5703125" customWidth="1"/>
    <col min="8962" max="8962" width="20.7109375" customWidth="1"/>
    <col min="8963" max="8964" width="7.85546875" customWidth="1"/>
    <col min="8965" max="8965" width="8.5703125" customWidth="1"/>
    <col min="8966" max="8969" width="7.85546875" customWidth="1"/>
    <col min="8970" max="8971" width="6.42578125" customWidth="1"/>
    <col min="8972" max="8972" width="38.5703125" customWidth="1"/>
    <col min="8973" max="8974" width="7.140625" customWidth="1"/>
    <col min="8975" max="8975" width="19.7109375" customWidth="1"/>
    <col min="8976" max="8976" width="16.5703125" customWidth="1"/>
    <col min="9216" max="9216" width="24.28515625" customWidth="1"/>
    <col min="9217" max="9217" width="3.5703125" customWidth="1"/>
    <col min="9218" max="9218" width="20.7109375" customWidth="1"/>
    <col min="9219" max="9220" width="7.85546875" customWidth="1"/>
    <col min="9221" max="9221" width="8.5703125" customWidth="1"/>
    <col min="9222" max="9225" width="7.85546875" customWidth="1"/>
    <col min="9226" max="9227" width="6.42578125" customWidth="1"/>
    <col min="9228" max="9228" width="38.5703125" customWidth="1"/>
    <col min="9229" max="9230" width="7.140625" customWidth="1"/>
    <col min="9231" max="9231" width="19.7109375" customWidth="1"/>
    <col min="9232" max="9232" width="16.5703125" customWidth="1"/>
    <col min="9472" max="9472" width="24.28515625" customWidth="1"/>
    <col min="9473" max="9473" width="3.5703125" customWidth="1"/>
    <col min="9474" max="9474" width="20.7109375" customWidth="1"/>
    <col min="9475" max="9476" width="7.85546875" customWidth="1"/>
    <col min="9477" max="9477" width="8.5703125" customWidth="1"/>
    <col min="9478" max="9481" width="7.85546875" customWidth="1"/>
    <col min="9482" max="9483" width="6.42578125" customWidth="1"/>
    <col min="9484" max="9484" width="38.5703125" customWidth="1"/>
    <col min="9485" max="9486" width="7.140625" customWidth="1"/>
    <col min="9487" max="9487" width="19.7109375" customWidth="1"/>
    <col min="9488" max="9488" width="16.5703125" customWidth="1"/>
    <col min="9728" max="9728" width="24.28515625" customWidth="1"/>
    <col min="9729" max="9729" width="3.5703125" customWidth="1"/>
    <col min="9730" max="9730" width="20.7109375" customWidth="1"/>
    <col min="9731" max="9732" width="7.85546875" customWidth="1"/>
    <col min="9733" max="9733" width="8.5703125" customWidth="1"/>
    <col min="9734" max="9737" width="7.85546875" customWidth="1"/>
    <col min="9738" max="9739" width="6.42578125" customWidth="1"/>
    <col min="9740" max="9740" width="38.5703125" customWidth="1"/>
    <col min="9741" max="9742" width="7.140625" customWidth="1"/>
    <col min="9743" max="9743" width="19.7109375" customWidth="1"/>
    <col min="9744" max="9744" width="16.5703125" customWidth="1"/>
    <col min="9984" max="9984" width="24.28515625" customWidth="1"/>
    <col min="9985" max="9985" width="3.5703125" customWidth="1"/>
    <col min="9986" max="9986" width="20.7109375" customWidth="1"/>
    <col min="9987" max="9988" width="7.85546875" customWidth="1"/>
    <col min="9989" max="9989" width="8.5703125" customWidth="1"/>
    <col min="9990" max="9993" width="7.85546875" customWidth="1"/>
    <col min="9994" max="9995" width="6.42578125" customWidth="1"/>
    <col min="9996" max="9996" width="38.5703125" customWidth="1"/>
    <col min="9997" max="9998" width="7.140625" customWidth="1"/>
    <col min="9999" max="9999" width="19.7109375" customWidth="1"/>
    <col min="10000" max="10000" width="16.5703125" customWidth="1"/>
    <col min="10240" max="10240" width="24.28515625" customWidth="1"/>
    <col min="10241" max="10241" width="3.5703125" customWidth="1"/>
    <col min="10242" max="10242" width="20.7109375" customWidth="1"/>
    <col min="10243" max="10244" width="7.85546875" customWidth="1"/>
    <col min="10245" max="10245" width="8.5703125" customWidth="1"/>
    <col min="10246" max="10249" width="7.85546875" customWidth="1"/>
    <col min="10250" max="10251" width="6.42578125" customWidth="1"/>
    <col min="10252" max="10252" width="38.5703125" customWidth="1"/>
    <col min="10253" max="10254" width="7.140625" customWidth="1"/>
    <col min="10255" max="10255" width="19.7109375" customWidth="1"/>
    <col min="10256" max="10256" width="16.5703125" customWidth="1"/>
    <col min="10496" max="10496" width="24.28515625" customWidth="1"/>
    <col min="10497" max="10497" width="3.5703125" customWidth="1"/>
    <col min="10498" max="10498" width="20.7109375" customWidth="1"/>
    <col min="10499" max="10500" width="7.85546875" customWidth="1"/>
    <col min="10501" max="10501" width="8.5703125" customWidth="1"/>
    <col min="10502" max="10505" width="7.85546875" customWidth="1"/>
    <col min="10506" max="10507" width="6.42578125" customWidth="1"/>
    <col min="10508" max="10508" width="38.5703125" customWidth="1"/>
    <col min="10509" max="10510" width="7.140625" customWidth="1"/>
    <col min="10511" max="10511" width="19.7109375" customWidth="1"/>
    <col min="10512" max="10512" width="16.5703125" customWidth="1"/>
    <col min="10752" max="10752" width="24.28515625" customWidth="1"/>
    <col min="10753" max="10753" width="3.5703125" customWidth="1"/>
    <col min="10754" max="10754" width="20.7109375" customWidth="1"/>
    <col min="10755" max="10756" width="7.85546875" customWidth="1"/>
    <col min="10757" max="10757" width="8.5703125" customWidth="1"/>
    <col min="10758" max="10761" width="7.85546875" customWidth="1"/>
    <col min="10762" max="10763" width="6.42578125" customWidth="1"/>
    <col min="10764" max="10764" width="38.5703125" customWidth="1"/>
    <col min="10765" max="10766" width="7.140625" customWidth="1"/>
    <col min="10767" max="10767" width="19.7109375" customWidth="1"/>
    <col min="10768" max="10768" width="16.5703125" customWidth="1"/>
    <col min="11008" max="11008" width="24.28515625" customWidth="1"/>
    <col min="11009" max="11009" width="3.5703125" customWidth="1"/>
    <col min="11010" max="11010" width="20.7109375" customWidth="1"/>
    <col min="11011" max="11012" width="7.85546875" customWidth="1"/>
    <col min="11013" max="11013" width="8.5703125" customWidth="1"/>
    <col min="11014" max="11017" width="7.85546875" customWidth="1"/>
    <col min="11018" max="11019" width="6.42578125" customWidth="1"/>
    <col min="11020" max="11020" width="38.5703125" customWidth="1"/>
    <col min="11021" max="11022" width="7.140625" customWidth="1"/>
    <col min="11023" max="11023" width="19.7109375" customWidth="1"/>
    <col min="11024" max="11024" width="16.5703125" customWidth="1"/>
    <col min="11264" max="11264" width="24.28515625" customWidth="1"/>
    <col min="11265" max="11265" width="3.5703125" customWidth="1"/>
    <col min="11266" max="11266" width="20.7109375" customWidth="1"/>
    <col min="11267" max="11268" width="7.85546875" customWidth="1"/>
    <col min="11269" max="11269" width="8.5703125" customWidth="1"/>
    <col min="11270" max="11273" width="7.85546875" customWidth="1"/>
    <col min="11274" max="11275" width="6.42578125" customWidth="1"/>
    <col min="11276" max="11276" width="38.5703125" customWidth="1"/>
    <col min="11277" max="11278" width="7.140625" customWidth="1"/>
    <col min="11279" max="11279" width="19.7109375" customWidth="1"/>
    <col min="11280" max="11280" width="16.5703125" customWidth="1"/>
    <col min="11520" max="11520" width="24.28515625" customWidth="1"/>
    <col min="11521" max="11521" width="3.5703125" customWidth="1"/>
    <col min="11522" max="11522" width="20.7109375" customWidth="1"/>
    <col min="11523" max="11524" width="7.85546875" customWidth="1"/>
    <col min="11525" max="11525" width="8.5703125" customWidth="1"/>
    <col min="11526" max="11529" width="7.85546875" customWidth="1"/>
    <col min="11530" max="11531" width="6.42578125" customWidth="1"/>
    <col min="11532" max="11532" width="38.5703125" customWidth="1"/>
    <col min="11533" max="11534" width="7.140625" customWidth="1"/>
    <col min="11535" max="11535" width="19.7109375" customWidth="1"/>
    <col min="11536" max="11536" width="16.5703125" customWidth="1"/>
    <col min="11776" max="11776" width="24.28515625" customWidth="1"/>
    <col min="11777" max="11777" width="3.5703125" customWidth="1"/>
    <col min="11778" max="11778" width="20.7109375" customWidth="1"/>
    <col min="11779" max="11780" width="7.85546875" customWidth="1"/>
    <col min="11781" max="11781" width="8.5703125" customWidth="1"/>
    <col min="11782" max="11785" width="7.85546875" customWidth="1"/>
    <col min="11786" max="11787" width="6.42578125" customWidth="1"/>
    <col min="11788" max="11788" width="38.5703125" customWidth="1"/>
    <col min="11789" max="11790" width="7.140625" customWidth="1"/>
    <col min="11791" max="11791" width="19.7109375" customWidth="1"/>
    <col min="11792" max="11792" width="16.5703125" customWidth="1"/>
    <col min="12032" max="12032" width="24.28515625" customWidth="1"/>
    <col min="12033" max="12033" width="3.5703125" customWidth="1"/>
    <col min="12034" max="12034" width="20.7109375" customWidth="1"/>
    <col min="12035" max="12036" width="7.85546875" customWidth="1"/>
    <col min="12037" max="12037" width="8.5703125" customWidth="1"/>
    <col min="12038" max="12041" width="7.85546875" customWidth="1"/>
    <col min="12042" max="12043" width="6.42578125" customWidth="1"/>
    <col min="12044" max="12044" width="38.5703125" customWidth="1"/>
    <col min="12045" max="12046" width="7.140625" customWidth="1"/>
    <col min="12047" max="12047" width="19.7109375" customWidth="1"/>
    <col min="12048" max="12048" width="16.5703125" customWidth="1"/>
    <col min="12288" max="12288" width="24.28515625" customWidth="1"/>
    <col min="12289" max="12289" width="3.5703125" customWidth="1"/>
    <col min="12290" max="12290" width="20.7109375" customWidth="1"/>
    <col min="12291" max="12292" width="7.85546875" customWidth="1"/>
    <col min="12293" max="12293" width="8.5703125" customWidth="1"/>
    <col min="12294" max="12297" width="7.85546875" customWidth="1"/>
    <col min="12298" max="12299" width="6.42578125" customWidth="1"/>
    <col min="12300" max="12300" width="38.5703125" customWidth="1"/>
    <col min="12301" max="12302" width="7.140625" customWidth="1"/>
    <col min="12303" max="12303" width="19.7109375" customWidth="1"/>
    <col min="12304" max="12304" width="16.5703125" customWidth="1"/>
    <col min="12544" max="12544" width="24.28515625" customWidth="1"/>
    <col min="12545" max="12545" width="3.5703125" customWidth="1"/>
    <col min="12546" max="12546" width="20.7109375" customWidth="1"/>
    <col min="12547" max="12548" width="7.85546875" customWidth="1"/>
    <col min="12549" max="12549" width="8.5703125" customWidth="1"/>
    <col min="12550" max="12553" width="7.85546875" customWidth="1"/>
    <col min="12554" max="12555" width="6.42578125" customWidth="1"/>
    <col min="12556" max="12556" width="38.5703125" customWidth="1"/>
    <col min="12557" max="12558" width="7.140625" customWidth="1"/>
    <col min="12559" max="12559" width="19.7109375" customWidth="1"/>
    <col min="12560" max="12560" width="16.5703125" customWidth="1"/>
    <col min="12800" max="12800" width="24.28515625" customWidth="1"/>
    <col min="12801" max="12801" width="3.5703125" customWidth="1"/>
    <col min="12802" max="12802" width="20.7109375" customWidth="1"/>
    <col min="12803" max="12804" width="7.85546875" customWidth="1"/>
    <col min="12805" max="12805" width="8.5703125" customWidth="1"/>
    <col min="12806" max="12809" width="7.85546875" customWidth="1"/>
    <col min="12810" max="12811" width="6.42578125" customWidth="1"/>
    <col min="12812" max="12812" width="38.5703125" customWidth="1"/>
    <col min="12813" max="12814" width="7.140625" customWidth="1"/>
    <col min="12815" max="12815" width="19.7109375" customWidth="1"/>
    <col min="12816" max="12816" width="16.5703125" customWidth="1"/>
    <col min="13056" max="13056" width="24.28515625" customWidth="1"/>
    <col min="13057" max="13057" width="3.5703125" customWidth="1"/>
    <col min="13058" max="13058" width="20.7109375" customWidth="1"/>
    <col min="13059" max="13060" width="7.85546875" customWidth="1"/>
    <col min="13061" max="13061" width="8.5703125" customWidth="1"/>
    <col min="13062" max="13065" width="7.85546875" customWidth="1"/>
    <col min="13066" max="13067" width="6.42578125" customWidth="1"/>
    <col min="13068" max="13068" width="38.5703125" customWidth="1"/>
    <col min="13069" max="13070" width="7.140625" customWidth="1"/>
    <col min="13071" max="13071" width="19.7109375" customWidth="1"/>
    <col min="13072" max="13072" width="16.5703125" customWidth="1"/>
    <col min="13312" max="13312" width="24.28515625" customWidth="1"/>
    <col min="13313" max="13313" width="3.5703125" customWidth="1"/>
    <col min="13314" max="13314" width="20.7109375" customWidth="1"/>
    <col min="13315" max="13316" width="7.85546875" customWidth="1"/>
    <col min="13317" max="13317" width="8.5703125" customWidth="1"/>
    <col min="13318" max="13321" width="7.85546875" customWidth="1"/>
    <col min="13322" max="13323" width="6.42578125" customWidth="1"/>
    <col min="13324" max="13324" width="38.5703125" customWidth="1"/>
    <col min="13325" max="13326" width="7.140625" customWidth="1"/>
    <col min="13327" max="13327" width="19.7109375" customWidth="1"/>
    <col min="13328" max="13328" width="16.5703125" customWidth="1"/>
    <col min="13568" max="13568" width="24.28515625" customWidth="1"/>
    <col min="13569" max="13569" width="3.5703125" customWidth="1"/>
    <col min="13570" max="13570" width="20.7109375" customWidth="1"/>
    <col min="13571" max="13572" width="7.85546875" customWidth="1"/>
    <col min="13573" max="13573" width="8.5703125" customWidth="1"/>
    <col min="13574" max="13577" width="7.85546875" customWidth="1"/>
    <col min="13578" max="13579" width="6.42578125" customWidth="1"/>
    <col min="13580" max="13580" width="38.5703125" customWidth="1"/>
    <col min="13581" max="13582" width="7.140625" customWidth="1"/>
    <col min="13583" max="13583" width="19.7109375" customWidth="1"/>
    <col min="13584" max="13584" width="16.5703125" customWidth="1"/>
    <col min="13824" max="13824" width="24.28515625" customWidth="1"/>
    <col min="13825" max="13825" width="3.5703125" customWidth="1"/>
    <col min="13826" max="13826" width="20.7109375" customWidth="1"/>
    <col min="13827" max="13828" width="7.85546875" customWidth="1"/>
    <col min="13829" max="13829" width="8.5703125" customWidth="1"/>
    <col min="13830" max="13833" width="7.85546875" customWidth="1"/>
    <col min="13834" max="13835" width="6.42578125" customWidth="1"/>
    <col min="13836" max="13836" width="38.5703125" customWidth="1"/>
    <col min="13837" max="13838" width="7.140625" customWidth="1"/>
    <col min="13839" max="13839" width="19.7109375" customWidth="1"/>
    <col min="13840" max="13840" width="16.5703125" customWidth="1"/>
    <col min="14080" max="14080" width="24.28515625" customWidth="1"/>
    <col min="14081" max="14081" width="3.5703125" customWidth="1"/>
    <col min="14082" max="14082" width="20.7109375" customWidth="1"/>
    <col min="14083" max="14084" width="7.85546875" customWidth="1"/>
    <col min="14085" max="14085" width="8.5703125" customWidth="1"/>
    <col min="14086" max="14089" width="7.85546875" customWidth="1"/>
    <col min="14090" max="14091" width="6.42578125" customWidth="1"/>
    <col min="14092" max="14092" width="38.5703125" customWidth="1"/>
    <col min="14093" max="14094" width="7.140625" customWidth="1"/>
    <col min="14095" max="14095" width="19.7109375" customWidth="1"/>
    <col min="14096" max="14096" width="16.5703125" customWidth="1"/>
    <col min="14336" max="14336" width="24.28515625" customWidth="1"/>
    <col min="14337" max="14337" width="3.5703125" customWidth="1"/>
    <col min="14338" max="14338" width="20.7109375" customWidth="1"/>
    <col min="14339" max="14340" width="7.85546875" customWidth="1"/>
    <col min="14341" max="14341" width="8.5703125" customWidth="1"/>
    <col min="14342" max="14345" width="7.85546875" customWidth="1"/>
    <col min="14346" max="14347" width="6.42578125" customWidth="1"/>
    <col min="14348" max="14348" width="38.5703125" customWidth="1"/>
    <col min="14349" max="14350" width="7.140625" customWidth="1"/>
    <col min="14351" max="14351" width="19.7109375" customWidth="1"/>
    <col min="14352" max="14352" width="16.5703125" customWidth="1"/>
    <col min="14592" max="14592" width="24.28515625" customWidth="1"/>
    <col min="14593" max="14593" width="3.5703125" customWidth="1"/>
    <col min="14594" max="14594" width="20.7109375" customWidth="1"/>
    <col min="14595" max="14596" width="7.85546875" customWidth="1"/>
    <col min="14597" max="14597" width="8.5703125" customWidth="1"/>
    <col min="14598" max="14601" width="7.85546875" customWidth="1"/>
    <col min="14602" max="14603" width="6.42578125" customWidth="1"/>
    <col min="14604" max="14604" width="38.5703125" customWidth="1"/>
    <col min="14605" max="14606" width="7.140625" customWidth="1"/>
    <col min="14607" max="14607" width="19.7109375" customWidth="1"/>
    <col min="14608" max="14608" width="16.5703125" customWidth="1"/>
    <col min="14848" max="14848" width="24.28515625" customWidth="1"/>
    <col min="14849" max="14849" width="3.5703125" customWidth="1"/>
    <col min="14850" max="14850" width="20.7109375" customWidth="1"/>
    <col min="14851" max="14852" width="7.85546875" customWidth="1"/>
    <col min="14853" max="14853" width="8.5703125" customWidth="1"/>
    <col min="14854" max="14857" width="7.85546875" customWidth="1"/>
    <col min="14858" max="14859" width="6.42578125" customWidth="1"/>
    <col min="14860" max="14860" width="38.5703125" customWidth="1"/>
    <col min="14861" max="14862" width="7.140625" customWidth="1"/>
    <col min="14863" max="14863" width="19.7109375" customWidth="1"/>
    <col min="14864" max="14864" width="16.5703125" customWidth="1"/>
    <col min="15104" max="15104" width="24.28515625" customWidth="1"/>
    <col min="15105" max="15105" width="3.5703125" customWidth="1"/>
    <col min="15106" max="15106" width="20.7109375" customWidth="1"/>
    <col min="15107" max="15108" width="7.85546875" customWidth="1"/>
    <col min="15109" max="15109" width="8.5703125" customWidth="1"/>
    <col min="15110" max="15113" width="7.85546875" customWidth="1"/>
    <col min="15114" max="15115" width="6.42578125" customWidth="1"/>
    <col min="15116" max="15116" width="38.5703125" customWidth="1"/>
    <col min="15117" max="15118" width="7.140625" customWidth="1"/>
    <col min="15119" max="15119" width="19.7109375" customWidth="1"/>
    <col min="15120" max="15120" width="16.5703125" customWidth="1"/>
    <col min="15360" max="15360" width="24.28515625" customWidth="1"/>
    <col min="15361" max="15361" width="3.5703125" customWidth="1"/>
    <col min="15362" max="15362" width="20.7109375" customWidth="1"/>
    <col min="15363" max="15364" width="7.85546875" customWidth="1"/>
    <col min="15365" max="15365" width="8.5703125" customWidth="1"/>
    <col min="15366" max="15369" width="7.85546875" customWidth="1"/>
    <col min="15370" max="15371" width="6.42578125" customWidth="1"/>
    <col min="15372" max="15372" width="38.5703125" customWidth="1"/>
    <col min="15373" max="15374" width="7.140625" customWidth="1"/>
    <col min="15375" max="15375" width="19.7109375" customWidth="1"/>
    <col min="15376" max="15376" width="16.5703125" customWidth="1"/>
    <col min="15616" max="15616" width="24.28515625" customWidth="1"/>
    <col min="15617" max="15617" width="3.5703125" customWidth="1"/>
    <col min="15618" max="15618" width="20.7109375" customWidth="1"/>
    <col min="15619" max="15620" width="7.85546875" customWidth="1"/>
    <col min="15621" max="15621" width="8.5703125" customWidth="1"/>
    <col min="15622" max="15625" width="7.85546875" customWidth="1"/>
    <col min="15626" max="15627" width="6.42578125" customWidth="1"/>
    <col min="15628" max="15628" width="38.5703125" customWidth="1"/>
    <col min="15629" max="15630" width="7.140625" customWidth="1"/>
    <col min="15631" max="15631" width="19.7109375" customWidth="1"/>
    <col min="15632" max="15632" width="16.5703125" customWidth="1"/>
    <col min="15872" max="15872" width="24.28515625" customWidth="1"/>
    <col min="15873" max="15873" width="3.5703125" customWidth="1"/>
    <col min="15874" max="15874" width="20.7109375" customWidth="1"/>
    <col min="15875" max="15876" width="7.85546875" customWidth="1"/>
    <col min="15877" max="15877" width="8.5703125" customWidth="1"/>
    <col min="15878" max="15881" width="7.85546875" customWidth="1"/>
    <col min="15882" max="15883" width="6.42578125" customWidth="1"/>
    <col min="15884" max="15884" width="38.5703125" customWidth="1"/>
    <col min="15885" max="15886" width="7.140625" customWidth="1"/>
    <col min="15887" max="15887" width="19.7109375" customWidth="1"/>
    <col min="15888" max="15888" width="16.5703125" customWidth="1"/>
    <col min="16128" max="16128" width="24.28515625" customWidth="1"/>
    <col min="16129" max="16129" width="3.5703125" customWidth="1"/>
    <col min="16130" max="16130" width="20.7109375" customWidth="1"/>
    <col min="16131" max="16132" width="7.85546875" customWidth="1"/>
    <col min="16133" max="16133" width="8.5703125" customWidth="1"/>
    <col min="16134" max="16137" width="7.85546875" customWidth="1"/>
    <col min="16138" max="16139" width="6.42578125" customWidth="1"/>
    <col min="16140" max="16140" width="38.5703125" customWidth="1"/>
    <col min="16141" max="16142" width="7.140625" customWidth="1"/>
    <col min="16143" max="16143" width="19.7109375" customWidth="1"/>
    <col min="16144" max="16144" width="16.5703125" customWidth="1"/>
  </cols>
  <sheetData>
    <row r="1" spans="1:176" s="24" customFormat="1" ht="13.5" thickBot="1" x14ac:dyDescent="0.25">
      <c r="A1" s="590" t="s">
        <v>5</v>
      </c>
      <c r="B1" s="591"/>
      <c r="C1" s="591"/>
      <c r="D1" s="591"/>
      <c r="E1" s="591"/>
      <c r="F1" s="591"/>
      <c r="G1" s="591"/>
      <c r="H1" s="591"/>
      <c r="I1" s="591"/>
      <c r="J1" s="591"/>
      <c r="K1" s="591"/>
      <c r="L1" s="591"/>
      <c r="M1" s="591"/>
      <c r="N1" s="591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</row>
    <row r="2" spans="1:176" s="24" customFormat="1" ht="21" customHeight="1" thickBot="1" x14ac:dyDescent="0.25">
      <c r="A2" s="592" t="s">
        <v>35</v>
      </c>
      <c r="B2" s="593"/>
      <c r="C2" s="593"/>
      <c r="D2" s="594"/>
      <c r="E2" s="595">
        <f>SUM(F5:F479,F481:F512)</f>
        <v>0</v>
      </c>
      <c r="F2" s="596"/>
      <c r="G2" s="601" t="s">
        <v>34</v>
      </c>
      <c r="H2" s="602"/>
      <c r="I2" s="602"/>
      <c r="J2" s="602"/>
      <c r="K2" s="602"/>
      <c r="L2" s="602"/>
      <c r="M2" s="603"/>
      <c r="N2" s="607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</row>
    <row r="3" spans="1:176" s="24" customFormat="1" ht="21" customHeight="1" thickBot="1" x14ac:dyDescent="0.25">
      <c r="A3" s="610" t="s">
        <v>36</v>
      </c>
      <c r="B3" s="611"/>
      <c r="C3" s="611"/>
      <c r="D3" s="612"/>
      <c r="E3" s="597"/>
      <c r="F3" s="598"/>
      <c r="G3" s="604"/>
      <c r="H3" s="605"/>
      <c r="I3" s="605"/>
      <c r="J3" s="605"/>
      <c r="K3" s="605"/>
      <c r="L3" s="605"/>
      <c r="M3" s="606"/>
      <c r="N3" s="608"/>
    </row>
    <row r="4" spans="1:176" s="24" customFormat="1" ht="21" customHeight="1" thickBot="1" x14ac:dyDescent="0.25">
      <c r="A4" s="610" t="s">
        <v>38</v>
      </c>
      <c r="B4" s="611"/>
      <c r="C4" s="611"/>
      <c r="D4" s="612"/>
      <c r="E4" s="599"/>
      <c r="F4" s="600"/>
      <c r="G4" s="610" t="s">
        <v>37</v>
      </c>
      <c r="H4" s="611"/>
      <c r="I4" s="611"/>
      <c r="J4" s="611"/>
      <c r="K4" s="611"/>
      <c r="L4" s="611"/>
      <c r="M4" s="612"/>
      <c r="N4" s="609"/>
    </row>
    <row r="5" spans="1:176" s="2" customFormat="1" ht="51.75" customHeight="1" thickBot="1" x14ac:dyDescent="0.25">
      <c r="A5" s="85" t="s">
        <v>6</v>
      </c>
      <c r="B5" s="92"/>
      <c r="C5" s="85" t="s">
        <v>7</v>
      </c>
      <c r="D5" s="85" t="s">
        <v>106</v>
      </c>
      <c r="E5" s="91" t="s">
        <v>66</v>
      </c>
      <c r="F5" s="86" t="s">
        <v>40</v>
      </c>
      <c r="G5" s="31" t="s">
        <v>59</v>
      </c>
      <c r="H5" s="31" t="s">
        <v>58</v>
      </c>
      <c r="I5" s="31" t="s">
        <v>56</v>
      </c>
      <c r="J5" s="36" t="s">
        <v>57</v>
      </c>
      <c r="K5" s="87" t="s">
        <v>8</v>
      </c>
      <c r="L5" s="33" t="s">
        <v>39</v>
      </c>
      <c r="M5" s="33" t="s">
        <v>9</v>
      </c>
      <c r="N5" s="85" t="s">
        <v>10</v>
      </c>
    </row>
    <row r="6" spans="1:176" s="24" customFormat="1" ht="21" customHeight="1" thickBot="1" x14ac:dyDescent="0.25">
      <c r="A6" s="732" t="s">
        <v>141</v>
      </c>
      <c r="B6" s="733"/>
      <c r="C6" s="733"/>
      <c r="D6" s="733"/>
      <c r="E6" s="733"/>
      <c r="F6" s="733"/>
      <c r="G6" s="733"/>
      <c r="H6" s="733"/>
      <c r="I6" s="733"/>
      <c r="J6" s="733"/>
      <c r="K6" s="733"/>
      <c r="L6" s="733"/>
      <c r="M6" s="733"/>
      <c r="N6" s="734"/>
      <c r="O6" s="88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</row>
    <row r="7" spans="1:176" s="24" customFormat="1" ht="24.95" customHeight="1" x14ac:dyDescent="0.2">
      <c r="A7" s="735"/>
      <c r="B7" s="738"/>
      <c r="C7" s="758" t="s">
        <v>116</v>
      </c>
      <c r="D7" s="523" t="s">
        <v>112</v>
      </c>
      <c r="E7" s="728"/>
      <c r="F7" s="741">
        <f>E7*$J$7</f>
        <v>0</v>
      </c>
      <c r="G7" s="754">
        <f>J7*0.85</f>
        <v>952</v>
      </c>
      <c r="H7" s="754">
        <f>J7*0.9</f>
        <v>1008</v>
      </c>
      <c r="I7" s="754">
        <f>J7*0.95</f>
        <v>1064</v>
      </c>
      <c r="J7" s="755">
        <v>1120</v>
      </c>
      <c r="K7" s="742">
        <f>J7*1.4</f>
        <v>1568</v>
      </c>
      <c r="L7" s="743">
        <v>30</v>
      </c>
      <c r="M7" s="743">
        <v>0.4</v>
      </c>
      <c r="N7" s="767" t="s">
        <v>128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</row>
    <row r="8" spans="1:176" s="24" customFormat="1" ht="24.95" customHeight="1" thickBot="1" x14ac:dyDescent="0.25">
      <c r="A8" s="736"/>
      <c r="B8" s="739"/>
      <c r="C8" s="708"/>
      <c r="D8" s="515"/>
      <c r="E8" s="715"/>
      <c r="F8" s="717"/>
      <c r="G8" s="719"/>
      <c r="H8" s="719"/>
      <c r="I8" s="719"/>
      <c r="J8" s="722"/>
      <c r="K8" s="703"/>
      <c r="L8" s="704"/>
      <c r="M8" s="704"/>
      <c r="N8" s="747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</row>
    <row r="9" spans="1:176" s="24" customFormat="1" ht="24.95" customHeight="1" x14ac:dyDescent="0.2">
      <c r="A9" s="736"/>
      <c r="B9" s="739"/>
      <c r="C9" s="708"/>
      <c r="D9" s="536" t="s">
        <v>113</v>
      </c>
      <c r="E9" s="696"/>
      <c r="F9" s="701">
        <f>E9*$J$7</f>
        <v>0</v>
      </c>
      <c r="G9" s="719"/>
      <c r="H9" s="719"/>
      <c r="I9" s="719"/>
      <c r="J9" s="722"/>
      <c r="K9" s="703"/>
      <c r="L9" s="704"/>
      <c r="M9" s="704"/>
      <c r="N9" s="747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</row>
    <row r="10" spans="1:176" s="24" customFormat="1" ht="24.95" customHeight="1" thickBot="1" x14ac:dyDescent="0.25">
      <c r="A10" s="736"/>
      <c r="B10" s="739"/>
      <c r="C10" s="708"/>
      <c r="D10" s="537"/>
      <c r="E10" s="697"/>
      <c r="F10" s="699"/>
      <c r="G10" s="719"/>
      <c r="H10" s="719"/>
      <c r="I10" s="719"/>
      <c r="J10" s="722"/>
      <c r="K10" s="703"/>
      <c r="L10" s="704"/>
      <c r="M10" s="704"/>
      <c r="N10" s="747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</row>
    <row r="11" spans="1:176" s="24" customFormat="1" ht="24.95" customHeight="1" x14ac:dyDescent="0.2">
      <c r="A11" s="736"/>
      <c r="B11" s="739"/>
      <c r="C11" s="708"/>
      <c r="D11" s="536" t="s">
        <v>114</v>
      </c>
      <c r="E11" s="696"/>
      <c r="F11" s="701">
        <f>E11*$J$7</f>
        <v>0</v>
      </c>
      <c r="G11" s="719"/>
      <c r="H11" s="719"/>
      <c r="I11" s="719"/>
      <c r="J11" s="722"/>
      <c r="K11" s="703"/>
      <c r="L11" s="704"/>
      <c r="M11" s="704"/>
      <c r="N11" s="747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</row>
    <row r="12" spans="1:176" s="24" customFormat="1" ht="24.95" customHeight="1" thickBot="1" x14ac:dyDescent="0.25">
      <c r="A12" s="736"/>
      <c r="B12" s="739"/>
      <c r="C12" s="708"/>
      <c r="D12" s="537"/>
      <c r="E12" s="697"/>
      <c r="F12" s="699"/>
      <c r="G12" s="719"/>
      <c r="H12" s="719"/>
      <c r="I12" s="719"/>
      <c r="J12" s="722"/>
      <c r="K12" s="703"/>
      <c r="L12" s="704"/>
      <c r="M12" s="704"/>
      <c r="N12" s="747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</row>
    <row r="13" spans="1:176" s="24" customFormat="1" ht="24.95" customHeight="1" x14ac:dyDescent="0.2">
      <c r="A13" s="736"/>
      <c r="B13" s="739"/>
      <c r="C13" s="708"/>
      <c r="D13" s="536" t="s">
        <v>69</v>
      </c>
      <c r="E13" s="696"/>
      <c r="F13" s="701">
        <f>E13*$J$7</f>
        <v>0</v>
      </c>
      <c r="G13" s="719"/>
      <c r="H13" s="719"/>
      <c r="I13" s="719"/>
      <c r="J13" s="722"/>
      <c r="K13" s="703"/>
      <c r="L13" s="704"/>
      <c r="M13" s="704"/>
      <c r="N13" s="747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</row>
    <row r="14" spans="1:176" s="24" customFormat="1" ht="24.95" customHeight="1" thickBot="1" x14ac:dyDescent="0.25">
      <c r="A14" s="736"/>
      <c r="B14" s="739"/>
      <c r="C14" s="708"/>
      <c r="D14" s="537"/>
      <c r="E14" s="697"/>
      <c r="F14" s="699"/>
      <c r="G14" s="719"/>
      <c r="H14" s="719"/>
      <c r="I14" s="719"/>
      <c r="J14" s="722"/>
      <c r="K14" s="703"/>
      <c r="L14" s="704"/>
      <c r="M14" s="704"/>
      <c r="N14" s="747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</row>
    <row r="15" spans="1:176" s="24" customFormat="1" ht="24.95" customHeight="1" x14ac:dyDescent="0.2">
      <c r="A15" s="736"/>
      <c r="B15" s="739"/>
      <c r="C15" s="708"/>
      <c r="D15" s="536" t="s">
        <v>115</v>
      </c>
      <c r="E15" s="696"/>
      <c r="F15" s="701">
        <f>E15*$J$7</f>
        <v>0</v>
      </c>
      <c r="G15" s="719"/>
      <c r="H15" s="719"/>
      <c r="I15" s="719"/>
      <c r="J15" s="722"/>
      <c r="K15" s="703"/>
      <c r="L15" s="704"/>
      <c r="M15" s="704"/>
      <c r="N15" s="747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</row>
    <row r="16" spans="1:176" s="24" customFormat="1" ht="24.95" customHeight="1" thickBot="1" x14ac:dyDescent="0.25">
      <c r="A16" s="736"/>
      <c r="B16" s="739"/>
      <c r="C16" s="759"/>
      <c r="D16" s="626"/>
      <c r="E16" s="700"/>
      <c r="F16" s="702"/>
      <c r="G16" s="720"/>
      <c r="H16" s="720"/>
      <c r="I16" s="720"/>
      <c r="J16" s="723"/>
      <c r="K16" s="725"/>
      <c r="L16" s="727"/>
      <c r="M16" s="727"/>
      <c r="N16" s="747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</row>
    <row r="17" spans="1:176" s="24" customFormat="1" ht="24.95" customHeight="1" x14ac:dyDescent="0.2">
      <c r="A17" s="736"/>
      <c r="B17" s="739"/>
      <c r="C17" s="769" t="s">
        <v>117</v>
      </c>
      <c r="D17" s="514" t="s">
        <v>112</v>
      </c>
      <c r="E17" s="714"/>
      <c r="F17" s="716">
        <f>E17*$J$7</f>
        <v>0</v>
      </c>
      <c r="G17" s="718">
        <f>J17*0.85</f>
        <v>952</v>
      </c>
      <c r="H17" s="718">
        <f>J17*0.9</f>
        <v>1008</v>
      </c>
      <c r="I17" s="718">
        <f>J17*0.95</f>
        <v>1064</v>
      </c>
      <c r="J17" s="721">
        <v>1120</v>
      </c>
      <c r="K17" s="724">
        <f>J17*1.4</f>
        <v>1568</v>
      </c>
      <c r="L17" s="726">
        <v>30</v>
      </c>
      <c r="M17" s="726">
        <v>0.4</v>
      </c>
      <c r="N17" s="747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</row>
    <row r="18" spans="1:176" s="24" customFormat="1" ht="24.95" customHeight="1" thickBot="1" x14ac:dyDescent="0.25">
      <c r="A18" s="736"/>
      <c r="B18" s="739"/>
      <c r="C18" s="708"/>
      <c r="D18" s="515"/>
      <c r="E18" s="715"/>
      <c r="F18" s="717"/>
      <c r="G18" s="719"/>
      <c r="H18" s="719"/>
      <c r="I18" s="719"/>
      <c r="J18" s="722"/>
      <c r="K18" s="703"/>
      <c r="L18" s="704"/>
      <c r="M18" s="704"/>
      <c r="N18" s="747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</row>
    <row r="19" spans="1:176" s="24" customFormat="1" ht="24.95" customHeight="1" x14ac:dyDescent="0.2">
      <c r="A19" s="736"/>
      <c r="B19" s="739"/>
      <c r="C19" s="708"/>
      <c r="D19" s="523" t="s">
        <v>113</v>
      </c>
      <c r="E19" s="728"/>
      <c r="F19" s="741">
        <f>E19*$J$7</f>
        <v>0</v>
      </c>
      <c r="G19" s="719"/>
      <c r="H19" s="719"/>
      <c r="I19" s="719"/>
      <c r="J19" s="722"/>
      <c r="K19" s="703"/>
      <c r="L19" s="704"/>
      <c r="M19" s="704"/>
      <c r="N19" s="747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</row>
    <row r="20" spans="1:176" s="24" customFormat="1" ht="24.95" customHeight="1" thickBot="1" x14ac:dyDescent="0.25">
      <c r="A20" s="736"/>
      <c r="B20" s="739"/>
      <c r="C20" s="708"/>
      <c r="D20" s="515"/>
      <c r="E20" s="715"/>
      <c r="F20" s="717"/>
      <c r="G20" s="719"/>
      <c r="H20" s="719"/>
      <c r="I20" s="719"/>
      <c r="J20" s="722"/>
      <c r="K20" s="703"/>
      <c r="L20" s="704"/>
      <c r="M20" s="704"/>
      <c r="N20" s="747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</row>
    <row r="21" spans="1:176" s="24" customFormat="1" ht="24.95" customHeight="1" x14ac:dyDescent="0.2">
      <c r="A21" s="736"/>
      <c r="B21" s="739"/>
      <c r="C21" s="708"/>
      <c r="D21" s="523" t="s">
        <v>114</v>
      </c>
      <c r="E21" s="728"/>
      <c r="F21" s="741">
        <f>E21*$J$7</f>
        <v>0</v>
      </c>
      <c r="G21" s="719"/>
      <c r="H21" s="719"/>
      <c r="I21" s="719"/>
      <c r="J21" s="722"/>
      <c r="K21" s="703"/>
      <c r="L21" s="704"/>
      <c r="M21" s="704"/>
      <c r="N21" s="747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</row>
    <row r="22" spans="1:176" s="24" customFormat="1" ht="24.95" customHeight="1" thickBot="1" x14ac:dyDescent="0.25">
      <c r="A22" s="736"/>
      <c r="B22" s="739"/>
      <c r="C22" s="708"/>
      <c r="D22" s="515"/>
      <c r="E22" s="715"/>
      <c r="F22" s="717"/>
      <c r="G22" s="719"/>
      <c r="H22" s="719"/>
      <c r="I22" s="719"/>
      <c r="J22" s="722"/>
      <c r="K22" s="703"/>
      <c r="L22" s="704"/>
      <c r="M22" s="704"/>
      <c r="N22" s="747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</row>
    <row r="23" spans="1:176" s="24" customFormat="1" ht="24.95" customHeight="1" x14ac:dyDescent="0.2">
      <c r="A23" s="736"/>
      <c r="B23" s="739"/>
      <c r="C23" s="708"/>
      <c r="D23" s="536" t="s">
        <v>69</v>
      </c>
      <c r="E23" s="696"/>
      <c r="F23" s="701">
        <f>E23*$J$7</f>
        <v>0</v>
      </c>
      <c r="G23" s="719"/>
      <c r="H23" s="719"/>
      <c r="I23" s="719"/>
      <c r="J23" s="722"/>
      <c r="K23" s="703"/>
      <c r="L23" s="704"/>
      <c r="M23" s="704"/>
      <c r="N23" s="747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</row>
    <row r="24" spans="1:176" s="24" customFormat="1" ht="24.95" customHeight="1" thickBot="1" x14ac:dyDescent="0.25">
      <c r="A24" s="736"/>
      <c r="B24" s="739"/>
      <c r="C24" s="708"/>
      <c r="D24" s="537"/>
      <c r="E24" s="697"/>
      <c r="F24" s="699"/>
      <c r="G24" s="719"/>
      <c r="H24" s="719"/>
      <c r="I24" s="719"/>
      <c r="J24" s="722"/>
      <c r="K24" s="703"/>
      <c r="L24" s="704"/>
      <c r="M24" s="704"/>
      <c r="N24" s="747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</row>
    <row r="25" spans="1:176" s="24" customFormat="1" ht="24.95" customHeight="1" x14ac:dyDescent="0.2">
      <c r="A25" s="736"/>
      <c r="B25" s="739"/>
      <c r="C25" s="708"/>
      <c r="D25" s="536" t="s">
        <v>115</v>
      </c>
      <c r="E25" s="696"/>
      <c r="F25" s="701">
        <f>E25*$J$7</f>
        <v>0</v>
      </c>
      <c r="G25" s="719"/>
      <c r="H25" s="719"/>
      <c r="I25" s="719"/>
      <c r="J25" s="722"/>
      <c r="K25" s="703"/>
      <c r="L25" s="704"/>
      <c r="M25" s="704"/>
      <c r="N25" s="747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</row>
    <row r="26" spans="1:176" s="24" customFormat="1" ht="24.95" customHeight="1" thickBot="1" x14ac:dyDescent="0.25">
      <c r="A26" s="736"/>
      <c r="B26" s="739"/>
      <c r="C26" s="759"/>
      <c r="D26" s="626"/>
      <c r="E26" s="700"/>
      <c r="F26" s="702"/>
      <c r="G26" s="720"/>
      <c r="H26" s="720"/>
      <c r="I26" s="720"/>
      <c r="J26" s="723"/>
      <c r="K26" s="725"/>
      <c r="L26" s="727"/>
      <c r="M26" s="727"/>
      <c r="N26" s="747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</row>
    <row r="27" spans="1:176" s="24" customFormat="1" ht="24.95" customHeight="1" x14ac:dyDescent="0.2">
      <c r="A27" s="736"/>
      <c r="B27" s="739"/>
      <c r="C27" s="769" t="s">
        <v>118</v>
      </c>
      <c r="D27" s="514" t="s">
        <v>112</v>
      </c>
      <c r="E27" s="714"/>
      <c r="F27" s="716">
        <f>E27*$J$7</f>
        <v>0</v>
      </c>
      <c r="G27" s="718">
        <f>J27*0.85</f>
        <v>952</v>
      </c>
      <c r="H27" s="718">
        <f>J27*0.9</f>
        <v>1008</v>
      </c>
      <c r="I27" s="718">
        <f>J27*0.95</f>
        <v>1064</v>
      </c>
      <c r="J27" s="721">
        <v>1120</v>
      </c>
      <c r="K27" s="724">
        <f>J27*1.4</f>
        <v>1568</v>
      </c>
      <c r="L27" s="726">
        <v>30</v>
      </c>
      <c r="M27" s="726">
        <v>0.4</v>
      </c>
      <c r="N27" s="747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</row>
    <row r="28" spans="1:176" s="24" customFormat="1" ht="24.95" customHeight="1" thickBot="1" x14ac:dyDescent="0.25">
      <c r="A28" s="736"/>
      <c r="B28" s="739"/>
      <c r="C28" s="708"/>
      <c r="D28" s="515"/>
      <c r="E28" s="715"/>
      <c r="F28" s="717"/>
      <c r="G28" s="719"/>
      <c r="H28" s="719"/>
      <c r="I28" s="719"/>
      <c r="J28" s="722"/>
      <c r="K28" s="703"/>
      <c r="L28" s="704"/>
      <c r="M28" s="704"/>
      <c r="N28" s="747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</row>
    <row r="29" spans="1:176" s="24" customFormat="1" ht="24.95" customHeight="1" x14ac:dyDescent="0.2">
      <c r="A29" s="736"/>
      <c r="B29" s="739"/>
      <c r="C29" s="708"/>
      <c r="D29" s="523" t="s">
        <v>113</v>
      </c>
      <c r="E29" s="728"/>
      <c r="F29" s="741">
        <f>E29*$J$7</f>
        <v>0</v>
      </c>
      <c r="G29" s="719"/>
      <c r="H29" s="719"/>
      <c r="I29" s="719"/>
      <c r="J29" s="722"/>
      <c r="K29" s="703"/>
      <c r="L29" s="704"/>
      <c r="M29" s="704"/>
      <c r="N29" s="747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</row>
    <row r="30" spans="1:176" s="24" customFormat="1" ht="24.95" customHeight="1" thickBot="1" x14ac:dyDescent="0.25">
      <c r="A30" s="736"/>
      <c r="B30" s="739"/>
      <c r="C30" s="708"/>
      <c r="D30" s="515"/>
      <c r="E30" s="715"/>
      <c r="F30" s="717"/>
      <c r="G30" s="719"/>
      <c r="H30" s="719"/>
      <c r="I30" s="719"/>
      <c r="J30" s="722"/>
      <c r="K30" s="703"/>
      <c r="L30" s="704"/>
      <c r="M30" s="704"/>
      <c r="N30" s="747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</row>
    <row r="31" spans="1:176" s="24" customFormat="1" ht="24.95" customHeight="1" x14ac:dyDescent="0.2">
      <c r="A31" s="736"/>
      <c r="B31" s="739"/>
      <c r="C31" s="708"/>
      <c r="D31" s="523" t="s">
        <v>114</v>
      </c>
      <c r="E31" s="728"/>
      <c r="F31" s="741">
        <f>E31*$J$7</f>
        <v>0</v>
      </c>
      <c r="G31" s="719"/>
      <c r="H31" s="719"/>
      <c r="I31" s="719"/>
      <c r="J31" s="722"/>
      <c r="K31" s="703"/>
      <c r="L31" s="704"/>
      <c r="M31" s="704"/>
      <c r="N31" s="747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</row>
    <row r="32" spans="1:176" s="24" customFormat="1" ht="24.95" customHeight="1" thickBot="1" x14ac:dyDescent="0.25">
      <c r="A32" s="736"/>
      <c r="B32" s="739"/>
      <c r="C32" s="708"/>
      <c r="D32" s="515"/>
      <c r="E32" s="715"/>
      <c r="F32" s="717"/>
      <c r="G32" s="719"/>
      <c r="H32" s="719"/>
      <c r="I32" s="719"/>
      <c r="J32" s="722"/>
      <c r="K32" s="703"/>
      <c r="L32" s="704"/>
      <c r="M32" s="704"/>
      <c r="N32" s="747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</row>
    <row r="33" spans="1:176" s="24" customFormat="1" ht="24.95" customHeight="1" x14ac:dyDescent="0.2">
      <c r="A33" s="736"/>
      <c r="B33" s="739"/>
      <c r="C33" s="708"/>
      <c r="D33" s="536" t="s">
        <v>69</v>
      </c>
      <c r="E33" s="696"/>
      <c r="F33" s="701">
        <f>E33*$J$7</f>
        <v>0</v>
      </c>
      <c r="G33" s="719"/>
      <c r="H33" s="719"/>
      <c r="I33" s="719"/>
      <c r="J33" s="722"/>
      <c r="K33" s="703"/>
      <c r="L33" s="704"/>
      <c r="M33" s="704"/>
      <c r="N33" s="747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</row>
    <row r="34" spans="1:176" s="24" customFormat="1" ht="24.95" customHeight="1" thickBot="1" x14ac:dyDescent="0.25">
      <c r="A34" s="736"/>
      <c r="B34" s="739"/>
      <c r="C34" s="708"/>
      <c r="D34" s="537"/>
      <c r="E34" s="697"/>
      <c r="F34" s="699"/>
      <c r="G34" s="719"/>
      <c r="H34" s="719"/>
      <c r="I34" s="719"/>
      <c r="J34" s="722"/>
      <c r="K34" s="703"/>
      <c r="L34" s="704"/>
      <c r="M34" s="704"/>
      <c r="N34" s="747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</row>
    <row r="35" spans="1:176" s="24" customFormat="1" ht="24.95" customHeight="1" x14ac:dyDescent="0.2">
      <c r="A35" s="736"/>
      <c r="B35" s="739"/>
      <c r="C35" s="708"/>
      <c r="D35" s="536" t="s">
        <v>115</v>
      </c>
      <c r="E35" s="696"/>
      <c r="F35" s="701">
        <f>E35*$J$7</f>
        <v>0</v>
      </c>
      <c r="G35" s="719"/>
      <c r="H35" s="719"/>
      <c r="I35" s="719"/>
      <c r="J35" s="722"/>
      <c r="K35" s="703"/>
      <c r="L35" s="704"/>
      <c r="M35" s="704"/>
      <c r="N35" s="747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</row>
    <row r="36" spans="1:176" s="24" customFormat="1" ht="24.95" customHeight="1" thickBot="1" x14ac:dyDescent="0.25">
      <c r="A36" s="736"/>
      <c r="B36" s="739"/>
      <c r="C36" s="759"/>
      <c r="D36" s="626"/>
      <c r="E36" s="700"/>
      <c r="F36" s="702"/>
      <c r="G36" s="720"/>
      <c r="H36" s="720"/>
      <c r="I36" s="720"/>
      <c r="J36" s="723"/>
      <c r="K36" s="725"/>
      <c r="L36" s="727"/>
      <c r="M36" s="727"/>
      <c r="N36" s="747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</row>
    <row r="37" spans="1:176" s="24" customFormat="1" ht="24.95" customHeight="1" x14ac:dyDescent="0.2">
      <c r="A37" s="736"/>
      <c r="B37" s="739"/>
      <c r="C37" s="711" t="s">
        <v>291</v>
      </c>
      <c r="D37" s="514" t="s">
        <v>112</v>
      </c>
      <c r="E37" s="714"/>
      <c r="F37" s="716">
        <f>E37*$J$7</f>
        <v>0</v>
      </c>
      <c r="G37" s="718">
        <f>J37*0.85</f>
        <v>952</v>
      </c>
      <c r="H37" s="718">
        <f>J37*0.9</f>
        <v>1008</v>
      </c>
      <c r="I37" s="718">
        <f>J37*0.95</f>
        <v>1064</v>
      </c>
      <c r="J37" s="721">
        <v>1120</v>
      </c>
      <c r="K37" s="724">
        <f>J37*1.4</f>
        <v>1568</v>
      </c>
      <c r="L37" s="726">
        <v>30</v>
      </c>
      <c r="M37" s="726">
        <v>0.4</v>
      </c>
      <c r="N37" s="747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</row>
    <row r="38" spans="1:176" s="24" customFormat="1" ht="24.95" customHeight="1" thickBot="1" x14ac:dyDescent="0.25">
      <c r="A38" s="736"/>
      <c r="B38" s="739"/>
      <c r="C38" s="712"/>
      <c r="D38" s="515"/>
      <c r="E38" s="715"/>
      <c r="F38" s="717"/>
      <c r="G38" s="719"/>
      <c r="H38" s="719"/>
      <c r="I38" s="719"/>
      <c r="J38" s="722"/>
      <c r="K38" s="703"/>
      <c r="L38" s="704"/>
      <c r="M38" s="704"/>
      <c r="N38" s="747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</row>
    <row r="39" spans="1:176" s="24" customFormat="1" ht="24.95" customHeight="1" x14ac:dyDescent="0.2">
      <c r="A39" s="736"/>
      <c r="B39" s="739"/>
      <c r="C39" s="712"/>
      <c r="D39" s="523" t="s">
        <v>113</v>
      </c>
      <c r="E39" s="728"/>
      <c r="F39" s="741">
        <f>E39*$J$7</f>
        <v>0</v>
      </c>
      <c r="G39" s="719"/>
      <c r="H39" s="719"/>
      <c r="I39" s="719"/>
      <c r="J39" s="722"/>
      <c r="K39" s="703"/>
      <c r="L39" s="704"/>
      <c r="M39" s="704"/>
      <c r="N39" s="747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</row>
    <row r="40" spans="1:176" s="24" customFormat="1" ht="24.95" customHeight="1" thickBot="1" x14ac:dyDescent="0.25">
      <c r="A40" s="736"/>
      <c r="B40" s="739"/>
      <c r="C40" s="712"/>
      <c r="D40" s="515"/>
      <c r="E40" s="715"/>
      <c r="F40" s="717"/>
      <c r="G40" s="719"/>
      <c r="H40" s="719"/>
      <c r="I40" s="719"/>
      <c r="J40" s="722"/>
      <c r="K40" s="703"/>
      <c r="L40" s="704"/>
      <c r="M40" s="704"/>
      <c r="N40" s="747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</row>
    <row r="41" spans="1:176" s="24" customFormat="1" ht="24.95" customHeight="1" x14ac:dyDescent="0.2">
      <c r="A41" s="736"/>
      <c r="B41" s="739"/>
      <c r="C41" s="712"/>
      <c r="D41" s="523" t="s">
        <v>114</v>
      </c>
      <c r="E41" s="728"/>
      <c r="F41" s="741">
        <f>E41*$J$7</f>
        <v>0</v>
      </c>
      <c r="G41" s="719"/>
      <c r="H41" s="719"/>
      <c r="I41" s="719"/>
      <c r="J41" s="722"/>
      <c r="K41" s="703"/>
      <c r="L41" s="704"/>
      <c r="M41" s="704"/>
      <c r="N41" s="747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</row>
    <row r="42" spans="1:176" s="24" customFormat="1" ht="24.95" customHeight="1" thickBot="1" x14ac:dyDescent="0.25">
      <c r="A42" s="736"/>
      <c r="B42" s="739"/>
      <c r="C42" s="712"/>
      <c r="D42" s="515"/>
      <c r="E42" s="715"/>
      <c r="F42" s="717"/>
      <c r="G42" s="719"/>
      <c r="H42" s="719"/>
      <c r="I42" s="719"/>
      <c r="J42" s="722"/>
      <c r="K42" s="703"/>
      <c r="L42" s="704"/>
      <c r="M42" s="704"/>
      <c r="N42" s="747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</row>
    <row r="43" spans="1:176" s="24" customFormat="1" ht="24.95" customHeight="1" x14ac:dyDescent="0.2">
      <c r="A43" s="736"/>
      <c r="B43" s="739"/>
      <c r="C43" s="712"/>
      <c r="D43" s="523" t="s">
        <v>69</v>
      </c>
      <c r="E43" s="728"/>
      <c r="F43" s="741">
        <f>E43*$J$7</f>
        <v>0</v>
      </c>
      <c r="G43" s="719"/>
      <c r="H43" s="719"/>
      <c r="I43" s="719"/>
      <c r="J43" s="722"/>
      <c r="K43" s="703"/>
      <c r="L43" s="704"/>
      <c r="M43" s="704"/>
      <c r="N43" s="747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</row>
    <row r="44" spans="1:176" s="24" customFormat="1" ht="24.95" customHeight="1" thickBot="1" x14ac:dyDescent="0.25">
      <c r="A44" s="736"/>
      <c r="B44" s="739"/>
      <c r="C44" s="712"/>
      <c r="D44" s="515"/>
      <c r="E44" s="715"/>
      <c r="F44" s="717"/>
      <c r="G44" s="719"/>
      <c r="H44" s="719"/>
      <c r="I44" s="719"/>
      <c r="J44" s="722"/>
      <c r="K44" s="703"/>
      <c r="L44" s="704"/>
      <c r="M44" s="704"/>
      <c r="N44" s="747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</row>
    <row r="45" spans="1:176" s="24" customFormat="1" ht="24.95" customHeight="1" x14ac:dyDescent="0.2">
      <c r="A45" s="736"/>
      <c r="B45" s="739"/>
      <c r="C45" s="712"/>
      <c r="D45" s="523" t="s">
        <v>115</v>
      </c>
      <c r="E45" s="728"/>
      <c r="F45" s="741">
        <f>E45*$J$7</f>
        <v>0</v>
      </c>
      <c r="G45" s="719"/>
      <c r="H45" s="719"/>
      <c r="I45" s="719"/>
      <c r="J45" s="722"/>
      <c r="K45" s="703"/>
      <c r="L45" s="704"/>
      <c r="M45" s="704"/>
      <c r="N45" s="747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</row>
    <row r="46" spans="1:176" s="24" customFormat="1" ht="24.95" customHeight="1" thickBot="1" x14ac:dyDescent="0.25">
      <c r="A46" s="736"/>
      <c r="B46" s="739"/>
      <c r="C46" s="713"/>
      <c r="D46" s="526"/>
      <c r="E46" s="730"/>
      <c r="F46" s="731"/>
      <c r="G46" s="720"/>
      <c r="H46" s="720"/>
      <c r="I46" s="720"/>
      <c r="J46" s="723"/>
      <c r="K46" s="725"/>
      <c r="L46" s="727"/>
      <c r="M46" s="727"/>
      <c r="N46" s="747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</row>
    <row r="47" spans="1:176" s="24" customFormat="1" ht="24.95" customHeight="1" x14ac:dyDescent="0.2">
      <c r="A47" s="736"/>
      <c r="B47" s="739"/>
      <c r="C47" s="711" t="s">
        <v>139</v>
      </c>
      <c r="D47" s="514" t="s">
        <v>112</v>
      </c>
      <c r="E47" s="714"/>
      <c r="F47" s="716">
        <f>E47*$J$7</f>
        <v>0</v>
      </c>
      <c r="G47" s="718">
        <f>J47*0.85</f>
        <v>952</v>
      </c>
      <c r="H47" s="718">
        <f>J47*0.9</f>
        <v>1008</v>
      </c>
      <c r="I47" s="718">
        <f>J47*0.95</f>
        <v>1064</v>
      </c>
      <c r="J47" s="721">
        <v>1120</v>
      </c>
      <c r="K47" s="724">
        <f>J47*1.4</f>
        <v>1568</v>
      </c>
      <c r="L47" s="726">
        <v>30</v>
      </c>
      <c r="M47" s="726">
        <v>0.4</v>
      </c>
      <c r="N47" s="747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</row>
    <row r="48" spans="1:176" s="24" customFormat="1" ht="24.95" customHeight="1" thickBot="1" x14ac:dyDescent="0.25">
      <c r="A48" s="736"/>
      <c r="B48" s="739"/>
      <c r="C48" s="712"/>
      <c r="D48" s="515"/>
      <c r="E48" s="715"/>
      <c r="F48" s="717"/>
      <c r="G48" s="719"/>
      <c r="H48" s="719"/>
      <c r="I48" s="719"/>
      <c r="J48" s="722"/>
      <c r="K48" s="703"/>
      <c r="L48" s="704"/>
      <c r="M48" s="704"/>
      <c r="N48" s="747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</row>
    <row r="49" spans="1:176" s="24" customFormat="1" ht="24.95" customHeight="1" x14ac:dyDescent="0.2">
      <c r="A49" s="736"/>
      <c r="B49" s="739"/>
      <c r="C49" s="712"/>
      <c r="D49" s="523" t="s">
        <v>113</v>
      </c>
      <c r="E49" s="728"/>
      <c r="F49" s="741">
        <f>E49*$J$7</f>
        <v>0</v>
      </c>
      <c r="G49" s="719"/>
      <c r="H49" s="719"/>
      <c r="I49" s="719"/>
      <c r="J49" s="722"/>
      <c r="K49" s="703"/>
      <c r="L49" s="704"/>
      <c r="M49" s="704"/>
      <c r="N49" s="747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</row>
    <row r="50" spans="1:176" s="24" customFormat="1" ht="24.95" customHeight="1" thickBot="1" x14ac:dyDescent="0.25">
      <c r="A50" s="736"/>
      <c r="B50" s="739"/>
      <c r="C50" s="712"/>
      <c r="D50" s="515"/>
      <c r="E50" s="715"/>
      <c r="F50" s="717"/>
      <c r="G50" s="719"/>
      <c r="H50" s="719"/>
      <c r="I50" s="719"/>
      <c r="J50" s="722"/>
      <c r="K50" s="703"/>
      <c r="L50" s="704"/>
      <c r="M50" s="704"/>
      <c r="N50" s="747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</row>
    <row r="51" spans="1:176" s="24" customFormat="1" ht="24.95" customHeight="1" x14ac:dyDescent="0.2">
      <c r="A51" s="736"/>
      <c r="B51" s="739"/>
      <c r="C51" s="712"/>
      <c r="D51" s="523" t="s">
        <v>114</v>
      </c>
      <c r="E51" s="728"/>
      <c r="F51" s="741">
        <f>E51*$J$7</f>
        <v>0</v>
      </c>
      <c r="G51" s="719"/>
      <c r="H51" s="719"/>
      <c r="I51" s="719"/>
      <c r="J51" s="722"/>
      <c r="K51" s="703"/>
      <c r="L51" s="704"/>
      <c r="M51" s="704"/>
      <c r="N51" s="747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</row>
    <row r="52" spans="1:176" s="24" customFormat="1" ht="24.95" customHeight="1" thickBot="1" x14ac:dyDescent="0.25">
      <c r="A52" s="736"/>
      <c r="B52" s="739"/>
      <c r="C52" s="712"/>
      <c r="D52" s="515"/>
      <c r="E52" s="715"/>
      <c r="F52" s="717"/>
      <c r="G52" s="719"/>
      <c r="H52" s="719"/>
      <c r="I52" s="719"/>
      <c r="J52" s="722"/>
      <c r="K52" s="703"/>
      <c r="L52" s="704"/>
      <c r="M52" s="704"/>
      <c r="N52" s="747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</row>
    <row r="53" spans="1:176" s="24" customFormat="1" ht="24.95" customHeight="1" x14ac:dyDescent="0.2">
      <c r="A53" s="736"/>
      <c r="B53" s="739"/>
      <c r="C53" s="712"/>
      <c r="D53" s="523" t="s">
        <v>69</v>
      </c>
      <c r="E53" s="728"/>
      <c r="F53" s="741">
        <f>E53*$J$7</f>
        <v>0</v>
      </c>
      <c r="G53" s="719"/>
      <c r="H53" s="719"/>
      <c r="I53" s="719"/>
      <c r="J53" s="722"/>
      <c r="K53" s="703"/>
      <c r="L53" s="704"/>
      <c r="M53" s="704"/>
      <c r="N53" s="747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</row>
    <row r="54" spans="1:176" s="24" customFormat="1" ht="24.95" customHeight="1" thickBot="1" x14ac:dyDescent="0.25">
      <c r="A54" s="736"/>
      <c r="B54" s="739"/>
      <c r="C54" s="712"/>
      <c r="D54" s="515"/>
      <c r="E54" s="715"/>
      <c r="F54" s="717"/>
      <c r="G54" s="719"/>
      <c r="H54" s="719"/>
      <c r="I54" s="719"/>
      <c r="J54" s="722"/>
      <c r="K54" s="703"/>
      <c r="L54" s="704"/>
      <c r="M54" s="704"/>
      <c r="N54" s="747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</row>
    <row r="55" spans="1:176" s="24" customFormat="1" ht="24.95" customHeight="1" x14ac:dyDescent="0.2">
      <c r="A55" s="736"/>
      <c r="B55" s="739"/>
      <c r="C55" s="712"/>
      <c r="D55" s="523" t="s">
        <v>115</v>
      </c>
      <c r="E55" s="728"/>
      <c r="F55" s="741">
        <f>E55*$J$7</f>
        <v>0</v>
      </c>
      <c r="G55" s="719"/>
      <c r="H55" s="719"/>
      <c r="I55" s="719"/>
      <c r="J55" s="722"/>
      <c r="K55" s="703"/>
      <c r="L55" s="704"/>
      <c r="M55" s="704"/>
      <c r="N55" s="747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</row>
    <row r="56" spans="1:176" s="24" customFormat="1" ht="24.95" customHeight="1" thickBot="1" x14ac:dyDescent="0.25">
      <c r="A56" s="736"/>
      <c r="B56" s="739"/>
      <c r="C56" s="713"/>
      <c r="D56" s="526"/>
      <c r="E56" s="730"/>
      <c r="F56" s="731"/>
      <c r="G56" s="720"/>
      <c r="H56" s="720"/>
      <c r="I56" s="720"/>
      <c r="J56" s="723"/>
      <c r="K56" s="725"/>
      <c r="L56" s="727"/>
      <c r="M56" s="727"/>
      <c r="N56" s="747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</row>
    <row r="57" spans="1:176" s="24" customFormat="1" ht="24.95" customHeight="1" x14ac:dyDescent="0.2">
      <c r="A57" s="736"/>
      <c r="B57" s="739"/>
      <c r="C57" s="769" t="s">
        <v>119</v>
      </c>
      <c r="D57" s="514" t="s">
        <v>112</v>
      </c>
      <c r="E57" s="714"/>
      <c r="F57" s="716">
        <f>E57*$J$7</f>
        <v>0</v>
      </c>
      <c r="G57" s="718">
        <f>J57*0.85</f>
        <v>952</v>
      </c>
      <c r="H57" s="718">
        <f>J57*0.9</f>
        <v>1008</v>
      </c>
      <c r="I57" s="718">
        <f>J57*0.95</f>
        <v>1064</v>
      </c>
      <c r="J57" s="721">
        <v>1120</v>
      </c>
      <c r="K57" s="724">
        <f>J57*1.4</f>
        <v>1568</v>
      </c>
      <c r="L57" s="726">
        <v>30</v>
      </c>
      <c r="M57" s="726">
        <v>0.4</v>
      </c>
      <c r="N57" s="747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</row>
    <row r="58" spans="1:176" s="24" customFormat="1" ht="24.95" customHeight="1" thickBot="1" x14ac:dyDescent="0.25">
      <c r="A58" s="736"/>
      <c r="B58" s="739"/>
      <c r="C58" s="708"/>
      <c r="D58" s="515"/>
      <c r="E58" s="715"/>
      <c r="F58" s="717"/>
      <c r="G58" s="719"/>
      <c r="H58" s="719"/>
      <c r="I58" s="719"/>
      <c r="J58" s="722"/>
      <c r="K58" s="703"/>
      <c r="L58" s="704"/>
      <c r="M58" s="704"/>
      <c r="N58" s="747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</row>
    <row r="59" spans="1:176" s="24" customFormat="1" ht="24.95" customHeight="1" x14ac:dyDescent="0.2">
      <c r="A59" s="736"/>
      <c r="B59" s="739"/>
      <c r="C59" s="708"/>
      <c r="D59" s="523" t="s">
        <v>113</v>
      </c>
      <c r="E59" s="728"/>
      <c r="F59" s="741">
        <f>E59*$J$7</f>
        <v>0</v>
      </c>
      <c r="G59" s="719"/>
      <c r="H59" s="719"/>
      <c r="I59" s="719"/>
      <c r="J59" s="722"/>
      <c r="K59" s="703"/>
      <c r="L59" s="704"/>
      <c r="M59" s="704"/>
      <c r="N59" s="747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</row>
    <row r="60" spans="1:176" s="24" customFormat="1" ht="24.95" customHeight="1" thickBot="1" x14ac:dyDescent="0.25">
      <c r="A60" s="736"/>
      <c r="B60" s="739"/>
      <c r="C60" s="708"/>
      <c r="D60" s="515"/>
      <c r="E60" s="715"/>
      <c r="F60" s="717"/>
      <c r="G60" s="719"/>
      <c r="H60" s="719"/>
      <c r="I60" s="719"/>
      <c r="J60" s="722"/>
      <c r="K60" s="703"/>
      <c r="L60" s="704"/>
      <c r="M60" s="704"/>
      <c r="N60" s="747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</row>
    <row r="61" spans="1:176" s="24" customFormat="1" ht="24.95" customHeight="1" x14ac:dyDescent="0.2">
      <c r="A61" s="736"/>
      <c r="B61" s="739"/>
      <c r="C61" s="708"/>
      <c r="D61" s="523" t="s">
        <v>114</v>
      </c>
      <c r="E61" s="728"/>
      <c r="F61" s="741">
        <f>E61*$J$7</f>
        <v>0</v>
      </c>
      <c r="G61" s="719"/>
      <c r="H61" s="719"/>
      <c r="I61" s="719"/>
      <c r="J61" s="722"/>
      <c r="K61" s="703"/>
      <c r="L61" s="704"/>
      <c r="M61" s="704"/>
      <c r="N61" s="747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</row>
    <row r="62" spans="1:176" s="24" customFormat="1" ht="24.95" customHeight="1" thickBot="1" x14ac:dyDescent="0.25">
      <c r="A62" s="736"/>
      <c r="B62" s="739"/>
      <c r="C62" s="708"/>
      <c r="D62" s="515"/>
      <c r="E62" s="715"/>
      <c r="F62" s="717"/>
      <c r="G62" s="719"/>
      <c r="H62" s="719"/>
      <c r="I62" s="719"/>
      <c r="J62" s="722"/>
      <c r="K62" s="703"/>
      <c r="L62" s="704"/>
      <c r="M62" s="704"/>
      <c r="N62" s="747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</row>
    <row r="63" spans="1:176" s="24" customFormat="1" ht="24.95" customHeight="1" x14ac:dyDescent="0.2">
      <c r="A63" s="736"/>
      <c r="B63" s="739"/>
      <c r="C63" s="708"/>
      <c r="D63" s="523" t="s">
        <v>69</v>
      </c>
      <c r="E63" s="728"/>
      <c r="F63" s="741">
        <f>E63*$J$7</f>
        <v>0</v>
      </c>
      <c r="G63" s="719"/>
      <c r="H63" s="719"/>
      <c r="I63" s="719"/>
      <c r="J63" s="722"/>
      <c r="K63" s="703"/>
      <c r="L63" s="704"/>
      <c r="M63" s="704"/>
      <c r="N63" s="747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</row>
    <row r="64" spans="1:176" s="24" customFormat="1" ht="24.95" customHeight="1" thickBot="1" x14ac:dyDescent="0.25">
      <c r="A64" s="736"/>
      <c r="B64" s="739"/>
      <c r="C64" s="708"/>
      <c r="D64" s="515"/>
      <c r="E64" s="715"/>
      <c r="F64" s="717"/>
      <c r="G64" s="719"/>
      <c r="H64" s="719"/>
      <c r="I64" s="719"/>
      <c r="J64" s="722"/>
      <c r="K64" s="703"/>
      <c r="L64" s="704"/>
      <c r="M64" s="704"/>
      <c r="N64" s="747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</row>
    <row r="65" spans="1:176" s="24" customFormat="1" ht="24.95" customHeight="1" x14ac:dyDescent="0.2">
      <c r="A65" s="736"/>
      <c r="B65" s="739"/>
      <c r="C65" s="708"/>
      <c r="D65" s="536" t="s">
        <v>115</v>
      </c>
      <c r="E65" s="696"/>
      <c r="F65" s="701">
        <f>E65*$J$7</f>
        <v>0</v>
      </c>
      <c r="G65" s="719"/>
      <c r="H65" s="719"/>
      <c r="I65" s="719"/>
      <c r="J65" s="722"/>
      <c r="K65" s="703"/>
      <c r="L65" s="704"/>
      <c r="M65" s="704"/>
      <c r="N65" s="747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</row>
    <row r="66" spans="1:176" s="24" customFormat="1" ht="24.95" customHeight="1" thickBot="1" x14ac:dyDescent="0.25">
      <c r="A66" s="736"/>
      <c r="B66" s="739"/>
      <c r="C66" s="759"/>
      <c r="D66" s="626"/>
      <c r="E66" s="700"/>
      <c r="F66" s="702"/>
      <c r="G66" s="720"/>
      <c r="H66" s="720"/>
      <c r="I66" s="720"/>
      <c r="J66" s="723"/>
      <c r="K66" s="725"/>
      <c r="L66" s="727"/>
      <c r="M66" s="727"/>
      <c r="N66" s="747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</row>
    <row r="67" spans="1:176" s="24" customFormat="1" ht="24.95" customHeight="1" x14ac:dyDescent="0.2">
      <c r="A67" s="736"/>
      <c r="B67" s="739"/>
      <c r="C67" s="711" t="s">
        <v>140</v>
      </c>
      <c r="D67" s="514" t="s">
        <v>112</v>
      </c>
      <c r="E67" s="714"/>
      <c r="F67" s="716">
        <f>E67*$J$7</f>
        <v>0</v>
      </c>
      <c r="G67" s="718">
        <f>J67*0.85</f>
        <v>952</v>
      </c>
      <c r="H67" s="718">
        <f>J67*0.9</f>
        <v>1008</v>
      </c>
      <c r="I67" s="718">
        <f>J67*0.95</f>
        <v>1064</v>
      </c>
      <c r="J67" s="721">
        <v>1120</v>
      </c>
      <c r="K67" s="724">
        <f>J67*1.4</f>
        <v>1568</v>
      </c>
      <c r="L67" s="726">
        <v>30</v>
      </c>
      <c r="M67" s="726">
        <v>0.4</v>
      </c>
      <c r="N67" s="747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</row>
    <row r="68" spans="1:176" s="24" customFormat="1" ht="24.95" customHeight="1" thickBot="1" x14ac:dyDescent="0.25">
      <c r="A68" s="736"/>
      <c r="B68" s="739"/>
      <c r="C68" s="712"/>
      <c r="D68" s="515"/>
      <c r="E68" s="715"/>
      <c r="F68" s="717"/>
      <c r="G68" s="719"/>
      <c r="H68" s="719"/>
      <c r="I68" s="719"/>
      <c r="J68" s="722"/>
      <c r="K68" s="703"/>
      <c r="L68" s="704"/>
      <c r="M68" s="704"/>
      <c r="N68" s="747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</row>
    <row r="69" spans="1:176" s="24" customFormat="1" ht="24.95" customHeight="1" x14ac:dyDescent="0.2">
      <c r="A69" s="736"/>
      <c r="B69" s="739"/>
      <c r="C69" s="712"/>
      <c r="D69" s="523" t="s">
        <v>113</v>
      </c>
      <c r="E69" s="728"/>
      <c r="F69" s="741">
        <f>E69*$J$7</f>
        <v>0</v>
      </c>
      <c r="G69" s="719"/>
      <c r="H69" s="719"/>
      <c r="I69" s="719"/>
      <c r="J69" s="722"/>
      <c r="K69" s="703"/>
      <c r="L69" s="704"/>
      <c r="M69" s="704"/>
      <c r="N69" s="747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</row>
    <row r="70" spans="1:176" s="24" customFormat="1" ht="24.95" customHeight="1" thickBot="1" x14ac:dyDescent="0.25">
      <c r="A70" s="736"/>
      <c r="B70" s="739"/>
      <c r="C70" s="712"/>
      <c r="D70" s="515"/>
      <c r="E70" s="715"/>
      <c r="F70" s="717"/>
      <c r="G70" s="719"/>
      <c r="H70" s="719"/>
      <c r="I70" s="719"/>
      <c r="J70" s="722"/>
      <c r="K70" s="703"/>
      <c r="L70" s="704"/>
      <c r="M70" s="704"/>
      <c r="N70" s="747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</row>
    <row r="71" spans="1:176" s="24" customFormat="1" ht="24.95" customHeight="1" x14ac:dyDescent="0.2">
      <c r="A71" s="736"/>
      <c r="B71" s="739"/>
      <c r="C71" s="712"/>
      <c r="D71" s="523" t="s">
        <v>114</v>
      </c>
      <c r="E71" s="728"/>
      <c r="F71" s="741">
        <f>E71*$J$7</f>
        <v>0</v>
      </c>
      <c r="G71" s="719"/>
      <c r="H71" s="719"/>
      <c r="I71" s="719"/>
      <c r="J71" s="722"/>
      <c r="K71" s="703"/>
      <c r="L71" s="704"/>
      <c r="M71" s="704"/>
      <c r="N71" s="747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</row>
    <row r="72" spans="1:176" s="24" customFormat="1" ht="24.95" customHeight="1" thickBot="1" x14ac:dyDescent="0.25">
      <c r="A72" s="736"/>
      <c r="B72" s="739"/>
      <c r="C72" s="712"/>
      <c r="D72" s="515"/>
      <c r="E72" s="715"/>
      <c r="F72" s="717"/>
      <c r="G72" s="719"/>
      <c r="H72" s="719"/>
      <c r="I72" s="719"/>
      <c r="J72" s="722"/>
      <c r="K72" s="703"/>
      <c r="L72" s="704"/>
      <c r="M72" s="704"/>
      <c r="N72" s="747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</row>
    <row r="73" spans="1:176" s="24" customFormat="1" ht="24.95" customHeight="1" x14ac:dyDescent="0.2">
      <c r="A73" s="736"/>
      <c r="B73" s="739"/>
      <c r="C73" s="712"/>
      <c r="D73" s="523" t="s">
        <v>69</v>
      </c>
      <c r="E73" s="728"/>
      <c r="F73" s="741">
        <f>E73*$J$7</f>
        <v>0</v>
      </c>
      <c r="G73" s="719"/>
      <c r="H73" s="719"/>
      <c r="I73" s="719"/>
      <c r="J73" s="722"/>
      <c r="K73" s="703"/>
      <c r="L73" s="704"/>
      <c r="M73" s="704"/>
      <c r="N73" s="747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</row>
    <row r="74" spans="1:176" s="24" customFormat="1" ht="24.95" customHeight="1" thickBot="1" x14ac:dyDescent="0.25">
      <c r="A74" s="736"/>
      <c r="B74" s="739"/>
      <c r="C74" s="712"/>
      <c r="D74" s="515"/>
      <c r="E74" s="715"/>
      <c r="F74" s="717"/>
      <c r="G74" s="719"/>
      <c r="H74" s="719"/>
      <c r="I74" s="719"/>
      <c r="J74" s="722"/>
      <c r="K74" s="703"/>
      <c r="L74" s="704"/>
      <c r="M74" s="704"/>
      <c r="N74" s="747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</row>
    <row r="75" spans="1:176" s="24" customFormat="1" ht="24.95" customHeight="1" x14ac:dyDescent="0.2">
      <c r="A75" s="736"/>
      <c r="B75" s="739"/>
      <c r="C75" s="712"/>
      <c r="D75" s="523" t="s">
        <v>115</v>
      </c>
      <c r="E75" s="728"/>
      <c r="F75" s="741">
        <f>E75*$J$7</f>
        <v>0</v>
      </c>
      <c r="G75" s="719"/>
      <c r="H75" s="719"/>
      <c r="I75" s="719"/>
      <c r="J75" s="722"/>
      <c r="K75" s="703"/>
      <c r="L75" s="704"/>
      <c r="M75" s="704"/>
      <c r="N75" s="747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</row>
    <row r="76" spans="1:176" s="24" customFormat="1" ht="24.95" customHeight="1" thickBot="1" x14ac:dyDescent="0.25">
      <c r="A76" s="736"/>
      <c r="B76" s="739"/>
      <c r="C76" s="713"/>
      <c r="D76" s="526"/>
      <c r="E76" s="730"/>
      <c r="F76" s="731"/>
      <c r="G76" s="720"/>
      <c r="H76" s="720"/>
      <c r="I76" s="720"/>
      <c r="J76" s="723"/>
      <c r="K76" s="725"/>
      <c r="L76" s="727"/>
      <c r="M76" s="727"/>
      <c r="N76" s="747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</row>
    <row r="77" spans="1:176" s="24" customFormat="1" ht="24.95" customHeight="1" x14ac:dyDescent="0.2">
      <c r="A77" s="736"/>
      <c r="B77" s="739"/>
      <c r="C77" s="769" t="s">
        <v>120</v>
      </c>
      <c r="D77" s="625" t="s">
        <v>112</v>
      </c>
      <c r="E77" s="751"/>
      <c r="F77" s="698">
        <f>E77*$J$7</f>
        <v>0</v>
      </c>
      <c r="G77" s="718">
        <f>J77*0.85</f>
        <v>952</v>
      </c>
      <c r="H77" s="718">
        <f>J77*0.9</f>
        <v>1008</v>
      </c>
      <c r="I77" s="718">
        <f>J77*0.95</f>
        <v>1064</v>
      </c>
      <c r="J77" s="721">
        <v>1120</v>
      </c>
      <c r="K77" s="724">
        <f>J77*1.4</f>
        <v>1568</v>
      </c>
      <c r="L77" s="726">
        <v>30</v>
      </c>
      <c r="M77" s="726">
        <v>0.4</v>
      </c>
      <c r="N77" s="747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</row>
    <row r="78" spans="1:176" s="24" customFormat="1" ht="24.95" customHeight="1" thickBot="1" x14ac:dyDescent="0.25">
      <c r="A78" s="736"/>
      <c r="B78" s="739"/>
      <c r="C78" s="708"/>
      <c r="D78" s="537"/>
      <c r="E78" s="697"/>
      <c r="F78" s="699"/>
      <c r="G78" s="719"/>
      <c r="H78" s="719"/>
      <c r="I78" s="719"/>
      <c r="J78" s="722"/>
      <c r="K78" s="703"/>
      <c r="L78" s="704"/>
      <c r="M78" s="704"/>
      <c r="N78" s="747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</row>
    <row r="79" spans="1:176" s="24" customFormat="1" ht="24.95" customHeight="1" x14ac:dyDescent="0.2">
      <c r="A79" s="736"/>
      <c r="B79" s="739"/>
      <c r="C79" s="708"/>
      <c r="D79" s="523" t="s">
        <v>113</v>
      </c>
      <c r="E79" s="760"/>
      <c r="F79" s="741">
        <f>E79*$J$7</f>
        <v>0</v>
      </c>
      <c r="G79" s="719"/>
      <c r="H79" s="719"/>
      <c r="I79" s="719"/>
      <c r="J79" s="722"/>
      <c r="K79" s="703"/>
      <c r="L79" s="704"/>
      <c r="M79" s="704"/>
      <c r="N79" s="747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</row>
    <row r="80" spans="1:176" s="24" customFormat="1" ht="24.95" customHeight="1" thickBot="1" x14ac:dyDescent="0.25">
      <c r="A80" s="736"/>
      <c r="B80" s="739"/>
      <c r="C80" s="708"/>
      <c r="D80" s="515"/>
      <c r="E80" s="761"/>
      <c r="F80" s="717"/>
      <c r="G80" s="719"/>
      <c r="H80" s="719"/>
      <c r="I80" s="719"/>
      <c r="J80" s="722"/>
      <c r="K80" s="703"/>
      <c r="L80" s="704"/>
      <c r="M80" s="704"/>
      <c r="N80" s="747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</row>
    <row r="81" spans="1:176" s="24" customFormat="1" ht="24.95" customHeight="1" x14ac:dyDescent="0.2">
      <c r="A81" s="736"/>
      <c r="B81" s="739"/>
      <c r="C81" s="708"/>
      <c r="D81" s="536" t="s">
        <v>114</v>
      </c>
      <c r="E81" s="696"/>
      <c r="F81" s="701">
        <f>E81*$J$7</f>
        <v>0</v>
      </c>
      <c r="G81" s="719"/>
      <c r="H81" s="719"/>
      <c r="I81" s="719"/>
      <c r="J81" s="722"/>
      <c r="K81" s="703"/>
      <c r="L81" s="704"/>
      <c r="M81" s="704"/>
      <c r="N81" s="747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</row>
    <row r="82" spans="1:176" s="24" customFormat="1" ht="24.95" customHeight="1" thickBot="1" x14ac:dyDescent="0.25">
      <c r="A82" s="736"/>
      <c r="B82" s="739"/>
      <c r="C82" s="708"/>
      <c r="D82" s="537"/>
      <c r="E82" s="697"/>
      <c r="F82" s="699"/>
      <c r="G82" s="719"/>
      <c r="H82" s="719"/>
      <c r="I82" s="719"/>
      <c r="J82" s="722"/>
      <c r="K82" s="703"/>
      <c r="L82" s="704"/>
      <c r="M82" s="704"/>
      <c r="N82" s="747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</row>
    <row r="83" spans="1:176" s="24" customFormat="1" ht="24.95" customHeight="1" x14ac:dyDescent="0.2">
      <c r="A83" s="736"/>
      <c r="B83" s="739"/>
      <c r="C83" s="708"/>
      <c r="D83" s="523" t="s">
        <v>69</v>
      </c>
      <c r="E83" s="760"/>
      <c r="F83" s="741">
        <f>E83*$J$7</f>
        <v>0</v>
      </c>
      <c r="G83" s="719"/>
      <c r="H83" s="719"/>
      <c r="I83" s="719"/>
      <c r="J83" s="722"/>
      <c r="K83" s="703"/>
      <c r="L83" s="704"/>
      <c r="M83" s="704"/>
      <c r="N83" s="747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</row>
    <row r="84" spans="1:176" s="24" customFormat="1" ht="24.95" customHeight="1" thickBot="1" x14ac:dyDescent="0.25">
      <c r="A84" s="736"/>
      <c r="B84" s="739"/>
      <c r="C84" s="708"/>
      <c r="D84" s="515"/>
      <c r="E84" s="761"/>
      <c r="F84" s="717"/>
      <c r="G84" s="719"/>
      <c r="H84" s="719"/>
      <c r="I84" s="719"/>
      <c r="J84" s="722"/>
      <c r="K84" s="703"/>
      <c r="L84" s="704"/>
      <c r="M84" s="704"/>
      <c r="N84" s="747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</row>
    <row r="85" spans="1:176" s="24" customFormat="1" ht="24.95" customHeight="1" x14ac:dyDescent="0.2">
      <c r="A85" s="736"/>
      <c r="B85" s="739"/>
      <c r="C85" s="708"/>
      <c r="D85" s="536" t="s">
        <v>115</v>
      </c>
      <c r="E85" s="696"/>
      <c r="F85" s="701">
        <f>E85*$J$7</f>
        <v>0</v>
      </c>
      <c r="G85" s="719"/>
      <c r="H85" s="719"/>
      <c r="I85" s="719"/>
      <c r="J85" s="722"/>
      <c r="K85" s="703"/>
      <c r="L85" s="704"/>
      <c r="M85" s="704"/>
      <c r="N85" s="747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</row>
    <row r="86" spans="1:176" s="24" customFormat="1" ht="24.95" customHeight="1" thickBot="1" x14ac:dyDescent="0.25">
      <c r="A86" s="737"/>
      <c r="B86" s="740"/>
      <c r="C86" s="759"/>
      <c r="D86" s="626"/>
      <c r="E86" s="700"/>
      <c r="F86" s="702"/>
      <c r="G86" s="720"/>
      <c r="H86" s="720"/>
      <c r="I86" s="720"/>
      <c r="J86" s="723"/>
      <c r="K86" s="725"/>
      <c r="L86" s="727"/>
      <c r="M86" s="727"/>
      <c r="N86" s="768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</row>
    <row r="87" spans="1:176" s="24" customFormat="1" ht="24.95" customHeight="1" x14ac:dyDescent="0.2">
      <c r="A87" s="736"/>
      <c r="B87" s="739"/>
      <c r="C87" s="708" t="s">
        <v>121</v>
      </c>
      <c r="D87" s="514" t="s">
        <v>112</v>
      </c>
      <c r="E87" s="766"/>
      <c r="F87" s="716">
        <f>E87*$J$87</f>
        <v>0</v>
      </c>
      <c r="G87" s="719">
        <f>J87*0.85</f>
        <v>799</v>
      </c>
      <c r="H87" s="719">
        <f>J87*0.9</f>
        <v>846</v>
      </c>
      <c r="I87" s="719">
        <f>J87*0.95</f>
        <v>893</v>
      </c>
      <c r="J87" s="722">
        <v>940</v>
      </c>
      <c r="K87" s="703">
        <f>J87*1.4</f>
        <v>1316</v>
      </c>
      <c r="L87" s="704">
        <v>40</v>
      </c>
      <c r="M87" s="704">
        <v>0.3</v>
      </c>
      <c r="N87" s="747" t="s">
        <v>129</v>
      </c>
      <c r="O87" s="88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</row>
    <row r="88" spans="1:176" s="24" customFormat="1" ht="24.95" customHeight="1" thickBot="1" x14ac:dyDescent="0.25">
      <c r="A88" s="736"/>
      <c r="B88" s="739"/>
      <c r="C88" s="708"/>
      <c r="D88" s="515"/>
      <c r="E88" s="761"/>
      <c r="F88" s="717"/>
      <c r="G88" s="719"/>
      <c r="H88" s="719"/>
      <c r="I88" s="719"/>
      <c r="J88" s="722"/>
      <c r="K88" s="703"/>
      <c r="L88" s="704"/>
      <c r="M88" s="704"/>
      <c r="N88" s="747"/>
      <c r="O88" s="88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</row>
    <row r="89" spans="1:176" s="24" customFormat="1" ht="24.95" customHeight="1" x14ac:dyDescent="0.2">
      <c r="A89" s="736"/>
      <c r="B89" s="739"/>
      <c r="C89" s="708"/>
      <c r="D89" s="523" t="s">
        <v>113</v>
      </c>
      <c r="E89" s="760"/>
      <c r="F89" s="716">
        <f>E89*$J$87</f>
        <v>0</v>
      </c>
      <c r="G89" s="719"/>
      <c r="H89" s="719"/>
      <c r="I89" s="719"/>
      <c r="J89" s="722"/>
      <c r="K89" s="703"/>
      <c r="L89" s="704"/>
      <c r="M89" s="704"/>
      <c r="N89" s="747"/>
      <c r="O89" s="88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</row>
    <row r="90" spans="1:176" s="24" customFormat="1" ht="24.95" customHeight="1" thickBot="1" x14ac:dyDescent="0.25">
      <c r="A90" s="736"/>
      <c r="B90" s="739"/>
      <c r="C90" s="708"/>
      <c r="D90" s="515"/>
      <c r="E90" s="761"/>
      <c r="F90" s="717"/>
      <c r="G90" s="719"/>
      <c r="H90" s="719"/>
      <c r="I90" s="719"/>
      <c r="J90" s="722"/>
      <c r="K90" s="703"/>
      <c r="L90" s="704"/>
      <c r="M90" s="704"/>
      <c r="N90" s="747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</row>
    <row r="91" spans="1:176" s="24" customFormat="1" ht="24.95" customHeight="1" x14ac:dyDescent="0.2">
      <c r="A91" s="736"/>
      <c r="B91" s="739"/>
      <c r="C91" s="708"/>
      <c r="D91" s="536" t="s">
        <v>114</v>
      </c>
      <c r="E91" s="696"/>
      <c r="F91" s="698">
        <f>E91*$J$87</f>
        <v>0</v>
      </c>
      <c r="G91" s="719"/>
      <c r="H91" s="719"/>
      <c r="I91" s="719"/>
      <c r="J91" s="722"/>
      <c r="K91" s="703"/>
      <c r="L91" s="704"/>
      <c r="M91" s="704"/>
      <c r="N91" s="747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</row>
    <row r="92" spans="1:176" s="24" customFormat="1" ht="24.95" customHeight="1" thickBot="1" x14ac:dyDescent="0.25">
      <c r="A92" s="736"/>
      <c r="B92" s="739"/>
      <c r="C92" s="708"/>
      <c r="D92" s="537"/>
      <c r="E92" s="697"/>
      <c r="F92" s="699"/>
      <c r="G92" s="719"/>
      <c r="H92" s="719"/>
      <c r="I92" s="719"/>
      <c r="J92" s="722"/>
      <c r="K92" s="703"/>
      <c r="L92" s="704"/>
      <c r="M92" s="704"/>
      <c r="N92" s="747"/>
      <c r="O92" s="88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</row>
    <row r="93" spans="1:176" s="24" customFormat="1" ht="24.95" customHeight="1" x14ac:dyDescent="0.2">
      <c r="A93" s="736"/>
      <c r="B93" s="739"/>
      <c r="C93" s="708"/>
      <c r="D93" s="536" t="s">
        <v>69</v>
      </c>
      <c r="E93" s="696"/>
      <c r="F93" s="698">
        <f>E93*$J$87</f>
        <v>0</v>
      </c>
      <c r="G93" s="719"/>
      <c r="H93" s="719"/>
      <c r="I93" s="719"/>
      <c r="J93" s="722"/>
      <c r="K93" s="703"/>
      <c r="L93" s="704"/>
      <c r="M93" s="704"/>
      <c r="N93" s="747"/>
      <c r="O93" s="88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</row>
    <row r="94" spans="1:176" s="24" customFormat="1" ht="24.95" customHeight="1" thickBot="1" x14ac:dyDescent="0.25">
      <c r="A94" s="736"/>
      <c r="B94" s="739"/>
      <c r="C94" s="708"/>
      <c r="D94" s="537"/>
      <c r="E94" s="697"/>
      <c r="F94" s="699"/>
      <c r="G94" s="719"/>
      <c r="H94" s="719"/>
      <c r="I94" s="719"/>
      <c r="J94" s="722"/>
      <c r="K94" s="703"/>
      <c r="L94" s="704"/>
      <c r="M94" s="704"/>
      <c r="N94" s="747"/>
      <c r="O94" s="88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</row>
    <row r="95" spans="1:176" s="24" customFormat="1" ht="24.95" customHeight="1" x14ac:dyDescent="0.2">
      <c r="A95" s="736"/>
      <c r="B95" s="739"/>
      <c r="C95" s="708"/>
      <c r="D95" s="536" t="s">
        <v>115</v>
      </c>
      <c r="E95" s="696"/>
      <c r="F95" s="698">
        <f>E95*$J$87</f>
        <v>0</v>
      </c>
      <c r="G95" s="719"/>
      <c r="H95" s="719"/>
      <c r="I95" s="719"/>
      <c r="J95" s="722"/>
      <c r="K95" s="703"/>
      <c r="L95" s="704"/>
      <c r="M95" s="704"/>
      <c r="N95" s="747"/>
      <c r="O95" s="88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</row>
    <row r="96" spans="1:176" s="24" customFormat="1" ht="24.95" customHeight="1" thickBot="1" x14ac:dyDescent="0.25">
      <c r="A96" s="736"/>
      <c r="B96" s="739"/>
      <c r="C96" s="708"/>
      <c r="D96" s="750"/>
      <c r="E96" s="700"/>
      <c r="F96" s="749"/>
      <c r="G96" s="719"/>
      <c r="H96" s="719"/>
      <c r="I96" s="719"/>
      <c r="J96" s="722"/>
      <c r="K96" s="703"/>
      <c r="L96" s="704"/>
      <c r="M96" s="704"/>
      <c r="N96" s="747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</row>
    <row r="97" spans="1:176" s="24" customFormat="1" ht="24.95" customHeight="1" x14ac:dyDescent="0.2">
      <c r="A97" s="736"/>
      <c r="B97" s="739"/>
      <c r="C97" s="769" t="s">
        <v>122</v>
      </c>
      <c r="D97" s="514" t="s">
        <v>112</v>
      </c>
      <c r="E97" s="714"/>
      <c r="F97" s="716">
        <f>E97*$J$87</f>
        <v>0</v>
      </c>
      <c r="G97" s="718">
        <f>J97*0.85</f>
        <v>799</v>
      </c>
      <c r="H97" s="718">
        <f>J97*0.9</f>
        <v>846</v>
      </c>
      <c r="I97" s="718">
        <f>J97*0.95</f>
        <v>893</v>
      </c>
      <c r="J97" s="721">
        <v>940</v>
      </c>
      <c r="K97" s="724">
        <f>J97*1.4</f>
        <v>1316</v>
      </c>
      <c r="L97" s="726">
        <v>40</v>
      </c>
      <c r="M97" s="726">
        <v>0.3</v>
      </c>
      <c r="N97" s="747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</row>
    <row r="98" spans="1:176" s="24" customFormat="1" ht="24.95" customHeight="1" thickBot="1" x14ac:dyDescent="0.25">
      <c r="A98" s="736"/>
      <c r="B98" s="739"/>
      <c r="C98" s="708"/>
      <c r="D98" s="515"/>
      <c r="E98" s="715"/>
      <c r="F98" s="717"/>
      <c r="G98" s="719"/>
      <c r="H98" s="719"/>
      <c r="I98" s="719"/>
      <c r="J98" s="722"/>
      <c r="K98" s="703"/>
      <c r="L98" s="704"/>
      <c r="M98" s="704"/>
      <c r="N98" s="747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</row>
    <row r="99" spans="1:176" s="24" customFormat="1" ht="24.95" customHeight="1" x14ac:dyDescent="0.2">
      <c r="A99" s="736"/>
      <c r="B99" s="739"/>
      <c r="C99" s="708"/>
      <c r="D99" s="523" t="s">
        <v>113</v>
      </c>
      <c r="E99" s="728"/>
      <c r="F99" s="716">
        <f>E99*$J$87</f>
        <v>0</v>
      </c>
      <c r="G99" s="719"/>
      <c r="H99" s="719"/>
      <c r="I99" s="719"/>
      <c r="J99" s="722"/>
      <c r="K99" s="703"/>
      <c r="L99" s="704"/>
      <c r="M99" s="704"/>
      <c r="N99" s="747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</row>
    <row r="100" spans="1:176" s="24" customFormat="1" ht="24.95" customHeight="1" thickBot="1" x14ac:dyDescent="0.25">
      <c r="A100" s="736"/>
      <c r="B100" s="739"/>
      <c r="C100" s="708"/>
      <c r="D100" s="515"/>
      <c r="E100" s="715"/>
      <c r="F100" s="717"/>
      <c r="G100" s="719"/>
      <c r="H100" s="719"/>
      <c r="I100" s="719"/>
      <c r="J100" s="722"/>
      <c r="K100" s="703"/>
      <c r="L100" s="704"/>
      <c r="M100" s="704"/>
      <c r="N100" s="747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</row>
    <row r="101" spans="1:176" s="24" customFormat="1" ht="24.95" customHeight="1" x14ac:dyDescent="0.2">
      <c r="A101" s="736"/>
      <c r="B101" s="739"/>
      <c r="C101" s="708"/>
      <c r="D101" s="536" t="s">
        <v>114</v>
      </c>
      <c r="E101" s="696"/>
      <c r="F101" s="698">
        <f>E101*$J$87</f>
        <v>0</v>
      </c>
      <c r="G101" s="719"/>
      <c r="H101" s="719"/>
      <c r="I101" s="719"/>
      <c r="J101" s="722"/>
      <c r="K101" s="703"/>
      <c r="L101" s="704"/>
      <c r="M101" s="704"/>
      <c r="N101" s="747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</row>
    <row r="102" spans="1:176" s="24" customFormat="1" ht="24.95" customHeight="1" thickBot="1" x14ac:dyDescent="0.25">
      <c r="A102" s="736"/>
      <c r="B102" s="739"/>
      <c r="C102" s="708"/>
      <c r="D102" s="537"/>
      <c r="E102" s="697"/>
      <c r="F102" s="699"/>
      <c r="G102" s="719"/>
      <c r="H102" s="719"/>
      <c r="I102" s="719"/>
      <c r="J102" s="722"/>
      <c r="K102" s="703"/>
      <c r="L102" s="704"/>
      <c r="M102" s="704"/>
      <c r="N102" s="747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</row>
    <row r="103" spans="1:176" s="24" customFormat="1" ht="24.95" customHeight="1" x14ac:dyDescent="0.2">
      <c r="A103" s="736"/>
      <c r="B103" s="739"/>
      <c r="C103" s="708"/>
      <c r="D103" s="536" t="s">
        <v>69</v>
      </c>
      <c r="E103" s="696"/>
      <c r="F103" s="698">
        <f>E103*$J$87</f>
        <v>0</v>
      </c>
      <c r="G103" s="719"/>
      <c r="H103" s="719"/>
      <c r="I103" s="719"/>
      <c r="J103" s="722"/>
      <c r="K103" s="703"/>
      <c r="L103" s="704"/>
      <c r="M103" s="704"/>
      <c r="N103" s="747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</row>
    <row r="104" spans="1:176" s="24" customFormat="1" ht="24.95" customHeight="1" thickBot="1" x14ac:dyDescent="0.25">
      <c r="A104" s="736"/>
      <c r="B104" s="739"/>
      <c r="C104" s="708"/>
      <c r="D104" s="537"/>
      <c r="E104" s="697"/>
      <c r="F104" s="699"/>
      <c r="G104" s="719"/>
      <c r="H104" s="719"/>
      <c r="I104" s="719"/>
      <c r="J104" s="722"/>
      <c r="K104" s="703"/>
      <c r="L104" s="704"/>
      <c r="M104" s="704"/>
      <c r="N104" s="747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</row>
    <row r="105" spans="1:176" s="24" customFormat="1" ht="24.95" customHeight="1" x14ac:dyDescent="0.2">
      <c r="A105" s="736"/>
      <c r="B105" s="739"/>
      <c r="C105" s="708"/>
      <c r="D105" s="536" t="s">
        <v>115</v>
      </c>
      <c r="E105" s="696"/>
      <c r="F105" s="698">
        <f>E105*$J$87</f>
        <v>0</v>
      </c>
      <c r="G105" s="719"/>
      <c r="H105" s="719"/>
      <c r="I105" s="719"/>
      <c r="J105" s="722"/>
      <c r="K105" s="703"/>
      <c r="L105" s="704"/>
      <c r="M105" s="704"/>
      <c r="N105" s="747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</row>
    <row r="106" spans="1:176" s="24" customFormat="1" ht="24.95" customHeight="1" thickBot="1" x14ac:dyDescent="0.25">
      <c r="A106" s="736"/>
      <c r="B106" s="739"/>
      <c r="C106" s="759"/>
      <c r="D106" s="626"/>
      <c r="E106" s="700"/>
      <c r="F106" s="702"/>
      <c r="G106" s="720"/>
      <c r="H106" s="720"/>
      <c r="I106" s="720"/>
      <c r="J106" s="723"/>
      <c r="K106" s="725"/>
      <c r="L106" s="727"/>
      <c r="M106" s="727"/>
      <c r="N106" s="747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</row>
    <row r="107" spans="1:176" s="24" customFormat="1" ht="24.95" customHeight="1" x14ac:dyDescent="0.2">
      <c r="A107" s="736"/>
      <c r="B107" s="739"/>
      <c r="C107" s="708" t="s">
        <v>123</v>
      </c>
      <c r="D107" s="585" t="s">
        <v>112</v>
      </c>
      <c r="E107" s="714"/>
      <c r="F107" s="765">
        <f>E107*$J$87</f>
        <v>0</v>
      </c>
      <c r="G107" s="719">
        <f>J107*0.85</f>
        <v>799</v>
      </c>
      <c r="H107" s="719">
        <f>J107*0.9</f>
        <v>846</v>
      </c>
      <c r="I107" s="719">
        <f>J107*0.95</f>
        <v>893</v>
      </c>
      <c r="J107" s="722">
        <v>940</v>
      </c>
      <c r="K107" s="703">
        <f>J107*1.4</f>
        <v>1316</v>
      </c>
      <c r="L107" s="704">
        <v>40</v>
      </c>
      <c r="M107" s="704">
        <v>0.3</v>
      </c>
      <c r="N107" s="747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</row>
    <row r="108" spans="1:176" s="24" customFormat="1" ht="24.95" customHeight="1" thickBot="1" x14ac:dyDescent="0.25">
      <c r="A108" s="736"/>
      <c r="B108" s="739"/>
      <c r="C108" s="708"/>
      <c r="D108" s="515"/>
      <c r="E108" s="715"/>
      <c r="F108" s="717"/>
      <c r="G108" s="719"/>
      <c r="H108" s="719"/>
      <c r="I108" s="719"/>
      <c r="J108" s="722"/>
      <c r="K108" s="703"/>
      <c r="L108" s="704"/>
      <c r="M108" s="704"/>
      <c r="N108" s="747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</row>
    <row r="109" spans="1:176" s="24" customFormat="1" ht="24.95" customHeight="1" x14ac:dyDescent="0.2">
      <c r="A109" s="736"/>
      <c r="B109" s="739"/>
      <c r="C109" s="708"/>
      <c r="D109" s="523" t="s">
        <v>113</v>
      </c>
      <c r="E109" s="728"/>
      <c r="F109" s="716">
        <f>E109*$J$87</f>
        <v>0</v>
      </c>
      <c r="G109" s="719"/>
      <c r="H109" s="719"/>
      <c r="I109" s="719"/>
      <c r="J109" s="722"/>
      <c r="K109" s="703"/>
      <c r="L109" s="704"/>
      <c r="M109" s="704"/>
      <c r="N109" s="747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</row>
    <row r="110" spans="1:176" s="24" customFormat="1" ht="24.95" customHeight="1" thickBot="1" x14ac:dyDescent="0.25">
      <c r="A110" s="736"/>
      <c r="B110" s="739"/>
      <c r="C110" s="708"/>
      <c r="D110" s="515"/>
      <c r="E110" s="715"/>
      <c r="F110" s="717"/>
      <c r="G110" s="719"/>
      <c r="H110" s="719"/>
      <c r="I110" s="719"/>
      <c r="J110" s="722"/>
      <c r="K110" s="703"/>
      <c r="L110" s="704"/>
      <c r="M110" s="704"/>
      <c r="N110" s="747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</row>
    <row r="111" spans="1:176" s="24" customFormat="1" ht="24.95" customHeight="1" x14ac:dyDescent="0.2">
      <c r="A111" s="736"/>
      <c r="B111" s="739"/>
      <c r="C111" s="708"/>
      <c r="D111" s="523" t="s">
        <v>114</v>
      </c>
      <c r="E111" s="728"/>
      <c r="F111" s="716">
        <f>E111*$J$87</f>
        <v>0</v>
      </c>
      <c r="G111" s="719"/>
      <c r="H111" s="719"/>
      <c r="I111" s="719"/>
      <c r="J111" s="722"/>
      <c r="K111" s="703"/>
      <c r="L111" s="704"/>
      <c r="M111" s="704"/>
      <c r="N111" s="747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</row>
    <row r="112" spans="1:176" s="24" customFormat="1" ht="24.95" customHeight="1" thickBot="1" x14ac:dyDescent="0.25">
      <c r="A112" s="736"/>
      <c r="B112" s="739"/>
      <c r="C112" s="708"/>
      <c r="D112" s="515"/>
      <c r="E112" s="715"/>
      <c r="F112" s="717"/>
      <c r="G112" s="719"/>
      <c r="H112" s="719"/>
      <c r="I112" s="719"/>
      <c r="J112" s="722"/>
      <c r="K112" s="703"/>
      <c r="L112" s="704"/>
      <c r="M112" s="704"/>
      <c r="N112" s="747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</row>
    <row r="113" spans="1:176" s="24" customFormat="1" ht="24.95" customHeight="1" x14ac:dyDescent="0.2">
      <c r="A113" s="736"/>
      <c r="B113" s="739"/>
      <c r="C113" s="708"/>
      <c r="D113" s="523" t="s">
        <v>69</v>
      </c>
      <c r="E113" s="760"/>
      <c r="F113" s="716">
        <f>E113*$J$87</f>
        <v>0</v>
      </c>
      <c r="G113" s="719"/>
      <c r="H113" s="719"/>
      <c r="I113" s="719"/>
      <c r="J113" s="722"/>
      <c r="K113" s="703"/>
      <c r="L113" s="704"/>
      <c r="M113" s="704"/>
      <c r="N113" s="747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</row>
    <row r="114" spans="1:176" s="24" customFormat="1" ht="24.95" customHeight="1" thickBot="1" x14ac:dyDescent="0.25">
      <c r="A114" s="736"/>
      <c r="B114" s="739"/>
      <c r="C114" s="708"/>
      <c r="D114" s="515"/>
      <c r="E114" s="761"/>
      <c r="F114" s="717"/>
      <c r="G114" s="719"/>
      <c r="H114" s="719"/>
      <c r="I114" s="719"/>
      <c r="J114" s="722"/>
      <c r="K114" s="703"/>
      <c r="L114" s="704"/>
      <c r="M114" s="704"/>
      <c r="N114" s="747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</row>
    <row r="115" spans="1:176" s="24" customFormat="1" ht="24.95" customHeight="1" x14ac:dyDescent="0.2">
      <c r="A115" s="736"/>
      <c r="B115" s="739"/>
      <c r="C115" s="708"/>
      <c r="D115" s="536" t="s">
        <v>115</v>
      </c>
      <c r="E115" s="696"/>
      <c r="F115" s="698">
        <f>E115*$J$87</f>
        <v>0</v>
      </c>
      <c r="G115" s="719"/>
      <c r="H115" s="719"/>
      <c r="I115" s="719"/>
      <c r="J115" s="722"/>
      <c r="K115" s="703"/>
      <c r="L115" s="704"/>
      <c r="M115" s="704"/>
      <c r="N115" s="747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</row>
    <row r="116" spans="1:176" s="24" customFormat="1" ht="24.95" customHeight="1" thickBot="1" x14ac:dyDescent="0.25">
      <c r="A116" s="736"/>
      <c r="B116" s="739"/>
      <c r="C116" s="708"/>
      <c r="D116" s="750"/>
      <c r="E116" s="700"/>
      <c r="F116" s="749"/>
      <c r="G116" s="719"/>
      <c r="H116" s="719"/>
      <c r="I116" s="719"/>
      <c r="J116" s="722"/>
      <c r="K116" s="703"/>
      <c r="L116" s="704"/>
      <c r="M116" s="704"/>
      <c r="N116" s="747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</row>
    <row r="117" spans="1:176" s="24" customFormat="1" ht="24.95" customHeight="1" x14ac:dyDescent="0.2">
      <c r="A117" s="736"/>
      <c r="B117" s="739"/>
      <c r="C117" s="711" t="s">
        <v>297</v>
      </c>
      <c r="D117" s="514" t="s">
        <v>112</v>
      </c>
      <c r="E117" s="714"/>
      <c r="F117" s="716">
        <f>E117*$J$117</f>
        <v>0</v>
      </c>
      <c r="G117" s="718">
        <f>J117*0.85</f>
        <v>799</v>
      </c>
      <c r="H117" s="718">
        <f>J117*0.9</f>
        <v>846</v>
      </c>
      <c r="I117" s="718">
        <f>J117*0.95</f>
        <v>893</v>
      </c>
      <c r="J117" s="721">
        <v>940</v>
      </c>
      <c r="K117" s="724">
        <f>J117*1.4</f>
        <v>1316</v>
      </c>
      <c r="L117" s="726">
        <v>40</v>
      </c>
      <c r="M117" s="726">
        <v>0.3</v>
      </c>
      <c r="N117" s="747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</row>
    <row r="118" spans="1:176" s="24" customFormat="1" ht="24.95" customHeight="1" thickBot="1" x14ac:dyDescent="0.25">
      <c r="A118" s="736"/>
      <c r="B118" s="739"/>
      <c r="C118" s="712"/>
      <c r="D118" s="515"/>
      <c r="E118" s="715"/>
      <c r="F118" s="717"/>
      <c r="G118" s="719"/>
      <c r="H118" s="719"/>
      <c r="I118" s="719"/>
      <c r="J118" s="722"/>
      <c r="K118" s="703"/>
      <c r="L118" s="704"/>
      <c r="M118" s="704"/>
      <c r="N118" s="747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</row>
    <row r="119" spans="1:176" s="24" customFormat="1" ht="24.95" customHeight="1" x14ac:dyDescent="0.2">
      <c r="A119" s="736"/>
      <c r="B119" s="739"/>
      <c r="C119" s="712"/>
      <c r="D119" s="523" t="s">
        <v>113</v>
      </c>
      <c r="E119" s="728"/>
      <c r="F119" s="716">
        <f>E119*$J$117</f>
        <v>0</v>
      </c>
      <c r="G119" s="719"/>
      <c r="H119" s="719"/>
      <c r="I119" s="719"/>
      <c r="J119" s="722"/>
      <c r="K119" s="703"/>
      <c r="L119" s="704"/>
      <c r="M119" s="704"/>
      <c r="N119" s="747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</row>
    <row r="120" spans="1:176" s="24" customFormat="1" ht="24.95" customHeight="1" thickBot="1" x14ac:dyDescent="0.25">
      <c r="A120" s="736"/>
      <c r="B120" s="739"/>
      <c r="C120" s="712"/>
      <c r="D120" s="515"/>
      <c r="E120" s="715"/>
      <c r="F120" s="717"/>
      <c r="G120" s="719"/>
      <c r="H120" s="719"/>
      <c r="I120" s="719"/>
      <c r="J120" s="722"/>
      <c r="K120" s="703"/>
      <c r="L120" s="704"/>
      <c r="M120" s="704"/>
      <c r="N120" s="747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</row>
    <row r="121" spans="1:176" s="24" customFormat="1" ht="24.95" customHeight="1" x14ac:dyDescent="0.2">
      <c r="A121" s="736"/>
      <c r="B121" s="739"/>
      <c r="C121" s="712"/>
      <c r="D121" s="523" t="s">
        <v>114</v>
      </c>
      <c r="E121" s="728"/>
      <c r="F121" s="716">
        <f>E121*$J$117</f>
        <v>0</v>
      </c>
      <c r="G121" s="719"/>
      <c r="H121" s="719"/>
      <c r="I121" s="719"/>
      <c r="J121" s="722"/>
      <c r="K121" s="703"/>
      <c r="L121" s="704"/>
      <c r="M121" s="704"/>
      <c r="N121" s="747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</row>
    <row r="122" spans="1:176" s="24" customFormat="1" ht="24.95" customHeight="1" thickBot="1" x14ac:dyDescent="0.25">
      <c r="A122" s="736"/>
      <c r="B122" s="739"/>
      <c r="C122" s="712"/>
      <c r="D122" s="515"/>
      <c r="E122" s="715"/>
      <c r="F122" s="717"/>
      <c r="G122" s="719"/>
      <c r="H122" s="719"/>
      <c r="I122" s="719"/>
      <c r="J122" s="722"/>
      <c r="K122" s="703"/>
      <c r="L122" s="704"/>
      <c r="M122" s="704"/>
      <c r="N122" s="747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</row>
    <row r="123" spans="1:176" s="24" customFormat="1" ht="24.95" customHeight="1" x14ac:dyDescent="0.2">
      <c r="A123" s="736"/>
      <c r="B123" s="739"/>
      <c r="C123" s="712"/>
      <c r="D123" s="536" t="s">
        <v>69</v>
      </c>
      <c r="E123" s="696"/>
      <c r="F123" s="698">
        <f>E123*$J$117</f>
        <v>0</v>
      </c>
      <c r="G123" s="719"/>
      <c r="H123" s="719"/>
      <c r="I123" s="719"/>
      <c r="J123" s="722"/>
      <c r="K123" s="703"/>
      <c r="L123" s="704"/>
      <c r="M123" s="704"/>
      <c r="N123" s="747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</row>
    <row r="124" spans="1:176" s="24" customFormat="1" ht="24.95" customHeight="1" thickBot="1" x14ac:dyDescent="0.25">
      <c r="A124" s="736"/>
      <c r="B124" s="739"/>
      <c r="C124" s="712"/>
      <c r="D124" s="537"/>
      <c r="E124" s="697"/>
      <c r="F124" s="699"/>
      <c r="G124" s="719"/>
      <c r="H124" s="719"/>
      <c r="I124" s="719"/>
      <c r="J124" s="722"/>
      <c r="K124" s="703"/>
      <c r="L124" s="704"/>
      <c r="M124" s="704"/>
      <c r="N124" s="747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</row>
    <row r="125" spans="1:176" s="24" customFormat="1" ht="24.95" customHeight="1" x14ac:dyDescent="0.2">
      <c r="A125" s="736"/>
      <c r="B125" s="739"/>
      <c r="C125" s="712"/>
      <c r="D125" s="536" t="s">
        <v>115</v>
      </c>
      <c r="E125" s="696"/>
      <c r="F125" s="701">
        <f>E125*$J$117</f>
        <v>0</v>
      </c>
      <c r="G125" s="719"/>
      <c r="H125" s="719"/>
      <c r="I125" s="719"/>
      <c r="J125" s="722"/>
      <c r="K125" s="703"/>
      <c r="L125" s="704"/>
      <c r="M125" s="704"/>
      <c r="N125" s="747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</row>
    <row r="126" spans="1:176" s="24" customFormat="1" ht="24.95" customHeight="1" thickBot="1" x14ac:dyDescent="0.25">
      <c r="A126" s="736"/>
      <c r="B126" s="739"/>
      <c r="C126" s="713"/>
      <c r="D126" s="626"/>
      <c r="E126" s="700"/>
      <c r="F126" s="702"/>
      <c r="G126" s="720"/>
      <c r="H126" s="720"/>
      <c r="I126" s="720"/>
      <c r="J126" s="723"/>
      <c r="K126" s="725"/>
      <c r="L126" s="727"/>
      <c r="M126" s="727"/>
      <c r="N126" s="747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</row>
    <row r="127" spans="1:176" s="24" customFormat="1" ht="24.95" customHeight="1" x14ac:dyDescent="0.2">
      <c r="A127" s="736"/>
      <c r="B127" s="739"/>
      <c r="C127" s="711" t="s">
        <v>142</v>
      </c>
      <c r="D127" s="514" t="s">
        <v>112</v>
      </c>
      <c r="E127" s="714"/>
      <c r="F127" s="765">
        <f>E127*$J$87</f>
        <v>0</v>
      </c>
      <c r="G127" s="718">
        <f>J127*0.85</f>
        <v>799</v>
      </c>
      <c r="H127" s="718">
        <f>J127*0.9</f>
        <v>846</v>
      </c>
      <c r="I127" s="718">
        <f>J127*0.95</f>
        <v>893</v>
      </c>
      <c r="J127" s="721">
        <v>940</v>
      </c>
      <c r="K127" s="724">
        <f>J127*1.4</f>
        <v>1316</v>
      </c>
      <c r="L127" s="726">
        <v>40</v>
      </c>
      <c r="M127" s="726">
        <v>0.3</v>
      </c>
      <c r="N127" s="747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</row>
    <row r="128" spans="1:176" s="24" customFormat="1" ht="24.95" customHeight="1" thickBot="1" x14ac:dyDescent="0.25">
      <c r="A128" s="736"/>
      <c r="B128" s="739"/>
      <c r="C128" s="712"/>
      <c r="D128" s="515"/>
      <c r="E128" s="715"/>
      <c r="F128" s="717"/>
      <c r="G128" s="719"/>
      <c r="H128" s="719"/>
      <c r="I128" s="719"/>
      <c r="J128" s="722"/>
      <c r="K128" s="703"/>
      <c r="L128" s="704"/>
      <c r="M128" s="704"/>
      <c r="N128" s="747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</row>
    <row r="129" spans="1:176" s="24" customFormat="1" ht="24.95" customHeight="1" x14ac:dyDescent="0.2">
      <c r="A129" s="736"/>
      <c r="B129" s="739"/>
      <c r="C129" s="712"/>
      <c r="D129" s="523" t="s">
        <v>113</v>
      </c>
      <c r="E129" s="728"/>
      <c r="F129" s="716">
        <f>E129*$J$87</f>
        <v>0</v>
      </c>
      <c r="G129" s="719"/>
      <c r="H129" s="719"/>
      <c r="I129" s="719"/>
      <c r="J129" s="722"/>
      <c r="K129" s="703"/>
      <c r="L129" s="704"/>
      <c r="M129" s="704"/>
      <c r="N129" s="747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</row>
    <row r="130" spans="1:176" s="24" customFormat="1" ht="24.95" customHeight="1" thickBot="1" x14ac:dyDescent="0.25">
      <c r="A130" s="736"/>
      <c r="B130" s="739"/>
      <c r="C130" s="712"/>
      <c r="D130" s="515"/>
      <c r="E130" s="715"/>
      <c r="F130" s="717"/>
      <c r="G130" s="719"/>
      <c r="H130" s="719"/>
      <c r="I130" s="719"/>
      <c r="J130" s="722"/>
      <c r="K130" s="703"/>
      <c r="L130" s="704"/>
      <c r="M130" s="704"/>
      <c r="N130" s="747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</row>
    <row r="131" spans="1:176" s="24" customFormat="1" ht="24.95" customHeight="1" x14ac:dyDescent="0.2">
      <c r="A131" s="736"/>
      <c r="B131" s="739"/>
      <c r="C131" s="712"/>
      <c r="D131" s="523" t="s">
        <v>114</v>
      </c>
      <c r="E131" s="728"/>
      <c r="F131" s="716">
        <f>E131*$J$87</f>
        <v>0</v>
      </c>
      <c r="G131" s="719"/>
      <c r="H131" s="719"/>
      <c r="I131" s="719"/>
      <c r="J131" s="722"/>
      <c r="K131" s="703"/>
      <c r="L131" s="704"/>
      <c r="M131" s="704"/>
      <c r="N131" s="747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</row>
    <row r="132" spans="1:176" s="24" customFormat="1" ht="24.95" customHeight="1" thickBot="1" x14ac:dyDescent="0.25">
      <c r="A132" s="736"/>
      <c r="B132" s="739"/>
      <c r="C132" s="712"/>
      <c r="D132" s="515"/>
      <c r="E132" s="715"/>
      <c r="F132" s="717"/>
      <c r="G132" s="719"/>
      <c r="H132" s="719"/>
      <c r="I132" s="719"/>
      <c r="J132" s="722"/>
      <c r="K132" s="703"/>
      <c r="L132" s="704"/>
      <c r="M132" s="704"/>
      <c r="N132" s="747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</row>
    <row r="133" spans="1:176" s="24" customFormat="1" ht="24.95" customHeight="1" x14ac:dyDescent="0.2">
      <c r="A133" s="736"/>
      <c r="B133" s="739"/>
      <c r="C133" s="712"/>
      <c r="D133" s="536" t="s">
        <v>69</v>
      </c>
      <c r="E133" s="696"/>
      <c r="F133" s="698">
        <f>E133*$J$87</f>
        <v>0</v>
      </c>
      <c r="G133" s="719"/>
      <c r="H133" s="719"/>
      <c r="I133" s="719"/>
      <c r="J133" s="722"/>
      <c r="K133" s="703"/>
      <c r="L133" s="704"/>
      <c r="M133" s="704"/>
      <c r="N133" s="747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</row>
    <row r="134" spans="1:176" s="24" customFormat="1" ht="24.95" customHeight="1" thickBot="1" x14ac:dyDescent="0.25">
      <c r="A134" s="736"/>
      <c r="B134" s="739"/>
      <c r="C134" s="712"/>
      <c r="D134" s="537"/>
      <c r="E134" s="697"/>
      <c r="F134" s="699"/>
      <c r="G134" s="719"/>
      <c r="H134" s="719"/>
      <c r="I134" s="719"/>
      <c r="J134" s="722"/>
      <c r="K134" s="703"/>
      <c r="L134" s="704"/>
      <c r="M134" s="704"/>
      <c r="N134" s="747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</row>
    <row r="135" spans="1:176" s="24" customFormat="1" ht="24.95" customHeight="1" x14ac:dyDescent="0.2">
      <c r="A135" s="736"/>
      <c r="B135" s="739"/>
      <c r="C135" s="712"/>
      <c r="D135" s="536" t="s">
        <v>115</v>
      </c>
      <c r="E135" s="696"/>
      <c r="F135" s="698">
        <f>E135*$J$87</f>
        <v>0</v>
      </c>
      <c r="G135" s="719"/>
      <c r="H135" s="719"/>
      <c r="I135" s="719"/>
      <c r="J135" s="722"/>
      <c r="K135" s="703"/>
      <c r="L135" s="704"/>
      <c r="M135" s="704"/>
      <c r="N135" s="747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</row>
    <row r="136" spans="1:176" s="24" customFormat="1" ht="24.95" customHeight="1" thickBot="1" x14ac:dyDescent="0.25">
      <c r="A136" s="736"/>
      <c r="B136" s="739"/>
      <c r="C136" s="713"/>
      <c r="D136" s="626"/>
      <c r="E136" s="700"/>
      <c r="F136" s="702"/>
      <c r="G136" s="720"/>
      <c r="H136" s="720"/>
      <c r="I136" s="720"/>
      <c r="J136" s="723"/>
      <c r="K136" s="725"/>
      <c r="L136" s="727"/>
      <c r="M136" s="727"/>
      <c r="N136" s="747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</row>
    <row r="137" spans="1:176" s="24" customFormat="1" ht="24.95" customHeight="1" x14ac:dyDescent="0.2">
      <c r="A137" s="736"/>
      <c r="B137" s="739"/>
      <c r="C137" s="769" t="s">
        <v>124</v>
      </c>
      <c r="D137" s="514" t="s">
        <v>112</v>
      </c>
      <c r="E137" s="714"/>
      <c r="F137" s="716">
        <f>E137*$J$87</f>
        <v>0</v>
      </c>
      <c r="G137" s="718">
        <f>J137*0.85</f>
        <v>799</v>
      </c>
      <c r="H137" s="718">
        <f>J137*0.9</f>
        <v>846</v>
      </c>
      <c r="I137" s="718">
        <f>J137*0.95</f>
        <v>893</v>
      </c>
      <c r="J137" s="721">
        <v>940</v>
      </c>
      <c r="K137" s="724">
        <f>J137*1.4</f>
        <v>1316</v>
      </c>
      <c r="L137" s="726">
        <v>40</v>
      </c>
      <c r="M137" s="726">
        <v>0.3</v>
      </c>
      <c r="N137" s="747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</row>
    <row r="138" spans="1:176" s="24" customFormat="1" ht="24.95" customHeight="1" thickBot="1" x14ac:dyDescent="0.25">
      <c r="A138" s="736"/>
      <c r="B138" s="739"/>
      <c r="C138" s="708"/>
      <c r="D138" s="515"/>
      <c r="E138" s="715"/>
      <c r="F138" s="717"/>
      <c r="G138" s="719"/>
      <c r="H138" s="719"/>
      <c r="I138" s="719"/>
      <c r="J138" s="722"/>
      <c r="K138" s="703"/>
      <c r="L138" s="704"/>
      <c r="M138" s="704"/>
      <c r="N138" s="747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</row>
    <row r="139" spans="1:176" s="24" customFormat="1" ht="24.95" customHeight="1" x14ac:dyDescent="0.2">
      <c r="A139" s="736"/>
      <c r="B139" s="739"/>
      <c r="C139" s="708"/>
      <c r="D139" s="523" t="s">
        <v>113</v>
      </c>
      <c r="E139" s="728"/>
      <c r="F139" s="716">
        <f>E139*$J$87</f>
        <v>0</v>
      </c>
      <c r="G139" s="719"/>
      <c r="H139" s="719"/>
      <c r="I139" s="719"/>
      <c r="J139" s="722"/>
      <c r="K139" s="703"/>
      <c r="L139" s="704"/>
      <c r="M139" s="704"/>
      <c r="N139" s="747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</row>
    <row r="140" spans="1:176" s="24" customFormat="1" ht="24.95" customHeight="1" thickBot="1" x14ac:dyDescent="0.25">
      <c r="A140" s="736"/>
      <c r="B140" s="739"/>
      <c r="C140" s="708"/>
      <c r="D140" s="515"/>
      <c r="E140" s="715"/>
      <c r="F140" s="717"/>
      <c r="G140" s="719"/>
      <c r="H140" s="719"/>
      <c r="I140" s="719"/>
      <c r="J140" s="722"/>
      <c r="K140" s="703"/>
      <c r="L140" s="704"/>
      <c r="M140" s="704"/>
      <c r="N140" s="747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</row>
    <row r="141" spans="1:176" s="24" customFormat="1" ht="24.95" customHeight="1" x14ac:dyDescent="0.2">
      <c r="A141" s="736"/>
      <c r="B141" s="739"/>
      <c r="C141" s="708"/>
      <c r="D141" s="523" t="s">
        <v>114</v>
      </c>
      <c r="E141" s="728"/>
      <c r="F141" s="716">
        <f>E141*$J$87</f>
        <v>0</v>
      </c>
      <c r="G141" s="719"/>
      <c r="H141" s="719"/>
      <c r="I141" s="719"/>
      <c r="J141" s="722"/>
      <c r="K141" s="703"/>
      <c r="L141" s="704"/>
      <c r="M141" s="704"/>
      <c r="N141" s="747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</row>
    <row r="142" spans="1:176" s="24" customFormat="1" ht="24.95" customHeight="1" thickBot="1" x14ac:dyDescent="0.25">
      <c r="A142" s="736"/>
      <c r="B142" s="739"/>
      <c r="C142" s="708"/>
      <c r="D142" s="515"/>
      <c r="E142" s="715"/>
      <c r="F142" s="717"/>
      <c r="G142" s="719"/>
      <c r="H142" s="719"/>
      <c r="I142" s="719"/>
      <c r="J142" s="722"/>
      <c r="K142" s="703"/>
      <c r="L142" s="704"/>
      <c r="M142" s="704"/>
      <c r="N142" s="747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</row>
    <row r="143" spans="1:176" s="24" customFormat="1" ht="24.95" customHeight="1" x14ac:dyDescent="0.2">
      <c r="A143" s="736"/>
      <c r="B143" s="739"/>
      <c r="C143" s="708"/>
      <c r="D143" s="536" t="s">
        <v>69</v>
      </c>
      <c r="E143" s="696"/>
      <c r="F143" s="698">
        <f>E143*$J$87</f>
        <v>0</v>
      </c>
      <c r="G143" s="719"/>
      <c r="H143" s="719"/>
      <c r="I143" s="719"/>
      <c r="J143" s="722"/>
      <c r="K143" s="703"/>
      <c r="L143" s="704"/>
      <c r="M143" s="704"/>
      <c r="N143" s="747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</row>
    <row r="144" spans="1:176" s="24" customFormat="1" ht="24.95" customHeight="1" thickBot="1" x14ac:dyDescent="0.25">
      <c r="A144" s="736"/>
      <c r="B144" s="739"/>
      <c r="C144" s="708"/>
      <c r="D144" s="537"/>
      <c r="E144" s="697"/>
      <c r="F144" s="699"/>
      <c r="G144" s="719"/>
      <c r="H144" s="719"/>
      <c r="I144" s="719"/>
      <c r="J144" s="722"/>
      <c r="K144" s="703"/>
      <c r="L144" s="704"/>
      <c r="M144" s="704"/>
      <c r="N144" s="747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</row>
    <row r="145" spans="1:176" s="24" customFormat="1" ht="24.95" customHeight="1" x14ac:dyDescent="0.2">
      <c r="A145" s="736"/>
      <c r="B145" s="739"/>
      <c r="C145" s="708"/>
      <c r="D145" s="536" t="s">
        <v>115</v>
      </c>
      <c r="E145" s="696"/>
      <c r="F145" s="698">
        <f>E145*$J$87</f>
        <v>0</v>
      </c>
      <c r="G145" s="719"/>
      <c r="H145" s="719"/>
      <c r="I145" s="719"/>
      <c r="J145" s="722"/>
      <c r="K145" s="703"/>
      <c r="L145" s="704"/>
      <c r="M145" s="704"/>
      <c r="N145" s="747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</row>
    <row r="146" spans="1:176" s="24" customFormat="1" ht="24.95" customHeight="1" thickBot="1" x14ac:dyDescent="0.25">
      <c r="A146" s="736"/>
      <c r="B146" s="739"/>
      <c r="C146" s="759"/>
      <c r="D146" s="626"/>
      <c r="E146" s="700"/>
      <c r="F146" s="702"/>
      <c r="G146" s="720"/>
      <c r="H146" s="720"/>
      <c r="I146" s="720"/>
      <c r="J146" s="723"/>
      <c r="K146" s="725"/>
      <c r="L146" s="727"/>
      <c r="M146" s="727"/>
      <c r="N146" s="747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</row>
    <row r="147" spans="1:176" s="24" customFormat="1" ht="24.95" customHeight="1" x14ac:dyDescent="0.2">
      <c r="A147" s="736"/>
      <c r="B147" s="739"/>
      <c r="C147" s="711" t="s">
        <v>143</v>
      </c>
      <c r="D147" s="514" t="s">
        <v>112</v>
      </c>
      <c r="E147" s="714"/>
      <c r="F147" s="716">
        <f>E147*$J$87</f>
        <v>0</v>
      </c>
      <c r="G147" s="718">
        <f>J147*0.85</f>
        <v>799</v>
      </c>
      <c r="H147" s="718">
        <f>J147*0.9</f>
        <v>846</v>
      </c>
      <c r="I147" s="718">
        <f>J147*0.95</f>
        <v>893</v>
      </c>
      <c r="J147" s="721">
        <v>940</v>
      </c>
      <c r="K147" s="724">
        <f>J147*1.4</f>
        <v>1316</v>
      </c>
      <c r="L147" s="726">
        <v>40</v>
      </c>
      <c r="M147" s="726">
        <v>0.3</v>
      </c>
      <c r="N147" s="747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</row>
    <row r="148" spans="1:176" s="24" customFormat="1" ht="24.95" customHeight="1" thickBot="1" x14ac:dyDescent="0.25">
      <c r="A148" s="736"/>
      <c r="B148" s="739"/>
      <c r="C148" s="712"/>
      <c r="D148" s="515"/>
      <c r="E148" s="715"/>
      <c r="F148" s="717"/>
      <c r="G148" s="719"/>
      <c r="H148" s="719"/>
      <c r="I148" s="719"/>
      <c r="J148" s="722"/>
      <c r="K148" s="703"/>
      <c r="L148" s="704"/>
      <c r="M148" s="704"/>
      <c r="N148" s="747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</row>
    <row r="149" spans="1:176" s="24" customFormat="1" ht="24.95" customHeight="1" x14ac:dyDescent="0.2">
      <c r="A149" s="736"/>
      <c r="B149" s="739"/>
      <c r="C149" s="712"/>
      <c r="D149" s="523" t="s">
        <v>113</v>
      </c>
      <c r="E149" s="728"/>
      <c r="F149" s="716">
        <f>E149*$J$87</f>
        <v>0</v>
      </c>
      <c r="G149" s="719"/>
      <c r="H149" s="719"/>
      <c r="I149" s="719"/>
      <c r="J149" s="722"/>
      <c r="K149" s="703"/>
      <c r="L149" s="704"/>
      <c r="M149" s="704"/>
      <c r="N149" s="747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</row>
    <row r="150" spans="1:176" s="24" customFormat="1" ht="24.95" customHeight="1" thickBot="1" x14ac:dyDescent="0.25">
      <c r="A150" s="736"/>
      <c r="B150" s="739"/>
      <c r="C150" s="712"/>
      <c r="D150" s="515"/>
      <c r="E150" s="715"/>
      <c r="F150" s="717"/>
      <c r="G150" s="719"/>
      <c r="H150" s="719"/>
      <c r="I150" s="719"/>
      <c r="J150" s="722"/>
      <c r="K150" s="703"/>
      <c r="L150" s="704"/>
      <c r="M150" s="704"/>
      <c r="N150" s="747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</row>
    <row r="151" spans="1:176" s="24" customFormat="1" ht="24.95" customHeight="1" x14ac:dyDescent="0.2">
      <c r="A151" s="736"/>
      <c r="B151" s="739"/>
      <c r="C151" s="712"/>
      <c r="D151" s="523" t="s">
        <v>114</v>
      </c>
      <c r="E151" s="728"/>
      <c r="F151" s="716">
        <f>E151*$J$87</f>
        <v>0</v>
      </c>
      <c r="G151" s="719"/>
      <c r="H151" s="719"/>
      <c r="I151" s="719"/>
      <c r="J151" s="722"/>
      <c r="K151" s="703"/>
      <c r="L151" s="704"/>
      <c r="M151" s="704"/>
      <c r="N151" s="747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</row>
    <row r="152" spans="1:176" s="24" customFormat="1" ht="24.95" customHeight="1" thickBot="1" x14ac:dyDescent="0.25">
      <c r="A152" s="736"/>
      <c r="B152" s="739"/>
      <c r="C152" s="712"/>
      <c r="D152" s="515"/>
      <c r="E152" s="715"/>
      <c r="F152" s="717"/>
      <c r="G152" s="719"/>
      <c r="H152" s="719"/>
      <c r="I152" s="719"/>
      <c r="J152" s="722"/>
      <c r="K152" s="703"/>
      <c r="L152" s="704"/>
      <c r="M152" s="704"/>
      <c r="N152" s="747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</row>
    <row r="153" spans="1:176" s="24" customFormat="1" ht="24.95" customHeight="1" x14ac:dyDescent="0.2">
      <c r="A153" s="736"/>
      <c r="B153" s="739"/>
      <c r="C153" s="712"/>
      <c r="D153" s="536" t="s">
        <v>69</v>
      </c>
      <c r="E153" s="696"/>
      <c r="F153" s="698">
        <f>E153*$J$87</f>
        <v>0</v>
      </c>
      <c r="G153" s="719"/>
      <c r="H153" s="719"/>
      <c r="I153" s="719"/>
      <c r="J153" s="722"/>
      <c r="K153" s="703"/>
      <c r="L153" s="704"/>
      <c r="M153" s="704"/>
      <c r="N153" s="747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</row>
    <row r="154" spans="1:176" s="24" customFormat="1" ht="24.95" customHeight="1" thickBot="1" x14ac:dyDescent="0.25">
      <c r="A154" s="736"/>
      <c r="B154" s="739"/>
      <c r="C154" s="712"/>
      <c r="D154" s="537"/>
      <c r="E154" s="697"/>
      <c r="F154" s="699"/>
      <c r="G154" s="719"/>
      <c r="H154" s="719"/>
      <c r="I154" s="719"/>
      <c r="J154" s="722"/>
      <c r="K154" s="703"/>
      <c r="L154" s="704"/>
      <c r="M154" s="704"/>
      <c r="N154" s="747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</row>
    <row r="155" spans="1:176" s="24" customFormat="1" ht="24.95" customHeight="1" x14ac:dyDescent="0.2">
      <c r="A155" s="736"/>
      <c r="B155" s="739"/>
      <c r="C155" s="712"/>
      <c r="D155" s="536" t="s">
        <v>115</v>
      </c>
      <c r="E155" s="696"/>
      <c r="F155" s="698">
        <f>E155*$J$87</f>
        <v>0</v>
      </c>
      <c r="G155" s="719"/>
      <c r="H155" s="719"/>
      <c r="I155" s="719"/>
      <c r="J155" s="722"/>
      <c r="K155" s="703"/>
      <c r="L155" s="704"/>
      <c r="M155" s="704"/>
      <c r="N155" s="747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</row>
    <row r="156" spans="1:176" s="24" customFormat="1" ht="24.95" customHeight="1" thickBot="1" x14ac:dyDescent="0.25">
      <c r="A156" s="736"/>
      <c r="B156" s="739"/>
      <c r="C156" s="713"/>
      <c r="D156" s="626"/>
      <c r="E156" s="700"/>
      <c r="F156" s="702"/>
      <c r="G156" s="720"/>
      <c r="H156" s="720"/>
      <c r="I156" s="720"/>
      <c r="J156" s="723"/>
      <c r="K156" s="725"/>
      <c r="L156" s="727"/>
      <c r="M156" s="727"/>
      <c r="N156" s="747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</row>
    <row r="157" spans="1:176" s="24" customFormat="1" ht="24.95" customHeight="1" thickBot="1" x14ac:dyDescent="0.25">
      <c r="A157" s="736"/>
      <c r="B157" s="739"/>
      <c r="C157" s="708" t="s">
        <v>125</v>
      </c>
      <c r="D157" s="585" t="s">
        <v>112</v>
      </c>
      <c r="E157" s="714"/>
      <c r="F157" s="765">
        <f>E157*$J$87</f>
        <v>0</v>
      </c>
      <c r="G157" s="719">
        <f>J157*0.85</f>
        <v>799</v>
      </c>
      <c r="H157" s="719">
        <f>J157*0.9</f>
        <v>846</v>
      </c>
      <c r="I157" s="719">
        <f>J157*0.95</f>
        <v>893</v>
      </c>
      <c r="J157" s="722">
        <v>940</v>
      </c>
      <c r="K157" s="703">
        <f>J157*1.4</f>
        <v>1316</v>
      </c>
      <c r="L157" s="745">
        <v>40</v>
      </c>
      <c r="M157" s="704">
        <v>0.3</v>
      </c>
      <c r="N157" s="747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</row>
    <row r="158" spans="1:176" s="24" customFormat="1" ht="24.95" customHeight="1" thickBot="1" x14ac:dyDescent="0.25">
      <c r="A158" s="736"/>
      <c r="B158" s="739"/>
      <c r="C158" s="708"/>
      <c r="D158" s="515"/>
      <c r="E158" s="715"/>
      <c r="F158" s="717"/>
      <c r="G158" s="719"/>
      <c r="H158" s="719"/>
      <c r="I158" s="719"/>
      <c r="J158" s="722"/>
      <c r="K158" s="703"/>
      <c r="L158" s="746"/>
      <c r="M158" s="704"/>
      <c r="N158" s="747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</row>
    <row r="159" spans="1:176" s="24" customFormat="1" ht="24.95" customHeight="1" thickBot="1" x14ac:dyDescent="0.25">
      <c r="A159" s="736"/>
      <c r="B159" s="739"/>
      <c r="C159" s="708"/>
      <c r="D159" s="536" t="s">
        <v>113</v>
      </c>
      <c r="E159" s="696"/>
      <c r="F159" s="698">
        <f>E159*$J$87</f>
        <v>0</v>
      </c>
      <c r="G159" s="719"/>
      <c r="H159" s="719"/>
      <c r="I159" s="719"/>
      <c r="J159" s="722"/>
      <c r="K159" s="703"/>
      <c r="L159" s="746"/>
      <c r="M159" s="704"/>
      <c r="N159" s="747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</row>
    <row r="160" spans="1:176" s="24" customFormat="1" ht="24.95" customHeight="1" thickBot="1" x14ac:dyDescent="0.25">
      <c r="A160" s="736"/>
      <c r="B160" s="739"/>
      <c r="C160" s="708"/>
      <c r="D160" s="537"/>
      <c r="E160" s="697"/>
      <c r="F160" s="699"/>
      <c r="G160" s="719"/>
      <c r="H160" s="719"/>
      <c r="I160" s="719"/>
      <c r="J160" s="722"/>
      <c r="K160" s="703"/>
      <c r="L160" s="746"/>
      <c r="M160" s="709"/>
      <c r="N160" s="747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</row>
    <row r="161" spans="1:176" s="24" customFormat="1" ht="24.95" customHeight="1" thickBot="1" x14ac:dyDescent="0.25">
      <c r="A161" s="736"/>
      <c r="B161" s="739"/>
      <c r="C161" s="708"/>
      <c r="D161" s="536" t="s">
        <v>114</v>
      </c>
      <c r="E161" s="696"/>
      <c r="F161" s="698">
        <f>E161*$J$87</f>
        <v>0</v>
      </c>
      <c r="G161" s="719"/>
      <c r="H161" s="719"/>
      <c r="I161" s="719"/>
      <c r="J161" s="722"/>
      <c r="K161" s="703"/>
      <c r="L161" s="746"/>
      <c r="M161" s="709"/>
      <c r="N161" s="747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</row>
    <row r="162" spans="1:176" s="24" customFormat="1" ht="24.95" customHeight="1" thickBot="1" x14ac:dyDescent="0.25">
      <c r="A162" s="736"/>
      <c r="B162" s="739"/>
      <c r="C162" s="708"/>
      <c r="D162" s="537"/>
      <c r="E162" s="697"/>
      <c r="F162" s="699"/>
      <c r="G162" s="719"/>
      <c r="H162" s="719"/>
      <c r="I162" s="719"/>
      <c r="J162" s="722"/>
      <c r="K162" s="703"/>
      <c r="L162" s="746"/>
      <c r="M162" s="709"/>
      <c r="N162" s="747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</row>
    <row r="163" spans="1:176" s="24" customFormat="1" ht="24.95" customHeight="1" thickBot="1" x14ac:dyDescent="0.25">
      <c r="A163" s="736"/>
      <c r="B163" s="739"/>
      <c r="C163" s="708"/>
      <c r="D163" s="536" t="s">
        <v>69</v>
      </c>
      <c r="E163" s="696"/>
      <c r="F163" s="698">
        <f>E163*$J$87</f>
        <v>0</v>
      </c>
      <c r="G163" s="719"/>
      <c r="H163" s="719"/>
      <c r="I163" s="719"/>
      <c r="J163" s="722"/>
      <c r="K163" s="703"/>
      <c r="L163" s="746"/>
      <c r="M163" s="709"/>
      <c r="N163" s="747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</row>
    <row r="164" spans="1:176" s="24" customFormat="1" ht="24.95" customHeight="1" thickBot="1" x14ac:dyDescent="0.25">
      <c r="A164" s="736"/>
      <c r="B164" s="739"/>
      <c r="C164" s="708"/>
      <c r="D164" s="537"/>
      <c r="E164" s="697"/>
      <c r="F164" s="699"/>
      <c r="G164" s="719"/>
      <c r="H164" s="719"/>
      <c r="I164" s="719"/>
      <c r="J164" s="722"/>
      <c r="K164" s="703"/>
      <c r="L164" s="746"/>
      <c r="M164" s="709"/>
      <c r="N164" s="747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</row>
    <row r="165" spans="1:176" s="24" customFormat="1" ht="24.95" customHeight="1" thickBot="1" x14ac:dyDescent="0.25">
      <c r="A165" s="736"/>
      <c r="B165" s="739"/>
      <c r="C165" s="708"/>
      <c r="D165" s="536" t="s">
        <v>115</v>
      </c>
      <c r="E165" s="696"/>
      <c r="F165" s="698">
        <f>E165*$J$87</f>
        <v>0</v>
      </c>
      <c r="G165" s="719"/>
      <c r="H165" s="719"/>
      <c r="I165" s="719"/>
      <c r="J165" s="722"/>
      <c r="K165" s="703"/>
      <c r="L165" s="746"/>
      <c r="M165" s="709"/>
      <c r="N165" s="747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</row>
    <row r="166" spans="1:176" s="24" customFormat="1" ht="24.95" customHeight="1" thickBot="1" x14ac:dyDescent="0.25">
      <c r="A166" s="773"/>
      <c r="B166" s="774"/>
      <c r="C166" s="756"/>
      <c r="D166" s="537"/>
      <c r="E166" s="697"/>
      <c r="F166" s="699"/>
      <c r="G166" s="752"/>
      <c r="H166" s="752"/>
      <c r="I166" s="752"/>
      <c r="J166" s="753"/>
      <c r="K166" s="744"/>
      <c r="L166" s="746"/>
      <c r="M166" s="710"/>
      <c r="N166" s="748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</row>
    <row r="167" spans="1:176" s="24" customFormat="1" ht="21" customHeight="1" thickBot="1" x14ac:dyDescent="0.25">
      <c r="A167" s="732" t="s">
        <v>144</v>
      </c>
      <c r="B167" s="733"/>
      <c r="C167" s="733"/>
      <c r="D167" s="733"/>
      <c r="E167" s="733"/>
      <c r="F167" s="733"/>
      <c r="G167" s="733"/>
      <c r="H167" s="733"/>
      <c r="I167" s="733"/>
      <c r="J167" s="733"/>
      <c r="K167" s="733"/>
      <c r="L167" s="733"/>
      <c r="M167" s="733"/>
      <c r="N167" s="734"/>
      <c r="O167" s="88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</row>
    <row r="168" spans="1:176" s="24" customFormat="1" ht="24.95" customHeight="1" x14ac:dyDescent="0.2">
      <c r="A168" s="735"/>
      <c r="B168" s="738"/>
      <c r="C168" s="758" t="s">
        <v>145</v>
      </c>
      <c r="D168" s="523" t="s">
        <v>112</v>
      </c>
      <c r="E168" s="760"/>
      <c r="F168" s="741">
        <f>E168*$J$168</f>
        <v>0</v>
      </c>
      <c r="G168" s="754">
        <f>J168*0.85</f>
        <v>977.5</v>
      </c>
      <c r="H168" s="754">
        <f>J168*0.9</f>
        <v>1035</v>
      </c>
      <c r="I168" s="754">
        <f>J168*0.95</f>
        <v>1092.5</v>
      </c>
      <c r="J168" s="755">
        <v>1150</v>
      </c>
      <c r="K168" s="742">
        <f>J168*1.4</f>
        <v>1610</v>
      </c>
      <c r="L168" s="743">
        <v>30</v>
      </c>
      <c r="M168" s="743">
        <v>0.4</v>
      </c>
      <c r="N168" s="762" t="s">
        <v>146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</row>
    <row r="169" spans="1:176" s="24" customFormat="1" ht="24.95" customHeight="1" thickBot="1" x14ac:dyDescent="0.25">
      <c r="A169" s="736"/>
      <c r="B169" s="739"/>
      <c r="C169" s="708"/>
      <c r="D169" s="515"/>
      <c r="E169" s="761"/>
      <c r="F169" s="717"/>
      <c r="G169" s="719"/>
      <c r="H169" s="719"/>
      <c r="I169" s="719"/>
      <c r="J169" s="722"/>
      <c r="K169" s="703"/>
      <c r="L169" s="704"/>
      <c r="M169" s="704"/>
      <c r="N169" s="76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</row>
    <row r="170" spans="1:176" s="24" customFormat="1" ht="24.95" customHeight="1" x14ac:dyDescent="0.2">
      <c r="A170" s="736"/>
      <c r="B170" s="739"/>
      <c r="C170" s="708"/>
      <c r="D170" s="536" t="s">
        <v>113</v>
      </c>
      <c r="E170" s="696"/>
      <c r="F170" s="701">
        <f>E170*$J$168</f>
        <v>0</v>
      </c>
      <c r="G170" s="719"/>
      <c r="H170" s="719"/>
      <c r="I170" s="719"/>
      <c r="J170" s="722"/>
      <c r="K170" s="703"/>
      <c r="L170" s="704"/>
      <c r="M170" s="704"/>
      <c r="N170" s="76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</row>
    <row r="171" spans="1:176" s="24" customFormat="1" ht="24.95" customHeight="1" thickBot="1" x14ac:dyDescent="0.25">
      <c r="A171" s="736"/>
      <c r="B171" s="739"/>
      <c r="C171" s="708"/>
      <c r="D171" s="537"/>
      <c r="E171" s="697"/>
      <c r="F171" s="699"/>
      <c r="G171" s="719"/>
      <c r="H171" s="719"/>
      <c r="I171" s="719"/>
      <c r="J171" s="722"/>
      <c r="K171" s="703"/>
      <c r="L171" s="704"/>
      <c r="M171" s="704"/>
      <c r="N171" s="76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</row>
    <row r="172" spans="1:176" s="24" customFormat="1" ht="24.95" customHeight="1" x14ac:dyDescent="0.2">
      <c r="A172" s="736"/>
      <c r="B172" s="739"/>
      <c r="C172" s="708"/>
      <c r="D172" s="523" t="s">
        <v>114</v>
      </c>
      <c r="E172" s="728"/>
      <c r="F172" s="741">
        <f>E172*$J$168</f>
        <v>0</v>
      </c>
      <c r="G172" s="719"/>
      <c r="H172" s="719"/>
      <c r="I172" s="719"/>
      <c r="J172" s="722"/>
      <c r="K172" s="703"/>
      <c r="L172" s="704"/>
      <c r="M172" s="704"/>
      <c r="N172" s="76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</row>
    <row r="173" spans="1:176" s="24" customFormat="1" ht="24.95" customHeight="1" thickBot="1" x14ac:dyDescent="0.25">
      <c r="A173" s="736"/>
      <c r="B173" s="739"/>
      <c r="C173" s="708"/>
      <c r="D173" s="515"/>
      <c r="E173" s="715"/>
      <c r="F173" s="717"/>
      <c r="G173" s="719"/>
      <c r="H173" s="719"/>
      <c r="I173" s="719"/>
      <c r="J173" s="722"/>
      <c r="K173" s="703"/>
      <c r="L173" s="704"/>
      <c r="M173" s="704"/>
      <c r="N173" s="76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</row>
    <row r="174" spans="1:176" s="24" customFormat="1" ht="24.95" customHeight="1" x14ac:dyDescent="0.2">
      <c r="A174" s="736"/>
      <c r="B174" s="739"/>
      <c r="C174" s="708"/>
      <c r="D174" s="536" t="s">
        <v>69</v>
      </c>
      <c r="E174" s="696"/>
      <c r="F174" s="701">
        <f>E174*$J$168</f>
        <v>0</v>
      </c>
      <c r="G174" s="719"/>
      <c r="H174" s="719"/>
      <c r="I174" s="719"/>
      <c r="J174" s="722"/>
      <c r="K174" s="703"/>
      <c r="L174" s="704"/>
      <c r="M174" s="704"/>
      <c r="N174" s="76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</row>
    <row r="175" spans="1:176" s="24" customFormat="1" ht="24.95" customHeight="1" thickBot="1" x14ac:dyDescent="0.25">
      <c r="A175" s="736"/>
      <c r="B175" s="739"/>
      <c r="C175" s="708"/>
      <c r="D175" s="537"/>
      <c r="E175" s="697"/>
      <c r="F175" s="699"/>
      <c r="G175" s="719"/>
      <c r="H175" s="719"/>
      <c r="I175" s="719"/>
      <c r="J175" s="722"/>
      <c r="K175" s="703"/>
      <c r="L175" s="704"/>
      <c r="M175" s="704"/>
      <c r="N175" s="76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</row>
    <row r="176" spans="1:176" s="24" customFormat="1" ht="24.95" customHeight="1" x14ac:dyDescent="0.2">
      <c r="A176" s="736"/>
      <c r="B176" s="739"/>
      <c r="C176" s="708"/>
      <c r="D176" s="536" t="s">
        <v>115</v>
      </c>
      <c r="E176" s="696"/>
      <c r="F176" s="701">
        <f>E176*$J$168</f>
        <v>0</v>
      </c>
      <c r="G176" s="719"/>
      <c r="H176" s="719"/>
      <c r="I176" s="719"/>
      <c r="J176" s="722"/>
      <c r="K176" s="703"/>
      <c r="L176" s="704"/>
      <c r="M176" s="704"/>
      <c r="N176" s="76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</row>
    <row r="177" spans="1:176" s="24" customFormat="1" ht="24.95" customHeight="1" thickBot="1" x14ac:dyDescent="0.25">
      <c r="A177" s="737"/>
      <c r="B177" s="740"/>
      <c r="C177" s="759"/>
      <c r="D177" s="626"/>
      <c r="E177" s="700"/>
      <c r="F177" s="702"/>
      <c r="G177" s="720"/>
      <c r="H177" s="720"/>
      <c r="I177" s="720"/>
      <c r="J177" s="723"/>
      <c r="K177" s="725"/>
      <c r="L177" s="727"/>
      <c r="M177" s="727"/>
      <c r="N177" s="764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</row>
    <row r="178" spans="1:176" s="24" customFormat="1" ht="24.95" customHeight="1" x14ac:dyDescent="0.2">
      <c r="A178" s="729"/>
      <c r="B178" s="705"/>
      <c r="C178" s="708" t="s">
        <v>148</v>
      </c>
      <c r="D178" s="750" t="s">
        <v>112</v>
      </c>
      <c r="E178" s="751"/>
      <c r="F178" s="749">
        <f>E178*$J$178</f>
        <v>0</v>
      </c>
      <c r="G178" s="719">
        <f>J178*0.85</f>
        <v>943.5</v>
      </c>
      <c r="H178" s="719">
        <f>J178*0.9</f>
        <v>999</v>
      </c>
      <c r="I178" s="719">
        <f>J178*0.95</f>
        <v>1054.5</v>
      </c>
      <c r="J178" s="722">
        <v>1110</v>
      </c>
      <c r="K178" s="703">
        <f>J178*1.4</f>
        <v>1554</v>
      </c>
      <c r="L178" s="704">
        <v>40</v>
      </c>
      <c r="M178" s="704">
        <v>0.3</v>
      </c>
      <c r="N178" s="747" t="s">
        <v>295</v>
      </c>
      <c r="O178" s="88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</row>
    <row r="179" spans="1:176" s="24" customFormat="1" ht="24.95" customHeight="1" thickBot="1" x14ac:dyDescent="0.25">
      <c r="A179" s="706"/>
      <c r="B179" s="706"/>
      <c r="C179" s="708"/>
      <c r="D179" s="537"/>
      <c r="E179" s="697"/>
      <c r="F179" s="699"/>
      <c r="G179" s="719"/>
      <c r="H179" s="719"/>
      <c r="I179" s="719"/>
      <c r="J179" s="722"/>
      <c r="K179" s="703"/>
      <c r="L179" s="704"/>
      <c r="M179" s="704"/>
      <c r="N179" s="747"/>
      <c r="O179" s="88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</row>
    <row r="180" spans="1:176" s="24" customFormat="1" ht="24.95" customHeight="1" x14ac:dyDescent="0.2">
      <c r="A180" s="706"/>
      <c r="B180" s="706"/>
      <c r="C180" s="708"/>
      <c r="D180" s="536" t="s">
        <v>113</v>
      </c>
      <c r="E180" s="696"/>
      <c r="F180" s="749">
        <f>E180*$J$178</f>
        <v>0</v>
      </c>
      <c r="G180" s="719"/>
      <c r="H180" s="719"/>
      <c r="I180" s="719"/>
      <c r="J180" s="722"/>
      <c r="K180" s="703"/>
      <c r="L180" s="704"/>
      <c r="M180" s="704"/>
      <c r="N180" s="747"/>
      <c r="O180" s="88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</row>
    <row r="181" spans="1:176" s="24" customFormat="1" ht="24.95" customHeight="1" thickBot="1" x14ac:dyDescent="0.25">
      <c r="A181" s="706"/>
      <c r="B181" s="706"/>
      <c r="C181" s="708"/>
      <c r="D181" s="537"/>
      <c r="E181" s="697"/>
      <c r="F181" s="699"/>
      <c r="G181" s="719"/>
      <c r="H181" s="719"/>
      <c r="I181" s="719"/>
      <c r="J181" s="722"/>
      <c r="K181" s="703"/>
      <c r="L181" s="704"/>
      <c r="M181" s="704"/>
      <c r="N181" s="747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</row>
    <row r="182" spans="1:176" s="24" customFormat="1" ht="24.95" customHeight="1" x14ac:dyDescent="0.2">
      <c r="A182" s="706"/>
      <c r="B182" s="706"/>
      <c r="C182" s="708"/>
      <c r="D182" s="536" t="s">
        <v>114</v>
      </c>
      <c r="E182" s="696"/>
      <c r="F182" s="749">
        <f>E182*$J$178</f>
        <v>0</v>
      </c>
      <c r="G182" s="719"/>
      <c r="H182" s="719"/>
      <c r="I182" s="719"/>
      <c r="J182" s="722"/>
      <c r="K182" s="703"/>
      <c r="L182" s="704"/>
      <c r="M182" s="704"/>
      <c r="N182" s="747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</row>
    <row r="183" spans="1:176" s="24" customFormat="1" ht="24.95" customHeight="1" thickBot="1" x14ac:dyDescent="0.25">
      <c r="A183" s="706"/>
      <c r="B183" s="706"/>
      <c r="C183" s="708"/>
      <c r="D183" s="537"/>
      <c r="E183" s="697"/>
      <c r="F183" s="699"/>
      <c r="G183" s="719"/>
      <c r="H183" s="719"/>
      <c r="I183" s="719"/>
      <c r="J183" s="722"/>
      <c r="K183" s="703"/>
      <c r="L183" s="704"/>
      <c r="M183" s="704"/>
      <c r="N183" s="747"/>
      <c r="O183" s="88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</row>
    <row r="184" spans="1:176" s="24" customFormat="1" ht="24.95" customHeight="1" x14ac:dyDescent="0.2">
      <c r="A184" s="706"/>
      <c r="B184" s="706"/>
      <c r="C184" s="708"/>
      <c r="D184" s="536" t="s">
        <v>69</v>
      </c>
      <c r="E184" s="696"/>
      <c r="F184" s="749">
        <f>E184*$J$178</f>
        <v>0</v>
      </c>
      <c r="G184" s="719"/>
      <c r="H184" s="719"/>
      <c r="I184" s="719"/>
      <c r="J184" s="722"/>
      <c r="K184" s="703"/>
      <c r="L184" s="704"/>
      <c r="M184" s="704"/>
      <c r="N184" s="747"/>
      <c r="O184" s="88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</row>
    <row r="185" spans="1:176" s="24" customFormat="1" ht="24.95" customHeight="1" thickBot="1" x14ac:dyDescent="0.25">
      <c r="A185" s="706"/>
      <c r="B185" s="706"/>
      <c r="C185" s="708"/>
      <c r="D185" s="537"/>
      <c r="E185" s="697"/>
      <c r="F185" s="699"/>
      <c r="G185" s="719"/>
      <c r="H185" s="719"/>
      <c r="I185" s="719"/>
      <c r="J185" s="722"/>
      <c r="K185" s="703"/>
      <c r="L185" s="704"/>
      <c r="M185" s="704"/>
      <c r="N185" s="747"/>
      <c r="O185" s="88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</row>
    <row r="186" spans="1:176" s="24" customFormat="1" ht="24.95" customHeight="1" x14ac:dyDescent="0.2">
      <c r="A186" s="706"/>
      <c r="B186" s="706"/>
      <c r="C186" s="708"/>
      <c r="D186" s="536" t="s">
        <v>115</v>
      </c>
      <c r="E186" s="696"/>
      <c r="F186" s="749">
        <f>E186*$J$178</f>
        <v>0</v>
      </c>
      <c r="G186" s="719"/>
      <c r="H186" s="719"/>
      <c r="I186" s="719"/>
      <c r="J186" s="722"/>
      <c r="K186" s="703"/>
      <c r="L186" s="704"/>
      <c r="M186" s="704"/>
      <c r="N186" s="747"/>
      <c r="O186" s="88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</row>
    <row r="187" spans="1:176" s="24" customFormat="1" ht="24.95" customHeight="1" thickBot="1" x14ac:dyDescent="0.25">
      <c r="A187" s="706"/>
      <c r="B187" s="706"/>
      <c r="C187" s="708"/>
      <c r="D187" s="750"/>
      <c r="E187" s="751"/>
      <c r="F187" s="749"/>
      <c r="G187" s="719"/>
      <c r="H187" s="719"/>
      <c r="I187" s="719"/>
      <c r="J187" s="722"/>
      <c r="K187" s="703"/>
      <c r="L187" s="704"/>
      <c r="M187" s="704"/>
      <c r="N187" s="747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</row>
    <row r="188" spans="1:176" s="24" customFormat="1" ht="24.95" customHeight="1" x14ac:dyDescent="0.2">
      <c r="A188" s="706"/>
      <c r="B188" s="706"/>
      <c r="C188" s="711" t="s">
        <v>201</v>
      </c>
      <c r="D188" s="625" t="s">
        <v>293</v>
      </c>
      <c r="E188" s="757"/>
      <c r="F188" s="698">
        <f>E188*$J$188</f>
        <v>0</v>
      </c>
      <c r="G188" s="718">
        <f>J188*0.85</f>
        <v>1037</v>
      </c>
      <c r="H188" s="718">
        <f>J188*0.9</f>
        <v>1098</v>
      </c>
      <c r="I188" s="718">
        <f>J188*0.95</f>
        <v>1159</v>
      </c>
      <c r="J188" s="721">
        <v>1220</v>
      </c>
      <c r="K188" s="724">
        <f>J188*1.4</f>
        <v>1708</v>
      </c>
      <c r="L188" s="726">
        <v>40</v>
      </c>
      <c r="M188" s="726">
        <v>0.3</v>
      </c>
      <c r="N188" s="747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</row>
    <row r="189" spans="1:176" s="24" customFormat="1" ht="24.95" customHeight="1" thickBot="1" x14ac:dyDescent="0.25">
      <c r="A189" s="706"/>
      <c r="B189" s="706"/>
      <c r="C189" s="712"/>
      <c r="D189" s="537"/>
      <c r="E189" s="697"/>
      <c r="F189" s="699"/>
      <c r="G189" s="719"/>
      <c r="H189" s="719"/>
      <c r="I189" s="719"/>
      <c r="J189" s="722"/>
      <c r="K189" s="703"/>
      <c r="L189" s="704"/>
      <c r="M189" s="704"/>
      <c r="N189" s="747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</row>
    <row r="190" spans="1:176" s="24" customFormat="1" ht="24.95" customHeight="1" x14ac:dyDescent="0.2">
      <c r="A190" s="706"/>
      <c r="B190" s="706"/>
      <c r="C190" s="712"/>
      <c r="D190" s="523" t="s">
        <v>294</v>
      </c>
      <c r="E190" s="728"/>
      <c r="F190" s="716">
        <f>E190*$J$188</f>
        <v>0</v>
      </c>
      <c r="G190" s="719"/>
      <c r="H190" s="719"/>
      <c r="I190" s="719"/>
      <c r="J190" s="722"/>
      <c r="K190" s="703"/>
      <c r="L190" s="704"/>
      <c r="M190" s="704"/>
      <c r="N190" s="747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</row>
    <row r="191" spans="1:176" s="24" customFormat="1" ht="24.95" customHeight="1" thickBot="1" x14ac:dyDescent="0.25">
      <c r="A191" s="706"/>
      <c r="B191" s="706"/>
      <c r="C191" s="712"/>
      <c r="D191" s="515"/>
      <c r="E191" s="715"/>
      <c r="F191" s="717"/>
      <c r="G191" s="719"/>
      <c r="H191" s="719"/>
      <c r="I191" s="719"/>
      <c r="J191" s="722"/>
      <c r="K191" s="703"/>
      <c r="L191" s="704"/>
      <c r="M191" s="704"/>
      <c r="N191" s="747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</row>
    <row r="192" spans="1:176" s="24" customFormat="1" ht="24.95" customHeight="1" x14ac:dyDescent="0.2">
      <c r="A192" s="706"/>
      <c r="B192" s="706"/>
      <c r="C192" s="712"/>
      <c r="D192" s="625" t="s">
        <v>112</v>
      </c>
      <c r="E192" s="757"/>
      <c r="F192" s="698">
        <f>E192*$J$188</f>
        <v>0</v>
      </c>
      <c r="G192" s="719"/>
      <c r="H192" s="719"/>
      <c r="I192" s="719"/>
      <c r="J192" s="722"/>
      <c r="K192" s="703"/>
      <c r="L192" s="704"/>
      <c r="M192" s="704"/>
      <c r="N192" s="747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</row>
    <row r="193" spans="1:176" s="24" customFormat="1" ht="24.95" customHeight="1" thickBot="1" x14ac:dyDescent="0.25">
      <c r="A193" s="706"/>
      <c r="B193" s="706"/>
      <c r="C193" s="712"/>
      <c r="D193" s="537"/>
      <c r="E193" s="697"/>
      <c r="F193" s="699"/>
      <c r="G193" s="719"/>
      <c r="H193" s="719"/>
      <c r="I193" s="719"/>
      <c r="J193" s="722"/>
      <c r="K193" s="703"/>
      <c r="L193" s="704"/>
      <c r="M193" s="704"/>
      <c r="N193" s="747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</row>
    <row r="194" spans="1:176" s="24" customFormat="1" ht="24.95" customHeight="1" x14ac:dyDescent="0.2">
      <c r="A194" s="706"/>
      <c r="B194" s="706"/>
      <c r="C194" s="712"/>
      <c r="D194" s="536" t="s">
        <v>113</v>
      </c>
      <c r="E194" s="696"/>
      <c r="F194" s="698">
        <f>E194*$J$188</f>
        <v>0</v>
      </c>
      <c r="G194" s="719"/>
      <c r="H194" s="719"/>
      <c r="I194" s="719"/>
      <c r="J194" s="722"/>
      <c r="K194" s="703"/>
      <c r="L194" s="704"/>
      <c r="M194" s="704"/>
      <c r="N194" s="747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</row>
    <row r="195" spans="1:176" s="24" customFormat="1" ht="24.95" customHeight="1" thickBot="1" x14ac:dyDescent="0.25">
      <c r="A195" s="706"/>
      <c r="B195" s="706"/>
      <c r="C195" s="712"/>
      <c r="D195" s="537"/>
      <c r="E195" s="697"/>
      <c r="F195" s="699"/>
      <c r="G195" s="719"/>
      <c r="H195" s="719"/>
      <c r="I195" s="719"/>
      <c r="J195" s="722"/>
      <c r="K195" s="703"/>
      <c r="L195" s="704"/>
      <c r="M195" s="704"/>
      <c r="N195" s="747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</row>
    <row r="196" spans="1:176" s="24" customFormat="1" ht="24.95" customHeight="1" x14ac:dyDescent="0.2">
      <c r="A196" s="706"/>
      <c r="B196" s="706"/>
      <c r="C196" s="712"/>
      <c r="D196" s="523" t="s">
        <v>114</v>
      </c>
      <c r="E196" s="728"/>
      <c r="F196" s="716">
        <f>E196*$J$188</f>
        <v>0</v>
      </c>
      <c r="G196" s="719"/>
      <c r="H196" s="719"/>
      <c r="I196" s="719"/>
      <c r="J196" s="722"/>
      <c r="K196" s="703"/>
      <c r="L196" s="704"/>
      <c r="M196" s="704"/>
      <c r="N196" s="747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</row>
    <row r="197" spans="1:176" s="24" customFormat="1" ht="24.95" customHeight="1" thickBot="1" x14ac:dyDescent="0.25">
      <c r="A197" s="706"/>
      <c r="B197" s="706"/>
      <c r="C197" s="712"/>
      <c r="D197" s="515"/>
      <c r="E197" s="715"/>
      <c r="F197" s="717"/>
      <c r="G197" s="719"/>
      <c r="H197" s="719"/>
      <c r="I197" s="719"/>
      <c r="J197" s="722"/>
      <c r="K197" s="703"/>
      <c r="L197" s="704"/>
      <c r="M197" s="704"/>
      <c r="N197" s="747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</row>
    <row r="198" spans="1:176" s="24" customFormat="1" ht="24.95" customHeight="1" x14ac:dyDescent="0.2">
      <c r="A198" s="706"/>
      <c r="B198" s="706"/>
      <c r="C198" s="712"/>
      <c r="D198" s="523" t="s">
        <v>69</v>
      </c>
      <c r="E198" s="728"/>
      <c r="F198" s="716">
        <f>E198*$J$188</f>
        <v>0</v>
      </c>
      <c r="G198" s="719"/>
      <c r="H198" s="719"/>
      <c r="I198" s="719"/>
      <c r="J198" s="722"/>
      <c r="K198" s="703"/>
      <c r="L198" s="704"/>
      <c r="M198" s="704"/>
      <c r="N198" s="747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</row>
    <row r="199" spans="1:176" s="24" customFormat="1" ht="24.95" customHeight="1" thickBot="1" x14ac:dyDescent="0.25">
      <c r="A199" s="706"/>
      <c r="B199" s="706"/>
      <c r="C199" s="712"/>
      <c r="D199" s="515"/>
      <c r="E199" s="715"/>
      <c r="F199" s="717"/>
      <c r="G199" s="719"/>
      <c r="H199" s="719"/>
      <c r="I199" s="719"/>
      <c r="J199" s="722"/>
      <c r="K199" s="703"/>
      <c r="L199" s="704"/>
      <c r="M199" s="704"/>
      <c r="N199" s="747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</row>
    <row r="200" spans="1:176" s="24" customFormat="1" ht="24.95" customHeight="1" x14ac:dyDescent="0.2">
      <c r="A200" s="706"/>
      <c r="B200" s="706"/>
      <c r="C200" s="712"/>
      <c r="D200" s="523" t="s">
        <v>115</v>
      </c>
      <c r="E200" s="728"/>
      <c r="F200" s="716">
        <f>E200*$J$188</f>
        <v>0</v>
      </c>
      <c r="G200" s="719"/>
      <c r="H200" s="719"/>
      <c r="I200" s="719"/>
      <c r="J200" s="722"/>
      <c r="K200" s="703"/>
      <c r="L200" s="704"/>
      <c r="M200" s="704"/>
      <c r="N200" s="747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</row>
    <row r="201" spans="1:176" s="24" customFormat="1" ht="24.95" customHeight="1" thickBot="1" x14ac:dyDescent="0.25">
      <c r="A201" s="706"/>
      <c r="B201" s="706"/>
      <c r="C201" s="713"/>
      <c r="D201" s="526"/>
      <c r="E201" s="730"/>
      <c r="F201" s="731"/>
      <c r="G201" s="720"/>
      <c r="H201" s="720"/>
      <c r="I201" s="720"/>
      <c r="J201" s="723"/>
      <c r="K201" s="725"/>
      <c r="L201" s="727"/>
      <c r="M201" s="727"/>
      <c r="N201" s="747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</row>
    <row r="202" spans="1:176" s="24" customFormat="1" ht="24.95" customHeight="1" thickBot="1" x14ac:dyDescent="0.25">
      <c r="A202" s="126"/>
      <c r="B202" s="706"/>
      <c r="C202" s="708" t="s">
        <v>147</v>
      </c>
      <c r="D202" s="750" t="s">
        <v>112</v>
      </c>
      <c r="E202" s="751"/>
      <c r="F202" s="749">
        <f>E202*$J$202</f>
        <v>0</v>
      </c>
      <c r="G202" s="719">
        <f>J202*0.85</f>
        <v>875.5</v>
      </c>
      <c r="H202" s="719">
        <f>J202*0.9</f>
        <v>927</v>
      </c>
      <c r="I202" s="719">
        <f>J202*0.95</f>
        <v>978.5</v>
      </c>
      <c r="J202" s="722">
        <v>1030</v>
      </c>
      <c r="K202" s="703">
        <f>J202*1.4</f>
        <v>1442</v>
      </c>
      <c r="L202" s="745">
        <v>40</v>
      </c>
      <c r="M202" s="704">
        <v>0.3</v>
      </c>
      <c r="N202" s="747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</row>
    <row r="203" spans="1:176" s="24" customFormat="1" ht="24.95" customHeight="1" thickBot="1" x14ac:dyDescent="0.25">
      <c r="A203" s="126"/>
      <c r="B203" s="706"/>
      <c r="C203" s="708"/>
      <c r="D203" s="537"/>
      <c r="E203" s="697"/>
      <c r="F203" s="699"/>
      <c r="G203" s="719"/>
      <c r="H203" s="719"/>
      <c r="I203" s="719"/>
      <c r="J203" s="722"/>
      <c r="K203" s="703"/>
      <c r="L203" s="746"/>
      <c r="M203" s="704"/>
      <c r="N203" s="747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</row>
    <row r="204" spans="1:176" s="24" customFormat="1" ht="24.95" customHeight="1" thickBot="1" x14ac:dyDescent="0.25">
      <c r="A204" s="126"/>
      <c r="B204" s="706"/>
      <c r="C204" s="708"/>
      <c r="D204" s="536" t="s">
        <v>113</v>
      </c>
      <c r="E204" s="696"/>
      <c r="F204" s="749">
        <f>E204*$J$202</f>
        <v>0</v>
      </c>
      <c r="G204" s="719"/>
      <c r="H204" s="719"/>
      <c r="I204" s="719"/>
      <c r="J204" s="722"/>
      <c r="K204" s="703"/>
      <c r="L204" s="746"/>
      <c r="M204" s="704"/>
      <c r="N204" s="747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</row>
    <row r="205" spans="1:176" s="24" customFormat="1" ht="24.95" customHeight="1" thickBot="1" x14ac:dyDescent="0.25">
      <c r="A205" s="126"/>
      <c r="B205" s="706"/>
      <c r="C205" s="708"/>
      <c r="D205" s="537"/>
      <c r="E205" s="697"/>
      <c r="F205" s="699"/>
      <c r="G205" s="719"/>
      <c r="H205" s="719"/>
      <c r="I205" s="719"/>
      <c r="J205" s="722"/>
      <c r="K205" s="703"/>
      <c r="L205" s="746"/>
      <c r="M205" s="709"/>
      <c r="N205" s="747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</row>
    <row r="206" spans="1:176" s="24" customFormat="1" ht="24.95" customHeight="1" thickBot="1" x14ac:dyDescent="0.25">
      <c r="A206" s="126"/>
      <c r="B206" s="706"/>
      <c r="C206" s="708"/>
      <c r="D206" s="536" t="s">
        <v>114</v>
      </c>
      <c r="E206" s="696"/>
      <c r="F206" s="749">
        <f>E206*$J$202</f>
        <v>0</v>
      </c>
      <c r="G206" s="719"/>
      <c r="H206" s="719"/>
      <c r="I206" s="719"/>
      <c r="J206" s="722"/>
      <c r="K206" s="703"/>
      <c r="L206" s="746"/>
      <c r="M206" s="709"/>
      <c r="N206" s="747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</row>
    <row r="207" spans="1:176" s="24" customFormat="1" ht="24.95" customHeight="1" thickBot="1" x14ac:dyDescent="0.25">
      <c r="A207" s="126"/>
      <c r="B207" s="706"/>
      <c r="C207" s="708"/>
      <c r="D207" s="537"/>
      <c r="E207" s="697"/>
      <c r="F207" s="699"/>
      <c r="G207" s="719"/>
      <c r="H207" s="719"/>
      <c r="I207" s="719"/>
      <c r="J207" s="722"/>
      <c r="K207" s="703"/>
      <c r="L207" s="746"/>
      <c r="M207" s="709"/>
      <c r="N207" s="747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</row>
    <row r="208" spans="1:176" s="24" customFormat="1" ht="24.95" customHeight="1" thickBot="1" x14ac:dyDescent="0.25">
      <c r="A208" s="126"/>
      <c r="B208" s="706"/>
      <c r="C208" s="708"/>
      <c r="D208" s="536" t="s">
        <v>69</v>
      </c>
      <c r="E208" s="696"/>
      <c r="F208" s="749">
        <f>E208*$J$202</f>
        <v>0</v>
      </c>
      <c r="G208" s="719"/>
      <c r="H208" s="719"/>
      <c r="I208" s="719"/>
      <c r="J208" s="722"/>
      <c r="K208" s="703"/>
      <c r="L208" s="746"/>
      <c r="M208" s="709"/>
      <c r="N208" s="747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</row>
    <row r="209" spans="1:176" s="24" customFormat="1" ht="24.95" customHeight="1" thickBot="1" x14ac:dyDescent="0.25">
      <c r="A209" s="126"/>
      <c r="B209" s="706"/>
      <c r="C209" s="708"/>
      <c r="D209" s="537"/>
      <c r="E209" s="697"/>
      <c r="F209" s="699"/>
      <c r="G209" s="719"/>
      <c r="H209" s="719"/>
      <c r="I209" s="719"/>
      <c r="J209" s="722"/>
      <c r="K209" s="703"/>
      <c r="L209" s="746"/>
      <c r="M209" s="709"/>
      <c r="N209" s="747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</row>
    <row r="210" spans="1:176" s="24" customFormat="1" ht="24.95" customHeight="1" thickBot="1" x14ac:dyDescent="0.25">
      <c r="A210" s="126"/>
      <c r="B210" s="706"/>
      <c r="C210" s="708"/>
      <c r="D210" s="536" t="s">
        <v>115</v>
      </c>
      <c r="E210" s="696"/>
      <c r="F210" s="749">
        <f>E210*$J$202</f>
        <v>0</v>
      </c>
      <c r="G210" s="719"/>
      <c r="H210" s="719"/>
      <c r="I210" s="719"/>
      <c r="J210" s="722"/>
      <c r="K210" s="703"/>
      <c r="L210" s="746"/>
      <c r="M210" s="709"/>
      <c r="N210" s="747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</row>
    <row r="211" spans="1:176" s="24" customFormat="1" ht="24.95" customHeight="1" thickBot="1" x14ac:dyDescent="0.25">
      <c r="A211" s="127"/>
      <c r="B211" s="707"/>
      <c r="C211" s="756"/>
      <c r="D211" s="537"/>
      <c r="E211" s="697"/>
      <c r="F211" s="699"/>
      <c r="G211" s="752"/>
      <c r="H211" s="752"/>
      <c r="I211" s="752"/>
      <c r="J211" s="753"/>
      <c r="K211" s="744"/>
      <c r="L211" s="746"/>
      <c r="M211" s="710"/>
      <c r="N211" s="748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</row>
    <row r="212" spans="1:176" s="24" customFormat="1" ht="17.25" customHeight="1" thickBot="1" x14ac:dyDescent="0.25">
      <c r="A212" s="100"/>
      <c r="B212" s="101"/>
      <c r="C212" s="93"/>
      <c r="D212" s="94"/>
      <c r="E212" s="102"/>
      <c r="F212" s="95"/>
      <c r="G212" s="96"/>
      <c r="H212" s="96"/>
      <c r="I212" s="97"/>
      <c r="J212" s="103"/>
      <c r="K212" s="104"/>
      <c r="L212" s="98"/>
      <c r="M212" s="99"/>
      <c r="N212" s="105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</row>
    <row r="213" spans="1:176" ht="16.5" thickBot="1" x14ac:dyDescent="0.25">
      <c r="A213" s="770" t="s">
        <v>110</v>
      </c>
      <c r="B213" s="771"/>
      <c r="C213" s="771"/>
      <c r="D213" s="771"/>
      <c r="E213" s="771"/>
      <c r="F213" s="771"/>
      <c r="G213" s="771"/>
      <c r="H213" s="772"/>
      <c r="I213" s="89"/>
    </row>
    <row r="214" spans="1:176" ht="16.5" thickBot="1" x14ac:dyDescent="0.3">
      <c r="A214" s="775" t="s">
        <v>12</v>
      </c>
      <c r="B214" s="776"/>
      <c r="C214" s="776"/>
      <c r="D214" s="776"/>
      <c r="E214" s="776"/>
      <c r="F214" s="776"/>
      <c r="G214" s="776"/>
      <c r="H214" s="777"/>
      <c r="I214" s="90"/>
    </row>
  </sheetData>
  <mergeCells count="490">
    <mergeCell ref="K188:K201"/>
    <mergeCell ref="L188:L201"/>
    <mergeCell ref="M188:M201"/>
    <mergeCell ref="L37:L46"/>
    <mergeCell ref="M37:M46"/>
    <mergeCell ref="D39:D40"/>
    <mergeCell ref="E39:E40"/>
    <mergeCell ref="F39:F40"/>
    <mergeCell ref="D41:D42"/>
    <mergeCell ref="E41:E42"/>
    <mergeCell ref="F41:F42"/>
    <mergeCell ref="D43:D44"/>
    <mergeCell ref="E43:E44"/>
    <mergeCell ref="F43:F44"/>
    <mergeCell ref="D45:D46"/>
    <mergeCell ref="E45:E46"/>
    <mergeCell ref="F45:F46"/>
    <mergeCell ref="M97:M106"/>
    <mergeCell ref="L87:L96"/>
    <mergeCell ref="M87:M96"/>
    <mergeCell ref="M77:M86"/>
    <mergeCell ref="L77:L86"/>
    <mergeCell ref="L57:L66"/>
    <mergeCell ref="M57:M66"/>
    <mergeCell ref="C37:C46"/>
    <mergeCell ref="D37:D38"/>
    <mergeCell ref="E37:E38"/>
    <mergeCell ref="F37:F38"/>
    <mergeCell ref="G37:G46"/>
    <mergeCell ref="H37:H46"/>
    <mergeCell ref="I37:I46"/>
    <mergeCell ref="J37:J46"/>
    <mergeCell ref="K37:K46"/>
    <mergeCell ref="A214:H214"/>
    <mergeCell ref="A1:N1"/>
    <mergeCell ref="A2:D2"/>
    <mergeCell ref="E2:F4"/>
    <mergeCell ref="G2:M3"/>
    <mergeCell ref="N2:N4"/>
    <mergeCell ref="A3:D3"/>
    <mergeCell ref="A4:D4"/>
    <mergeCell ref="C157:C166"/>
    <mergeCell ref="G157:G166"/>
    <mergeCell ref="H157:H166"/>
    <mergeCell ref="J157:J166"/>
    <mergeCell ref="K157:K166"/>
    <mergeCell ref="L157:L166"/>
    <mergeCell ref="M157:M166"/>
    <mergeCell ref="I87:I96"/>
    <mergeCell ref="I97:I106"/>
    <mergeCell ref="G4:M4"/>
    <mergeCell ref="I7:I16"/>
    <mergeCell ref="I17:I26"/>
    <mergeCell ref="I27:I36"/>
    <mergeCell ref="I57:I66"/>
    <mergeCell ref="I77:I86"/>
    <mergeCell ref="L97:L106"/>
    <mergeCell ref="L107:L116"/>
    <mergeCell ref="D109:D110"/>
    <mergeCell ref="E109:E110"/>
    <mergeCell ref="F109:F110"/>
    <mergeCell ref="D111:D112"/>
    <mergeCell ref="E111:E112"/>
    <mergeCell ref="F111:F112"/>
    <mergeCell ref="D113:D114"/>
    <mergeCell ref="K107:K116"/>
    <mergeCell ref="D115:D116"/>
    <mergeCell ref="E115:E116"/>
    <mergeCell ref="F115:F116"/>
    <mergeCell ref="K27:K36"/>
    <mergeCell ref="D17:D18"/>
    <mergeCell ref="E17:E18"/>
    <mergeCell ref="F17:F18"/>
    <mergeCell ref="D19:D20"/>
    <mergeCell ref="E19:E20"/>
    <mergeCell ref="F19:F20"/>
    <mergeCell ref="D21:D22"/>
    <mergeCell ref="A213:H213"/>
    <mergeCell ref="A87:A166"/>
    <mergeCell ref="B87:B166"/>
    <mergeCell ref="G87:G96"/>
    <mergeCell ref="H87:H96"/>
    <mergeCell ref="D89:D90"/>
    <mergeCell ref="E89:E90"/>
    <mergeCell ref="F89:F90"/>
    <mergeCell ref="D91:D92"/>
    <mergeCell ref="E91:E92"/>
    <mergeCell ref="F91:F92"/>
    <mergeCell ref="D93:D94"/>
    <mergeCell ref="E93:E94"/>
    <mergeCell ref="F93:F94"/>
    <mergeCell ref="D95:D96"/>
    <mergeCell ref="E95:E96"/>
    <mergeCell ref="N87:N166"/>
    <mergeCell ref="C97:C106"/>
    <mergeCell ref="G97:G106"/>
    <mergeCell ref="H97:H106"/>
    <mergeCell ref="J97:J106"/>
    <mergeCell ref="K97:K106"/>
    <mergeCell ref="J87:J96"/>
    <mergeCell ref="K87:K96"/>
    <mergeCell ref="I107:I116"/>
    <mergeCell ref="I137:I146"/>
    <mergeCell ref="I157:I166"/>
    <mergeCell ref="M107:M116"/>
    <mergeCell ref="C137:C146"/>
    <mergeCell ref="G137:G146"/>
    <mergeCell ref="H137:H146"/>
    <mergeCell ref="J137:J146"/>
    <mergeCell ref="K137:K146"/>
    <mergeCell ref="L137:L146"/>
    <mergeCell ref="M137:M146"/>
    <mergeCell ref="C107:C116"/>
    <mergeCell ref="G107:G116"/>
    <mergeCell ref="H107:H116"/>
    <mergeCell ref="J107:J116"/>
    <mergeCell ref="C87:C96"/>
    <mergeCell ref="D103:D104"/>
    <mergeCell ref="E103:E104"/>
    <mergeCell ref="F103:F104"/>
    <mergeCell ref="E113:E114"/>
    <mergeCell ref="F113:F114"/>
    <mergeCell ref="C77:C86"/>
    <mergeCell ref="D105:D106"/>
    <mergeCell ref="E105:E106"/>
    <mergeCell ref="F105:F106"/>
    <mergeCell ref="D107:D108"/>
    <mergeCell ref="E107:E108"/>
    <mergeCell ref="F107:F108"/>
    <mergeCell ref="G77:G86"/>
    <mergeCell ref="H77:H86"/>
    <mergeCell ref="J77:J86"/>
    <mergeCell ref="K77:K86"/>
    <mergeCell ref="D77:D78"/>
    <mergeCell ref="E77:E78"/>
    <mergeCell ref="F77:F78"/>
    <mergeCell ref="D79:D80"/>
    <mergeCell ref="E79:E80"/>
    <mergeCell ref="F79:F80"/>
    <mergeCell ref="D81:D82"/>
    <mergeCell ref="E81:E82"/>
    <mergeCell ref="F81:F82"/>
    <mergeCell ref="D83:D84"/>
    <mergeCell ref="E83:E84"/>
    <mergeCell ref="F83:F84"/>
    <mergeCell ref="D85:D86"/>
    <mergeCell ref="E85:E86"/>
    <mergeCell ref="F85:F86"/>
    <mergeCell ref="C57:C66"/>
    <mergeCell ref="G57:G66"/>
    <mergeCell ref="H57:H66"/>
    <mergeCell ref="J57:J66"/>
    <mergeCell ref="K57:K66"/>
    <mergeCell ref="D57:D58"/>
    <mergeCell ref="E57:E58"/>
    <mergeCell ref="F57:F58"/>
    <mergeCell ref="D59:D60"/>
    <mergeCell ref="E59:E60"/>
    <mergeCell ref="F59:F60"/>
    <mergeCell ref="D61:D62"/>
    <mergeCell ref="E61:E62"/>
    <mergeCell ref="F61:F62"/>
    <mergeCell ref="D63:D64"/>
    <mergeCell ref="E63:E64"/>
    <mergeCell ref="A6:N6"/>
    <mergeCell ref="A7:A86"/>
    <mergeCell ref="B7:B86"/>
    <mergeCell ref="C7:C16"/>
    <mergeCell ref="G7:G16"/>
    <mergeCell ref="H7:H16"/>
    <mergeCell ref="J7:J16"/>
    <mergeCell ref="K7:K16"/>
    <mergeCell ref="L7:L16"/>
    <mergeCell ref="M7:M16"/>
    <mergeCell ref="L27:L36"/>
    <mergeCell ref="M27:M36"/>
    <mergeCell ref="N7:N86"/>
    <mergeCell ref="C17:C26"/>
    <mergeCell ref="G17:G26"/>
    <mergeCell ref="H17:H26"/>
    <mergeCell ref="J17:J26"/>
    <mergeCell ref="K17:K26"/>
    <mergeCell ref="L17:L26"/>
    <mergeCell ref="M17:M26"/>
    <mergeCell ref="C27:C36"/>
    <mergeCell ref="G27:G36"/>
    <mergeCell ref="H27:H36"/>
    <mergeCell ref="J27:J36"/>
    <mergeCell ref="I47:I56"/>
    <mergeCell ref="J47:J56"/>
    <mergeCell ref="F49:F50"/>
    <mergeCell ref="D51:D52"/>
    <mergeCell ref="E51:E52"/>
    <mergeCell ref="F51:F52"/>
    <mergeCell ref="D53:D54"/>
    <mergeCell ref="E53:E54"/>
    <mergeCell ref="F53:F54"/>
    <mergeCell ref="D55:D56"/>
    <mergeCell ref="E55:E56"/>
    <mergeCell ref="F55:F56"/>
    <mergeCell ref="D7:D8"/>
    <mergeCell ref="E7:E8"/>
    <mergeCell ref="F7:F8"/>
    <mergeCell ref="D9:D10"/>
    <mergeCell ref="D11:D12"/>
    <mergeCell ref="K47:K56"/>
    <mergeCell ref="L47:L56"/>
    <mergeCell ref="M47:M56"/>
    <mergeCell ref="C67:C76"/>
    <mergeCell ref="G67:G76"/>
    <mergeCell ref="H67:H76"/>
    <mergeCell ref="I67:I76"/>
    <mergeCell ref="J67:J76"/>
    <mergeCell ref="K67:K76"/>
    <mergeCell ref="L67:L76"/>
    <mergeCell ref="M67:M76"/>
    <mergeCell ref="D47:D48"/>
    <mergeCell ref="E47:E48"/>
    <mergeCell ref="F47:F48"/>
    <mergeCell ref="D49:D50"/>
    <mergeCell ref="E49:E50"/>
    <mergeCell ref="C47:C56"/>
    <mergeCell ref="G47:G56"/>
    <mergeCell ref="H47:H56"/>
    <mergeCell ref="D13:D14"/>
    <mergeCell ref="D15:D16"/>
    <mergeCell ref="E9:E10"/>
    <mergeCell ref="F9:F10"/>
    <mergeCell ref="E11:E12"/>
    <mergeCell ref="F11:F12"/>
    <mergeCell ref="E13:E14"/>
    <mergeCell ref="F13:F14"/>
    <mergeCell ref="E15:E16"/>
    <mergeCell ref="F15:F16"/>
    <mergeCell ref="D25:D26"/>
    <mergeCell ref="E25:E26"/>
    <mergeCell ref="F25:F26"/>
    <mergeCell ref="D27:D28"/>
    <mergeCell ref="E27:E28"/>
    <mergeCell ref="F27:F28"/>
    <mergeCell ref="E21:E22"/>
    <mergeCell ref="F21:F22"/>
    <mergeCell ref="E23:E24"/>
    <mergeCell ref="D23:D24"/>
    <mergeCell ref="F23:F24"/>
    <mergeCell ref="D33:D34"/>
    <mergeCell ref="E33:E34"/>
    <mergeCell ref="F33:F34"/>
    <mergeCell ref="D35:D36"/>
    <mergeCell ref="F35:F36"/>
    <mergeCell ref="E35:E36"/>
    <mergeCell ref="D29:D30"/>
    <mergeCell ref="E29:E30"/>
    <mergeCell ref="F29:F30"/>
    <mergeCell ref="D31:D32"/>
    <mergeCell ref="E31:E32"/>
    <mergeCell ref="F31:F32"/>
    <mergeCell ref="D69:D70"/>
    <mergeCell ref="E69:E70"/>
    <mergeCell ref="F69:F70"/>
    <mergeCell ref="D71:D72"/>
    <mergeCell ref="E71:E72"/>
    <mergeCell ref="F71:F72"/>
    <mergeCell ref="F63:F64"/>
    <mergeCell ref="D65:D66"/>
    <mergeCell ref="E65:E66"/>
    <mergeCell ref="F65:F66"/>
    <mergeCell ref="D67:D68"/>
    <mergeCell ref="E67:E68"/>
    <mergeCell ref="F67:F68"/>
    <mergeCell ref="D73:D74"/>
    <mergeCell ref="E73:E74"/>
    <mergeCell ref="F73:F74"/>
    <mergeCell ref="D75:D76"/>
    <mergeCell ref="E75:E76"/>
    <mergeCell ref="F75:F76"/>
    <mergeCell ref="D101:D102"/>
    <mergeCell ref="E101:E102"/>
    <mergeCell ref="F101:F102"/>
    <mergeCell ref="F95:F96"/>
    <mergeCell ref="D97:D98"/>
    <mergeCell ref="E97:E98"/>
    <mergeCell ref="F97:F98"/>
    <mergeCell ref="D99:D100"/>
    <mergeCell ref="E99:E100"/>
    <mergeCell ref="F99:F100"/>
    <mergeCell ref="D87:D88"/>
    <mergeCell ref="E87:E88"/>
    <mergeCell ref="F87:F88"/>
    <mergeCell ref="F141:F142"/>
    <mergeCell ref="D143:D144"/>
    <mergeCell ref="E143:E144"/>
    <mergeCell ref="F143:F144"/>
    <mergeCell ref="D137:D138"/>
    <mergeCell ref="E137:E138"/>
    <mergeCell ref="F137:F138"/>
    <mergeCell ref="D139:D140"/>
    <mergeCell ref="E139:E140"/>
    <mergeCell ref="F139:F140"/>
    <mergeCell ref="D127:D128"/>
    <mergeCell ref="E127:E128"/>
    <mergeCell ref="F127:F128"/>
    <mergeCell ref="G127:G136"/>
    <mergeCell ref="D163:D164"/>
    <mergeCell ref="E163:E164"/>
    <mergeCell ref="F163:F164"/>
    <mergeCell ref="D165:D166"/>
    <mergeCell ref="E165:E166"/>
    <mergeCell ref="F165:F166"/>
    <mergeCell ref="D159:D160"/>
    <mergeCell ref="E159:E160"/>
    <mergeCell ref="F159:F160"/>
    <mergeCell ref="D161:D162"/>
    <mergeCell ref="E161:E162"/>
    <mergeCell ref="F161:F162"/>
    <mergeCell ref="D145:D146"/>
    <mergeCell ref="E145:E146"/>
    <mergeCell ref="F145:F146"/>
    <mergeCell ref="D157:D158"/>
    <mergeCell ref="E157:E158"/>
    <mergeCell ref="F157:F158"/>
    <mergeCell ref="D141:D142"/>
    <mergeCell ref="E141:E142"/>
    <mergeCell ref="C147:C156"/>
    <mergeCell ref="D147:D148"/>
    <mergeCell ref="E147:E148"/>
    <mergeCell ref="F147:F148"/>
    <mergeCell ref="G147:G156"/>
    <mergeCell ref="M127:M136"/>
    <mergeCell ref="D129:D130"/>
    <mergeCell ref="E129:E130"/>
    <mergeCell ref="F129:F130"/>
    <mergeCell ref="D131:D132"/>
    <mergeCell ref="E131:E132"/>
    <mergeCell ref="F131:F132"/>
    <mergeCell ref="D133:D134"/>
    <mergeCell ref="E133:E134"/>
    <mergeCell ref="F133:F134"/>
    <mergeCell ref="D135:D136"/>
    <mergeCell ref="E135:E136"/>
    <mergeCell ref="F135:F136"/>
    <mergeCell ref="H127:H136"/>
    <mergeCell ref="I127:I136"/>
    <mergeCell ref="J127:J136"/>
    <mergeCell ref="K127:K136"/>
    <mergeCell ref="L127:L136"/>
    <mergeCell ref="C127:C136"/>
    <mergeCell ref="M168:M177"/>
    <mergeCell ref="N168:N177"/>
    <mergeCell ref="D170:D171"/>
    <mergeCell ref="D174:D175"/>
    <mergeCell ref="E174:E175"/>
    <mergeCell ref="F174:F175"/>
    <mergeCell ref="M147:M156"/>
    <mergeCell ref="D149:D150"/>
    <mergeCell ref="E149:E150"/>
    <mergeCell ref="F149:F150"/>
    <mergeCell ref="D151:D152"/>
    <mergeCell ref="E151:E152"/>
    <mergeCell ref="F151:F152"/>
    <mergeCell ref="D153:D154"/>
    <mergeCell ref="E153:E154"/>
    <mergeCell ref="F153:F154"/>
    <mergeCell ref="D155:D156"/>
    <mergeCell ref="E155:E156"/>
    <mergeCell ref="F155:F156"/>
    <mergeCell ref="H147:H156"/>
    <mergeCell ref="I147:I156"/>
    <mergeCell ref="J147:J156"/>
    <mergeCell ref="K147:K156"/>
    <mergeCell ref="L147:L156"/>
    <mergeCell ref="C202:C211"/>
    <mergeCell ref="G202:G211"/>
    <mergeCell ref="D192:D193"/>
    <mergeCell ref="E192:E193"/>
    <mergeCell ref="F192:F193"/>
    <mergeCell ref="E170:E171"/>
    <mergeCell ref="F170:F171"/>
    <mergeCell ref="D172:D173"/>
    <mergeCell ref="E172:E173"/>
    <mergeCell ref="F172:F173"/>
    <mergeCell ref="D210:D211"/>
    <mergeCell ref="E210:E211"/>
    <mergeCell ref="F210:F211"/>
    <mergeCell ref="D188:D189"/>
    <mergeCell ref="E188:E189"/>
    <mergeCell ref="F188:F189"/>
    <mergeCell ref="D190:D191"/>
    <mergeCell ref="E190:E191"/>
    <mergeCell ref="F190:F191"/>
    <mergeCell ref="C188:C201"/>
    <mergeCell ref="G188:G201"/>
    <mergeCell ref="C168:C177"/>
    <mergeCell ref="D168:D169"/>
    <mergeCell ref="E168:E169"/>
    <mergeCell ref="I178:I187"/>
    <mergeCell ref="D202:D203"/>
    <mergeCell ref="E202:E203"/>
    <mergeCell ref="F202:F203"/>
    <mergeCell ref="J178:J187"/>
    <mergeCell ref="D178:D179"/>
    <mergeCell ref="E178:E179"/>
    <mergeCell ref="D176:D177"/>
    <mergeCell ref="E176:E177"/>
    <mergeCell ref="F176:F177"/>
    <mergeCell ref="H202:H211"/>
    <mergeCell ref="I202:I211"/>
    <mergeCell ref="J202:J211"/>
    <mergeCell ref="D208:D209"/>
    <mergeCell ref="E208:E209"/>
    <mergeCell ref="F208:F209"/>
    <mergeCell ref="H188:H201"/>
    <mergeCell ref="I188:I201"/>
    <mergeCell ref="J188:J201"/>
    <mergeCell ref="G168:G177"/>
    <mergeCell ref="H168:H177"/>
    <mergeCell ref="I168:I177"/>
    <mergeCell ref="J168:J177"/>
    <mergeCell ref="K202:K211"/>
    <mergeCell ref="L202:L211"/>
    <mergeCell ref="N178:N211"/>
    <mergeCell ref="D180:D181"/>
    <mergeCell ref="E180:E181"/>
    <mergeCell ref="F180:F181"/>
    <mergeCell ref="D182:D183"/>
    <mergeCell ref="E182:E183"/>
    <mergeCell ref="F182:F183"/>
    <mergeCell ref="D184:D185"/>
    <mergeCell ref="E184:E185"/>
    <mergeCell ref="F184:F185"/>
    <mergeCell ref="D186:D187"/>
    <mergeCell ref="E186:E187"/>
    <mergeCell ref="F186:F187"/>
    <mergeCell ref="F178:F179"/>
    <mergeCell ref="G178:G187"/>
    <mergeCell ref="H178:H187"/>
    <mergeCell ref="D204:D205"/>
    <mergeCell ref="E204:E205"/>
    <mergeCell ref="F204:F205"/>
    <mergeCell ref="D206:D207"/>
    <mergeCell ref="E206:E207"/>
    <mergeCell ref="F206:F207"/>
    <mergeCell ref="F119:F120"/>
    <mergeCell ref="D121:D122"/>
    <mergeCell ref="E121:E122"/>
    <mergeCell ref="F121:F122"/>
    <mergeCell ref="D123:D124"/>
    <mergeCell ref="A178:A201"/>
    <mergeCell ref="D194:D195"/>
    <mergeCell ref="E194:E195"/>
    <mergeCell ref="F194:F195"/>
    <mergeCell ref="D196:D197"/>
    <mergeCell ref="E196:E197"/>
    <mergeCell ref="F196:F197"/>
    <mergeCell ref="D198:D199"/>
    <mergeCell ref="E198:E199"/>
    <mergeCell ref="F198:F199"/>
    <mergeCell ref="D200:D201"/>
    <mergeCell ref="E200:E201"/>
    <mergeCell ref="F200:F201"/>
    <mergeCell ref="A167:N167"/>
    <mergeCell ref="A168:A177"/>
    <mergeCell ref="B168:B177"/>
    <mergeCell ref="F168:F169"/>
    <mergeCell ref="K168:K177"/>
    <mergeCell ref="L168:L177"/>
    <mergeCell ref="E123:E124"/>
    <mergeCell ref="F123:F124"/>
    <mergeCell ref="D125:D126"/>
    <mergeCell ref="E125:E126"/>
    <mergeCell ref="F125:F126"/>
    <mergeCell ref="K178:K187"/>
    <mergeCell ref="L178:L187"/>
    <mergeCell ref="M178:M187"/>
    <mergeCell ref="B178:B211"/>
    <mergeCell ref="C178:C187"/>
    <mergeCell ref="M202:M211"/>
    <mergeCell ref="C117:C126"/>
    <mergeCell ref="D117:D118"/>
    <mergeCell ref="E117:E118"/>
    <mergeCell ref="F117:F118"/>
    <mergeCell ref="G117:G126"/>
    <mergeCell ref="H117:H126"/>
    <mergeCell ref="I117:I126"/>
    <mergeCell ref="J117:J126"/>
    <mergeCell ref="K117:K126"/>
    <mergeCell ref="L117:L126"/>
    <mergeCell ref="M117:M126"/>
    <mergeCell ref="D119:D120"/>
    <mergeCell ref="E119:E120"/>
  </mergeCells>
  <hyperlinks>
    <hyperlink ref="A1" location="'Оглавление '!R1C1" display="Возврат в начало"/>
  </hyperlinks>
  <pageMargins left="0" right="0" top="0" bottom="0" header="0.19685039370078741" footer="0.19685039370078741"/>
  <pageSetup paperSize="9" scale="73" orientation="portrait" r:id="rId1"/>
  <headerFooter alignWithMargins="0"/>
  <rowBreaks count="4" manualBreakCount="4">
    <brk id="46" max="12" man="1"/>
    <brk id="86" max="12" man="1"/>
    <brk id="126" max="12" man="1"/>
    <brk id="166" max="12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theme="9" tint="-0.249977111117893"/>
  </sheetPr>
  <dimension ref="A1:IU27"/>
  <sheetViews>
    <sheetView zoomScale="75" zoomScaleNormal="75" workbookViewId="0">
      <pane ySplit="5" topLeftCell="A6" activePane="bottomLeft" state="frozen"/>
      <selection pane="bottomLeft" activeCell="E16" sqref="E16"/>
    </sheetView>
  </sheetViews>
  <sheetFormatPr defaultRowHeight="15" x14ac:dyDescent="0.2"/>
  <cols>
    <col min="1" max="1" width="24.28515625" style="67" customWidth="1"/>
    <col min="2" max="2" width="3.5703125" style="68" customWidth="1"/>
    <col min="3" max="3" width="20.7109375" style="69" customWidth="1"/>
    <col min="4" max="4" width="16.28515625" style="67" customWidth="1"/>
    <col min="5" max="5" width="9.85546875" style="67" customWidth="1"/>
    <col min="6" max="6" width="8.42578125" style="70" customWidth="1"/>
    <col min="7" max="11" width="8.140625" style="67" customWidth="1"/>
    <col min="12" max="13" width="6.42578125" style="67" customWidth="1"/>
    <col min="14" max="14" width="38.5703125" style="71" customWidth="1"/>
    <col min="15" max="25" width="9.7109375" style="67" customWidth="1"/>
    <col min="26" max="255" width="9.140625" style="67"/>
    <col min="256" max="256" width="24.28515625" style="67" customWidth="1"/>
    <col min="257" max="257" width="3.5703125" style="67" customWidth="1"/>
    <col min="258" max="258" width="20.7109375" style="67" customWidth="1"/>
    <col min="259" max="265" width="7.85546875" style="67" customWidth="1"/>
    <col min="266" max="267" width="6.42578125" style="67" customWidth="1"/>
    <col min="268" max="268" width="38.5703125" style="67" customWidth="1"/>
    <col min="269" max="270" width="7.140625" style="67" customWidth="1"/>
    <col min="271" max="271" width="19.7109375" style="67" customWidth="1"/>
    <col min="272" max="272" width="16.5703125" style="67" customWidth="1"/>
    <col min="273" max="511" width="9.140625" style="67"/>
    <col min="512" max="512" width="24.28515625" style="67" customWidth="1"/>
    <col min="513" max="513" width="3.5703125" style="67" customWidth="1"/>
    <col min="514" max="514" width="20.7109375" style="67" customWidth="1"/>
    <col min="515" max="521" width="7.85546875" style="67" customWidth="1"/>
    <col min="522" max="523" width="6.42578125" style="67" customWidth="1"/>
    <col min="524" max="524" width="38.5703125" style="67" customWidth="1"/>
    <col min="525" max="526" width="7.140625" style="67" customWidth="1"/>
    <col min="527" max="527" width="19.7109375" style="67" customWidth="1"/>
    <col min="528" max="528" width="16.5703125" style="67" customWidth="1"/>
    <col min="529" max="767" width="9.140625" style="67"/>
    <col min="768" max="768" width="24.28515625" style="67" customWidth="1"/>
    <col min="769" max="769" width="3.5703125" style="67" customWidth="1"/>
    <col min="770" max="770" width="20.7109375" style="67" customWidth="1"/>
    <col min="771" max="777" width="7.85546875" style="67" customWidth="1"/>
    <col min="778" max="779" width="6.42578125" style="67" customWidth="1"/>
    <col min="780" max="780" width="38.5703125" style="67" customWidth="1"/>
    <col min="781" max="782" width="7.140625" style="67" customWidth="1"/>
    <col min="783" max="783" width="19.7109375" style="67" customWidth="1"/>
    <col min="784" max="784" width="16.5703125" style="67" customWidth="1"/>
    <col min="785" max="1023" width="9.140625" style="67"/>
    <col min="1024" max="1024" width="24.28515625" style="67" customWidth="1"/>
    <col min="1025" max="1025" width="3.5703125" style="67" customWidth="1"/>
    <col min="1026" max="1026" width="20.7109375" style="67" customWidth="1"/>
    <col min="1027" max="1033" width="7.85546875" style="67" customWidth="1"/>
    <col min="1034" max="1035" width="6.42578125" style="67" customWidth="1"/>
    <col min="1036" max="1036" width="38.5703125" style="67" customWidth="1"/>
    <col min="1037" max="1038" width="7.140625" style="67" customWidth="1"/>
    <col min="1039" max="1039" width="19.7109375" style="67" customWidth="1"/>
    <col min="1040" max="1040" width="16.5703125" style="67" customWidth="1"/>
    <col min="1041" max="1279" width="9.140625" style="67"/>
    <col min="1280" max="1280" width="24.28515625" style="67" customWidth="1"/>
    <col min="1281" max="1281" width="3.5703125" style="67" customWidth="1"/>
    <col min="1282" max="1282" width="20.7109375" style="67" customWidth="1"/>
    <col min="1283" max="1289" width="7.85546875" style="67" customWidth="1"/>
    <col min="1290" max="1291" width="6.42578125" style="67" customWidth="1"/>
    <col min="1292" max="1292" width="38.5703125" style="67" customWidth="1"/>
    <col min="1293" max="1294" width="7.140625" style="67" customWidth="1"/>
    <col min="1295" max="1295" width="19.7109375" style="67" customWidth="1"/>
    <col min="1296" max="1296" width="16.5703125" style="67" customWidth="1"/>
    <col min="1297" max="1535" width="9.140625" style="67"/>
    <col min="1536" max="1536" width="24.28515625" style="67" customWidth="1"/>
    <col min="1537" max="1537" width="3.5703125" style="67" customWidth="1"/>
    <col min="1538" max="1538" width="20.7109375" style="67" customWidth="1"/>
    <col min="1539" max="1545" width="7.85546875" style="67" customWidth="1"/>
    <col min="1546" max="1547" width="6.42578125" style="67" customWidth="1"/>
    <col min="1548" max="1548" width="38.5703125" style="67" customWidth="1"/>
    <col min="1549" max="1550" width="7.140625" style="67" customWidth="1"/>
    <col min="1551" max="1551" width="19.7109375" style="67" customWidth="1"/>
    <col min="1552" max="1552" width="16.5703125" style="67" customWidth="1"/>
    <col min="1553" max="1791" width="9.140625" style="67"/>
    <col min="1792" max="1792" width="24.28515625" style="67" customWidth="1"/>
    <col min="1793" max="1793" width="3.5703125" style="67" customWidth="1"/>
    <col min="1794" max="1794" width="20.7109375" style="67" customWidth="1"/>
    <col min="1795" max="1801" width="7.85546875" style="67" customWidth="1"/>
    <col min="1802" max="1803" width="6.42578125" style="67" customWidth="1"/>
    <col min="1804" max="1804" width="38.5703125" style="67" customWidth="1"/>
    <col min="1805" max="1806" width="7.140625" style="67" customWidth="1"/>
    <col min="1807" max="1807" width="19.7109375" style="67" customWidth="1"/>
    <col min="1808" max="1808" width="16.5703125" style="67" customWidth="1"/>
    <col min="1809" max="2047" width="9.140625" style="67"/>
    <col min="2048" max="2048" width="24.28515625" style="67" customWidth="1"/>
    <col min="2049" max="2049" width="3.5703125" style="67" customWidth="1"/>
    <col min="2050" max="2050" width="20.7109375" style="67" customWidth="1"/>
    <col min="2051" max="2057" width="7.85546875" style="67" customWidth="1"/>
    <col min="2058" max="2059" width="6.42578125" style="67" customWidth="1"/>
    <col min="2060" max="2060" width="38.5703125" style="67" customWidth="1"/>
    <col min="2061" max="2062" width="7.140625" style="67" customWidth="1"/>
    <col min="2063" max="2063" width="19.7109375" style="67" customWidth="1"/>
    <col min="2064" max="2064" width="16.5703125" style="67" customWidth="1"/>
    <col min="2065" max="2303" width="9.140625" style="67"/>
    <col min="2304" max="2304" width="24.28515625" style="67" customWidth="1"/>
    <col min="2305" max="2305" width="3.5703125" style="67" customWidth="1"/>
    <col min="2306" max="2306" width="20.7109375" style="67" customWidth="1"/>
    <col min="2307" max="2313" width="7.85546875" style="67" customWidth="1"/>
    <col min="2314" max="2315" width="6.42578125" style="67" customWidth="1"/>
    <col min="2316" max="2316" width="38.5703125" style="67" customWidth="1"/>
    <col min="2317" max="2318" width="7.140625" style="67" customWidth="1"/>
    <col min="2319" max="2319" width="19.7109375" style="67" customWidth="1"/>
    <col min="2320" max="2320" width="16.5703125" style="67" customWidth="1"/>
    <col min="2321" max="2559" width="9.140625" style="67"/>
    <col min="2560" max="2560" width="24.28515625" style="67" customWidth="1"/>
    <col min="2561" max="2561" width="3.5703125" style="67" customWidth="1"/>
    <col min="2562" max="2562" width="20.7109375" style="67" customWidth="1"/>
    <col min="2563" max="2569" width="7.85546875" style="67" customWidth="1"/>
    <col min="2570" max="2571" width="6.42578125" style="67" customWidth="1"/>
    <col min="2572" max="2572" width="38.5703125" style="67" customWidth="1"/>
    <col min="2573" max="2574" width="7.140625" style="67" customWidth="1"/>
    <col min="2575" max="2575" width="19.7109375" style="67" customWidth="1"/>
    <col min="2576" max="2576" width="16.5703125" style="67" customWidth="1"/>
    <col min="2577" max="2815" width="9.140625" style="67"/>
    <col min="2816" max="2816" width="24.28515625" style="67" customWidth="1"/>
    <col min="2817" max="2817" width="3.5703125" style="67" customWidth="1"/>
    <col min="2818" max="2818" width="20.7109375" style="67" customWidth="1"/>
    <col min="2819" max="2825" width="7.85546875" style="67" customWidth="1"/>
    <col min="2826" max="2827" width="6.42578125" style="67" customWidth="1"/>
    <col min="2828" max="2828" width="38.5703125" style="67" customWidth="1"/>
    <col min="2829" max="2830" width="7.140625" style="67" customWidth="1"/>
    <col min="2831" max="2831" width="19.7109375" style="67" customWidth="1"/>
    <col min="2832" max="2832" width="16.5703125" style="67" customWidth="1"/>
    <col min="2833" max="3071" width="9.140625" style="67"/>
    <col min="3072" max="3072" width="24.28515625" style="67" customWidth="1"/>
    <col min="3073" max="3073" width="3.5703125" style="67" customWidth="1"/>
    <col min="3074" max="3074" width="20.7109375" style="67" customWidth="1"/>
    <col min="3075" max="3081" width="7.85546875" style="67" customWidth="1"/>
    <col min="3082" max="3083" width="6.42578125" style="67" customWidth="1"/>
    <col min="3084" max="3084" width="38.5703125" style="67" customWidth="1"/>
    <col min="3085" max="3086" width="7.140625" style="67" customWidth="1"/>
    <col min="3087" max="3087" width="19.7109375" style="67" customWidth="1"/>
    <col min="3088" max="3088" width="16.5703125" style="67" customWidth="1"/>
    <col min="3089" max="3327" width="9.140625" style="67"/>
    <col min="3328" max="3328" width="24.28515625" style="67" customWidth="1"/>
    <col min="3329" max="3329" width="3.5703125" style="67" customWidth="1"/>
    <col min="3330" max="3330" width="20.7109375" style="67" customWidth="1"/>
    <col min="3331" max="3337" width="7.85546875" style="67" customWidth="1"/>
    <col min="3338" max="3339" width="6.42578125" style="67" customWidth="1"/>
    <col min="3340" max="3340" width="38.5703125" style="67" customWidth="1"/>
    <col min="3341" max="3342" width="7.140625" style="67" customWidth="1"/>
    <col min="3343" max="3343" width="19.7109375" style="67" customWidth="1"/>
    <col min="3344" max="3344" width="16.5703125" style="67" customWidth="1"/>
    <col min="3345" max="3583" width="9.140625" style="67"/>
    <col min="3584" max="3584" width="24.28515625" style="67" customWidth="1"/>
    <col min="3585" max="3585" width="3.5703125" style="67" customWidth="1"/>
    <col min="3586" max="3586" width="20.7109375" style="67" customWidth="1"/>
    <col min="3587" max="3593" width="7.85546875" style="67" customWidth="1"/>
    <col min="3594" max="3595" width="6.42578125" style="67" customWidth="1"/>
    <col min="3596" max="3596" width="38.5703125" style="67" customWidth="1"/>
    <col min="3597" max="3598" width="7.140625" style="67" customWidth="1"/>
    <col min="3599" max="3599" width="19.7109375" style="67" customWidth="1"/>
    <col min="3600" max="3600" width="16.5703125" style="67" customWidth="1"/>
    <col min="3601" max="3839" width="9.140625" style="67"/>
    <col min="3840" max="3840" width="24.28515625" style="67" customWidth="1"/>
    <col min="3841" max="3841" width="3.5703125" style="67" customWidth="1"/>
    <col min="3842" max="3842" width="20.7109375" style="67" customWidth="1"/>
    <col min="3843" max="3849" width="7.85546875" style="67" customWidth="1"/>
    <col min="3850" max="3851" width="6.42578125" style="67" customWidth="1"/>
    <col min="3852" max="3852" width="38.5703125" style="67" customWidth="1"/>
    <col min="3853" max="3854" width="7.140625" style="67" customWidth="1"/>
    <col min="3855" max="3855" width="19.7109375" style="67" customWidth="1"/>
    <col min="3856" max="3856" width="16.5703125" style="67" customWidth="1"/>
    <col min="3857" max="4095" width="9.140625" style="67"/>
    <col min="4096" max="4096" width="24.28515625" style="67" customWidth="1"/>
    <col min="4097" max="4097" width="3.5703125" style="67" customWidth="1"/>
    <col min="4098" max="4098" width="20.7109375" style="67" customWidth="1"/>
    <col min="4099" max="4105" width="7.85546875" style="67" customWidth="1"/>
    <col min="4106" max="4107" width="6.42578125" style="67" customWidth="1"/>
    <col min="4108" max="4108" width="38.5703125" style="67" customWidth="1"/>
    <col min="4109" max="4110" width="7.140625" style="67" customWidth="1"/>
    <col min="4111" max="4111" width="19.7109375" style="67" customWidth="1"/>
    <col min="4112" max="4112" width="16.5703125" style="67" customWidth="1"/>
    <col min="4113" max="4351" width="9.140625" style="67"/>
    <col min="4352" max="4352" width="24.28515625" style="67" customWidth="1"/>
    <col min="4353" max="4353" width="3.5703125" style="67" customWidth="1"/>
    <col min="4354" max="4354" width="20.7109375" style="67" customWidth="1"/>
    <col min="4355" max="4361" width="7.85546875" style="67" customWidth="1"/>
    <col min="4362" max="4363" width="6.42578125" style="67" customWidth="1"/>
    <col min="4364" max="4364" width="38.5703125" style="67" customWidth="1"/>
    <col min="4365" max="4366" width="7.140625" style="67" customWidth="1"/>
    <col min="4367" max="4367" width="19.7109375" style="67" customWidth="1"/>
    <col min="4368" max="4368" width="16.5703125" style="67" customWidth="1"/>
    <col min="4369" max="4607" width="9.140625" style="67"/>
    <col min="4608" max="4608" width="24.28515625" style="67" customWidth="1"/>
    <col min="4609" max="4609" width="3.5703125" style="67" customWidth="1"/>
    <col min="4610" max="4610" width="20.7109375" style="67" customWidth="1"/>
    <col min="4611" max="4617" width="7.85546875" style="67" customWidth="1"/>
    <col min="4618" max="4619" width="6.42578125" style="67" customWidth="1"/>
    <col min="4620" max="4620" width="38.5703125" style="67" customWidth="1"/>
    <col min="4621" max="4622" width="7.140625" style="67" customWidth="1"/>
    <col min="4623" max="4623" width="19.7109375" style="67" customWidth="1"/>
    <col min="4624" max="4624" width="16.5703125" style="67" customWidth="1"/>
    <col min="4625" max="4863" width="9.140625" style="67"/>
    <col min="4864" max="4864" width="24.28515625" style="67" customWidth="1"/>
    <col min="4865" max="4865" width="3.5703125" style="67" customWidth="1"/>
    <col min="4866" max="4866" width="20.7109375" style="67" customWidth="1"/>
    <col min="4867" max="4873" width="7.85546875" style="67" customWidth="1"/>
    <col min="4874" max="4875" width="6.42578125" style="67" customWidth="1"/>
    <col min="4876" max="4876" width="38.5703125" style="67" customWidth="1"/>
    <col min="4877" max="4878" width="7.140625" style="67" customWidth="1"/>
    <col min="4879" max="4879" width="19.7109375" style="67" customWidth="1"/>
    <col min="4880" max="4880" width="16.5703125" style="67" customWidth="1"/>
    <col min="4881" max="5119" width="9.140625" style="67"/>
    <col min="5120" max="5120" width="24.28515625" style="67" customWidth="1"/>
    <col min="5121" max="5121" width="3.5703125" style="67" customWidth="1"/>
    <col min="5122" max="5122" width="20.7109375" style="67" customWidth="1"/>
    <col min="5123" max="5129" width="7.85546875" style="67" customWidth="1"/>
    <col min="5130" max="5131" width="6.42578125" style="67" customWidth="1"/>
    <col min="5132" max="5132" width="38.5703125" style="67" customWidth="1"/>
    <col min="5133" max="5134" width="7.140625" style="67" customWidth="1"/>
    <col min="5135" max="5135" width="19.7109375" style="67" customWidth="1"/>
    <col min="5136" max="5136" width="16.5703125" style="67" customWidth="1"/>
    <col min="5137" max="5375" width="9.140625" style="67"/>
    <col min="5376" max="5376" width="24.28515625" style="67" customWidth="1"/>
    <col min="5377" max="5377" width="3.5703125" style="67" customWidth="1"/>
    <col min="5378" max="5378" width="20.7109375" style="67" customWidth="1"/>
    <col min="5379" max="5385" width="7.85546875" style="67" customWidth="1"/>
    <col min="5386" max="5387" width="6.42578125" style="67" customWidth="1"/>
    <col min="5388" max="5388" width="38.5703125" style="67" customWidth="1"/>
    <col min="5389" max="5390" width="7.140625" style="67" customWidth="1"/>
    <col min="5391" max="5391" width="19.7109375" style="67" customWidth="1"/>
    <col min="5392" max="5392" width="16.5703125" style="67" customWidth="1"/>
    <col min="5393" max="5631" width="9.140625" style="67"/>
    <col min="5632" max="5632" width="24.28515625" style="67" customWidth="1"/>
    <col min="5633" max="5633" width="3.5703125" style="67" customWidth="1"/>
    <col min="5634" max="5634" width="20.7109375" style="67" customWidth="1"/>
    <col min="5635" max="5641" width="7.85546875" style="67" customWidth="1"/>
    <col min="5642" max="5643" width="6.42578125" style="67" customWidth="1"/>
    <col min="5644" max="5644" width="38.5703125" style="67" customWidth="1"/>
    <col min="5645" max="5646" width="7.140625" style="67" customWidth="1"/>
    <col min="5647" max="5647" width="19.7109375" style="67" customWidth="1"/>
    <col min="5648" max="5648" width="16.5703125" style="67" customWidth="1"/>
    <col min="5649" max="5887" width="9.140625" style="67"/>
    <col min="5888" max="5888" width="24.28515625" style="67" customWidth="1"/>
    <col min="5889" max="5889" width="3.5703125" style="67" customWidth="1"/>
    <col min="5890" max="5890" width="20.7109375" style="67" customWidth="1"/>
    <col min="5891" max="5897" width="7.85546875" style="67" customWidth="1"/>
    <col min="5898" max="5899" width="6.42578125" style="67" customWidth="1"/>
    <col min="5900" max="5900" width="38.5703125" style="67" customWidth="1"/>
    <col min="5901" max="5902" width="7.140625" style="67" customWidth="1"/>
    <col min="5903" max="5903" width="19.7109375" style="67" customWidth="1"/>
    <col min="5904" max="5904" width="16.5703125" style="67" customWidth="1"/>
    <col min="5905" max="6143" width="9.140625" style="67"/>
    <col min="6144" max="6144" width="24.28515625" style="67" customWidth="1"/>
    <col min="6145" max="6145" width="3.5703125" style="67" customWidth="1"/>
    <col min="6146" max="6146" width="20.7109375" style="67" customWidth="1"/>
    <col min="6147" max="6153" width="7.85546875" style="67" customWidth="1"/>
    <col min="6154" max="6155" width="6.42578125" style="67" customWidth="1"/>
    <col min="6156" max="6156" width="38.5703125" style="67" customWidth="1"/>
    <col min="6157" max="6158" width="7.140625" style="67" customWidth="1"/>
    <col min="6159" max="6159" width="19.7109375" style="67" customWidth="1"/>
    <col min="6160" max="6160" width="16.5703125" style="67" customWidth="1"/>
    <col min="6161" max="6399" width="9.140625" style="67"/>
    <col min="6400" max="6400" width="24.28515625" style="67" customWidth="1"/>
    <col min="6401" max="6401" width="3.5703125" style="67" customWidth="1"/>
    <col min="6402" max="6402" width="20.7109375" style="67" customWidth="1"/>
    <col min="6403" max="6409" width="7.85546875" style="67" customWidth="1"/>
    <col min="6410" max="6411" width="6.42578125" style="67" customWidth="1"/>
    <col min="6412" max="6412" width="38.5703125" style="67" customWidth="1"/>
    <col min="6413" max="6414" width="7.140625" style="67" customWidth="1"/>
    <col min="6415" max="6415" width="19.7109375" style="67" customWidth="1"/>
    <col min="6416" max="6416" width="16.5703125" style="67" customWidth="1"/>
    <col min="6417" max="6655" width="9.140625" style="67"/>
    <col min="6656" max="6656" width="24.28515625" style="67" customWidth="1"/>
    <col min="6657" max="6657" width="3.5703125" style="67" customWidth="1"/>
    <col min="6658" max="6658" width="20.7109375" style="67" customWidth="1"/>
    <col min="6659" max="6665" width="7.85546875" style="67" customWidth="1"/>
    <col min="6666" max="6667" width="6.42578125" style="67" customWidth="1"/>
    <col min="6668" max="6668" width="38.5703125" style="67" customWidth="1"/>
    <col min="6669" max="6670" width="7.140625" style="67" customWidth="1"/>
    <col min="6671" max="6671" width="19.7109375" style="67" customWidth="1"/>
    <col min="6672" max="6672" width="16.5703125" style="67" customWidth="1"/>
    <col min="6673" max="6911" width="9.140625" style="67"/>
    <col min="6912" max="6912" width="24.28515625" style="67" customWidth="1"/>
    <col min="6913" max="6913" width="3.5703125" style="67" customWidth="1"/>
    <col min="6914" max="6914" width="20.7109375" style="67" customWidth="1"/>
    <col min="6915" max="6921" width="7.85546875" style="67" customWidth="1"/>
    <col min="6922" max="6923" width="6.42578125" style="67" customWidth="1"/>
    <col min="6924" max="6924" width="38.5703125" style="67" customWidth="1"/>
    <col min="6925" max="6926" width="7.140625" style="67" customWidth="1"/>
    <col min="6927" max="6927" width="19.7109375" style="67" customWidth="1"/>
    <col min="6928" max="6928" width="16.5703125" style="67" customWidth="1"/>
    <col min="6929" max="7167" width="9.140625" style="67"/>
    <col min="7168" max="7168" width="24.28515625" style="67" customWidth="1"/>
    <col min="7169" max="7169" width="3.5703125" style="67" customWidth="1"/>
    <col min="7170" max="7170" width="20.7109375" style="67" customWidth="1"/>
    <col min="7171" max="7177" width="7.85546875" style="67" customWidth="1"/>
    <col min="7178" max="7179" width="6.42578125" style="67" customWidth="1"/>
    <col min="7180" max="7180" width="38.5703125" style="67" customWidth="1"/>
    <col min="7181" max="7182" width="7.140625" style="67" customWidth="1"/>
    <col min="7183" max="7183" width="19.7109375" style="67" customWidth="1"/>
    <col min="7184" max="7184" width="16.5703125" style="67" customWidth="1"/>
    <col min="7185" max="7423" width="9.140625" style="67"/>
    <col min="7424" max="7424" width="24.28515625" style="67" customWidth="1"/>
    <col min="7425" max="7425" width="3.5703125" style="67" customWidth="1"/>
    <col min="7426" max="7426" width="20.7109375" style="67" customWidth="1"/>
    <col min="7427" max="7433" width="7.85546875" style="67" customWidth="1"/>
    <col min="7434" max="7435" width="6.42578125" style="67" customWidth="1"/>
    <col min="7436" max="7436" width="38.5703125" style="67" customWidth="1"/>
    <col min="7437" max="7438" width="7.140625" style="67" customWidth="1"/>
    <col min="7439" max="7439" width="19.7109375" style="67" customWidth="1"/>
    <col min="7440" max="7440" width="16.5703125" style="67" customWidth="1"/>
    <col min="7441" max="7679" width="9.140625" style="67"/>
    <col min="7680" max="7680" width="24.28515625" style="67" customWidth="1"/>
    <col min="7681" max="7681" width="3.5703125" style="67" customWidth="1"/>
    <col min="7682" max="7682" width="20.7109375" style="67" customWidth="1"/>
    <col min="7683" max="7689" width="7.85546875" style="67" customWidth="1"/>
    <col min="7690" max="7691" width="6.42578125" style="67" customWidth="1"/>
    <col min="7692" max="7692" width="38.5703125" style="67" customWidth="1"/>
    <col min="7693" max="7694" width="7.140625" style="67" customWidth="1"/>
    <col min="7695" max="7695" width="19.7109375" style="67" customWidth="1"/>
    <col min="7696" max="7696" width="16.5703125" style="67" customWidth="1"/>
    <col min="7697" max="7935" width="9.140625" style="67"/>
    <col min="7936" max="7936" width="24.28515625" style="67" customWidth="1"/>
    <col min="7937" max="7937" width="3.5703125" style="67" customWidth="1"/>
    <col min="7938" max="7938" width="20.7109375" style="67" customWidth="1"/>
    <col min="7939" max="7945" width="7.85546875" style="67" customWidth="1"/>
    <col min="7946" max="7947" width="6.42578125" style="67" customWidth="1"/>
    <col min="7948" max="7948" width="38.5703125" style="67" customWidth="1"/>
    <col min="7949" max="7950" width="7.140625" style="67" customWidth="1"/>
    <col min="7951" max="7951" width="19.7109375" style="67" customWidth="1"/>
    <col min="7952" max="7952" width="16.5703125" style="67" customWidth="1"/>
    <col min="7953" max="8191" width="9.140625" style="67"/>
    <col min="8192" max="8192" width="24.28515625" style="67" customWidth="1"/>
    <col min="8193" max="8193" width="3.5703125" style="67" customWidth="1"/>
    <col min="8194" max="8194" width="20.7109375" style="67" customWidth="1"/>
    <col min="8195" max="8201" width="7.85546875" style="67" customWidth="1"/>
    <col min="8202" max="8203" width="6.42578125" style="67" customWidth="1"/>
    <col min="8204" max="8204" width="38.5703125" style="67" customWidth="1"/>
    <col min="8205" max="8206" width="7.140625" style="67" customWidth="1"/>
    <col min="8207" max="8207" width="19.7109375" style="67" customWidth="1"/>
    <col min="8208" max="8208" width="16.5703125" style="67" customWidth="1"/>
    <col min="8209" max="8447" width="9.140625" style="67"/>
    <col min="8448" max="8448" width="24.28515625" style="67" customWidth="1"/>
    <col min="8449" max="8449" width="3.5703125" style="67" customWidth="1"/>
    <col min="8450" max="8450" width="20.7109375" style="67" customWidth="1"/>
    <col min="8451" max="8457" width="7.85546875" style="67" customWidth="1"/>
    <col min="8458" max="8459" width="6.42578125" style="67" customWidth="1"/>
    <col min="8460" max="8460" width="38.5703125" style="67" customWidth="1"/>
    <col min="8461" max="8462" width="7.140625" style="67" customWidth="1"/>
    <col min="8463" max="8463" width="19.7109375" style="67" customWidth="1"/>
    <col min="8464" max="8464" width="16.5703125" style="67" customWidth="1"/>
    <col min="8465" max="8703" width="9.140625" style="67"/>
    <col min="8704" max="8704" width="24.28515625" style="67" customWidth="1"/>
    <col min="8705" max="8705" width="3.5703125" style="67" customWidth="1"/>
    <col min="8706" max="8706" width="20.7109375" style="67" customWidth="1"/>
    <col min="8707" max="8713" width="7.85546875" style="67" customWidth="1"/>
    <col min="8714" max="8715" width="6.42578125" style="67" customWidth="1"/>
    <col min="8716" max="8716" width="38.5703125" style="67" customWidth="1"/>
    <col min="8717" max="8718" width="7.140625" style="67" customWidth="1"/>
    <col min="8719" max="8719" width="19.7109375" style="67" customWidth="1"/>
    <col min="8720" max="8720" width="16.5703125" style="67" customWidth="1"/>
    <col min="8721" max="8959" width="9.140625" style="67"/>
    <col min="8960" max="8960" width="24.28515625" style="67" customWidth="1"/>
    <col min="8961" max="8961" width="3.5703125" style="67" customWidth="1"/>
    <col min="8962" max="8962" width="20.7109375" style="67" customWidth="1"/>
    <col min="8963" max="8969" width="7.85546875" style="67" customWidth="1"/>
    <col min="8970" max="8971" width="6.42578125" style="67" customWidth="1"/>
    <col min="8972" max="8972" width="38.5703125" style="67" customWidth="1"/>
    <col min="8973" max="8974" width="7.140625" style="67" customWidth="1"/>
    <col min="8975" max="8975" width="19.7109375" style="67" customWidth="1"/>
    <col min="8976" max="8976" width="16.5703125" style="67" customWidth="1"/>
    <col min="8977" max="9215" width="9.140625" style="67"/>
    <col min="9216" max="9216" width="24.28515625" style="67" customWidth="1"/>
    <col min="9217" max="9217" width="3.5703125" style="67" customWidth="1"/>
    <col min="9218" max="9218" width="20.7109375" style="67" customWidth="1"/>
    <col min="9219" max="9225" width="7.85546875" style="67" customWidth="1"/>
    <col min="9226" max="9227" width="6.42578125" style="67" customWidth="1"/>
    <col min="9228" max="9228" width="38.5703125" style="67" customWidth="1"/>
    <col min="9229" max="9230" width="7.140625" style="67" customWidth="1"/>
    <col min="9231" max="9231" width="19.7109375" style="67" customWidth="1"/>
    <col min="9232" max="9232" width="16.5703125" style="67" customWidth="1"/>
    <col min="9233" max="9471" width="9.140625" style="67"/>
    <col min="9472" max="9472" width="24.28515625" style="67" customWidth="1"/>
    <col min="9473" max="9473" width="3.5703125" style="67" customWidth="1"/>
    <col min="9474" max="9474" width="20.7109375" style="67" customWidth="1"/>
    <col min="9475" max="9481" width="7.85546875" style="67" customWidth="1"/>
    <col min="9482" max="9483" width="6.42578125" style="67" customWidth="1"/>
    <col min="9484" max="9484" width="38.5703125" style="67" customWidth="1"/>
    <col min="9485" max="9486" width="7.140625" style="67" customWidth="1"/>
    <col min="9487" max="9487" width="19.7109375" style="67" customWidth="1"/>
    <col min="9488" max="9488" width="16.5703125" style="67" customWidth="1"/>
    <col min="9489" max="9727" width="9.140625" style="67"/>
    <col min="9728" max="9728" width="24.28515625" style="67" customWidth="1"/>
    <col min="9729" max="9729" width="3.5703125" style="67" customWidth="1"/>
    <col min="9730" max="9730" width="20.7109375" style="67" customWidth="1"/>
    <col min="9731" max="9737" width="7.85546875" style="67" customWidth="1"/>
    <col min="9738" max="9739" width="6.42578125" style="67" customWidth="1"/>
    <col min="9740" max="9740" width="38.5703125" style="67" customWidth="1"/>
    <col min="9741" max="9742" width="7.140625" style="67" customWidth="1"/>
    <col min="9743" max="9743" width="19.7109375" style="67" customWidth="1"/>
    <col min="9744" max="9744" width="16.5703125" style="67" customWidth="1"/>
    <col min="9745" max="9983" width="9.140625" style="67"/>
    <col min="9984" max="9984" width="24.28515625" style="67" customWidth="1"/>
    <col min="9985" max="9985" width="3.5703125" style="67" customWidth="1"/>
    <col min="9986" max="9986" width="20.7109375" style="67" customWidth="1"/>
    <col min="9987" max="9993" width="7.85546875" style="67" customWidth="1"/>
    <col min="9994" max="9995" width="6.42578125" style="67" customWidth="1"/>
    <col min="9996" max="9996" width="38.5703125" style="67" customWidth="1"/>
    <col min="9997" max="9998" width="7.140625" style="67" customWidth="1"/>
    <col min="9999" max="9999" width="19.7109375" style="67" customWidth="1"/>
    <col min="10000" max="10000" width="16.5703125" style="67" customWidth="1"/>
    <col min="10001" max="10239" width="9.140625" style="67"/>
    <col min="10240" max="10240" width="24.28515625" style="67" customWidth="1"/>
    <col min="10241" max="10241" width="3.5703125" style="67" customWidth="1"/>
    <col min="10242" max="10242" width="20.7109375" style="67" customWidth="1"/>
    <col min="10243" max="10249" width="7.85546875" style="67" customWidth="1"/>
    <col min="10250" max="10251" width="6.42578125" style="67" customWidth="1"/>
    <col min="10252" max="10252" width="38.5703125" style="67" customWidth="1"/>
    <col min="10253" max="10254" width="7.140625" style="67" customWidth="1"/>
    <col min="10255" max="10255" width="19.7109375" style="67" customWidth="1"/>
    <col min="10256" max="10256" width="16.5703125" style="67" customWidth="1"/>
    <col min="10257" max="10495" width="9.140625" style="67"/>
    <col min="10496" max="10496" width="24.28515625" style="67" customWidth="1"/>
    <col min="10497" max="10497" width="3.5703125" style="67" customWidth="1"/>
    <col min="10498" max="10498" width="20.7109375" style="67" customWidth="1"/>
    <col min="10499" max="10505" width="7.85546875" style="67" customWidth="1"/>
    <col min="10506" max="10507" width="6.42578125" style="67" customWidth="1"/>
    <col min="10508" max="10508" width="38.5703125" style="67" customWidth="1"/>
    <col min="10509" max="10510" width="7.140625" style="67" customWidth="1"/>
    <col min="10511" max="10511" width="19.7109375" style="67" customWidth="1"/>
    <col min="10512" max="10512" width="16.5703125" style="67" customWidth="1"/>
    <col min="10513" max="10751" width="9.140625" style="67"/>
    <col min="10752" max="10752" width="24.28515625" style="67" customWidth="1"/>
    <col min="10753" max="10753" width="3.5703125" style="67" customWidth="1"/>
    <col min="10754" max="10754" width="20.7109375" style="67" customWidth="1"/>
    <col min="10755" max="10761" width="7.85546875" style="67" customWidth="1"/>
    <col min="10762" max="10763" width="6.42578125" style="67" customWidth="1"/>
    <col min="10764" max="10764" width="38.5703125" style="67" customWidth="1"/>
    <col min="10765" max="10766" width="7.140625" style="67" customWidth="1"/>
    <col min="10767" max="10767" width="19.7109375" style="67" customWidth="1"/>
    <col min="10768" max="10768" width="16.5703125" style="67" customWidth="1"/>
    <col min="10769" max="11007" width="9.140625" style="67"/>
    <col min="11008" max="11008" width="24.28515625" style="67" customWidth="1"/>
    <col min="11009" max="11009" width="3.5703125" style="67" customWidth="1"/>
    <col min="11010" max="11010" width="20.7109375" style="67" customWidth="1"/>
    <col min="11011" max="11017" width="7.85546875" style="67" customWidth="1"/>
    <col min="11018" max="11019" width="6.42578125" style="67" customWidth="1"/>
    <col min="11020" max="11020" width="38.5703125" style="67" customWidth="1"/>
    <col min="11021" max="11022" width="7.140625" style="67" customWidth="1"/>
    <col min="11023" max="11023" width="19.7109375" style="67" customWidth="1"/>
    <col min="11024" max="11024" width="16.5703125" style="67" customWidth="1"/>
    <col min="11025" max="11263" width="9.140625" style="67"/>
    <col min="11264" max="11264" width="24.28515625" style="67" customWidth="1"/>
    <col min="11265" max="11265" width="3.5703125" style="67" customWidth="1"/>
    <col min="11266" max="11266" width="20.7109375" style="67" customWidth="1"/>
    <col min="11267" max="11273" width="7.85546875" style="67" customWidth="1"/>
    <col min="11274" max="11275" width="6.42578125" style="67" customWidth="1"/>
    <col min="11276" max="11276" width="38.5703125" style="67" customWidth="1"/>
    <col min="11277" max="11278" width="7.140625" style="67" customWidth="1"/>
    <col min="11279" max="11279" width="19.7109375" style="67" customWidth="1"/>
    <col min="11280" max="11280" width="16.5703125" style="67" customWidth="1"/>
    <col min="11281" max="11519" width="9.140625" style="67"/>
    <col min="11520" max="11520" width="24.28515625" style="67" customWidth="1"/>
    <col min="11521" max="11521" width="3.5703125" style="67" customWidth="1"/>
    <col min="11522" max="11522" width="20.7109375" style="67" customWidth="1"/>
    <col min="11523" max="11529" width="7.85546875" style="67" customWidth="1"/>
    <col min="11530" max="11531" width="6.42578125" style="67" customWidth="1"/>
    <col min="11532" max="11532" width="38.5703125" style="67" customWidth="1"/>
    <col min="11533" max="11534" width="7.140625" style="67" customWidth="1"/>
    <col min="11535" max="11535" width="19.7109375" style="67" customWidth="1"/>
    <col min="11536" max="11536" width="16.5703125" style="67" customWidth="1"/>
    <col min="11537" max="11775" width="9.140625" style="67"/>
    <col min="11776" max="11776" width="24.28515625" style="67" customWidth="1"/>
    <col min="11777" max="11777" width="3.5703125" style="67" customWidth="1"/>
    <col min="11778" max="11778" width="20.7109375" style="67" customWidth="1"/>
    <col min="11779" max="11785" width="7.85546875" style="67" customWidth="1"/>
    <col min="11786" max="11787" width="6.42578125" style="67" customWidth="1"/>
    <col min="11788" max="11788" width="38.5703125" style="67" customWidth="1"/>
    <col min="11789" max="11790" width="7.140625" style="67" customWidth="1"/>
    <col min="11791" max="11791" width="19.7109375" style="67" customWidth="1"/>
    <col min="11792" max="11792" width="16.5703125" style="67" customWidth="1"/>
    <col min="11793" max="12031" width="9.140625" style="67"/>
    <col min="12032" max="12032" width="24.28515625" style="67" customWidth="1"/>
    <col min="12033" max="12033" width="3.5703125" style="67" customWidth="1"/>
    <col min="12034" max="12034" width="20.7109375" style="67" customWidth="1"/>
    <col min="12035" max="12041" width="7.85546875" style="67" customWidth="1"/>
    <col min="12042" max="12043" width="6.42578125" style="67" customWidth="1"/>
    <col min="12044" max="12044" width="38.5703125" style="67" customWidth="1"/>
    <col min="12045" max="12046" width="7.140625" style="67" customWidth="1"/>
    <col min="12047" max="12047" width="19.7109375" style="67" customWidth="1"/>
    <col min="12048" max="12048" width="16.5703125" style="67" customWidth="1"/>
    <col min="12049" max="12287" width="9.140625" style="67"/>
    <col min="12288" max="12288" width="24.28515625" style="67" customWidth="1"/>
    <col min="12289" max="12289" width="3.5703125" style="67" customWidth="1"/>
    <col min="12290" max="12290" width="20.7109375" style="67" customWidth="1"/>
    <col min="12291" max="12297" width="7.85546875" style="67" customWidth="1"/>
    <col min="12298" max="12299" width="6.42578125" style="67" customWidth="1"/>
    <col min="12300" max="12300" width="38.5703125" style="67" customWidth="1"/>
    <col min="12301" max="12302" width="7.140625" style="67" customWidth="1"/>
    <col min="12303" max="12303" width="19.7109375" style="67" customWidth="1"/>
    <col min="12304" max="12304" width="16.5703125" style="67" customWidth="1"/>
    <col min="12305" max="12543" width="9.140625" style="67"/>
    <col min="12544" max="12544" width="24.28515625" style="67" customWidth="1"/>
    <col min="12545" max="12545" width="3.5703125" style="67" customWidth="1"/>
    <col min="12546" max="12546" width="20.7109375" style="67" customWidth="1"/>
    <col min="12547" max="12553" width="7.85546875" style="67" customWidth="1"/>
    <col min="12554" max="12555" width="6.42578125" style="67" customWidth="1"/>
    <col min="12556" max="12556" width="38.5703125" style="67" customWidth="1"/>
    <col min="12557" max="12558" width="7.140625" style="67" customWidth="1"/>
    <col min="12559" max="12559" width="19.7109375" style="67" customWidth="1"/>
    <col min="12560" max="12560" width="16.5703125" style="67" customWidth="1"/>
    <col min="12561" max="12799" width="9.140625" style="67"/>
    <col min="12800" max="12800" width="24.28515625" style="67" customWidth="1"/>
    <col min="12801" max="12801" width="3.5703125" style="67" customWidth="1"/>
    <col min="12802" max="12802" width="20.7109375" style="67" customWidth="1"/>
    <col min="12803" max="12809" width="7.85546875" style="67" customWidth="1"/>
    <col min="12810" max="12811" width="6.42578125" style="67" customWidth="1"/>
    <col min="12812" max="12812" width="38.5703125" style="67" customWidth="1"/>
    <col min="12813" max="12814" width="7.140625" style="67" customWidth="1"/>
    <col min="12815" max="12815" width="19.7109375" style="67" customWidth="1"/>
    <col min="12816" max="12816" width="16.5703125" style="67" customWidth="1"/>
    <col min="12817" max="13055" width="9.140625" style="67"/>
    <col min="13056" max="13056" width="24.28515625" style="67" customWidth="1"/>
    <col min="13057" max="13057" width="3.5703125" style="67" customWidth="1"/>
    <col min="13058" max="13058" width="20.7109375" style="67" customWidth="1"/>
    <col min="13059" max="13065" width="7.85546875" style="67" customWidth="1"/>
    <col min="13066" max="13067" width="6.42578125" style="67" customWidth="1"/>
    <col min="13068" max="13068" width="38.5703125" style="67" customWidth="1"/>
    <col min="13069" max="13070" width="7.140625" style="67" customWidth="1"/>
    <col min="13071" max="13071" width="19.7109375" style="67" customWidth="1"/>
    <col min="13072" max="13072" width="16.5703125" style="67" customWidth="1"/>
    <col min="13073" max="13311" width="9.140625" style="67"/>
    <col min="13312" max="13312" width="24.28515625" style="67" customWidth="1"/>
    <col min="13313" max="13313" width="3.5703125" style="67" customWidth="1"/>
    <col min="13314" max="13314" width="20.7109375" style="67" customWidth="1"/>
    <col min="13315" max="13321" width="7.85546875" style="67" customWidth="1"/>
    <col min="13322" max="13323" width="6.42578125" style="67" customWidth="1"/>
    <col min="13324" max="13324" width="38.5703125" style="67" customWidth="1"/>
    <col min="13325" max="13326" width="7.140625" style="67" customWidth="1"/>
    <col min="13327" max="13327" width="19.7109375" style="67" customWidth="1"/>
    <col min="13328" max="13328" width="16.5703125" style="67" customWidth="1"/>
    <col min="13329" max="13567" width="9.140625" style="67"/>
    <col min="13568" max="13568" width="24.28515625" style="67" customWidth="1"/>
    <col min="13569" max="13569" width="3.5703125" style="67" customWidth="1"/>
    <col min="13570" max="13570" width="20.7109375" style="67" customWidth="1"/>
    <col min="13571" max="13577" width="7.85546875" style="67" customWidth="1"/>
    <col min="13578" max="13579" width="6.42578125" style="67" customWidth="1"/>
    <col min="13580" max="13580" width="38.5703125" style="67" customWidth="1"/>
    <col min="13581" max="13582" width="7.140625" style="67" customWidth="1"/>
    <col min="13583" max="13583" width="19.7109375" style="67" customWidth="1"/>
    <col min="13584" max="13584" width="16.5703125" style="67" customWidth="1"/>
    <col min="13585" max="13823" width="9.140625" style="67"/>
    <col min="13824" max="13824" width="24.28515625" style="67" customWidth="1"/>
    <col min="13825" max="13825" width="3.5703125" style="67" customWidth="1"/>
    <col min="13826" max="13826" width="20.7109375" style="67" customWidth="1"/>
    <col min="13827" max="13833" width="7.85546875" style="67" customWidth="1"/>
    <col min="13834" max="13835" width="6.42578125" style="67" customWidth="1"/>
    <col min="13836" max="13836" width="38.5703125" style="67" customWidth="1"/>
    <col min="13837" max="13838" width="7.140625" style="67" customWidth="1"/>
    <col min="13839" max="13839" width="19.7109375" style="67" customWidth="1"/>
    <col min="13840" max="13840" width="16.5703125" style="67" customWidth="1"/>
    <col min="13841" max="14079" width="9.140625" style="67"/>
    <col min="14080" max="14080" width="24.28515625" style="67" customWidth="1"/>
    <col min="14081" max="14081" width="3.5703125" style="67" customWidth="1"/>
    <col min="14082" max="14082" width="20.7109375" style="67" customWidth="1"/>
    <col min="14083" max="14089" width="7.85546875" style="67" customWidth="1"/>
    <col min="14090" max="14091" width="6.42578125" style="67" customWidth="1"/>
    <col min="14092" max="14092" width="38.5703125" style="67" customWidth="1"/>
    <col min="14093" max="14094" width="7.140625" style="67" customWidth="1"/>
    <col min="14095" max="14095" width="19.7109375" style="67" customWidth="1"/>
    <col min="14096" max="14096" width="16.5703125" style="67" customWidth="1"/>
    <col min="14097" max="14335" width="9.140625" style="67"/>
    <col min="14336" max="14336" width="24.28515625" style="67" customWidth="1"/>
    <col min="14337" max="14337" width="3.5703125" style="67" customWidth="1"/>
    <col min="14338" max="14338" width="20.7109375" style="67" customWidth="1"/>
    <col min="14339" max="14345" width="7.85546875" style="67" customWidth="1"/>
    <col min="14346" max="14347" width="6.42578125" style="67" customWidth="1"/>
    <col min="14348" max="14348" width="38.5703125" style="67" customWidth="1"/>
    <col min="14349" max="14350" width="7.140625" style="67" customWidth="1"/>
    <col min="14351" max="14351" width="19.7109375" style="67" customWidth="1"/>
    <col min="14352" max="14352" width="16.5703125" style="67" customWidth="1"/>
    <col min="14353" max="14591" width="9.140625" style="67"/>
    <col min="14592" max="14592" width="24.28515625" style="67" customWidth="1"/>
    <col min="14593" max="14593" width="3.5703125" style="67" customWidth="1"/>
    <col min="14594" max="14594" width="20.7109375" style="67" customWidth="1"/>
    <col min="14595" max="14601" width="7.85546875" style="67" customWidth="1"/>
    <col min="14602" max="14603" width="6.42578125" style="67" customWidth="1"/>
    <col min="14604" max="14604" width="38.5703125" style="67" customWidth="1"/>
    <col min="14605" max="14606" width="7.140625" style="67" customWidth="1"/>
    <col min="14607" max="14607" width="19.7109375" style="67" customWidth="1"/>
    <col min="14608" max="14608" width="16.5703125" style="67" customWidth="1"/>
    <col min="14609" max="14847" width="9.140625" style="67"/>
    <col min="14848" max="14848" width="24.28515625" style="67" customWidth="1"/>
    <col min="14849" max="14849" width="3.5703125" style="67" customWidth="1"/>
    <col min="14850" max="14850" width="20.7109375" style="67" customWidth="1"/>
    <col min="14851" max="14857" width="7.85546875" style="67" customWidth="1"/>
    <col min="14858" max="14859" width="6.42578125" style="67" customWidth="1"/>
    <col min="14860" max="14860" width="38.5703125" style="67" customWidth="1"/>
    <col min="14861" max="14862" width="7.140625" style="67" customWidth="1"/>
    <col min="14863" max="14863" width="19.7109375" style="67" customWidth="1"/>
    <col min="14864" max="14864" width="16.5703125" style="67" customWidth="1"/>
    <col min="14865" max="15103" width="9.140625" style="67"/>
    <col min="15104" max="15104" width="24.28515625" style="67" customWidth="1"/>
    <col min="15105" max="15105" width="3.5703125" style="67" customWidth="1"/>
    <col min="15106" max="15106" width="20.7109375" style="67" customWidth="1"/>
    <col min="15107" max="15113" width="7.85546875" style="67" customWidth="1"/>
    <col min="15114" max="15115" width="6.42578125" style="67" customWidth="1"/>
    <col min="15116" max="15116" width="38.5703125" style="67" customWidth="1"/>
    <col min="15117" max="15118" width="7.140625" style="67" customWidth="1"/>
    <col min="15119" max="15119" width="19.7109375" style="67" customWidth="1"/>
    <col min="15120" max="15120" width="16.5703125" style="67" customWidth="1"/>
    <col min="15121" max="15359" width="9.140625" style="67"/>
    <col min="15360" max="15360" width="24.28515625" style="67" customWidth="1"/>
    <col min="15361" max="15361" width="3.5703125" style="67" customWidth="1"/>
    <col min="15362" max="15362" width="20.7109375" style="67" customWidth="1"/>
    <col min="15363" max="15369" width="7.85546875" style="67" customWidth="1"/>
    <col min="15370" max="15371" width="6.42578125" style="67" customWidth="1"/>
    <col min="15372" max="15372" width="38.5703125" style="67" customWidth="1"/>
    <col min="15373" max="15374" width="7.140625" style="67" customWidth="1"/>
    <col min="15375" max="15375" width="19.7109375" style="67" customWidth="1"/>
    <col min="15376" max="15376" width="16.5703125" style="67" customWidth="1"/>
    <col min="15377" max="15615" width="9.140625" style="67"/>
    <col min="15616" max="15616" width="24.28515625" style="67" customWidth="1"/>
    <col min="15617" max="15617" width="3.5703125" style="67" customWidth="1"/>
    <col min="15618" max="15618" width="20.7109375" style="67" customWidth="1"/>
    <col min="15619" max="15625" width="7.85546875" style="67" customWidth="1"/>
    <col min="15626" max="15627" width="6.42578125" style="67" customWidth="1"/>
    <col min="15628" max="15628" width="38.5703125" style="67" customWidth="1"/>
    <col min="15629" max="15630" width="7.140625" style="67" customWidth="1"/>
    <col min="15631" max="15631" width="19.7109375" style="67" customWidth="1"/>
    <col min="15632" max="15632" width="16.5703125" style="67" customWidth="1"/>
    <col min="15633" max="15871" width="9.140625" style="67"/>
    <col min="15872" max="15872" width="24.28515625" style="67" customWidth="1"/>
    <col min="15873" max="15873" width="3.5703125" style="67" customWidth="1"/>
    <col min="15874" max="15874" width="20.7109375" style="67" customWidth="1"/>
    <col min="15875" max="15881" width="7.85546875" style="67" customWidth="1"/>
    <col min="15882" max="15883" width="6.42578125" style="67" customWidth="1"/>
    <col min="15884" max="15884" width="38.5703125" style="67" customWidth="1"/>
    <col min="15885" max="15886" width="7.140625" style="67" customWidth="1"/>
    <col min="15887" max="15887" width="19.7109375" style="67" customWidth="1"/>
    <col min="15888" max="15888" width="16.5703125" style="67" customWidth="1"/>
    <col min="15889" max="16127" width="9.140625" style="67"/>
    <col min="16128" max="16128" width="24.28515625" style="67" customWidth="1"/>
    <col min="16129" max="16129" width="3.5703125" style="67" customWidth="1"/>
    <col min="16130" max="16130" width="20.7109375" style="67" customWidth="1"/>
    <col min="16131" max="16137" width="7.85546875" style="67" customWidth="1"/>
    <col min="16138" max="16139" width="6.42578125" style="67" customWidth="1"/>
    <col min="16140" max="16140" width="38.5703125" style="67" customWidth="1"/>
    <col min="16141" max="16142" width="7.140625" style="67" customWidth="1"/>
    <col min="16143" max="16143" width="19.7109375" style="67" customWidth="1"/>
    <col min="16144" max="16144" width="16.5703125" style="67" customWidth="1"/>
    <col min="16145" max="16384" width="9.140625" style="67"/>
  </cols>
  <sheetData>
    <row r="1" spans="1:255" s="62" customFormat="1" ht="13.5" thickBot="1" x14ac:dyDescent="0.25">
      <c r="A1" s="793" t="s">
        <v>5</v>
      </c>
      <c r="B1" s="794"/>
      <c r="C1" s="794"/>
      <c r="D1" s="794"/>
      <c r="E1" s="794"/>
      <c r="F1" s="794"/>
      <c r="G1" s="794"/>
      <c r="H1" s="794"/>
      <c r="I1" s="794"/>
      <c r="J1" s="794"/>
      <c r="K1" s="794"/>
      <c r="L1" s="794"/>
      <c r="M1" s="794"/>
      <c r="N1" s="794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1"/>
      <c r="IU1" s="61"/>
    </row>
    <row r="2" spans="1:255" s="24" customFormat="1" ht="21" customHeight="1" thickBot="1" x14ac:dyDescent="0.25">
      <c r="A2" s="592" t="s">
        <v>35</v>
      </c>
      <c r="B2" s="593"/>
      <c r="C2" s="593"/>
      <c r="D2" s="594"/>
      <c r="E2" s="595">
        <f>SUM(F5:F324,F326:F357)</f>
        <v>0</v>
      </c>
      <c r="F2" s="596"/>
      <c r="G2" s="601" t="s">
        <v>34</v>
      </c>
      <c r="H2" s="602"/>
      <c r="I2" s="602"/>
      <c r="J2" s="602"/>
      <c r="K2" s="602"/>
      <c r="L2" s="602"/>
      <c r="M2" s="603"/>
      <c r="N2" s="801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</row>
    <row r="3" spans="1:255" s="24" customFormat="1" ht="21" customHeight="1" thickBot="1" x14ac:dyDescent="0.25">
      <c r="A3" s="610" t="s">
        <v>36</v>
      </c>
      <c r="B3" s="611"/>
      <c r="C3" s="611"/>
      <c r="D3" s="612"/>
      <c r="E3" s="597"/>
      <c r="F3" s="598"/>
      <c r="G3" s="604"/>
      <c r="H3" s="605"/>
      <c r="I3" s="605"/>
      <c r="J3" s="605"/>
      <c r="K3" s="605"/>
      <c r="L3" s="605"/>
      <c r="M3" s="606"/>
      <c r="N3" s="802"/>
    </row>
    <row r="4" spans="1:255" s="24" customFormat="1" ht="21" customHeight="1" thickBot="1" x14ac:dyDescent="0.25">
      <c r="A4" s="610" t="s">
        <v>38</v>
      </c>
      <c r="B4" s="611"/>
      <c r="C4" s="611"/>
      <c r="D4" s="612"/>
      <c r="E4" s="599"/>
      <c r="F4" s="600"/>
      <c r="G4" s="610" t="s">
        <v>37</v>
      </c>
      <c r="H4" s="611"/>
      <c r="I4" s="611"/>
      <c r="J4" s="611"/>
      <c r="K4" s="611"/>
      <c r="L4" s="611"/>
      <c r="M4" s="612"/>
      <c r="N4" s="803"/>
    </row>
    <row r="5" spans="1:255" s="65" customFormat="1" ht="51.75" customHeight="1" thickBot="1" x14ac:dyDescent="0.25">
      <c r="A5" s="63" t="s">
        <v>6</v>
      </c>
      <c r="B5" s="76"/>
      <c r="C5" s="63" t="s">
        <v>7</v>
      </c>
      <c r="D5" s="63" t="s">
        <v>106</v>
      </c>
      <c r="E5" s="75" t="s">
        <v>66</v>
      </c>
      <c r="F5" s="63" t="s">
        <v>40</v>
      </c>
      <c r="G5" s="31" t="s">
        <v>59</v>
      </c>
      <c r="H5" s="31" t="s">
        <v>58</v>
      </c>
      <c r="I5" s="31" t="s">
        <v>56</v>
      </c>
      <c r="J5" s="36" t="s">
        <v>57</v>
      </c>
      <c r="K5" s="22" t="s">
        <v>8</v>
      </c>
      <c r="L5" s="33" t="s">
        <v>39</v>
      </c>
      <c r="M5" s="33" t="s">
        <v>9</v>
      </c>
      <c r="N5" s="63" t="s">
        <v>10</v>
      </c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EY5" s="64"/>
      <c r="EZ5" s="64"/>
      <c r="FA5" s="64"/>
      <c r="FB5" s="64"/>
      <c r="FC5" s="64"/>
      <c r="FD5" s="64"/>
      <c r="FE5" s="64"/>
      <c r="FF5" s="64"/>
      <c r="FG5" s="64"/>
      <c r="FH5" s="64"/>
      <c r="FI5" s="64"/>
      <c r="FJ5" s="64"/>
      <c r="FK5" s="64"/>
      <c r="FL5" s="64"/>
      <c r="FM5" s="64"/>
      <c r="FN5" s="64"/>
      <c r="FO5" s="64"/>
      <c r="FP5" s="64"/>
      <c r="FQ5" s="64"/>
      <c r="FR5" s="64"/>
      <c r="FS5" s="64"/>
      <c r="FT5" s="64"/>
      <c r="FU5" s="64"/>
      <c r="FV5" s="64"/>
      <c r="FW5" s="64"/>
      <c r="FX5" s="64"/>
      <c r="FY5" s="64"/>
      <c r="FZ5" s="64"/>
      <c r="GA5" s="64"/>
      <c r="GB5" s="64"/>
      <c r="GC5" s="64"/>
      <c r="GD5" s="64"/>
      <c r="GE5" s="64"/>
      <c r="GF5" s="64"/>
      <c r="GG5" s="64"/>
      <c r="GH5" s="64"/>
      <c r="GI5" s="64"/>
      <c r="GJ5" s="64"/>
      <c r="GK5" s="64"/>
      <c r="GL5" s="64"/>
      <c r="GM5" s="64"/>
      <c r="GN5" s="64"/>
      <c r="GO5" s="64"/>
      <c r="GP5" s="64"/>
      <c r="GQ5" s="64"/>
      <c r="GR5" s="64"/>
      <c r="GS5" s="64"/>
      <c r="GT5" s="64"/>
      <c r="GU5" s="64"/>
      <c r="GV5" s="64"/>
      <c r="GW5" s="64"/>
      <c r="GX5" s="64"/>
      <c r="GY5" s="64"/>
      <c r="GZ5" s="64"/>
      <c r="HA5" s="64"/>
      <c r="HB5" s="64"/>
      <c r="HC5" s="64"/>
      <c r="HD5" s="64"/>
      <c r="HE5" s="64"/>
      <c r="HF5" s="64"/>
      <c r="HG5" s="64"/>
      <c r="HH5" s="64"/>
      <c r="HI5" s="64"/>
      <c r="HJ5" s="64"/>
      <c r="HK5" s="64"/>
      <c r="HL5" s="64"/>
      <c r="HM5" s="64"/>
      <c r="HN5" s="64"/>
      <c r="HO5" s="64"/>
      <c r="HP5" s="64"/>
      <c r="HQ5" s="64"/>
      <c r="HR5" s="64"/>
      <c r="HS5" s="64"/>
      <c r="HT5" s="64"/>
      <c r="HU5" s="64"/>
      <c r="HV5" s="64"/>
      <c r="HW5" s="64"/>
      <c r="HX5" s="64"/>
      <c r="HY5" s="64"/>
      <c r="HZ5" s="64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</row>
    <row r="6" spans="1:255" s="62" customFormat="1" ht="21" customHeight="1" thickBot="1" x14ac:dyDescent="0.25">
      <c r="A6" s="790" t="s">
        <v>107</v>
      </c>
      <c r="B6" s="791"/>
      <c r="C6" s="791"/>
      <c r="D6" s="791"/>
      <c r="E6" s="791"/>
      <c r="F6" s="791"/>
      <c r="G6" s="791"/>
      <c r="H6" s="791"/>
      <c r="I6" s="791"/>
      <c r="J6" s="791"/>
      <c r="K6" s="791"/>
      <c r="L6" s="791"/>
      <c r="M6" s="791"/>
      <c r="N6" s="792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/>
      <c r="FC6" s="60"/>
      <c r="FD6" s="60"/>
      <c r="FE6" s="60"/>
      <c r="FF6" s="60"/>
      <c r="FG6" s="60"/>
      <c r="FH6" s="60"/>
      <c r="FI6" s="60"/>
      <c r="FJ6" s="60"/>
      <c r="FK6" s="60"/>
      <c r="FL6" s="60"/>
      <c r="FM6" s="60"/>
      <c r="FN6" s="60"/>
      <c r="FO6" s="60"/>
      <c r="FP6" s="60"/>
      <c r="FQ6" s="60"/>
      <c r="FR6" s="60"/>
      <c r="FS6" s="60"/>
      <c r="FT6" s="60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</row>
    <row r="7" spans="1:255" s="62" customFormat="1" ht="50.1" customHeight="1" thickBot="1" x14ac:dyDescent="0.25">
      <c r="A7" s="787"/>
      <c r="B7" s="784"/>
      <c r="C7" s="798" t="s">
        <v>239</v>
      </c>
      <c r="D7" s="79" t="s">
        <v>108</v>
      </c>
      <c r="E7" s="81"/>
      <c r="F7" s="82">
        <f t="shared" ref="F7:F15" si="0">E7*J7</f>
        <v>0</v>
      </c>
      <c r="G7" s="80">
        <f t="shared" ref="G7:G15" si="1">J7*0.85</f>
        <v>824.5</v>
      </c>
      <c r="H7" s="80">
        <f>J7*0.9</f>
        <v>873</v>
      </c>
      <c r="I7" s="80">
        <f>J7*0.95</f>
        <v>921.5</v>
      </c>
      <c r="J7" s="78">
        <v>970</v>
      </c>
      <c r="K7" s="66">
        <f>J7*1.4</f>
        <v>1358</v>
      </c>
      <c r="L7" s="796"/>
      <c r="M7" s="151"/>
      <c r="N7" s="781" t="s">
        <v>259</v>
      </c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</row>
    <row r="8" spans="1:255" s="62" customFormat="1" ht="50.1" customHeight="1" thickBot="1" x14ac:dyDescent="0.25">
      <c r="A8" s="788"/>
      <c r="B8" s="785"/>
      <c r="C8" s="798"/>
      <c r="D8" s="193" t="s">
        <v>109</v>
      </c>
      <c r="E8" s="194"/>
      <c r="F8" s="195">
        <f t="shared" si="0"/>
        <v>0</v>
      </c>
      <c r="G8" s="80">
        <f t="shared" si="1"/>
        <v>858.5</v>
      </c>
      <c r="H8" s="80">
        <f t="shared" ref="H8:H15" si="2">J8*0.9</f>
        <v>909</v>
      </c>
      <c r="I8" s="80">
        <f t="shared" ref="I8:I15" si="3">J8*0.95</f>
        <v>959.5</v>
      </c>
      <c r="J8" s="77">
        <v>1010</v>
      </c>
      <c r="K8" s="66">
        <f t="shared" ref="K8:K15" si="4">J8*1.4</f>
        <v>1414</v>
      </c>
      <c r="L8" s="796"/>
      <c r="M8" s="151"/>
      <c r="N8" s="782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</row>
    <row r="9" spans="1:255" s="62" customFormat="1" ht="50.1" customHeight="1" thickBot="1" x14ac:dyDescent="0.25">
      <c r="A9" s="788"/>
      <c r="B9" s="785"/>
      <c r="C9" s="799"/>
      <c r="D9" s="469" t="s">
        <v>244</v>
      </c>
      <c r="E9" s="468"/>
      <c r="F9" s="470">
        <f t="shared" si="0"/>
        <v>0</v>
      </c>
      <c r="G9" s="158">
        <f t="shared" si="1"/>
        <v>892.5</v>
      </c>
      <c r="H9" s="158">
        <f t="shared" si="2"/>
        <v>945</v>
      </c>
      <c r="I9" s="158">
        <f t="shared" si="3"/>
        <v>997.5</v>
      </c>
      <c r="J9" s="140">
        <v>1050</v>
      </c>
      <c r="K9" s="159">
        <f t="shared" si="4"/>
        <v>1470</v>
      </c>
      <c r="L9" s="800"/>
      <c r="M9" s="160"/>
      <c r="N9" s="782"/>
      <c r="O9" s="84"/>
      <c r="P9" s="84"/>
      <c r="Q9" s="84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</row>
    <row r="10" spans="1:255" s="62" customFormat="1" ht="50.1" customHeight="1" thickBot="1" x14ac:dyDescent="0.25">
      <c r="A10" s="788"/>
      <c r="B10" s="785"/>
      <c r="C10" s="804" t="s">
        <v>240</v>
      </c>
      <c r="D10" s="199" t="s">
        <v>108</v>
      </c>
      <c r="E10" s="200"/>
      <c r="F10" s="201">
        <f t="shared" si="0"/>
        <v>0</v>
      </c>
      <c r="G10" s="142">
        <f t="shared" si="1"/>
        <v>824.5</v>
      </c>
      <c r="H10" s="142">
        <f t="shared" si="2"/>
        <v>873</v>
      </c>
      <c r="I10" s="142">
        <f t="shared" si="3"/>
        <v>921.5</v>
      </c>
      <c r="J10" s="78">
        <v>970</v>
      </c>
      <c r="K10" s="143">
        <f t="shared" si="4"/>
        <v>1358</v>
      </c>
      <c r="L10" s="805"/>
      <c r="M10" s="152"/>
      <c r="N10" s="782"/>
      <c r="O10" s="83"/>
      <c r="P10" s="84"/>
      <c r="Q10" s="84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</row>
    <row r="11" spans="1:255" s="62" customFormat="1" ht="50.1" customHeight="1" thickBot="1" x14ac:dyDescent="0.25">
      <c r="A11" s="788"/>
      <c r="B11" s="785"/>
      <c r="C11" s="798"/>
      <c r="D11" s="193" t="s">
        <v>109</v>
      </c>
      <c r="E11" s="194"/>
      <c r="F11" s="195">
        <f t="shared" si="0"/>
        <v>0</v>
      </c>
      <c r="G11" s="80">
        <f t="shared" si="1"/>
        <v>858.5</v>
      </c>
      <c r="H11" s="80">
        <f t="shared" si="2"/>
        <v>909</v>
      </c>
      <c r="I11" s="80">
        <f t="shared" si="3"/>
        <v>959.5</v>
      </c>
      <c r="J11" s="77">
        <v>1010</v>
      </c>
      <c r="K11" s="66">
        <f t="shared" si="4"/>
        <v>1414</v>
      </c>
      <c r="L11" s="796"/>
      <c r="M11" s="151"/>
      <c r="N11" s="782"/>
      <c r="O11" s="83"/>
      <c r="P11" s="84"/>
      <c r="Q11" s="84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</row>
    <row r="12" spans="1:255" s="62" customFormat="1" ht="50.1" customHeight="1" thickBot="1" x14ac:dyDescent="0.25">
      <c r="A12" s="788"/>
      <c r="B12" s="785"/>
      <c r="C12" s="799"/>
      <c r="D12" s="196" t="s">
        <v>244</v>
      </c>
      <c r="E12" s="197"/>
      <c r="F12" s="198">
        <f t="shared" si="0"/>
        <v>0</v>
      </c>
      <c r="G12" s="158">
        <f t="shared" si="1"/>
        <v>892.5</v>
      </c>
      <c r="H12" s="158">
        <f t="shared" si="2"/>
        <v>945</v>
      </c>
      <c r="I12" s="158">
        <f t="shared" si="3"/>
        <v>997.5</v>
      </c>
      <c r="J12" s="140">
        <v>1050</v>
      </c>
      <c r="K12" s="159">
        <f t="shared" si="4"/>
        <v>1470</v>
      </c>
      <c r="L12" s="800"/>
      <c r="M12" s="160"/>
      <c r="N12" s="782"/>
      <c r="O12" s="83"/>
      <c r="P12" s="84"/>
      <c r="Q12" s="84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</row>
    <row r="13" spans="1:255" s="62" customFormat="1" ht="50.1" customHeight="1" thickBot="1" x14ac:dyDescent="0.25">
      <c r="A13" s="788"/>
      <c r="B13" s="785"/>
      <c r="C13" s="806" t="s">
        <v>241</v>
      </c>
      <c r="D13" s="493" t="s">
        <v>108</v>
      </c>
      <c r="E13" s="495"/>
      <c r="F13" s="494">
        <f>E13*J13</f>
        <v>0</v>
      </c>
      <c r="G13" s="154">
        <f t="shared" si="1"/>
        <v>824.5</v>
      </c>
      <c r="H13" s="154">
        <f t="shared" si="2"/>
        <v>873</v>
      </c>
      <c r="I13" s="154">
        <f t="shared" si="3"/>
        <v>921.5</v>
      </c>
      <c r="J13" s="78">
        <v>970</v>
      </c>
      <c r="K13" s="156">
        <f t="shared" si="4"/>
        <v>1358</v>
      </c>
      <c r="L13" s="795"/>
      <c r="M13" s="157"/>
      <c r="N13" s="782"/>
      <c r="O13" s="83"/>
      <c r="P13" s="84"/>
      <c r="Q13" s="84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</row>
    <row r="14" spans="1:255" s="62" customFormat="1" ht="50.1" customHeight="1" thickBot="1" x14ac:dyDescent="0.25">
      <c r="A14" s="788"/>
      <c r="B14" s="785"/>
      <c r="C14" s="798"/>
      <c r="D14" s="193" t="s">
        <v>109</v>
      </c>
      <c r="E14" s="194"/>
      <c r="F14" s="195">
        <f t="shared" si="0"/>
        <v>0</v>
      </c>
      <c r="G14" s="80">
        <f t="shared" si="1"/>
        <v>858.5</v>
      </c>
      <c r="H14" s="80">
        <f t="shared" si="2"/>
        <v>909</v>
      </c>
      <c r="I14" s="80">
        <f t="shared" si="3"/>
        <v>959.5</v>
      </c>
      <c r="J14" s="77">
        <v>1010</v>
      </c>
      <c r="K14" s="66">
        <f t="shared" si="4"/>
        <v>1414</v>
      </c>
      <c r="L14" s="796"/>
      <c r="M14" s="151"/>
      <c r="N14" s="782"/>
      <c r="O14" s="83"/>
      <c r="P14" s="84"/>
      <c r="Q14" s="84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</row>
    <row r="15" spans="1:255" s="62" customFormat="1" ht="50.1" customHeight="1" thickBot="1" x14ac:dyDescent="0.25">
      <c r="A15" s="788"/>
      <c r="B15" s="785"/>
      <c r="C15" s="807"/>
      <c r="D15" s="419" t="s">
        <v>244</v>
      </c>
      <c r="E15" s="421"/>
      <c r="F15" s="420">
        <f t="shared" si="0"/>
        <v>0</v>
      </c>
      <c r="G15" s="139">
        <f t="shared" si="1"/>
        <v>892.5</v>
      </c>
      <c r="H15" s="139">
        <f t="shared" si="2"/>
        <v>945</v>
      </c>
      <c r="I15" s="139">
        <f t="shared" si="3"/>
        <v>997.5</v>
      </c>
      <c r="J15" s="140">
        <v>1050</v>
      </c>
      <c r="K15" s="141">
        <f t="shared" si="4"/>
        <v>1470</v>
      </c>
      <c r="L15" s="797"/>
      <c r="M15" s="153"/>
      <c r="N15" s="782"/>
      <c r="O15" s="83"/>
      <c r="P15" s="84"/>
      <c r="Q15" s="84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0"/>
      <c r="FE15" s="60"/>
      <c r="FF15" s="60"/>
      <c r="FG15" s="60"/>
      <c r="FH15" s="60"/>
      <c r="FI15" s="60"/>
      <c r="FJ15" s="60"/>
      <c r="FK15" s="60"/>
      <c r="FL15" s="60"/>
      <c r="FM15" s="60"/>
      <c r="FN15" s="60"/>
      <c r="FO15" s="60"/>
      <c r="FP15" s="60"/>
      <c r="FQ15" s="60"/>
      <c r="FR15" s="60"/>
      <c r="FS15" s="60"/>
      <c r="FT15" s="60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</row>
    <row r="16" spans="1:255" s="62" customFormat="1" ht="50.1" customHeight="1" thickBot="1" x14ac:dyDescent="0.25">
      <c r="A16" s="788"/>
      <c r="B16" s="785"/>
      <c r="C16" s="804" t="s">
        <v>242</v>
      </c>
      <c r="D16" s="161" t="s">
        <v>108</v>
      </c>
      <c r="E16" s="162"/>
      <c r="F16" s="163">
        <f t="shared" ref="F16:F24" si="5">E16*J16</f>
        <v>0</v>
      </c>
      <c r="G16" s="142">
        <f t="shared" ref="G16:G24" si="6">J16*0.85</f>
        <v>824.5</v>
      </c>
      <c r="H16" s="142">
        <f t="shared" ref="H16:H24" si="7">J16*0.9</f>
        <v>873</v>
      </c>
      <c r="I16" s="142">
        <f t="shared" ref="I16:I24" si="8">J16*0.95</f>
        <v>921.5</v>
      </c>
      <c r="J16" s="78">
        <v>970</v>
      </c>
      <c r="K16" s="143">
        <f t="shared" ref="K16:K24" si="9">J16*1.4</f>
        <v>1358</v>
      </c>
      <c r="L16" s="805"/>
      <c r="M16" s="152"/>
      <c r="N16" s="782"/>
      <c r="O16" s="83"/>
      <c r="P16" s="84"/>
      <c r="Q16" s="84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60"/>
      <c r="FO16" s="60"/>
      <c r="FP16" s="60"/>
      <c r="FQ16" s="60"/>
      <c r="FR16" s="60"/>
      <c r="FS16" s="60"/>
      <c r="FT16" s="60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</row>
    <row r="17" spans="1:255" s="62" customFormat="1" ht="50.1" customHeight="1" thickBot="1" x14ac:dyDescent="0.25">
      <c r="A17" s="788"/>
      <c r="B17" s="785"/>
      <c r="C17" s="798"/>
      <c r="D17" s="79" t="s">
        <v>109</v>
      </c>
      <c r="E17" s="81"/>
      <c r="F17" s="82">
        <f t="shared" si="5"/>
        <v>0</v>
      </c>
      <c r="G17" s="80">
        <f t="shared" si="6"/>
        <v>858.5</v>
      </c>
      <c r="H17" s="80">
        <f t="shared" si="7"/>
        <v>909</v>
      </c>
      <c r="I17" s="80">
        <f t="shared" si="8"/>
        <v>959.5</v>
      </c>
      <c r="J17" s="77">
        <v>1010</v>
      </c>
      <c r="K17" s="66">
        <f t="shared" si="9"/>
        <v>1414</v>
      </c>
      <c r="L17" s="796"/>
      <c r="M17" s="151"/>
      <c r="N17" s="782"/>
      <c r="O17" s="83"/>
      <c r="P17" s="84"/>
      <c r="Q17" s="84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0"/>
      <c r="FE17" s="60"/>
      <c r="FF17" s="60"/>
      <c r="FG17" s="60"/>
      <c r="FH17" s="60"/>
      <c r="FI17" s="60"/>
      <c r="FJ17" s="60"/>
      <c r="FK17" s="60"/>
      <c r="FL17" s="60"/>
      <c r="FM17" s="60"/>
      <c r="FN17" s="60"/>
      <c r="FO17" s="60"/>
      <c r="FP17" s="60"/>
      <c r="FQ17" s="60"/>
      <c r="FR17" s="60"/>
      <c r="FS17" s="60"/>
      <c r="FT17" s="60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</row>
    <row r="18" spans="1:255" s="62" customFormat="1" ht="50.1" customHeight="1" thickBot="1" x14ac:dyDescent="0.25">
      <c r="A18" s="788"/>
      <c r="B18" s="785"/>
      <c r="C18" s="799"/>
      <c r="D18" s="469" t="s">
        <v>244</v>
      </c>
      <c r="E18" s="468"/>
      <c r="F18" s="470">
        <f t="shared" si="5"/>
        <v>0</v>
      </c>
      <c r="G18" s="158">
        <f t="shared" si="6"/>
        <v>892.5</v>
      </c>
      <c r="H18" s="158">
        <f t="shared" si="7"/>
        <v>945</v>
      </c>
      <c r="I18" s="158">
        <f t="shared" si="8"/>
        <v>997.5</v>
      </c>
      <c r="J18" s="140">
        <v>1050</v>
      </c>
      <c r="K18" s="159">
        <f t="shared" si="9"/>
        <v>1470</v>
      </c>
      <c r="L18" s="800"/>
      <c r="M18" s="160"/>
      <c r="N18" s="782"/>
      <c r="O18" s="83"/>
      <c r="P18" s="84"/>
      <c r="Q18" s="84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0"/>
      <c r="FG18" s="60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0"/>
      <c r="FT18" s="60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</row>
    <row r="19" spans="1:255" s="62" customFormat="1" ht="50.1" customHeight="1" thickBot="1" x14ac:dyDescent="0.25">
      <c r="A19" s="788"/>
      <c r="B19" s="785"/>
      <c r="C19" s="806" t="s">
        <v>243</v>
      </c>
      <c r="D19" s="493" t="s">
        <v>108</v>
      </c>
      <c r="E19" s="495"/>
      <c r="F19" s="494">
        <f>E19*J19</f>
        <v>0</v>
      </c>
      <c r="G19" s="154">
        <f>J19*0.85</f>
        <v>824.5</v>
      </c>
      <c r="H19" s="154">
        <f>J19*0.9</f>
        <v>873</v>
      </c>
      <c r="I19" s="154">
        <f>J19*0.95</f>
        <v>921.5</v>
      </c>
      <c r="J19" s="78">
        <v>970</v>
      </c>
      <c r="K19" s="156">
        <f>J19*1.4</f>
        <v>1358</v>
      </c>
      <c r="L19" s="795"/>
      <c r="M19" s="182"/>
      <c r="N19" s="782"/>
      <c r="O19" s="83"/>
      <c r="P19" s="84"/>
      <c r="Q19" s="84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0"/>
      <c r="FE19" s="60"/>
      <c r="FF19" s="60"/>
      <c r="FG19" s="60"/>
      <c r="FH19" s="60"/>
      <c r="FI19" s="60"/>
      <c r="FJ19" s="60"/>
      <c r="FK19" s="60"/>
      <c r="FL19" s="60"/>
      <c r="FM19" s="60"/>
      <c r="FN19" s="60"/>
      <c r="FO19" s="60"/>
      <c r="FP19" s="60"/>
      <c r="FQ19" s="60"/>
      <c r="FR19" s="60"/>
      <c r="FS19" s="60"/>
      <c r="FT19" s="60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</row>
    <row r="20" spans="1:255" s="62" customFormat="1" ht="50.1" customHeight="1" thickBot="1" x14ac:dyDescent="0.25">
      <c r="A20" s="788"/>
      <c r="B20" s="785"/>
      <c r="C20" s="798"/>
      <c r="D20" s="79" t="s">
        <v>109</v>
      </c>
      <c r="E20" s="81"/>
      <c r="F20" s="82">
        <f>E20*J20</f>
        <v>0</v>
      </c>
      <c r="G20" s="80">
        <f>J20*0.85</f>
        <v>858.5</v>
      </c>
      <c r="H20" s="80">
        <f>J20*0.9</f>
        <v>909</v>
      </c>
      <c r="I20" s="80">
        <f>J20*0.95</f>
        <v>959.5</v>
      </c>
      <c r="J20" s="77">
        <v>1010</v>
      </c>
      <c r="K20" s="66">
        <f>J20*1.4</f>
        <v>1414</v>
      </c>
      <c r="L20" s="796"/>
      <c r="M20" s="183"/>
      <c r="N20" s="782"/>
      <c r="O20" s="83"/>
      <c r="P20" s="84"/>
      <c r="Q20" s="84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60"/>
      <c r="FO20" s="60"/>
      <c r="FP20" s="60"/>
      <c r="FQ20" s="60"/>
      <c r="FR20" s="60"/>
      <c r="FS20" s="60"/>
      <c r="FT20" s="60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</row>
    <row r="21" spans="1:255" s="62" customFormat="1" ht="50.1" customHeight="1" thickBot="1" x14ac:dyDescent="0.25">
      <c r="A21" s="789"/>
      <c r="B21" s="786"/>
      <c r="C21" s="807"/>
      <c r="D21" s="419" t="s">
        <v>244</v>
      </c>
      <c r="E21" s="421"/>
      <c r="F21" s="420">
        <f>E21*J21</f>
        <v>0</v>
      </c>
      <c r="G21" s="139">
        <f>J21*0.85</f>
        <v>892.5</v>
      </c>
      <c r="H21" s="139">
        <f>J21*0.9</f>
        <v>945</v>
      </c>
      <c r="I21" s="139">
        <f>J21*0.95</f>
        <v>997.5</v>
      </c>
      <c r="J21" s="140">
        <v>1050</v>
      </c>
      <c r="K21" s="141">
        <f>J21*1.4</f>
        <v>1470</v>
      </c>
      <c r="L21" s="797"/>
      <c r="M21" s="184"/>
      <c r="N21" s="783"/>
      <c r="O21" s="83"/>
      <c r="P21" s="84"/>
      <c r="Q21" s="84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60"/>
      <c r="FO21" s="60"/>
      <c r="FP21" s="60"/>
      <c r="FQ21" s="60"/>
      <c r="FR21" s="60"/>
      <c r="FS21" s="60"/>
      <c r="FT21" s="60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</row>
    <row r="22" spans="1:255" s="62" customFormat="1" ht="50.1" customHeight="1" thickBot="1" x14ac:dyDescent="0.25">
      <c r="A22" s="814"/>
      <c r="B22" s="816"/>
      <c r="C22" s="804" t="s">
        <v>263</v>
      </c>
      <c r="D22" s="161" t="s">
        <v>108</v>
      </c>
      <c r="E22" s="162"/>
      <c r="F22" s="163">
        <f t="shared" si="5"/>
        <v>0</v>
      </c>
      <c r="G22" s="142">
        <f t="shared" si="6"/>
        <v>935</v>
      </c>
      <c r="H22" s="142">
        <f t="shared" si="7"/>
        <v>990</v>
      </c>
      <c r="I22" s="142">
        <f t="shared" si="8"/>
        <v>1045</v>
      </c>
      <c r="J22" s="164">
        <v>1100</v>
      </c>
      <c r="K22" s="143">
        <f t="shared" si="9"/>
        <v>1540</v>
      </c>
      <c r="L22" s="805"/>
      <c r="M22" s="185"/>
      <c r="N22" s="778" t="s">
        <v>267</v>
      </c>
      <c r="O22" s="83"/>
      <c r="P22" s="84"/>
      <c r="Q22" s="84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0"/>
      <c r="FE22" s="60"/>
      <c r="FF22" s="60"/>
      <c r="FG22" s="60"/>
      <c r="FH22" s="60"/>
      <c r="FI22" s="60"/>
      <c r="FJ22" s="60"/>
      <c r="FK22" s="60"/>
      <c r="FL22" s="60"/>
      <c r="FM22" s="60"/>
      <c r="FN22" s="60"/>
      <c r="FO22" s="60"/>
      <c r="FP22" s="60"/>
      <c r="FQ22" s="60"/>
      <c r="FR22" s="60"/>
      <c r="FS22" s="60"/>
      <c r="FT22" s="60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</row>
    <row r="23" spans="1:255" s="62" customFormat="1" ht="50.1" customHeight="1" thickBot="1" x14ac:dyDescent="0.25">
      <c r="A23" s="788"/>
      <c r="B23" s="785"/>
      <c r="C23" s="798"/>
      <c r="D23" s="193" t="s">
        <v>109</v>
      </c>
      <c r="E23" s="194"/>
      <c r="F23" s="195">
        <f t="shared" si="5"/>
        <v>0</v>
      </c>
      <c r="G23" s="80">
        <f t="shared" si="6"/>
        <v>994.5</v>
      </c>
      <c r="H23" s="80">
        <f t="shared" si="7"/>
        <v>1053</v>
      </c>
      <c r="I23" s="80">
        <f t="shared" si="8"/>
        <v>1111.5</v>
      </c>
      <c r="J23" s="77">
        <v>1170</v>
      </c>
      <c r="K23" s="66">
        <f t="shared" si="9"/>
        <v>1638</v>
      </c>
      <c r="L23" s="796"/>
      <c r="M23" s="183"/>
      <c r="N23" s="779"/>
      <c r="O23" s="83"/>
      <c r="P23" s="84"/>
      <c r="Q23" s="84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60"/>
      <c r="FO23" s="60"/>
      <c r="FP23" s="60"/>
      <c r="FQ23" s="60"/>
      <c r="FR23" s="60"/>
      <c r="FS23" s="60"/>
      <c r="FT23" s="60"/>
      <c r="FU23" s="61"/>
      <c r="FV23" s="61"/>
      <c r="FW23" s="61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1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1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1"/>
      <c r="HE23" s="61"/>
      <c r="HF23" s="61"/>
      <c r="HG23" s="61"/>
      <c r="HH23" s="61"/>
      <c r="HI23" s="61"/>
      <c r="HJ23" s="61"/>
      <c r="HK23" s="61"/>
      <c r="HL23" s="61"/>
      <c r="HM23" s="61"/>
      <c r="HN23" s="61"/>
      <c r="HO23" s="61"/>
      <c r="HP23" s="61"/>
      <c r="HQ23" s="61"/>
      <c r="HR23" s="61"/>
      <c r="HS23" s="61"/>
      <c r="HT23" s="61"/>
      <c r="HU23" s="61"/>
      <c r="HV23" s="61"/>
      <c r="HW23" s="61"/>
      <c r="HX23" s="61"/>
      <c r="HY23" s="61"/>
      <c r="HZ23" s="61"/>
      <c r="IA23" s="61"/>
      <c r="IB23" s="61"/>
      <c r="IC23" s="61"/>
      <c r="ID23" s="61"/>
      <c r="IE23" s="61"/>
      <c r="IF23" s="61"/>
      <c r="IG23" s="61"/>
      <c r="IH23" s="61"/>
      <c r="II23" s="61"/>
      <c r="IJ23" s="61"/>
      <c r="IK23" s="61"/>
      <c r="IL23" s="61"/>
      <c r="IM23" s="61"/>
      <c r="IN23" s="61"/>
      <c r="IO23" s="61"/>
      <c r="IP23" s="61"/>
      <c r="IQ23" s="61"/>
      <c r="IR23" s="61"/>
      <c r="IS23" s="61"/>
      <c r="IT23" s="61"/>
      <c r="IU23" s="61"/>
    </row>
    <row r="24" spans="1:255" s="62" customFormat="1" ht="50.1" customHeight="1" thickBot="1" x14ac:dyDescent="0.25">
      <c r="A24" s="815"/>
      <c r="B24" s="817"/>
      <c r="C24" s="798"/>
      <c r="D24" s="193" t="s">
        <v>244</v>
      </c>
      <c r="E24" s="194"/>
      <c r="F24" s="195">
        <f t="shared" si="5"/>
        <v>0</v>
      </c>
      <c r="G24" s="80">
        <f t="shared" si="6"/>
        <v>1045.5</v>
      </c>
      <c r="H24" s="80">
        <f t="shared" si="7"/>
        <v>1107</v>
      </c>
      <c r="I24" s="80">
        <f t="shared" si="8"/>
        <v>1168.5</v>
      </c>
      <c r="J24" s="77">
        <v>1230</v>
      </c>
      <c r="K24" s="66">
        <f t="shared" si="9"/>
        <v>1722</v>
      </c>
      <c r="L24" s="796"/>
      <c r="M24" s="183"/>
      <c r="N24" s="780"/>
      <c r="O24" s="83"/>
      <c r="P24" s="84"/>
      <c r="Q24" s="84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60"/>
      <c r="FO24" s="60"/>
      <c r="FP24" s="60"/>
      <c r="FQ24" s="60"/>
      <c r="FR24" s="60"/>
      <c r="FS24" s="60"/>
      <c r="FT24" s="60"/>
      <c r="FU24" s="61"/>
      <c r="FV24" s="61"/>
      <c r="FW24" s="61"/>
      <c r="FX24" s="61"/>
      <c r="FY24" s="61"/>
      <c r="FZ24" s="61"/>
      <c r="GA24" s="61"/>
      <c r="GB24" s="61"/>
      <c r="GC24" s="61"/>
      <c r="GD24" s="61"/>
      <c r="GE24" s="61"/>
      <c r="GF24" s="61"/>
      <c r="GG24" s="61"/>
      <c r="GH24" s="61"/>
      <c r="GI24" s="61"/>
      <c r="GJ24" s="61"/>
      <c r="GK24" s="61"/>
      <c r="GL24" s="61"/>
      <c r="GM24" s="61"/>
      <c r="GN24" s="61"/>
      <c r="GO24" s="61"/>
      <c r="GP24" s="61"/>
      <c r="GQ24" s="61"/>
      <c r="GR24" s="61"/>
      <c r="GS24" s="61"/>
      <c r="GT24" s="61"/>
      <c r="GU24" s="61"/>
      <c r="GV24" s="61"/>
      <c r="GW24" s="61"/>
      <c r="GX24" s="61"/>
      <c r="GY24" s="61"/>
      <c r="GZ24" s="61"/>
      <c r="HA24" s="61"/>
      <c r="HB24" s="61"/>
      <c r="HC24" s="61"/>
      <c r="HD24" s="61"/>
      <c r="HE24" s="61"/>
      <c r="HF24" s="61"/>
      <c r="HG24" s="61"/>
      <c r="HH24" s="61"/>
      <c r="HI24" s="61"/>
      <c r="HJ24" s="61"/>
      <c r="HK24" s="61"/>
      <c r="HL24" s="61"/>
      <c r="HM24" s="61"/>
      <c r="HN24" s="61"/>
      <c r="HO24" s="61"/>
      <c r="HP24" s="61"/>
      <c r="HQ24" s="61"/>
      <c r="HR24" s="61"/>
      <c r="HS24" s="61"/>
      <c r="HT24" s="61"/>
      <c r="HU24" s="61"/>
      <c r="HV24" s="61"/>
      <c r="HW24" s="61"/>
      <c r="HX24" s="61"/>
      <c r="HY24" s="61"/>
      <c r="HZ24" s="61"/>
      <c r="IA24" s="61"/>
      <c r="IB24" s="61"/>
      <c r="IC24" s="61"/>
      <c r="ID24" s="61"/>
      <c r="IE24" s="61"/>
      <c r="IF24" s="61"/>
      <c r="IG24" s="61"/>
      <c r="IH24" s="61"/>
      <c r="II24" s="61"/>
      <c r="IJ24" s="61"/>
      <c r="IK24" s="61"/>
      <c r="IL24" s="61"/>
      <c r="IM24" s="61"/>
      <c r="IN24" s="61"/>
      <c r="IO24" s="61"/>
      <c r="IP24" s="61"/>
      <c r="IQ24" s="61"/>
      <c r="IR24" s="61"/>
      <c r="IS24" s="61"/>
      <c r="IT24" s="61"/>
      <c r="IU24" s="61"/>
    </row>
    <row r="25" spans="1:255" ht="15.75" thickBot="1" x14ac:dyDescent="0.25"/>
    <row r="26" spans="1:255" ht="16.5" thickBot="1" x14ac:dyDescent="0.25">
      <c r="A26" s="811" t="s">
        <v>110</v>
      </c>
      <c r="B26" s="812"/>
      <c r="C26" s="812"/>
      <c r="D26" s="812"/>
      <c r="E26" s="812"/>
      <c r="F26" s="812"/>
      <c r="G26" s="812"/>
      <c r="H26" s="813"/>
      <c r="I26" s="73"/>
    </row>
    <row r="27" spans="1:255" ht="16.5" thickBot="1" x14ac:dyDescent="0.3">
      <c r="A27" s="808" t="s">
        <v>12</v>
      </c>
      <c r="B27" s="809"/>
      <c r="C27" s="809"/>
      <c r="D27" s="809"/>
      <c r="E27" s="809"/>
      <c r="F27" s="809"/>
      <c r="G27" s="809"/>
      <c r="H27" s="810"/>
      <c r="I27" s="74"/>
    </row>
  </sheetData>
  <mergeCells count="29">
    <mergeCell ref="A27:H27"/>
    <mergeCell ref="A26:H26"/>
    <mergeCell ref="C16:C18"/>
    <mergeCell ref="L16:L18"/>
    <mergeCell ref="C22:C24"/>
    <mergeCell ref="L22:L24"/>
    <mergeCell ref="C19:C21"/>
    <mergeCell ref="L19:L21"/>
    <mergeCell ref="A22:A24"/>
    <mergeCell ref="B22:B24"/>
    <mergeCell ref="A1:N1"/>
    <mergeCell ref="L13:L15"/>
    <mergeCell ref="C7:C9"/>
    <mergeCell ref="L7:L9"/>
    <mergeCell ref="N2:N4"/>
    <mergeCell ref="C10:C12"/>
    <mergeCell ref="L10:L12"/>
    <mergeCell ref="C13:C15"/>
    <mergeCell ref="A2:D2"/>
    <mergeCell ref="E2:F4"/>
    <mergeCell ref="G2:M3"/>
    <mergeCell ref="A3:D3"/>
    <mergeCell ref="A4:D4"/>
    <mergeCell ref="G4:M4"/>
    <mergeCell ref="N22:N24"/>
    <mergeCell ref="N7:N21"/>
    <mergeCell ref="B7:B21"/>
    <mergeCell ref="A7:A21"/>
    <mergeCell ref="A6:N6"/>
  </mergeCells>
  <hyperlinks>
    <hyperlink ref="A1" location="'Оглавление '!R1C1" display="Возврат в начало"/>
  </hyperlinks>
  <pageMargins left="0" right="0" top="0" bottom="0" header="0.19685039370078741" footer="0.19685039370078741"/>
  <pageSetup paperSize="9" scale="74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U73"/>
  <sheetViews>
    <sheetView zoomScale="75" zoomScaleNormal="75" workbookViewId="0">
      <pane ySplit="5" topLeftCell="A6" activePane="bottomLeft" state="frozen"/>
      <selection pane="bottomLeft" activeCell="F49" sqref="F49"/>
    </sheetView>
  </sheetViews>
  <sheetFormatPr defaultRowHeight="15" x14ac:dyDescent="0.2"/>
  <cols>
    <col min="1" max="1" width="34.7109375" style="67" customWidth="1"/>
    <col min="2" max="2" width="3.5703125" style="68" customWidth="1"/>
    <col min="3" max="3" width="20.7109375" style="69" customWidth="1"/>
    <col min="4" max="4" width="5.7109375" style="67" customWidth="1"/>
    <col min="5" max="5" width="9.85546875" style="67" customWidth="1"/>
    <col min="6" max="6" width="8.42578125" style="70" customWidth="1"/>
    <col min="7" max="11" width="8.140625" style="67" customWidth="1"/>
    <col min="12" max="13" width="6.42578125" style="67" customWidth="1"/>
    <col min="14" max="14" width="38.5703125" style="71" customWidth="1"/>
    <col min="15" max="25" width="9.7109375" style="67" customWidth="1"/>
    <col min="26" max="255" width="8.85546875" style="67"/>
    <col min="256" max="256" width="24.28515625" style="67" customWidth="1"/>
    <col min="257" max="257" width="3.5703125" style="67" customWidth="1"/>
    <col min="258" max="258" width="20.7109375" style="67" customWidth="1"/>
    <col min="259" max="265" width="7.85546875" style="67" customWidth="1"/>
    <col min="266" max="267" width="6.42578125" style="67" customWidth="1"/>
    <col min="268" max="268" width="38.5703125" style="67" customWidth="1"/>
    <col min="269" max="270" width="7.140625" style="67" customWidth="1"/>
    <col min="271" max="271" width="19.7109375" style="67" customWidth="1"/>
    <col min="272" max="272" width="16.5703125" style="67" customWidth="1"/>
    <col min="273" max="511" width="8.85546875" style="67"/>
    <col min="512" max="512" width="24.28515625" style="67" customWidth="1"/>
    <col min="513" max="513" width="3.5703125" style="67" customWidth="1"/>
    <col min="514" max="514" width="20.7109375" style="67" customWidth="1"/>
    <col min="515" max="521" width="7.85546875" style="67" customWidth="1"/>
    <col min="522" max="523" width="6.42578125" style="67" customWidth="1"/>
    <col min="524" max="524" width="38.5703125" style="67" customWidth="1"/>
    <col min="525" max="526" width="7.140625" style="67" customWidth="1"/>
    <col min="527" max="527" width="19.7109375" style="67" customWidth="1"/>
    <col min="528" max="528" width="16.5703125" style="67" customWidth="1"/>
    <col min="529" max="767" width="8.85546875" style="67"/>
    <col min="768" max="768" width="24.28515625" style="67" customWidth="1"/>
    <col min="769" max="769" width="3.5703125" style="67" customWidth="1"/>
    <col min="770" max="770" width="20.7109375" style="67" customWidth="1"/>
    <col min="771" max="777" width="7.85546875" style="67" customWidth="1"/>
    <col min="778" max="779" width="6.42578125" style="67" customWidth="1"/>
    <col min="780" max="780" width="38.5703125" style="67" customWidth="1"/>
    <col min="781" max="782" width="7.140625" style="67" customWidth="1"/>
    <col min="783" max="783" width="19.7109375" style="67" customWidth="1"/>
    <col min="784" max="784" width="16.5703125" style="67" customWidth="1"/>
    <col min="785" max="1023" width="8.85546875" style="67"/>
    <col min="1024" max="1024" width="24.28515625" style="67" customWidth="1"/>
    <col min="1025" max="1025" width="3.5703125" style="67" customWidth="1"/>
    <col min="1026" max="1026" width="20.7109375" style="67" customWidth="1"/>
    <col min="1027" max="1033" width="7.85546875" style="67" customWidth="1"/>
    <col min="1034" max="1035" width="6.42578125" style="67" customWidth="1"/>
    <col min="1036" max="1036" width="38.5703125" style="67" customWidth="1"/>
    <col min="1037" max="1038" width="7.140625" style="67" customWidth="1"/>
    <col min="1039" max="1039" width="19.7109375" style="67" customWidth="1"/>
    <col min="1040" max="1040" width="16.5703125" style="67" customWidth="1"/>
    <col min="1041" max="1279" width="8.85546875" style="67"/>
    <col min="1280" max="1280" width="24.28515625" style="67" customWidth="1"/>
    <col min="1281" max="1281" width="3.5703125" style="67" customWidth="1"/>
    <col min="1282" max="1282" width="20.7109375" style="67" customWidth="1"/>
    <col min="1283" max="1289" width="7.85546875" style="67" customWidth="1"/>
    <col min="1290" max="1291" width="6.42578125" style="67" customWidth="1"/>
    <col min="1292" max="1292" width="38.5703125" style="67" customWidth="1"/>
    <col min="1293" max="1294" width="7.140625" style="67" customWidth="1"/>
    <col min="1295" max="1295" width="19.7109375" style="67" customWidth="1"/>
    <col min="1296" max="1296" width="16.5703125" style="67" customWidth="1"/>
    <col min="1297" max="1535" width="8.85546875" style="67"/>
    <col min="1536" max="1536" width="24.28515625" style="67" customWidth="1"/>
    <col min="1537" max="1537" width="3.5703125" style="67" customWidth="1"/>
    <col min="1538" max="1538" width="20.7109375" style="67" customWidth="1"/>
    <col min="1539" max="1545" width="7.85546875" style="67" customWidth="1"/>
    <col min="1546" max="1547" width="6.42578125" style="67" customWidth="1"/>
    <col min="1548" max="1548" width="38.5703125" style="67" customWidth="1"/>
    <col min="1549" max="1550" width="7.140625" style="67" customWidth="1"/>
    <col min="1551" max="1551" width="19.7109375" style="67" customWidth="1"/>
    <col min="1552" max="1552" width="16.5703125" style="67" customWidth="1"/>
    <col min="1553" max="1791" width="8.85546875" style="67"/>
    <col min="1792" max="1792" width="24.28515625" style="67" customWidth="1"/>
    <col min="1793" max="1793" width="3.5703125" style="67" customWidth="1"/>
    <col min="1794" max="1794" width="20.7109375" style="67" customWidth="1"/>
    <col min="1795" max="1801" width="7.85546875" style="67" customWidth="1"/>
    <col min="1802" max="1803" width="6.42578125" style="67" customWidth="1"/>
    <col min="1804" max="1804" width="38.5703125" style="67" customWidth="1"/>
    <col min="1805" max="1806" width="7.140625" style="67" customWidth="1"/>
    <col min="1807" max="1807" width="19.7109375" style="67" customWidth="1"/>
    <col min="1808" max="1808" width="16.5703125" style="67" customWidth="1"/>
    <col min="1809" max="2047" width="8.85546875" style="67"/>
    <col min="2048" max="2048" width="24.28515625" style="67" customWidth="1"/>
    <col min="2049" max="2049" width="3.5703125" style="67" customWidth="1"/>
    <col min="2050" max="2050" width="20.7109375" style="67" customWidth="1"/>
    <col min="2051" max="2057" width="7.85546875" style="67" customWidth="1"/>
    <col min="2058" max="2059" width="6.42578125" style="67" customWidth="1"/>
    <col min="2060" max="2060" width="38.5703125" style="67" customWidth="1"/>
    <col min="2061" max="2062" width="7.140625" style="67" customWidth="1"/>
    <col min="2063" max="2063" width="19.7109375" style="67" customWidth="1"/>
    <col min="2064" max="2064" width="16.5703125" style="67" customWidth="1"/>
    <col min="2065" max="2303" width="8.85546875" style="67"/>
    <col min="2304" max="2304" width="24.28515625" style="67" customWidth="1"/>
    <col min="2305" max="2305" width="3.5703125" style="67" customWidth="1"/>
    <col min="2306" max="2306" width="20.7109375" style="67" customWidth="1"/>
    <col min="2307" max="2313" width="7.85546875" style="67" customWidth="1"/>
    <col min="2314" max="2315" width="6.42578125" style="67" customWidth="1"/>
    <col min="2316" max="2316" width="38.5703125" style="67" customWidth="1"/>
    <col min="2317" max="2318" width="7.140625" style="67" customWidth="1"/>
    <col min="2319" max="2319" width="19.7109375" style="67" customWidth="1"/>
    <col min="2320" max="2320" width="16.5703125" style="67" customWidth="1"/>
    <col min="2321" max="2559" width="8.85546875" style="67"/>
    <col min="2560" max="2560" width="24.28515625" style="67" customWidth="1"/>
    <col min="2561" max="2561" width="3.5703125" style="67" customWidth="1"/>
    <col min="2562" max="2562" width="20.7109375" style="67" customWidth="1"/>
    <col min="2563" max="2569" width="7.85546875" style="67" customWidth="1"/>
    <col min="2570" max="2571" width="6.42578125" style="67" customWidth="1"/>
    <col min="2572" max="2572" width="38.5703125" style="67" customWidth="1"/>
    <col min="2573" max="2574" width="7.140625" style="67" customWidth="1"/>
    <col min="2575" max="2575" width="19.7109375" style="67" customWidth="1"/>
    <col min="2576" max="2576" width="16.5703125" style="67" customWidth="1"/>
    <col min="2577" max="2815" width="8.85546875" style="67"/>
    <col min="2816" max="2816" width="24.28515625" style="67" customWidth="1"/>
    <col min="2817" max="2817" width="3.5703125" style="67" customWidth="1"/>
    <col min="2818" max="2818" width="20.7109375" style="67" customWidth="1"/>
    <col min="2819" max="2825" width="7.85546875" style="67" customWidth="1"/>
    <col min="2826" max="2827" width="6.42578125" style="67" customWidth="1"/>
    <col min="2828" max="2828" width="38.5703125" style="67" customWidth="1"/>
    <col min="2829" max="2830" width="7.140625" style="67" customWidth="1"/>
    <col min="2831" max="2831" width="19.7109375" style="67" customWidth="1"/>
    <col min="2832" max="2832" width="16.5703125" style="67" customWidth="1"/>
    <col min="2833" max="3071" width="8.85546875" style="67"/>
    <col min="3072" max="3072" width="24.28515625" style="67" customWidth="1"/>
    <col min="3073" max="3073" width="3.5703125" style="67" customWidth="1"/>
    <col min="3074" max="3074" width="20.7109375" style="67" customWidth="1"/>
    <col min="3075" max="3081" width="7.85546875" style="67" customWidth="1"/>
    <col min="3082" max="3083" width="6.42578125" style="67" customWidth="1"/>
    <col min="3084" max="3084" width="38.5703125" style="67" customWidth="1"/>
    <col min="3085" max="3086" width="7.140625" style="67" customWidth="1"/>
    <col min="3087" max="3087" width="19.7109375" style="67" customWidth="1"/>
    <col min="3088" max="3088" width="16.5703125" style="67" customWidth="1"/>
    <col min="3089" max="3327" width="8.85546875" style="67"/>
    <col min="3328" max="3328" width="24.28515625" style="67" customWidth="1"/>
    <col min="3329" max="3329" width="3.5703125" style="67" customWidth="1"/>
    <col min="3330" max="3330" width="20.7109375" style="67" customWidth="1"/>
    <col min="3331" max="3337" width="7.85546875" style="67" customWidth="1"/>
    <col min="3338" max="3339" width="6.42578125" style="67" customWidth="1"/>
    <col min="3340" max="3340" width="38.5703125" style="67" customWidth="1"/>
    <col min="3341" max="3342" width="7.140625" style="67" customWidth="1"/>
    <col min="3343" max="3343" width="19.7109375" style="67" customWidth="1"/>
    <col min="3344" max="3344" width="16.5703125" style="67" customWidth="1"/>
    <col min="3345" max="3583" width="8.85546875" style="67"/>
    <col min="3584" max="3584" width="24.28515625" style="67" customWidth="1"/>
    <col min="3585" max="3585" width="3.5703125" style="67" customWidth="1"/>
    <col min="3586" max="3586" width="20.7109375" style="67" customWidth="1"/>
    <col min="3587" max="3593" width="7.85546875" style="67" customWidth="1"/>
    <col min="3594" max="3595" width="6.42578125" style="67" customWidth="1"/>
    <col min="3596" max="3596" width="38.5703125" style="67" customWidth="1"/>
    <col min="3597" max="3598" width="7.140625" style="67" customWidth="1"/>
    <col min="3599" max="3599" width="19.7109375" style="67" customWidth="1"/>
    <col min="3600" max="3600" width="16.5703125" style="67" customWidth="1"/>
    <col min="3601" max="3839" width="8.85546875" style="67"/>
    <col min="3840" max="3840" width="24.28515625" style="67" customWidth="1"/>
    <col min="3841" max="3841" width="3.5703125" style="67" customWidth="1"/>
    <col min="3842" max="3842" width="20.7109375" style="67" customWidth="1"/>
    <col min="3843" max="3849" width="7.85546875" style="67" customWidth="1"/>
    <col min="3850" max="3851" width="6.42578125" style="67" customWidth="1"/>
    <col min="3852" max="3852" width="38.5703125" style="67" customWidth="1"/>
    <col min="3853" max="3854" width="7.140625" style="67" customWidth="1"/>
    <col min="3855" max="3855" width="19.7109375" style="67" customWidth="1"/>
    <col min="3856" max="3856" width="16.5703125" style="67" customWidth="1"/>
    <col min="3857" max="4095" width="8.85546875" style="67"/>
    <col min="4096" max="4096" width="24.28515625" style="67" customWidth="1"/>
    <col min="4097" max="4097" width="3.5703125" style="67" customWidth="1"/>
    <col min="4098" max="4098" width="20.7109375" style="67" customWidth="1"/>
    <col min="4099" max="4105" width="7.85546875" style="67" customWidth="1"/>
    <col min="4106" max="4107" width="6.42578125" style="67" customWidth="1"/>
    <col min="4108" max="4108" width="38.5703125" style="67" customWidth="1"/>
    <col min="4109" max="4110" width="7.140625" style="67" customWidth="1"/>
    <col min="4111" max="4111" width="19.7109375" style="67" customWidth="1"/>
    <col min="4112" max="4112" width="16.5703125" style="67" customWidth="1"/>
    <col min="4113" max="4351" width="8.85546875" style="67"/>
    <col min="4352" max="4352" width="24.28515625" style="67" customWidth="1"/>
    <col min="4353" max="4353" width="3.5703125" style="67" customWidth="1"/>
    <col min="4354" max="4354" width="20.7109375" style="67" customWidth="1"/>
    <col min="4355" max="4361" width="7.85546875" style="67" customWidth="1"/>
    <col min="4362" max="4363" width="6.42578125" style="67" customWidth="1"/>
    <col min="4364" max="4364" width="38.5703125" style="67" customWidth="1"/>
    <col min="4365" max="4366" width="7.140625" style="67" customWidth="1"/>
    <col min="4367" max="4367" width="19.7109375" style="67" customWidth="1"/>
    <col min="4368" max="4368" width="16.5703125" style="67" customWidth="1"/>
    <col min="4369" max="4607" width="8.85546875" style="67"/>
    <col min="4608" max="4608" width="24.28515625" style="67" customWidth="1"/>
    <col min="4609" max="4609" width="3.5703125" style="67" customWidth="1"/>
    <col min="4610" max="4610" width="20.7109375" style="67" customWidth="1"/>
    <col min="4611" max="4617" width="7.85546875" style="67" customWidth="1"/>
    <col min="4618" max="4619" width="6.42578125" style="67" customWidth="1"/>
    <col min="4620" max="4620" width="38.5703125" style="67" customWidth="1"/>
    <col min="4621" max="4622" width="7.140625" style="67" customWidth="1"/>
    <col min="4623" max="4623" width="19.7109375" style="67" customWidth="1"/>
    <col min="4624" max="4624" width="16.5703125" style="67" customWidth="1"/>
    <col min="4625" max="4863" width="8.85546875" style="67"/>
    <col min="4864" max="4864" width="24.28515625" style="67" customWidth="1"/>
    <col min="4865" max="4865" width="3.5703125" style="67" customWidth="1"/>
    <col min="4866" max="4866" width="20.7109375" style="67" customWidth="1"/>
    <col min="4867" max="4873" width="7.85546875" style="67" customWidth="1"/>
    <col min="4874" max="4875" width="6.42578125" style="67" customWidth="1"/>
    <col min="4876" max="4876" width="38.5703125" style="67" customWidth="1"/>
    <col min="4877" max="4878" width="7.140625" style="67" customWidth="1"/>
    <col min="4879" max="4879" width="19.7109375" style="67" customWidth="1"/>
    <col min="4880" max="4880" width="16.5703125" style="67" customWidth="1"/>
    <col min="4881" max="5119" width="8.85546875" style="67"/>
    <col min="5120" max="5120" width="24.28515625" style="67" customWidth="1"/>
    <col min="5121" max="5121" width="3.5703125" style="67" customWidth="1"/>
    <col min="5122" max="5122" width="20.7109375" style="67" customWidth="1"/>
    <col min="5123" max="5129" width="7.85546875" style="67" customWidth="1"/>
    <col min="5130" max="5131" width="6.42578125" style="67" customWidth="1"/>
    <col min="5132" max="5132" width="38.5703125" style="67" customWidth="1"/>
    <col min="5133" max="5134" width="7.140625" style="67" customWidth="1"/>
    <col min="5135" max="5135" width="19.7109375" style="67" customWidth="1"/>
    <col min="5136" max="5136" width="16.5703125" style="67" customWidth="1"/>
    <col min="5137" max="5375" width="8.85546875" style="67"/>
    <col min="5376" max="5376" width="24.28515625" style="67" customWidth="1"/>
    <col min="5377" max="5377" width="3.5703125" style="67" customWidth="1"/>
    <col min="5378" max="5378" width="20.7109375" style="67" customWidth="1"/>
    <col min="5379" max="5385" width="7.85546875" style="67" customWidth="1"/>
    <col min="5386" max="5387" width="6.42578125" style="67" customWidth="1"/>
    <col min="5388" max="5388" width="38.5703125" style="67" customWidth="1"/>
    <col min="5389" max="5390" width="7.140625" style="67" customWidth="1"/>
    <col min="5391" max="5391" width="19.7109375" style="67" customWidth="1"/>
    <col min="5392" max="5392" width="16.5703125" style="67" customWidth="1"/>
    <col min="5393" max="5631" width="8.85546875" style="67"/>
    <col min="5632" max="5632" width="24.28515625" style="67" customWidth="1"/>
    <col min="5633" max="5633" width="3.5703125" style="67" customWidth="1"/>
    <col min="5634" max="5634" width="20.7109375" style="67" customWidth="1"/>
    <col min="5635" max="5641" width="7.85546875" style="67" customWidth="1"/>
    <col min="5642" max="5643" width="6.42578125" style="67" customWidth="1"/>
    <col min="5644" max="5644" width="38.5703125" style="67" customWidth="1"/>
    <col min="5645" max="5646" width="7.140625" style="67" customWidth="1"/>
    <col min="5647" max="5647" width="19.7109375" style="67" customWidth="1"/>
    <col min="5648" max="5648" width="16.5703125" style="67" customWidth="1"/>
    <col min="5649" max="5887" width="8.85546875" style="67"/>
    <col min="5888" max="5888" width="24.28515625" style="67" customWidth="1"/>
    <col min="5889" max="5889" width="3.5703125" style="67" customWidth="1"/>
    <col min="5890" max="5890" width="20.7109375" style="67" customWidth="1"/>
    <col min="5891" max="5897" width="7.85546875" style="67" customWidth="1"/>
    <col min="5898" max="5899" width="6.42578125" style="67" customWidth="1"/>
    <col min="5900" max="5900" width="38.5703125" style="67" customWidth="1"/>
    <col min="5901" max="5902" width="7.140625" style="67" customWidth="1"/>
    <col min="5903" max="5903" width="19.7109375" style="67" customWidth="1"/>
    <col min="5904" max="5904" width="16.5703125" style="67" customWidth="1"/>
    <col min="5905" max="6143" width="8.85546875" style="67"/>
    <col min="6144" max="6144" width="24.28515625" style="67" customWidth="1"/>
    <col min="6145" max="6145" width="3.5703125" style="67" customWidth="1"/>
    <col min="6146" max="6146" width="20.7109375" style="67" customWidth="1"/>
    <col min="6147" max="6153" width="7.85546875" style="67" customWidth="1"/>
    <col min="6154" max="6155" width="6.42578125" style="67" customWidth="1"/>
    <col min="6156" max="6156" width="38.5703125" style="67" customWidth="1"/>
    <col min="6157" max="6158" width="7.140625" style="67" customWidth="1"/>
    <col min="6159" max="6159" width="19.7109375" style="67" customWidth="1"/>
    <col min="6160" max="6160" width="16.5703125" style="67" customWidth="1"/>
    <col min="6161" max="6399" width="8.85546875" style="67"/>
    <col min="6400" max="6400" width="24.28515625" style="67" customWidth="1"/>
    <col min="6401" max="6401" width="3.5703125" style="67" customWidth="1"/>
    <col min="6402" max="6402" width="20.7109375" style="67" customWidth="1"/>
    <col min="6403" max="6409" width="7.85546875" style="67" customWidth="1"/>
    <col min="6410" max="6411" width="6.42578125" style="67" customWidth="1"/>
    <col min="6412" max="6412" width="38.5703125" style="67" customWidth="1"/>
    <col min="6413" max="6414" width="7.140625" style="67" customWidth="1"/>
    <col min="6415" max="6415" width="19.7109375" style="67" customWidth="1"/>
    <col min="6416" max="6416" width="16.5703125" style="67" customWidth="1"/>
    <col min="6417" max="6655" width="8.85546875" style="67"/>
    <col min="6656" max="6656" width="24.28515625" style="67" customWidth="1"/>
    <col min="6657" max="6657" width="3.5703125" style="67" customWidth="1"/>
    <col min="6658" max="6658" width="20.7109375" style="67" customWidth="1"/>
    <col min="6659" max="6665" width="7.85546875" style="67" customWidth="1"/>
    <col min="6666" max="6667" width="6.42578125" style="67" customWidth="1"/>
    <col min="6668" max="6668" width="38.5703125" style="67" customWidth="1"/>
    <col min="6669" max="6670" width="7.140625" style="67" customWidth="1"/>
    <col min="6671" max="6671" width="19.7109375" style="67" customWidth="1"/>
    <col min="6672" max="6672" width="16.5703125" style="67" customWidth="1"/>
    <col min="6673" max="6911" width="8.85546875" style="67"/>
    <col min="6912" max="6912" width="24.28515625" style="67" customWidth="1"/>
    <col min="6913" max="6913" width="3.5703125" style="67" customWidth="1"/>
    <col min="6914" max="6914" width="20.7109375" style="67" customWidth="1"/>
    <col min="6915" max="6921" width="7.85546875" style="67" customWidth="1"/>
    <col min="6922" max="6923" width="6.42578125" style="67" customWidth="1"/>
    <col min="6924" max="6924" width="38.5703125" style="67" customWidth="1"/>
    <col min="6925" max="6926" width="7.140625" style="67" customWidth="1"/>
    <col min="6927" max="6927" width="19.7109375" style="67" customWidth="1"/>
    <col min="6928" max="6928" width="16.5703125" style="67" customWidth="1"/>
    <col min="6929" max="7167" width="8.85546875" style="67"/>
    <col min="7168" max="7168" width="24.28515625" style="67" customWidth="1"/>
    <col min="7169" max="7169" width="3.5703125" style="67" customWidth="1"/>
    <col min="7170" max="7170" width="20.7109375" style="67" customWidth="1"/>
    <col min="7171" max="7177" width="7.85546875" style="67" customWidth="1"/>
    <col min="7178" max="7179" width="6.42578125" style="67" customWidth="1"/>
    <col min="7180" max="7180" width="38.5703125" style="67" customWidth="1"/>
    <col min="7181" max="7182" width="7.140625" style="67" customWidth="1"/>
    <col min="7183" max="7183" width="19.7109375" style="67" customWidth="1"/>
    <col min="7184" max="7184" width="16.5703125" style="67" customWidth="1"/>
    <col min="7185" max="7423" width="8.85546875" style="67"/>
    <col min="7424" max="7424" width="24.28515625" style="67" customWidth="1"/>
    <col min="7425" max="7425" width="3.5703125" style="67" customWidth="1"/>
    <col min="7426" max="7426" width="20.7109375" style="67" customWidth="1"/>
    <col min="7427" max="7433" width="7.85546875" style="67" customWidth="1"/>
    <col min="7434" max="7435" width="6.42578125" style="67" customWidth="1"/>
    <col min="7436" max="7436" width="38.5703125" style="67" customWidth="1"/>
    <col min="7437" max="7438" width="7.140625" style="67" customWidth="1"/>
    <col min="7439" max="7439" width="19.7109375" style="67" customWidth="1"/>
    <col min="7440" max="7440" width="16.5703125" style="67" customWidth="1"/>
    <col min="7441" max="7679" width="8.85546875" style="67"/>
    <col min="7680" max="7680" width="24.28515625" style="67" customWidth="1"/>
    <col min="7681" max="7681" width="3.5703125" style="67" customWidth="1"/>
    <col min="7682" max="7682" width="20.7109375" style="67" customWidth="1"/>
    <col min="7683" max="7689" width="7.85546875" style="67" customWidth="1"/>
    <col min="7690" max="7691" width="6.42578125" style="67" customWidth="1"/>
    <col min="7692" max="7692" width="38.5703125" style="67" customWidth="1"/>
    <col min="7693" max="7694" width="7.140625" style="67" customWidth="1"/>
    <col min="7695" max="7695" width="19.7109375" style="67" customWidth="1"/>
    <col min="7696" max="7696" width="16.5703125" style="67" customWidth="1"/>
    <col min="7697" max="7935" width="8.85546875" style="67"/>
    <col min="7936" max="7936" width="24.28515625" style="67" customWidth="1"/>
    <col min="7937" max="7937" width="3.5703125" style="67" customWidth="1"/>
    <col min="7938" max="7938" width="20.7109375" style="67" customWidth="1"/>
    <col min="7939" max="7945" width="7.85546875" style="67" customWidth="1"/>
    <col min="7946" max="7947" width="6.42578125" style="67" customWidth="1"/>
    <col min="7948" max="7948" width="38.5703125" style="67" customWidth="1"/>
    <col min="7949" max="7950" width="7.140625" style="67" customWidth="1"/>
    <col min="7951" max="7951" width="19.7109375" style="67" customWidth="1"/>
    <col min="7952" max="7952" width="16.5703125" style="67" customWidth="1"/>
    <col min="7953" max="8191" width="8.85546875" style="67"/>
    <col min="8192" max="8192" width="24.28515625" style="67" customWidth="1"/>
    <col min="8193" max="8193" width="3.5703125" style="67" customWidth="1"/>
    <col min="8194" max="8194" width="20.7109375" style="67" customWidth="1"/>
    <col min="8195" max="8201" width="7.85546875" style="67" customWidth="1"/>
    <col min="8202" max="8203" width="6.42578125" style="67" customWidth="1"/>
    <col min="8204" max="8204" width="38.5703125" style="67" customWidth="1"/>
    <col min="8205" max="8206" width="7.140625" style="67" customWidth="1"/>
    <col min="8207" max="8207" width="19.7109375" style="67" customWidth="1"/>
    <col min="8208" max="8208" width="16.5703125" style="67" customWidth="1"/>
    <col min="8209" max="8447" width="8.85546875" style="67"/>
    <col min="8448" max="8448" width="24.28515625" style="67" customWidth="1"/>
    <col min="8449" max="8449" width="3.5703125" style="67" customWidth="1"/>
    <col min="8450" max="8450" width="20.7109375" style="67" customWidth="1"/>
    <col min="8451" max="8457" width="7.85546875" style="67" customWidth="1"/>
    <col min="8458" max="8459" width="6.42578125" style="67" customWidth="1"/>
    <col min="8460" max="8460" width="38.5703125" style="67" customWidth="1"/>
    <col min="8461" max="8462" width="7.140625" style="67" customWidth="1"/>
    <col min="8463" max="8463" width="19.7109375" style="67" customWidth="1"/>
    <col min="8464" max="8464" width="16.5703125" style="67" customWidth="1"/>
    <col min="8465" max="8703" width="8.85546875" style="67"/>
    <col min="8704" max="8704" width="24.28515625" style="67" customWidth="1"/>
    <col min="8705" max="8705" width="3.5703125" style="67" customWidth="1"/>
    <col min="8706" max="8706" width="20.7109375" style="67" customWidth="1"/>
    <col min="8707" max="8713" width="7.85546875" style="67" customWidth="1"/>
    <col min="8714" max="8715" width="6.42578125" style="67" customWidth="1"/>
    <col min="8716" max="8716" width="38.5703125" style="67" customWidth="1"/>
    <col min="8717" max="8718" width="7.140625" style="67" customWidth="1"/>
    <col min="8719" max="8719" width="19.7109375" style="67" customWidth="1"/>
    <col min="8720" max="8720" width="16.5703125" style="67" customWidth="1"/>
    <col min="8721" max="8959" width="8.85546875" style="67"/>
    <col min="8960" max="8960" width="24.28515625" style="67" customWidth="1"/>
    <col min="8961" max="8961" width="3.5703125" style="67" customWidth="1"/>
    <col min="8962" max="8962" width="20.7109375" style="67" customWidth="1"/>
    <col min="8963" max="8969" width="7.85546875" style="67" customWidth="1"/>
    <col min="8970" max="8971" width="6.42578125" style="67" customWidth="1"/>
    <col min="8972" max="8972" width="38.5703125" style="67" customWidth="1"/>
    <col min="8973" max="8974" width="7.140625" style="67" customWidth="1"/>
    <col min="8975" max="8975" width="19.7109375" style="67" customWidth="1"/>
    <col min="8976" max="8976" width="16.5703125" style="67" customWidth="1"/>
    <col min="8977" max="9215" width="8.85546875" style="67"/>
    <col min="9216" max="9216" width="24.28515625" style="67" customWidth="1"/>
    <col min="9217" max="9217" width="3.5703125" style="67" customWidth="1"/>
    <col min="9218" max="9218" width="20.7109375" style="67" customWidth="1"/>
    <col min="9219" max="9225" width="7.85546875" style="67" customWidth="1"/>
    <col min="9226" max="9227" width="6.42578125" style="67" customWidth="1"/>
    <col min="9228" max="9228" width="38.5703125" style="67" customWidth="1"/>
    <col min="9229" max="9230" width="7.140625" style="67" customWidth="1"/>
    <col min="9231" max="9231" width="19.7109375" style="67" customWidth="1"/>
    <col min="9232" max="9232" width="16.5703125" style="67" customWidth="1"/>
    <col min="9233" max="9471" width="8.85546875" style="67"/>
    <col min="9472" max="9472" width="24.28515625" style="67" customWidth="1"/>
    <col min="9473" max="9473" width="3.5703125" style="67" customWidth="1"/>
    <col min="9474" max="9474" width="20.7109375" style="67" customWidth="1"/>
    <col min="9475" max="9481" width="7.85546875" style="67" customWidth="1"/>
    <col min="9482" max="9483" width="6.42578125" style="67" customWidth="1"/>
    <col min="9484" max="9484" width="38.5703125" style="67" customWidth="1"/>
    <col min="9485" max="9486" width="7.140625" style="67" customWidth="1"/>
    <col min="9487" max="9487" width="19.7109375" style="67" customWidth="1"/>
    <col min="9488" max="9488" width="16.5703125" style="67" customWidth="1"/>
    <col min="9489" max="9727" width="8.85546875" style="67"/>
    <col min="9728" max="9728" width="24.28515625" style="67" customWidth="1"/>
    <col min="9729" max="9729" width="3.5703125" style="67" customWidth="1"/>
    <col min="9730" max="9730" width="20.7109375" style="67" customWidth="1"/>
    <col min="9731" max="9737" width="7.85546875" style="67" customWidth="1"/>
    <col min="9738" max="9739" width="6.42578125" style="67" customWidth="1"/>
    <col min="9740" max="9740" width="38.5703125" style="67" customWidth="1"/>
    <col min="9741" max="9742" width="7.140625" style="67" customWidth="1"/>
    <col min="9743" max="9743" width="19.7109375" style="67" customWidth="1"/>
    <col min="9744" max="9744" width="16.5703125" style="67" customWidth="1"/>
    <col min="9745" max="9983" width="8.85546875" style="67"/>
    <col min="9984" max="9984" width="24.28515625" style="67" customWidth="1"/>
    <col min="9985" max="9985" width="3.5703125" style="67" customWidth="1"/>
    <col min="9986" max="9986" width="20.7109375" style="67" customWidth="1"/>
    <col min="9987" max="9993" width="7.85546875" style="67" customWidth="1"/>
    <col min="9994" max="9995" width="6.42578125" style="67" customWidth="1"/>
    <col min="9996" max="9996" width="38.5703125" style="67" customWidth="1"/>
    <col min="9997" max="9998" width="7.140625" style="67" customWidth="1"/>
    <col min="9999" max="9999" width="19.7109375" style="67" customWidth="1"/>
    <col min="10000" max="10000" width="16.5703125" style="67" customWidth="1"/>
    <col min="10001" max="10239" width="8.85546875" style="67"/>
    <col min="10240" max="10240" width="24.28515625" style="67" customWidth="1"/>
    <col min="10241" max="10241" width="3.5703125" style="67" customWidth="1"/>
    <col min="10242" max="10242" width="20.7109375" style="67" customWidth="1"/>
    <col min="10243" max="10249" width="7.85546875" style="67" customWidth="1"/>
    <col min="10250" max="10251" width="6.42578125" style="67" customWidth="1"/>
    <col min="10252" max="10252" width="38.5703125" style="67" customWidth="1"/>
    <col min="10253" max="10254" width="7.140625" style="67" customWidth="1"/>
    <col min="10255" max="10255" width="19.7109375" style="67" customWidth="1"/>
    <col min="10256" max="10256" width="16.5703125" style="67" customWidth="1"/>
    <col min="10257" max="10495" width="8.85546875" style="67"/>
    <col min="10496" max="10496" width="24.28515625" style="67" customWidth="1"/>
    <col min="10497" max="10497" width="3.5703125" style="67" customWidth="1"/>
    <col min="10498" max="10498" width="20.7109375" style="67" customWidth="1"/>
    <col min="10499" max="10505" width="7.85546875" style="67" customWidth="1"/>
    <col min="10506" max="10507" width="6.42578125" style="67" customWidth="1"/>
    <col min="10508" max="10508" width="38.5703125" style="67" customWidth="1"/>
    <col min="10509" max="10510" width="7.140625" style="67" customWidth="1"/>
    <col min="10511" max="10511" width="19.7109375" style="67" customWidth="1"/>
    <col min="10512" max="10512" width="16.5703125" style="67" customWidth="1"/>
    <col min="10513" max="10751" width="8.85546875" style="67"/>
    <col min="10752" max="10752" width="24.28515625" style="67" customWidth="1"/>
    <col min="10753" max="10753" width="3.5703125" style="67" customWidth="1"/>
    <col min="10754" max="10754" width="20.7109375" style="67" customWidth="1"/>
    <col min="10755" max="10761" width="7.85546875" style="67" customWidth="1"/>
    <col min="10762" max="10763" width="6.42578125" style="67" customWidth="1"/>
    <col min="10764" max="10764" width="38.5703125" style="67" customWidth="1"/>
    <col min="10765" max="10766" width="7.140625" style="67" customWidth="1"/>
    <col min="10767" max="10767" width="19.7109375" style="67" customWidth="1"/>
    <col min="10768" max="10768" width="16.5703125" style="67" customWidth="1"/>
    <col min="10769" max="11007" width="8.85546875" style="67"/>
    <col min="11008" max="11008" width="24.28515625" style="67" customWidth="1"/>
    <col min="11009" max="11009" width="3.5703125" style="67" customWidth="1"/>
    <col min="11010" max="11010" width="20.7109375" style="67" customWidth="1"/>
    <col min="11011" max="11017" width="7.85546875" style="67" customWidth="1"/>
    <col min="11018" max="11019" width="6.42578125" style="67" customWidth="1"/>
    <col min="11020" max="11020" width="38.5703125" style="67" customWidth="1"/>
    <col min="11021" max="11022" width="7.140625" style="67" customWidth="1"/>
    <col min="11023" max="11023" width="19.7109375" style="67" customWidth="1"/>
    <col min="11024" max="11024" width="16.5703125" style="67" customWidth="1"/>
    <col min="11025" max="11263" width="8.85546875" style="67"/>
    <col min="11264" max="11264" width="24.28515625" style="67" customWidth="1"/>
    <col min="11265" max="11265" width="3.5703125" style="67" customWidth="1"/>
    <col min="11266" max="11266" width="20.7109375" style="67" customWidth="1"/>
    <col min="11267" max="11273" width="7.85546875" style="67" customWidth="1"/>
    <col min="11274" max="11275" width="6.42578125" style="67" customWidth="1"/>
    <col min="11276" max="11276" width="38.5703125" style="67" customWidth="1"/>
    <col min="11277" max="11278" width="7.140625" style="67" customWidth="1"/>
    <col min="11279" max="11279" width="19.7109375" style="67" customWidth="1"/>
    <col min="11280" max="11280" width="16.5703125" style="67" customWidth="1"/>
    <col min="11281" max="11519" width="8.85546875" style="67"/>
    <col min="11520" max="11520" width="24.28515625" style="67" customWidth="1"/>
    <col min="11521" max="11521" width="3.5703125" style="67" customWidth="1"/>
    <col min="11522" max="11522" width="20.7109375" style="67" customWidth="1"/>
    <col min="11523" max="11529" width="7.85546875" style="67" customWidth="1"/>
    <col min="11530" max="11531" width="6.42578125" style="67" customWidth="1"/>
    <col min="11532" max="11532" width="38.5703125" style="67" customWidth="1"/>
    <col min="11533" max="11534" width="7.140625" style="67" customWidth="1"/>
    <col min="11535" max="11535" width="19.7109375" style="67" customWidth="1"/>
    <col min="11536" max="11536" width="16.5703125" style="67" customWidth="1"/>
    <col min="11537" max="11775" width="8.85546875" style="67"/>
    <col min="11776" max="11776" width="24.28515625" style="67" customWidth="1"/>
    <col min="11777" max="11777" width="3.5703125" style="67" customWidth="1"/>
    <col min="11778" max="11778" width="20.7109375" style="67" customWidth="1"/>
    <col min="11779" max="11785" width="7.85546875" style="67" customWidth="1"/>
    <col min="11786" max="11787" width="6.42578125" style="67" customWidth="1"/>
    <col min="11788" max="11788" width="38.5703125" style="67" customWidth="1"/>
    <col min="11789" max="11790" width="7.140625" style="67" customWidth="1"/>
    <col min="11791" max="11791" width="19.7109375" style="67" customWidth="1"/>
    <col min="11792" max="11792" width="16.5703125" style="67" customWidth="1"/>
    <col min="11793" max="12031" width="8.85546875" style="67"/>
    <col min="12032" max="12032" width="24.28515625" style="67" customWidth="1"/>
    <col min="12033" max="12033" width="3.5703125" style="67" customWidth="1"/>
    <col min="12034" max="12034" width="20.7109375" style="67" customWidth="1"/>
    <col min="12035" max="12041" width="7.85546875" style="67" customWidth="1"/>
    <col min="12042" max="12043" width="6.42578125" style="67" customWidth="1"/>
    <col min="12044" max="12044" width="38.5703125" style="67" customWidth="1"/>
    <col min="12045" max="12046" width="7.140625" style="67" customWidth="1"/>
    <col min="12047" max="12047" width="19.7109375" style="67" customWidth="1"/>
    <col min="12048" max="12048" width="16.5703125" style="67" customWidth="1"/>
    <col min="12049" max="12287" width="8.85546875" style="67"/>
    <col min="12288" max="12288" width="24.28515625" style="67" customWidth="1"/>
    <col min="12289" max="12289" width="3.5703125" style="67" customWidth="1"/>
    <col min="12290" max="12290" width="20.7109375" style="67" customWidth="1"/>
    <col min="12291" max="12297" width="7.85546875" style="67" customWidth="1"/>
    <col min="12298" max="12299" width="6.42578125" style="67" customWidth="1"/>
    <col min="12300" max="12300" width="38.5703125" style="67" customWidth="1"/>
    <col min="12301" max="12302" width="7.140625" style="67" customWidth="1"/>
    <col min="12303" max="12303" width="19.7109375" style="67" customWidth="1"/>
    <col min="12304" max="12304" width="16.5703125" style="67" customWidth="1"/>
    <col min="12305" max="12543" width="8.85546875" style="67"/>
    <col min="12544" max="12544" width="24.28515625" style="67" customWidth="1"/>
    <col min="12545" max="12545" width="3.5703125" style="67" customWidth="1"/>
    <col min="12546" max="12546" width="20.7109375" style="67" customWidth="1"/>
    <col min="12547" max="12553" width="7.85546875" style="67" customWidth="1"/>
    <col min="12554" max="12555" width="6.42578125" style="67" customWidth="1"/>
    <col min="12556" max="12556" width="38.5703125" style="67" customWidth="1"/>
    <col min="12557" max="12558" width="7.140625" style="67" customWidth="1"/>
    <col min="12559" max="12559" width="19.7109375" style="67" customWidth="1"/>
    <col min="12560" max="12560" width="16.5703125" style="67" customWidth="1"/>
    <col min="12561" max="12799" width="8.85546875" style="67"/>
    <col min="12800" max="12800" width="24.28515625" style="67" customWidth="1"/>
    <col min="12801" max="12801" width="3.5703125" style="67" customWidth="1"/>
    <col min="12802" max="12802" width="20.7109375" style="67" customWidth="1"/>
    <col min="12803" max="12809" width="7.85546875" style="67" customWidth="1"/>
    <col min="12810" max="12811" width="6.42578125" style="67" customWidth="1"/>
    <col min="12812" max="12812" width="38.5703125" style="67" customWidth="1"/>
    <col min="12813" max="12814" width="7.140625" style="67" customWidth="1"/>
    <col min="12815" max="12815" width="19.7109375" style="67" customWidth="1"/>
    <col min="12816" max="12816" width="16.5703125" style="67" customWidth="1"/>
    <col min="12817" max="13055" width="8.85546875" style="67"/>
    <col min="13056" max="13056" width="24.28515625" style="67" customWidth="1"/>
    <col min="13057" max="13057" width="3.5703125" style="67" customWidth="1"/>
    <col min="13058" max="13058" width="20.7109375" style="67" customWidth="1"/>
    <col min="13059" max="13065" width="7.85546875" style="67" customWidth="1"/>
    <col min="13066" max="13067" width="6.42578125" style="67" customWidth="1"/>
    <col min="13068" max="13068" width="38.5703125" style="67" customWidth="1"/>
    <col min="13069" max="13070" width="7.140625" style="67" customWidth="1"/>
    <col min="13071" max="13071" width="19.7109375" style="67" customWidth="1"/>
    <col min="13072" max="13072" width="16.5703125" style="67" customWidth="1"/>
    <col min="13073" max="13311" width="8.85546875" style="67"/>
    <col min="13312" max="13312" width="24.28515625" style="67" customWidth="1"/>
    <col min="13313" max="13313" width="3.5703125" style="67" customWidth="1"/>
    <col min="13314" max="13314" width="20.7109375" style="67" customWidth="1"/>
    <col min="13315" max="13321" width="7.85546875" style="67" customWidth="1"/>
    <col min="13322" max="13323" width="6.42578125" style="67" customWidth="1"/>
    <col min="13324" max="13324" width="38.5703125" style="67" customWidth="1"/>
    <col min="13325" max="13326" width="7.140625" style="67" customWidth="1"/>
    <col min="13327" max="13327" width="19.7109375" style="67" customWidth="1"/>
    <col min="13328" max="13328" width="16.5703125" style="67" customWidth="1"/>
    <col min="13329" max="13567" width="8.85546875" style="67"/>
    <col min="13568" max="13568" width="24.28515625" style="67" customWidth="1"/>
    <col min="13569" max="13569" width="3.5703125" style="67" customWidth="1"/>
    <col min="13570" max="13570" width="20.7109375" style="67" customWidth="1"/>
    <col min="13571" max="13577" width="7.85546875" style="67" customWidth="1"/>
    <col min="13578" max="13579" width="6.42578125" style="67" customWidth="1"/>
    <col min="13580" max="13580" width="38.5703125" style="67" customWidth="1"/>
    <col min="13581" max="13582" width="7.140625" style="67" customWidth="1"/>
    <col min="13583" max="13583" width="19.7109375" style="67" customWidth="1"/>
    <col min="13584" max="13584" width="16.5703125" style="67" customWidth="1"/>
    <col min="13585" max="13823" width="8.85546875" style="67"/>
    <col min="13824" max="13824" width="24.28515625" style="67" customWidth="1"/>
    <col min="13825" max="13825" width="3.5703125" style="67" customWidth="1"/>
    <col min="13826" max="13826" width="20.7109375" style="67" customWidth="1"/>
    <col min="13827" max="13833" width="7.85546875" style="67" customWidth="1"/>
    <col min="13834" max="13835" width="6.42578125" style="67" customWidth="1"/>
    <col min="13836" max="13836" width="38.5703125" style="67" customWidth="1"/>
    <col min="13837" max="13838" width="7.140625" style="67" customWidth="1"/>
    <col min="13839" max="13839" width="19.7109375" style="67" customWidth="1"/>
    <col min="13840" max="13840" width="16.5703125" style="67" customWidth="1"/>
    <col min="13841" max="14079" width="8.85546875" style="67"/>
    <col min="14080" max="14080" width="24.28515625" style="67" customWidth="1"/>
    <col min="14081" max="14081" width="3.5703125" style="67" customWidth="1"/>
    <col min="14082" max="14082" width="20.7109375" style="67" customWidth="1"/>
    <col min="14083" max="14089" width="7.85546875" style="67" customWidth="1"/>
    <col min="14090" max="14091" width="6.42578125" style="67" customWidth="1"/>
    <col min="14092" max="14092" width="38.5703125" style="67" customWidth="1"/>
    <col min="14093" max="14094" width="7.140625" style="67" customWidth="1"/>
    <col min="14095" max="14095" width="19.7109375" style="67" customWidth="1"/>
    <col min="14096" max="14096" width="16.5703125" style="67" customWidth="1"/>
    <col min="14097" max="14335" width="8.85546875" style="67"/>
    <col min="14336" max="14336" width="24.28515625" style="67" customWidth="1"/>
    <col min="14337" max="14337" width="3.5703125" style="67" customWidth="1"/>
    <col min="14338" max="14338" width="20.7109375" style="67" customWidth="1"/>
    <col min="14339" max="14345" width="7.85546875" style="67" customWidth="1"/>
    <col min="14346" max="14347" width="6.42578125" style="67" customWidth="1"/>
    <col min="14348" max="14348" width="38.5703125" style="67" customWidth="1"/>
    <col min="14349" max="14350" width="7.140625" style="67" customWidth="1"/>
    <col min="14351" max="14351" width="19.7109375" style="67" customWidth="1"/>
    <col min="14352" max="14352" width="16.5703125" style="67" customWidth="1"/>
    <col min="14353" max="14591" width="8.85546875" style="67"/>
    <col min="14592" max="14592" width="24.28515625" style="67" customWidth="1"/>
    <col min="14593" max="14593" width="3.5703125" style="67" customWidth="1"/>
    <col min="14594" max="14594" width="20.7109375" style="67" customWidth="1"/>
    <col min="14595" max="14601" width="7.85546875" style="67" customWidth="1"/>
    <col min="14602" max="14603" width="6.42578125" style="67" customWidth="1"/>
    <col min="14604" max="14604" width="38.5703125" style="67" customWidth="1"/>
    <col min="14605" max="14606" width="7.140625" style="67" customWidth="1"/>
    <col min="14607" max="14607" width="19.7109375" style="67" customWidth="1"/>
    <col min="14608" max="14608" width="16.5703125" style="67" customWidth="1"/>
    <col min="14609" max="14847" width="8.85546875" style="67"/>
    <col min="14848" max="14848" width="24.28515625" style="67" customWidth="1"/>
    <col min="14849" max="14849" width="3.5703125" style="67" customWidth="1"/>
    <col min="14850" max="14850" width="20.7109375" style="67" customWidth="1"/>
    <col min="14851" max="14857" width="7.85546875" style="67" customWidth="1"/>
    <col min="14858" max="14859" width="6.42578125" style="67" customWidth="1"/>
    <col min="14860" max="14860" width="38.5703125" style="67" customWidth="1"/>
    <col min="14861" max="14862" width="7.140625" style="67" customWidth="1"/>
    <col min="14863" max="14863" width="19.7109375" style="67" customWidth="1"/>
    <col min="14864" max="14864" width="16.5703125" style="67" customWidth="1"/>
    <col min="14865" max="15103" width="8.85546875" style="67"/>
    <col min="15104" max="15104" width="24.28515625" style="67" customWidth="1"/>
    <col min="15105" max="15105" width="3.5703125" style="67" customWidth="1"/>
    <col min="15106" max="15106" width="20.7109375" style="67" customWidth="1"/>
    <col min="15107" max="15113" width="7.85546875" style="67" customWidth="1"/>
    <col min="15114" max="15115" width="6.42578125" style="67" customWidth="1"/>
    <col min="15116" max="15116" width="38.5703125" style="67" customWidth="1"/>
    <col min="15117" max="15118" width="7.140625" style="67" customWidth="1"/>
    <col min="15119" max="15119" width="19.7109375" style="67" customWidth="1"/>
    <col min="15120" max="15120" width="16.5703125" style="67" customWidth="1"/>
    <col min="15121" max="15359" width="8.85546875" style="67"/>
    <col min="15360" max="15360" width="24.28515625" style="67" customWidth="1"/>
    <col min="15361" max="15361" width="3.5703125" style="67" customWidth="1"/>
    <col min="15362" max="15362" width="20.7109375" style="67" customWidth="1"/>
    <col min="15363" max="15369" width="7.85546875" style="67" customWidth="1"/>
    <col min="15370" max="15371" width="6.42578125" style="67" customWidth="1"/>
    <col min="15372" max="15372" width="38.5703125" style="67" customWidth="1"/>
    <col min="15373" max="15374" width="7.140625" style="67" customWidth="1"/>
    <col min="15375" max="15375" width="19.7109375" style="67" customWidth="1"/>
    <col min="15376" max="15376" width="16.5703125" style="67" customWidth="1"/>
    <col min="15377" max="15615" width="8.85546875" style="67"/>
    <col min="15616" max="15616" width="24.28515625" style="67" customWidth="1"/>
    <col min="15617" max="15617" width="3.5703125" style="67" customWidth="1"/>
    <col min="15618" max="15618" width="20.7109375" style="67" customWidth="1"/>
    <col min="15619" max="15625" width="7.85546875" style="67" customWidth="1"/>
    <col min="15626" max="15627" width="6.42578125" style="67" customWidth="1"/>
    <col min="15628" max="15628" width="38.5703125" style="67" customWidth="1"/>
    <col min="15629" max="15630" width="7.140625" style="67" customWidth="1"/>
    <col min="15631" max="15631" width="19.7109375" style="67" customWidth="1"/>
    <col min="15632" max="15632" width="16.5703125" style="67" customWidth="1"/>
    <col min="15633" max="15871" width="8.85546875" style="67"/>
    <col min="15872" max="15872" width="24.28515625" style="67" customWidth="1"/>
    <col min="15873" max="15873" width="3.5703125" style="67" customWidth="1"/>
    <col min="15874" max="15874" width="20.7109375" style="67" customWidth="1"/>
    <col min="15875" max="15881" width="7.85546875" style="67" customWidth="1"/>
    <col min="15882" max="15883" width="6.42578125" style="67" customWidth="1"/>
    <col min="15884" max="15884" width="38.5703125" style="67" customWidth="1"/>
    <col min="15885" max="15886" width="7.140625" style="67" customWidth="1"/>
    <col min="15887" max="15887" width="19.7109375" style="67" customWidth="1"/>
    <col min="15888" max="15888" width="16.5703125" style="67" customWidth="1"/>
    <col min="15889" max="16127" width="8.85546875" style="67"/>
    <col min="16128" max="16128" width="24.28515625" style="67" customWidth="1"/>
    <col min="16129" max="16129" width="3.5703125" style="67" customWidth="1"/>
    <col min="16130" max="16130" width="20.7109375" style="67" customWidth="1"/>
    <col min="16131" max="16137" width="7.85546875" style="67" customWidth="1"/>
    <col min="16138" max="16139" width="6.42578125" style="67" customWidth="1"/>
    <col min="16140" max="16140" width="38.5703125" style="67" customWidth="1"/>
    <col min="16141" max="16142" width="7.140625" style="67" customWidth="1"/>
    <col min="16143" max="16143" width="19.7109375" style="67" customWidth="1"/>
    <col min="16144" max="16144" width="16.5703125" style="67" customWidth="1"/>
    <col min="16145" max="16384" width="8.85546875" style="67"/>
  </cols>
  <sheetData>
    <row r="1" spans="1:255" s="62" customFormat="1" ht="13.5" thickBot="1" x14ac:dyDescent="0.25">
      <c r="A1" s="590" t="s">
        <v>5</v>
      </c>
      <c r="B1" s="591"/>
      <c r="C1" s="591"/>
      <c r="D1" s="591"/>
      <c r="E1" s="591"/>
      <c r="F1" s="591"/>
      <c r="G1" s="591"/>
      <c r="H1" s="591"/>
      <c r="I1" s="591"/>
      <c r="J1" s="591"/>
      <c r="K1" s="591"/>
      <c r="L1" s="591"/>
      <c r="M1" s="591"/>
      <c r="N1" s="591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60"/>
      <c r="CS1" s="60"/>
      <c r="CT1" s="60"/>
      <c r="CU1" s="60"/>
      <c r="CV1" s="60"/>
      <c r="CW1" s="60"/>
      <c r="CX1" s="60"/>
      <c r="CY1" s="60"/>
      <c r="CZ1" s="60"/>
      <c r="DA1" s="60"/>
      <c r="DB1" s="60"/>
      <c r="DC1" s="60"/>
      <c r="DD1" s="60"/>
      <c r="DE1" s="60"/>
      <c r="DF1" s="60"/>
      <c r="DG1" s="60"/>
      <c r="DH1" s="60"/>
      <c r="DI1" s="60"/>
      <c r="DJ1" s="60"/>
      <c r="DK1" s="60"/>
      <c r="DL1" s="60"/>
      <c r="DM1" s="60"/>
      <c r="DN1" s="60"/>
      <c r="DO1" s="60"/>
      <c r="DP1" s="60"/>
      <c r="DQ1" s="60"/>
      <c r="DR1" s="60"/>
      <c r="DS1" s="60"/>
      <c r="DT1" s="60"/>
      <c r="DU1" s="60"/>
      <c r="DV1" s="60"/>
      <c r="DW1" s="60"/>
      <c r="DX1" s="60"/>
      <c r="DY1" s="60"/>
      <c r="DZ1" s="60"/>
      <c r="EA1" s="60"/>
      <c r="EB1" s="60"/>
      <c r="EC1" s="60"/>
      <c r="ED1" s="60"/>
      <c r="EE1" s="60"/>
      <c r="EF1" s="60"/>
      <c r="EG1" s="60"/>
      <c r="EH1" s="60"/>
      <c r="EI1" s="60"/>
      <c r="EJ1" s="60"/>
      <c r="EK1" s="60"/>
      <c r="EL1" s="60"/>
      <c r="EM1" s="60"/>
      <c r="EN1" s="60"/>
      <c r="EO1" s="60"/>
      <c r="EP1" s="60"/>
      <c r="EQ1" s="60"/>
      <c r="ER1" s="60"/>
      <c r="ES1" s="60"/>
      <c r="ET1" s="60"/>
      <c r="EU1" s="60"/>
      <c r="EV1" s="60"/>
      <c r="EW1" s="60"/>
      <c r="EX1" s="60"/>
      <c r="EY1" s="60"/>
      <c r="EZ1" s="60"/>
      <c r="FA1" s="60"/>
      <c r="FB1" s="60"/>
      <c r="FC1" s="60"/>
      <c r="FD1" s="60"/>
      <c r="FE1" s="60"/>
      <c r="FF1" s="60"/>
      <c r="FG1" s="60"/>
      <c r="FH1" s="60"/>
      <c r="FI1" s="60"/>
      <c r="FJ1" s="60"/>
      <c r="FK1" s="60"/>
      <c r="FL1" s="60"/>
      <c r="FM1" s="60"/>
      <c r="FN1" s="60"/>
      <c r="FO1" s="60"/>
      <c r="FP1" s="60"/>
      <c r="FQ1" s="60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1"/>
      <c r="IU1" s="61"/>
    </row>
    <row r="2" spans="1:255" s="24" customFormat="1" ht="21" customHeight="1" thickBot="1" x14ac:dyDescent="0.25">
      <c r="A2" s="592" t="s">
        <v>35</v>
      </c>
      <c r="B2" s="593"/>
      <c r="C2" s="593"/>
      <c r="D2" s="594"/>
      <c r="E2" s="595">
        <f>SUM(F5:F370,F372:F403)</f>
        <v>0</v>
      </c>
      <c r="F2" s="596"/>
      <c r="G2" s="601" t="s">
        <v>34</v>
      </c>
      <c r="H2" s="602"/>
      <c r="I2" s="602"/>
      <c r="J2" s="602"/>
      <c r="K2" s="602"/>
      <c r="L2" s="602"/>
      <c r="M2" s="603"/>
      <c r="N2" s="801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</row>
    <row r="3" spans="1:255" s="24" customFormat="1" ht="21" customHeight="1" thickBot="1" x14ac:dyDescent="0.25">
      <c r="A3" s="610" t="s">
        <v>36</v>
      </c>
      <c r="B3" s="611"/>
      <c r="C3" s="611"/>
      <c r="D3" s="612"/>
      <c r="E3" s="597"/>
      <c r="F3" s="598"/>
      <c r="G3" s="604"/>
      <c r="H3" s="605"/>
      <c r="I3" s="605"/>
      <c r="J3" s="605"/>
      <c r="K3" s="605"/>
      <c r="L3" s="605"/>
      <c r="M3" s="606"/>
      <c r="N3" s="802"/>
    </row>
    <row r="4" spans="1:255" s="24" customFormat="1" ht="21" customHeight="1" thickBot="1" x14ac:dyDescent="0.25">
      <c r="A4" s="610" t="s">
        <v>38</v>
      </c>
      <c r="B4" s="611"/>
      <c r="C4" s="611"/>
      <c r="D4" s="612"/>
      <c r="E4" s="599"/>
      <c r="F4" s="600"/>
      <c r="G4" s="610" t="s">
        <v>37</v>
      </c>
      <c r="H4" s="611"/>
      <c r="I4" s="611"/>
      <c r="J4" s="611"/>
      <c r="K4" s="611"/>
      <c r="L4" s="611"/>
      <c r="M4" s="612"/>
      <c r="N4" s="803"/>
    </row>
    <row r="5" spans="1:255" s="65" customFormat="1" ht="51.75" customHeight="1" thickBot="1" x14ac:dyDescent="0.25">
      <c r="A5" s="63" t="s">
        <v>6</v>
      </c>
      <c r="B5" s="165" t="s">
        <v>106</v>
      </c>
      <c r="C5" s="63" t="s">
        <v>7</v>
      </c>
      <c r="D5" s="63" t="s">
        <v>158</v>
      </c>
      <c r="E5" s="75" t="s">
        <v>66</v>
      </c>
      <c r="F5" s="63" t="s">
        <v>40</v>
      </c>
      <c r="G5" s="31" t="s">
        <v>59</v>
      </c>
      <c r="H5" s="31" t="s">
        <v>58</v>
      </c>
      <c r="I5" s="31" t="s">
        <v>56</v>
      </c>
      <c r="J5" s="36" t="s">
        <v>57</v>
      </c>
      <c r="K5" s="22" t="s">
        <v>8</v>
      </c>
      <c r="L5" s="33" t="s">
        <v>39</v>
      </c>
      <c r="M5" s="33" t="s">
        <v>9</v>
      </c>
      <c r="N5" s="63" t="s">
        <v>10</v>
      </c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EY5" s="64"/>
      <c r="EZ5" s="64"/>
      <c r="FA5" s="64"/>
      <c r="FB5" s="64"/>
      <c r="FC5" s="64"/>
      <c r="FD5" s="64"/>
      <c r="FE5" s="64"/>
      <c r="FF5" s="64"/>
      <c r="FG5" s="64"/>
      <c r="FH5" s="64"/>
      <c r="FI5" s="64"/>
      <c r="FJ5" s="64"/>
      <c r="FK5" s="64"/>
      <c r="FL5" s="64"/>
      <c r="FM5" s="64"/>
      <c r="FN5" s="64"/>
      <c r="FO5" s="64"/>
      <c r="FP5" s="64"/>
      <c r="FQ5" s="64"/>
      <c r="FR5" s="64"/>
      <c r="FS5" s="64"/>
      <c r="FT5" s="64"/>
      <c r="FU5" s="64"/>
      <c r="FV5" s="64"/>
      <c r="FW5" s="64"/>
      <c r="FX5" s="64"/>
      <c r="FY5" s="64"/>
      <c r="FZ5" s="64"/>
      <c r="GA5" s="64"/>
      <c r="GB5" s="64"/>
      <c r="GC5" s="64"/>
      <c r="GD5" s="64"/>
      <c r="GE5" s="64"/>
      <c r="GF5" s="64"/>
      <c r="GG5" s="64"/>
      <c r="GH5" s="64"/>
      <c r="GI5" s="64"/>
      <c r="GJ5" s="64"/>
      <c r="GK5" s="64"/>
      <c r="GL5" s="64"/>
      <c r="GM5" s="64"/>
      <c r="GN5" s="64"/>
      <c r="GO5" s="64"/>
      <c r="GP5" s="64"/>
      <c r="GQ5" s="64"/>
      <c r="GR5" s="64"/>
      <c r="GS5" s="64"/>
      <c r="GT5" s="64"/>
      <c r="GU5" s="64"/>
      <c r="GV5" s="64"/>
      <c r="GW5" s="64"/>
      <c r="GX5" s="64"/>
      <c r="GY5" s="64"/>
      <c r="GZ5" s="64"/>
      <c r="HA5" s="64"/>
      <c r="HB5" s="64"/>
      <c r="HC5" s="64"/>
      <c r="HD5" s="64"/>
      <c r="HE5" s="64"/>
      <c r="HF5" s="64"/>
      <c r="HG5" s="64"/>
      <c r="HH5" s="64"/>
      <c r="HI5" s="64"/>
      <c r="HJ5" s="64"/>
      <c r="HK5" s="64"/>
      <c r="HL5" s="64"/>
      <c r="HM5" s="64"/>
      <c r="HN5" s="64"/>
      <c r="HO5" s="64"/>
      <c r="HP5" s="64"/>
      <c r="HQ5" s="64"/>
      <c r="HR5" s="64"/>
      <c r="HS5" s="64"/>
      <c r="HT5" s="64"/>
      <c r="HU5" s="64"/>
      <c r="HV5" s="64"/>
      <c r="HW5" s="64"/>
      <c r="HX5" s="64"/>
      <c r="HY5" s="64"/>
      <c r="HZ5" s="64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</row>
    <row r="6" spans="1:255" s="62" customFormat="1" ht="21" customHeight="1" thickBot="1" x14ac:dyDescent="0.25">
      <c r="A6" s="818" t="s">
        <v>364</v>
      </c>
      <c r="B6" s="819"/>
      <c r="C6" s="819"/>
      <c r="D6" s="820"/>
      <c r="E6" s="819"/>
      <c r="F6" s="819"/>
      <c r="G6" s="819"/>
      <c r="H6" s="819"/>
      <c r="I6" s="819"/>
      <c r="J6" s="819"/>
      <c r="K6" s="819"/>
      <c r="L6" s="820"/>
      <c r="M6" s="820"/>
      <c r="N6" s="821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60"/>
      <c r="BH6" s="60"/>
      <c r="BI6" s="60"/>
      <c r="BJ6" s="60"/>
      <c r="BK6" s="60"/>
      <c r="BL6" s="60"/>
      <c r="BM6" s="60"/>
      <c r="BN6" s="60"/>
      <c r="BO6" s="60"/>
      <c r="BP6" s="60"/>
      <c r="BQ6" s="60"/>
      <c r="BR6" s="60"/>
      <c r="BS6" s="60"/>
      <c r="BT6" s="60"/>
      <c r="BU6" s="60"/>
      <c r="BV6" s="60"/>
      <c r="BW6" s="60"/>
      <c r="BX6" s="60"/>
      <c r="BY6" s="60"/>
      <c r="BZ6" s="60"/>
      <c r="CA6" s="60"/>
      <c r="CB6" s="60"/>
      <c r="CC6" s="60"/>
      <c r="CD6" s="60"/>
      <c r="CE6" s="60"/>
      <c r="CF6" s="60"/>
      <c r="CG6" s="60"/>
      <c r="CH6" s="60"/>
      <c r="CI6" s="60"/>
      <c r="CJ6" s="60"/>
      <c r="CK6" s="60"/>
      <c r="CL6" s="60"/>
      <c r="CM6" s="60"/>
      <c r="CN6" s="60"/>
      <c r="CO6" s="60"/>
      <c r="CP6" s="60"/>
      <c r="CQ6" s="60"/>
      <c r="CR6" s="60"/>
      <c r="CS6" s="60"/>
      <c r="CT6" s="60"/>
      <c r="CU6" s="60"/>
      <c r="CV6" s="60"/>
      <c r="CW6" s="60"/>
      <c r="CX6" s="60"/>
      <c r="CY6" s="60"/>
      <c r="CZ6" s="60"/>
      <c r="DA6" s="60"/>
      <c r="DB6" s="60"/>
      <c r="DC6" s="60"/>
      <c r="DD6" s="60"/>
      <c r="DE6" s="60"/>
      <c r="DF6" s="60"/>
      <c r="DG6" s="60"/>
      <c r="DH6" s="60"/>
      <c r="DI6" s="60"/>
      <c r="DJ6" s="60"/>
      <c r="DK6" s="60"/>
      <c r="DL6" s="60"/>
      <c r="DM6" s="60"/>
      <c r="DN6" s="60"/>
      <c r="DO6" s="60"/>
      <c r="DP6" s="60"/>
      <c r="DQ6" s="60"/>
      <c r="DR6" s="60"/>
      <c r="DS6" s="60"/>
      <c r="DT6" s="60"/>
      <c r="DU6" s="60"/>
      <c r="DV6" s="60"/>
      <c r="DW6" s="60"/>
      <c r="DX6" s="60"/>
      <c r="DY6" s="60"/>
      <c r="DZ6" s="60"/>
      <c r="EA6" s="60"/>
      <c r="EB6" s="60"/>
      <c r="EC6" s="60"/>
      <c r="ED6" s="60"/>
      <c r="EE6" s="60"/>
      <c r="EF6" s="60"/>
      <c r="EG6" s="60"/>
      <c r="EH6" s="60"/>
      <c r="EI6" s="60"/>
      <c r="EJ6" s="60"/>
      <c r="EK6" s="60"/>
      <c r="EL6" s="60"/>
      <c r="EM6" s="60"/>
      <c r="EN6" s="60"/>
      <c r="EO6" s="60"/>
      <c r="EP6" s="60"/>
      <c r="EQ6" s="60"/>
      <c r="ER6" s="60"/>
      <c r="ES6" s="60"/>
      <c r="ET6" s="60"/>
      <c r="EU6" s="60"/>
      <c r="EV6" s="60"/>
      <c r="EW6" s="60"/>
      <c r="EX6" s="60"/>
      <c r="EY6" s="60"/>
      <c r="EZ6" s="60"/>
      <c r="FA6" s="60"/>
      <c r="FB6" s="60"/>
      <c r="FC6" s="60"/>
      <c r="FD6" s="60"/>
      <c r="FE6" s="60"/>
      <c r="FF6" s="60"/>
      <c r="FG6" s="60"/>
      <c r="FH6" s="60"/>
      <c r="FI6" s="60"/>
      <c r="FJ6" s="60"/>
      <c r="FK6" s="60"/>
      <c r="FL6" s="60"/>
      <c r="FM6" s="60"/>
      <c r="FN6" s="60"/>
      <c r="FO6" s="60"/>
      <c r="FP6" s="60"/>
      <c r="FQ6" s="60"/>
      <c r="FR6" s="60"/>
      <c r="FS6" s="60"/>
      <c r="FT6" s="60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</row>
    <row r="7" spans="1:255" s="62" customFormat="1" ht="34.9" customHeight="1" thickBot="1" x14ac:dyDescent="0.25">
      <c r="A7" s="787"/>
      <c r="B7" s="822" t="s">
        <v>255</v>
      </c>
      <c r="C7" s="859" t="s">
        <v>351</v>
      </c>
      <c r="D7" s="193">
        <v>-5</v>
      </c>
      <c r="E7" s="306"/>
      <c r="F7" s="195">
        <f>E7*J7</f>
        <v>0</v>
      </c>
      <c r="G7" s="80">
        <f t="shared" ref="G7:G11" si="0">J7*0.85</f>
        <v>1759.5</v>
      </c>
      <c r="H7" s="80">
        <f>J7*0.9</f>
        <v>1863</v>
      </c>
      <c r="I7" s="80">
        <f>J7*0.95</f>
        <v>1966.5</v>
      </c>
      <c r="J7" s="78">
        <v>2070</v>
      </c>
      <c r="K7" s="168">
        <f>J7*1.4</f>
        <v>2898</v>
      </c>
      <c r="L7" s="170"/>
      <c r="M7" s="170"/>
      <c r="N7" s="830" t="s">
        <v>330</v>
      </c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</row>
    <row r="8" spans="1:255" s="62" customFormat="1" ht="34.9" customHeight="1" thickBot="1" x14ac:dyDescent="0.25">
      <c r="A8" s="788"/>
      <c r="B8" s="823"/>
      <c r="C8" s="843"/>
      <c r="D8" s="193">
        <v>-10</v>
      </c>
      <c r="E8" s="306"/>
      <c r="F8" s="195">
        <f t="shared" ref="F8:F11" si="1">E8*J8</f>
        <v>0</v>
      </c>
      <c r="G8" s="80">
        <f t="shared" si="0"/>
        <v>1870</v>
      </c>
      <c r="H8" s="80">
        <f>J8*0.9</f>
        <v>1980</v>
      </c>
      <c r="I8" s="80">
        <f>J8*0.95</f>
        <v>2090</v>
      </c>
      <c r="J8" s="78">
        <v>2200</v>
      </c>
      <c r="K8" s="168">
        <f>J8*1.4</f>
        <v>3080</v>
      </c>
      <c r="L8" s="170"/>
      <c r="M8" s="170"/>
      <c r="N8" s="831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  <c r="CF8" s="60"/>
      <c r="CG8" s="60"/>
      <c r="CH8" s="60"/>
      <c r="CI8" s="60"/>
      <c r="CJ8" s="60"/>
      <c r="CK8" s="60"/>
      <c r="CL8" s="60"/>
      <c r="CM8" s="60"/>
      <c r="CN8" s="60"/>
      <c r="CO8" s="60"/>
      <c r="CP8" s="60"/>
      <c r="CQ8" s="60"/>
      <c r="CR8" s="60"/>
      <c r="CS8" s="60"/>
      <c r="CT8" s="60"/>
      <c r="CU8" s="60"/>
      <c r="CV8" s="60"/>
      <c r="CW8" s="60"/>
      <c r="CX8" s="60"/>
      <c r="CY8" s="60"/>
      <c r="CZ8" s="60"/>
      <c r="DA8" s="60"/>
      <c r="DB8" s="60"/>
      <c r="DC8" s="60"/>
      <c r="DD8" s="60"/>
      <c r="DE8" s="60"/>
      <c r="DF8" s="60"/>
      <c r="DG8" s="60"/>
      <c r="DH8" s="60"/>
      <c r="DI8" s="60"/>
      <c r="DJ8" s="60"/>
      <c r="DK8" s="60"/>
      <c r="DL8" s="60"/>
      <c r="DM8" s="60"/>
      <c r="DN8" s="60"/>
      <c r="DO8" s="60"/>
      <c r="DP8" s="60"/>
      <c r="DQ8" s="60"/>
      <c r="DR8" s="60"/>
      <c r="DS8" s="60"/>
      <c r="DT8" s="60"/>
      <c r="DU8" s="60"/>
      <c r="DV8" s="60"/>
      <c r="DW8" s="60"/>
      <c r="DX8" s="60"/>
      <c r="DY8" s="60"/>
      <c r="DZ8" s="60"/>
      <c r="EA8" s="60"/>
      <c r="EB8" s="60"/>
      <c r="EC8" s="60"/>
      <c r="ED8" s="60"/>
      <c r="EE8" s="60"/>
      <c r="EF8" s="60"/>
      <c r="EG8" s="60"/>
      <c r="EH8" s="60"/>
      <c r="EI8" s="60"/>
      <c r="EJ8" s="60"/>
      <c r="EK8" s="60"/>
      <c r="EL8" s="60"/>
      <c r="EM8" s="60"/>
      <c r="EN8" s="60"/>
      <c r="EO8" s="60"/>
      <c r="EP8" s="60"/>
      <c r="EQ8" s="60"/>
      <c r="ER8" s="60"/>
      <c r="ES8" s="60"/>
      <c r="ET8" s="60"/>
      <c r="EU8" s="60"/>
      <c r="EV8" s="60"/>
      <c r="EW8" s="60"/>
      <c r="EX8" s="60"/>
      <c r="EY8" s="60"/>
      <c r="EZ8" s="60"/>
      <c r="FA8" s="60"/>
      <c r="FB8" s="60"/>
      <c r="FC8" s="60"/>
      <c r="FD8" s="60"/>
      <c r="FE8" s="60"/>
      <c r="FF8" s="60"/>
      <c r="FG8" s="60"/>
      <c r="FH8" s="60"/>
      <c r="FI8" s="60"/>
      <c r="FJ8" s="60"/>
      <c r="FK8" s="60"/>
      <c r="FL8" s="60"/>
      <c r="FM8" s="60"/>
      <c r="FN8" s="60"/>
      <c r="FO8" s="60"/>
      <c r="FP8" s="60"/>
      <c r="FQ8" s="60"/>
      <c r="FR8" s="60"/>
      <c r="FS8" s="60"/>
      <c r="FT8" s="60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</row>
    <row r="9" spans="1:255" s="62" customFormat="1" ht="34.9" customHeight="1" thickBot="1" x14ac:dyDescent="0.25">
      <c r="A9" s="788"/>
      <c r="B9" s="823"/>
      <c r="C9" s="843"/>
      <c r="D9" s="193">
        <v>-15</v>
      </c>
      <c r="E9" s="306"/>
      <c r="F9" s="195">
        <f t="shared" si="1"/>
        <v>0</v>
      </c>
      <c r="G9" s="80">
        <f t="shared" si="0"/>
        <v>1946.5</v>
      </c>
      <c r="H9" s="80">
        <f>J9*0.9</f>
        <v>2061</v>
      </c>
      <c r="I9" s="80">
        <f>J9*0.95</f>
        <v>2175.5</v>
      </c>
      <c r="J9" s="78">
        <v>2290</v>
      </c>
      <c r="K9" s="168">
        <f>J9*1.4</f>
        <v>3206</v>
      </c>
      <c r="L9" s="170"/>
      <c r="M9" s="170"/>
      <c r="N9" s="831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</row>
    <row r="10" spans="1:255" s="62" customFormat="1" ht="34.9" customHeight="1" thickBot="1" x14ac:dyDescent="0.25">
      <c r="A10" s="788"/>
      <c r="B10" s="823"/>
      <c r="C10" s="843"/>
      <c r="D10" s="193">
        <v>-20</v>
      </c>
      <c r="E10" s="306"/>
      <c r="F10" s="195">
        <f t="shared" si="1"/>
        <v>0</v>
      </c>
      <c r="G10" s="80">
        <f t="shared" si="0"/>
        <v>2057</v>
      </c>
      <c r="H10" s="80">
        <f t="shared" ref="H10:H11" si="2">J10*0.9</f>
        <v>2178</v>
      </c>
      <c r="I10" s="80">
        <f t="shared" ref="I10:I11" si="3">J10*0.95</f>
        <v>2299</v>
      </c>
      <c r="J10" s="77">
        <v>2420</v>
      </c>
      <c r="K10" s="168">
        <f t="shared" ref="K10:K11" si="4">J10*1.4</f>
        <v>3388</v>
      </c>
      <c r="L10" s="170"/>
      <c r="M10" s="170"/>
      <c r="N10" s="831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0"/>
      <c r="FE10" s="60"/>
      <c r="FF10" s="60"/>
      <c r="FG10" s="60"/>
      <c r="FH10" s="60"/>
      <c r="FI10" s="60"/>
      <c r="FJ10" s="60"/>
      <c r="FK10" s="60"/>
      <c r="FL10" s="60"/>
      <c r="FM10" s="60"/>
      <c r="FN10" s="60"/>
      <c r="FO10" s="60"/>
      <c r="FP10" s="60"/>
      <c r="FQ10" s="60"/>
      <c r="FR10" s="60"/>
      <c r="FS10" s="60"/>
      <c r="FT10" s="60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</row>
    <row r="11" spans="1:255" s="62" customFormat="1" ht="34.9" customHeight="1" thickBot="1" x14ac:dyDescent="0.25">
      <c r="A11" s="788"/>
      <c r="B11" s="823"/>
      <c r="C11" s="843"/>
      <c r="D11" s="305">
        <v>-25</v>
      </c>
      <c r="E11" s="414"/>
      <c r="F11" s="415">
        <f t="shared" si="1"/>
        <v>0</v>
      </c>
      <c r="G11" s="400">
        <f t="shared" si="0"/>
        <v>2133.5</v>
      </c>
      <c r="H11" s="400">
        <f t="shared" si="2"/>
        <v>2259</v>
      </c>
      <c r="I11" s="400">
        <f t="shared" si="3"/>
        <v>2384.5</v>
      </c>
      <c r="J11" s="398">
        <v>2510</v>
      </c>
      <c r="K11" s="401">
        <f t="shared" si="4"/>
        <v>3514</v>
      </c>
      <c r="L11" s="167"/>
      <c r="M11" s="167"/>
      <c r="N11" s="831"/>
      <c r="O11" s="83"/>
      <c r="P11" s="84"/>
      <c r="Q11" s="84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0"/>
      <c r="FE11" s="60"/>
      <c r="FF11" s="60"/>
      <c r="FG11" s="60"/>
      <c r="FH11" s="60"/>
      <c r="FI11" s="60"/>
      <c r="FJ11" s="60"/>
      <c r="FK11" s="60"/>
      <c r="FL11" s="60"/>
      <c r="FM11" s="60"/>
      <c r="FN11" s="60"/>
      <c r="FO11" s="60"/>
      <c r="FP11" s="60"/>
      <c r="FQ11" s="60"/>
      <c r="FR11" s="60"/>
      <c r="FS11" s="60"/>
      <c r="FT11" s="60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</row>
    <row r="12" spans="1:255" s="62" customFormat="1" ht="34.9" customHeight="1" thickBot="1" x14ac:dyDescent="0.25">
      <c r="A12" s="814"/>
      <c r="B12" s="826" t="s">
        <v>255</v>
      </c>
      <c r="C12" s="842" t="s">
        <v>256</v>
      </c>
      <c r="D12" s="161">
        <v>-5</v>
      </c>
      <c r="E12" s="402"/>
      <c r="F12" s="163">
        <f>E12*J12</f>
        <v>0</v>
      </c>
      <c r="G12" s="142">
        <f t="shared" ref="G12:G46" si="5">J12*0.85</f>
        <v>1759.5</v>
      </c>
      <c r="H12" s="142">
        <f>J12*0.9</f>
        <v>1863</v>
      </c>
      <c r="I12" s="142">
        <f>J12*0.95</f>
        <v>1966.5</v>
      </c>
      <c r="J12" s="164">
        <v>2070</v>
      </c>
      <c r="K12" s="172">
        <f>J12*1.4</f>
        <v>2898</v>
      </c>
      <c r="L12" s="177"/>
      <c r="M12" s="177"/>
      <c r="N12" s="831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</row>
    <row r="13" spans="1:255" s="62" customFormat="1" ht="34.9" customHeight="1" thickBot="1" x14ac:dyDescent="0.25">
      <c r="A13" s="788"/>
      <c r="B13" s="823"/>
      <c r="C13" s="843"/>
      <c r="D13" s="79">
        <v>-10</v>
      </c>
      <c r="E13" s="301"/>
      <c r="F13" s="82">
        <f t="shared" ref="F13" si="6">E13*J13</f>
        <v>0</v>
      </c>
      <c r="G13" s="80">
        <f t="shared" ref="G13" si="7">J13*0.85</f>
        <v>1870</v>
      </c>
      <c r="H13" s="80">
        <f>J13*0.9</f>
        <v>1980</v>
      </c>
      <c r="I13" s="80">
        <f>J13*0.95</f>
        <v>2090</v>
      </c>
      <c r="J13" s="78">
        <v>2200</v>
      </c>
      <c r="K13" s="168">
        <f>J13*1.4</f>
        <v>3080</v>
      </c>
      <c r="L13" s="170"/>
      <c r="M13" s="170"/>
      <c r="N13" s="831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0"/>
      <c r="FE13" s="60"/>
      <c r="FF13" s="60"/>
      <c r="FG13" s="60"/>
      <c r="FH13" s="60"/>
      <c r="FI13" s="60"/>
      <c r="FJ13" s="60"/>
      <c r="FK13" s="60"/>
      <c r="FL13" s="60"/>
      <c r="FM13" s="60"/>
      <c r="FN13" s="60"/>
      <c r="FO13" s="60"/>
      <c r="FP13" s="60"/>
      <c r="FQ13" s="60"/>
      <c r="FR13" s="60"/>
      <c r="FS13" s="60"/>
      <c r="FT13" s="60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</row>
    <row r="14" spans="1:255" s="62" customFormat="1" ht="34.9" customHeight="1" thickBot="1" x14ac:dyDescent="0.25">
      <c r="A14" s="788"/>
      <c r="B14" s="823"/>
      <c r="C14" s="843"/>
      <c r="D14" s="79">
        <v>-15</v>
      </c>
      <c r="E14" s="301"/>
      <c r="F14" s="82">
        <f t="shared" ref="F14:F27" si="8">E14*J14</f>
        <v>0</v>
      </c>
      <c r="G14" s="80">
        <f t="shared" si="5"/>
        <v>1946.5</v>
      </c>
      <c r="H14" s="80">
        <f>J14*0.9</f>
        <v>2061</v>
      </c>
      <c r="I14" s="80">
        <f>J14*0.95</f>
        <v>2175.5</v>
      </c>
      <c r="J14" s="78">
        <v>2290</v>
      </c>
      <c r="K14" s="168">
        <f>J14*1.4</f>
        <v>3206</v>
      </c>
      <c r="L14" s="170"/>
      <c r="M14" s="170"/>
      <c r="N14" s="831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0"/>
      <c r="FE14" s="60"/>
      <c r="FF14" s="60"/>
      <c r="FG14" s="60"/>
      <c r="FH14" s="60"/>
      <c r="FI14" s="60"/>
      <c r="FJ14" s="60"/>
      <c r="FK14" s="60"/>
      <c r="FL14" s="60"/>
      <c r="FM14" s="60"/>
      <c r="FN14" s="60"/>
      <c r="FO14" s="60"/>
      <c r="FP14" s="60"/>
      <c r="FQ14" s="60"/>
      <c r="FR14" s="60"/>
      <c r="FS14" s="60"/>
      <c r="FT14" s="60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</row>
    <row r="15" spans="1:255" s="62" customFormat="1" ht="34.9" customHeight="1" thickBot="1" x14ac:dyDescent="0.25">
      <c r="A15" s="788"/>
      <c r="B15" s="823"/>
      <c r="C15" s="843"/>
      <c r="D15" s="79">
        <v>-20</v>
      </c>
      <c r="E15" s="301"/>
      <c r="F15" s="82">
        <f t="shared" si="8"/>
        <v>0</v>
      </c>
      <c r="G15" s="80">
        <f t="shared" si="5"/>
        <v>2057</v>
      </c>
      <c r="H15" s="80">
        <f t="shared" ref="H15:H46" si="9">J15*0.9</f>
        <v>2178</v>
      </c>
      <c r="I15" s="80">
        <f t="shared" ref="I15:I46" si="10">J15*0.95</f>
        <v>2299</v>
      </c>
      <c r="J15" s="77">
        <v>2420</v>
      </c>
      <c r="K15" s="168">
        <f t="shared" ref="K15:K46" si="11">J15*1.4</f>
        <v>3388</v>
      </c>
      <c r="L15" s="170"/>
      <c r="M15" s="170"/>
      <c r="N15" s="831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0"/>
      <c r="FE15" s="60"/>
      <c r="FF15" s="60"/>
      <c r="FG15" s="60"/>
      <c r="FH15" s="60"/>
      <c r="FI15" s="60"/>
      <c r="FJ15" s="60"/>
      <c r="FK15" s="60"/>
      <c r="FL15" s="60"/>
      <c r="FM15" s="60"/>
      <c r="FN15" s="60"/>
      <c r="FO15" s="60"/>
      <c r="FP15" s="60"/>
      <c r="FQ15" s="60"/>
      <c r="FR15" s="60"/>
      <c r="FS15" s="60"/>
      <c r="FT15" s="60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</row>
    <row r="16" spans="1:255" s="62" customFormat="1" ht="34.9" customHeight="1" thickBot="1" x14ac:dyDescent="0.25">
      <c r="A16" s="789"/>
      <c r="B16" s="827"/>
      <c r="C16" s="844"/>
      <c r="D16" s="469">
        <v>-25</v>
      </c>
      <c r="E16" s="490"/>
      <c r="F16" s="489">
        <f t="shared" si="8"/>
        <v>0</v>
      </c>
      <c r="G16" s="166">
        <f t="shared" si="5"/>
        <v>2133.5</v>
      </c>
      <c r="H16" s="166">
        <f t="shared" si="9"/>
        <v>2259</v>
      </c>
      <c r="I16" s="166">
        <f t="shared" si="10"/>
        <v>2384.5</v>
      </c>
      <c r="J16" s="180">
        <v>2510</v>
      </c>
      <c r="K16" s="169">
        <f t="shared" si="11"/>
        <v>3514</v>
      </c>
      <c r="L16" s="171"/>
      <c r="M16" s="171"/>
      <c r="N16" s="831"/>
      <c r="O16" s="83"/>
      <c r="P16" s="84"/>
      <c r="Q16" s="84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0"/>
      <c r="FE16" s="60"/>
      <c r="FF16" s="60"/>
      <c r="FG16" s="60"/>
      <c r="FH16" s="60"/>
      <c r="FI16" s="60"/>
      <c r="FJ16" s="60"/>
      <c r="FK16" s="60"/>
      <c r="FL16" s="60"/>
      <c r="FM16" s="60"/>
      <c r="FN16" s="60"/>
      <c r="FO16" s="60"/>
      <c r="FP16" s="60"/>
      <c r="FQ16" s="60"/>
      <c r="FR16" s="60"/>
      <c r="FS16" s="60"/>
      <c r="FT16" s="60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</row>
    <row r="17" spans="1:255" s="62" customFormat="1" ht="34.9" customHeight="1" thickBot="1" x14ac:dyDescent="0.25">
      <c r="A17" s="814"/>
      <c r="B17" s="826" t="s">
        <v>255</v>
      </c>
      <c r="C17" s="855" t="s">
        <v>296</v>
      </c>
      <c r="D17" s="161">
        <v>-5</v>
      </c>
      <c r="E17" s="162"/>
      <c r="F17" s="163">
        <f>E17*J17</f>
        <v>0</v>
      </c>
      <c r="G17" s="142">
        <f t="shared" ref="G17:G21" si="12">J17*0.85</f>
        <v>1759.5</v>
      </c>
      <c r="H17" s="142">
        <f t="shared" ref="H17:H21" si="13">J17*0.9</f>
        <v>1863</v>
      </c>
      <c r="I17" s="142">
        <f t="shared" ref="I17:I21" si="14">J17*0.95</f>
        <v>1966.5</v>
      </c>
      <c r="J17" s="164">
        <v>2070</v>
      </c>
      <c r="K17" s="172">
        <f t="shared" ref="K17:K21" si="15">J17*1.4</f>
        <v>2898</v>
      </c>
      <c r="L17" s="177"/>
      <c r="M17" s="174"/>
      <c r="N17" s="831"/>
      <c r="O17" s="83"/>
      <c r="P17" s="84"/>
      <c r="Q17" s="84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0"/>
      <c r="FE17" s="60"/>
      <c r="FF17" s="60"/>
      <c r="FG17" s="60"/>
      <c r="FH17" s="60"/>
      <c r="FI17" s="60"/>
      <c r="FJ17" s="60"/>
      <c r="FK17" s="60"/>
      <c r="FL17" s="60"/>
      <c r="FM17" s="60"/>
      <c r="FN17" s="60"/>
      <c r="FO17" s="60"/>
      <c r="FP17" s="60"/>
      <c r="FQ17" s="60"/>
      <c r="FR17" s="60"/>
      <c r="FS17" s="60"/>
      <c r="FT17" s="60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</row>
    <row r="18" spans="1:255" s="62" customFormat="1" ht="34.9" customHeight="1" thickBot="1" x14ac:dyDescent="0.25">
      <c r="A18" s="788"/>
      <c r="B18" s="823"/>
      <c r="C18" s="845"/>
      <c r="D18" s="193">
        <v>-10</v>
      </c>
      <c r="E18" s="194"/>
      <c r="F18" s="195">
        <f t="shared" ref="F18:F21" si="16">E18*J18</f>
        <v>0</v>
      </c>
      <c r="G18" s="80">
        <f t="shared" si="12"/>
        <v>1870</v>
      </c>
      <c r="H18" s="80">
        <f t="shared" si="13"/>
        <v>1980</v>
      </c>
      <c r="I18" s="80">
        <f t="shared" si="14"/>
        <v>2090</v>
      </c>
      <c r="J18" s="78">
        <v>2200</v>
      </c>
      <c r="K18" s="168">
        <f t="shared" si="15"/>
        <v>3080</v>
      </c>
      <c r="L18" s="170"/>
      <c r="M18" s="175"/>
      <c r="N18" s="831"/>
      <c r="O18" s="83"/>
      <c r="P18" s="84"/>
      <c r="Q18" s="84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0"/>
      <c r="FE18" s="60"/>
      <c r="FF18" s="60"/>
      <c r="FG18" s="60"/>
      <c r="FH18" s="60"/>
      <c r="FI18" s="60"/>
      <c r="FJ18" s="60"/>
      <c r="FK18" s="60"/>
      <c r="FL18" s="60"/>
      <c r="FM18" s="60"/>
      <c r="FN18" s="60"/>
      <c r="FO18" s="60"/>
      <c r="FP18" s="60"/>
      <c r="FQ18" s="60"/>
      <c r="FR18" s="60"/>
      <c r="FS18" s="60"/>
      <c r="FT18" s="60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</row>
    <row r="19" spans="1:255" s="62" customFormat="1" ht="34.9" customHeight="1" thickBot="1" x14ac:dyDescent="0.25">
      <c r="A19" s="788"/>
      <c r="B19" s="823"/>
      <c r="C19" s="845"/>
      <c r="D19" s="193">
        <v>-15</v>
      </c>
      <c r="E19" s="194"/>
      <c r="F19" s="195">
        <f t="shared" si="16"/>
        <v>0</v>
      </c>
      <c r="G19" s="80">
        <f t="shared" si="12"/>
        <v>1946.5</v>
      </c>
      <c r="H19" s="80">
        <f t="shared" si="13"/>
        <v>2061</v>
      </c>
      <c r="I19" s="80">
        <f t="shared" si="14"/>
        <v>2175.5</v>
      </c>
      <c r="J19" s="78">
        <v>2290</v>
      </c>
      <c r="K19" s="168">
        <f t="shared" si="15"/>
        <v>3206</v>
      </c>
      <c r="L19" s="170"/>
      <c r="M19" s="175"/>
      <c r="N19" s="831"/>
      <c r="O19" s="83"/>
      <c r="P19" s="84"/>
      <c r="Q19" s="84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0"/>
      <c r="FE19" s="60"/>
      <c r="FF19" s="60"/>
      <c r="FG19" s="60"/>
      <c r="FH19" s="60"/>
      <c r="FI19" s="60"/>
      <c r="FJ19" s="60"/>
      <c r="FK19" s="60"/>
      <c r="FL19" s="60"/>
      <c r="FM19" s="60"/>
      <c r="FN19" s="60"/>
      <c r="FO19" s="60"/>
      <c r="FP19" s="60"/>
      <c r="FQ19" s="60"/>
      <c r="FR19" s="60"/>
      <c r="FS19" s="60"/>
      <c r="FT19" s="60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</row>
    <row r="20" spans="1:255" s="62" customFormat="1" ht="34.9" customHeight="1" thickBot="1" x14ac:dyDescent="0.25">
      <c r="A20" s="788"/>
      <c r="B20" s="823"/>
      <c r="C20" s="845"/>
      <c r="D20" s="193">
        <v>-20</v>
      </c>
      <c r="E20" s="194"/>
      <c r="F20" s="195">
        <f t="shared" si="16"/>
        <v>0</v>
      </c>
      <c r="G20" s="80">
        <f t="shared" si="12"/>
        <v>2057</v>
      </c>
      <c r="H20" s="80">
        <f t="shared" si="13"/>
        <v>2178</v>
      </c>
      <c r="I20" s="80">
        <f t="shared" si="14"/>
        <v>2299</v>
      </c>
      <c r="J20" s="77">
        <v>2420</v>
      </c>
      <c r="K20" s="168">
        <f t="shared" si="15"/>
        <v>3388</v>
      </c>
      <c r="L20" s="170"/>
      <c r="M20" s="175"/>
      <c r="N20" s="831"/>
      <c r="O20" s="83"/>
      <c r="P20" s="84"/>
      <c r="Q20" s="84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0"/>
      <c r="FE20" s="60"/>
      <c r="FF20" s="60"/>
      <c r="FG20" s="60"/>
      <c r="FH20" s="60"/>
      <c r="FI20" s="60"/>
      <c r="FJ20" s="60"/>
      <c r="FK20" s="60"/>
      <c r="FL20" s="60"/>
      <c r="FM20" s="60"/>
      <c r="FN20" s="60"/>
      <c r="FO20" s="60"/>
      <c r="FP20" s="60"/>
      <c r="FQ20" s="60"/>
      <c r="FR20" s="60"/>
      <c r="FS20" s="60"/>
      <c r="FT20" s="60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</row>
    <row r="21" spans="1:255" s="62" customFormat="1" ht="34.9" customHeight="1" thickBot="1" x14ac:dyDescent="0.25">
      <c r="A21" s="789"/>
      <c r="B21" s="827"/>
      <c r="C21" s="846"/>
      <c r="D21" s="196">
        <v>-25</v>
      </c>
      <c r="E21" s="197"/>
      <c r="F21" s="198">
        <f t="shared" si="16"/>
        <v>0</v>
      </c>
      <c r="G21" s="158">
        <f t="shared" si="12"/>
        <v>2133.5</v>
      </c>
      <c r="H21" s="158">
        <f t="shared" si="13"/>
        <v>2259</v>
      </c>
      <c r="I21" s="158">
        <f t="shared" si="14"/>
        <v>2384.5</v>
      </c>
      <c r="J21" s="180">
        <v>2510</v>
      </c>
      <c r="K21" s="173">
        <f t="shared" si="15"/>
        <v>3514</v>
      </c>
      <c r="L21" s="171"/>
      <c r="M21" s="176"/>
      <c r="N21" s="831"/>
      <c r="O21" s="83"/>
      <c r="P21" s="84"/>
      <c r="Q21" s="84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0"/>
      <c r="FE21" s="60"/>
      <c r="FF21" s="60"/>
      <c r="FG21" s="60"/>
      <c r="FH21" s="60"/>
      <c r="FI21" s="60"/>
      <c r="FJ21" s="60"/>
      <c r="FK21" s="60"/>
      <c r="FL21" s="60"/>
      <c r="FM21" s="60"/>
      <c r="FN21" s="60"/>
      <c r="FO21" s="60"/>
      <c r="FP21" s="60"/>
      <c r="FQ21" s="60"/>
      <c r="FR21" s="60"/>
      <c r="FS21" s="60"/>
      <c r="FT21" s="60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</row>
    <row r="22" spans="1:255" s="62" customFormat="1" ht="34.9" customHeight="1" thickBot="1" x14ac:dyDescent="0.25">
      <c r="A22" s="788"/>
      <c r="B22" s="823" t="s">
        <v>255</v>
      </c>
      <c r="C22" s="847" t="s">
        <v>363</v>
      </c>
      <c r="D22" s="302">
        <v>-5</v>
      </c>
      <c r="E22" s="303"/>
      <c r="F22" s="304">
        <f>E22*J22</f>
        <v>0</v>
      </c>
      <c r="G22" s="154">
        <f t="shared" si="5"/>
        <v>1759.5</v>
      </c>
      <c r="H22" s="154">
        <f t="shared" si="9"/>
        <v>1863</v>
      </c>
      <c r="I22" s="154">
        <f t="shared" si="10"/>
        <v>1966.5</v>
      </c>
      <c r="J22" s="155">
        <v>2070</v>
      </c>
      <c r="K22" s="178">
        <f t="shared" si="11"/>
        <v>2898</v>
      </c>
      <c r="L22" s="399"/>
      <c r="M22" s="179"/>
      <c r="N22" s="831"/>
      <c r="O22" s="83"/>
      <c r="P22" s="84"/>
      <c r="Q22" s="84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0"/>
      <c r="FE22" s="60"/>
      <c r="FF22" s="60"/>
      <c r="FG22" s="60"/>
      <c r="FH22" s="60"/>
      <c r="FI22" s="60"/>
      <c r="FJ22" s="60"/>
      <c r="FK22" s="60"/>
      <c r="FL22" s="60"/>
      <c r="FM22" s="60"/>
      <c r="FN22" s="60"/>
      <c r="FO22" s="60"/>
      <c r="FP22" s="60"/>
      <c r="FQ22" s="60"/>
      <c r="FR22" s="60"/>
      <c r="FS22" s="60"/>
      <c r="FT22" s="60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</row>
    <row r="23" spans="1:255" s="62" customFormat="1" ht="34.9" customHeight="1" thickBot="1" x14ac:dyDescent="0.25">
      <c r="A23" s="788"/>
      <c r="B23" s="823"/>
      <c r="C23" s="847"/>
      <c r="D23" s="79">
        <v>-10</v>
      </c>
      <c r="E23" s="81"/>
      <c r="F23" s="82">
        <f t="shared" ref="F23" si="17">E23*J23</f>
        <v>0</v>
      </c>
      <c r="G23" s="80">
        <f t="shared" ref="G23" si="18">J23*0.85</f>
        <v>1870</v>
      </c>
      <c r="H23" s="80">
        <f t="shared" ref="H23" si="19">J23*0.9</f>
        <v>1980</v>
      </c>
      <c r="I23" s="80">
        <f t="shared" ref="I23" si="20">J23*0.95</f>
        <v>2090</v>
      </c>
      <c r="J23" s="78">
        <v>2200</v>
      </c>
      <c r="K23" s="168">
        <f t="shared" ref="K23" si="21">J23*1.4</f>
        <v>3080</v>
      </c>
      <c r="L23" s="170"/>
      <c r="M23" s="175"/>
      <c r="N23" s="831"/>
      <c r="O23" s="83"/>
      <c r="P23" s="84"/>
      <c r="Q23" s="84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0"/>
      <c r="FE23" s="60"/>
      <c r="FF23" s="60"/>
      <c r="FG23" s="60"/>
      <c r="FH23" s="60"/>
      <c r="FI23" s="60"/>
      <c r="FJ23" s="60"/>
      <c r="FK23" s="60"/>
      <c r="FL23" s="60"/>
      <c r="FM23" s="60"/>
      <c r="FN23" s="60"/>
      <c r="FO23" s="60"/>
      <c r="FP23" s="60"/>
      <c r="FQ23" s="60"/>
      <c r="FR23" s="60"/>
      <c r="FS23" s="60"/>
      <c r="FT23" s="60"/>
      <c r="FU23" s="61"/>
      <c r="FV23" s="61"/>
      <c r="FW23" s="61"/>
      <c r="FX23" s="61"/>
      <c r="FY23" s="61"/>
      <c r="FZ23" s="61"/>
      <c r="GA23" s="61"/>
      <c r="GB23" s="61"/>
      <c r="GC23" s="61"/>
      <c r="GD23" s="61"/>
      <c r="GE23" s="61"/>
      <c r="GF23" s="61"/>
      <c r="GG23" s="61"/>
      <c r="GH23" s="61"/>
      <c r="GI23" s="61"/>
      <c r="GJ23" s="61"/>
      <c r="GK23" s="61"/>
      <c r="GL23" s="61"/>
      <c r="GM23" s="61"/>
      <c r="GN23" s="61"/>
      <c r="GO23" s="61"/>
      <c r="GP23" s="61"/>
      <c r="GQ23" s="61"/>
      <c r="GR23" s="61"/>
      <c r="GS23" s="61"/>
      <c r="GT23" s="61"/>
      <c r="GU23" s="61"/>
      <c r="GV23" s="61"/>
      <c r="GW23" s="61"/>
      <c r="GX23" s="61"/>
      <c r="GY23" s="61"/>
      <c r="GZ23" s="61"/>
      <c r="HA23" s="61"/>
      <c r="HB23" s="61"/>
      <c r="HC23" s="61"/>
      <c r="HD23" s="61"/>
      <c r="HE23" s="61"/>
      <c r="HF23" s="61"/>
      <c r="HG23" s="61"/>
      <c r="HH23" s="61"/>
      <c r="HI23" s="61"/>
      <c r="HJ23" s="61"/>
      <c r="HK23" s="61"/>
      <c r="HL23" s="61"/>
      <c r="HM23" s="61"/>
      <c r="HN23" s="61"/>
      <c r="HO23" s="61"/>
      <c r="HP23" s="61"/>
      <c r="HQ23" s="61"/>
      <c r="HR23" s="61"/>
      <c r="HS23" s="61"/>
      <c r="HT23" s="61"/>
      <c r="HU23" s="61"/>
      <c r="HV23" s="61"/>
      <c r="HW23" s="61"/>
      <c r="HX23" s="61"/>
      <c r="HY23" s="61"/>
      <c r="HZ23" s="61"/>
      <c r="IA23" s="61"/>
      <c r="IB23" s="61"/>
      <c r="IC23" s="61"/>
      <c r="ID23" s="61"/>
      <c r="IE23" s="61"/>
      <c r="IF23" s="61"/>
      <c r="IG23" s="61"/>
      <c r="IH23" s="61"/>
      <c r="II23" s="61"/>
      <c r="IJ23" s="61"/>
      <c r="IK23" s="61"/>
      <c r="IL23" s="61"/>
      <c r="IM23" s="61"/>
      <c r="IN23" s="61"/>
      <c r="IO23" s="61"/>
      <c r="IP23" s="61"/>
      <c r="IQ23" s="61"/>
      <c r="IR23" s="61"/>
      <c r="IS23" s="61"/>
      <c r="IT23" s="61"/>
      <c r="IU23" s="61"/>
    </row>
    <row r="24" spans="1:255" s="62" customFormat="1" ht="34.9" customHeight="1" thickBot="1" x14ac:dyDescent="0.25">
      <c r="A24" s="788"/>
      <c r="B24" s="823"/>
      <c r="C24" s="847"/>
      <c r="D24" s="79">
        <v>-15</v>
      </c>
      <c r="E24" s="81"/>
      <c r="F24" s="82">
        <f t="shared" si="8"/>
        <v>0</v>
      </c>
      <c r="G24" s="80">
        <f t="shared" si="5"/>
        <v>1946.5</v>
      </c>
      <c r="H24" s="80">
        <f t="shared" si="9"/>
        <v>2061</v>
      </c>
      <c r="I24" s="80">
        <f t="shared" si="10"/>
        <v>2175.5</v>
      </c>
      <c r="J24" s="78">
        <v>2290</v>
      </c>
      <c r="K24" s="168">
        <f t="shared" si="11"/>
        <v>3206</v>
      </c>
      <c r="L24" s="170"/>
      <c r="M24" s="175"/>
      <c r="N24" s="831"/>
      <c r="O24" s="83"/>
      <c r="P24" s="84"/>
      <c r="Q24" s="84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0"/>
      <c r="FE24" s="60"/>
      <c r="FF24" s="60"/>
      <c r="FG24" s="60"/>
      <c r="FH24" s="60"/>
      <c r="FI24" s="60"/>
      <c r="FJ24" s="60"/>
      <c r="FK24" s="60"/>
      <c r="FL24" s="60"/>
      <c r="FM24" s="60"/>
      <c r="FN24" s="60"/>
      <c r="FO24" s="60"/>
      <c r="FP24" s="60"/>
      <c r="FQ24" s="60"/>
      <c r="FR24" s="60"/>
      <c r="FS24" s="60"/>
      <c r="FT24" s="60"/>
      <c r="FU24" s="61"/>
      <c r="FV24" s="61"/>
      <c r="FW24" s="61"/>
      <c r="FX24" s="61"/>
      <c r="FY24" s="61"/>
      <c r="FZ24" s="61"/>
      <c r="GA24" s="61"/>
      <c r="GB24" s="61"/>
      <c r="GC24" s="61"/>
      <c r="GD24" s="61"/>
      <c r="GE24" s="61"/>
      <c r="GF24" s="61"/>
      <c r="GG24" s="61"/>
      <c r="GH24" s="61"/>
      <c r="GI24" s="61"/>
      <c r="GJ24" s="61"/>
      <c r="GK24" s="61"/>
      <c r="GL24" s="61"/>
      <c r="GM24" s="61"/>
      <c r="GN24" s="61"/>
      <c r="GO24" s="61"/>
      <c r="GP24" s="61"/>
      <c r="GQ24" s="61"/>
      <c r="GR24" s="61"/>
      <c r="GS24" s="61"/>
      <c r="GT24" s="61"/>
      <c r="GU24" s="61"/>
      <c r="GV24" s="61"/>
      <c r="GW24" s="61"/>
      <c r="GX24" s="61"/>
      <c r="GY24" s="61"/>
      <c r="GZ24" s="61"/>
      <c r="HA24" s="61"/>
      <c r="HB24" s="61"/>
      <c r="HC24" s="61"/>
      <c r="HD24" s="61"/>
      <c r="HE24" s="61"/>
      <c r="HF24" s="61"/>
      <c r="HG24" s="61"/>
      <c r="HH24" s="61"/>
      <c r="HI24" s="61"/>
      <c r="HJ24" s="61"/>
      <c r="HK24" s="61"/>
      <c r="HL24" s="61"/>
      <c r="HM24" s="61"/>
      <c r="HN24" s="61"/>
      <c r="HO24" s="61"/>
      <c r="HP24" s="61"/>
      <c r="HQ24" s="61"/>
      <c r="HR24" s="61"/>
      <c r="HS24" s="61"/>
      <c r="HT24" s="61"/>
      <c r="HU24" s="61"/>
      <c r="HV24" s="61"/>
      <c r="HW24" s="61"/>
      <c r="HX24" s="61"/>
      <c r="HY24" s="61"/>
      <c r="HZ24" s="61"/>
      <c r="IA24" s="61"/>
      <c r="IB24" s="61"/>
      <c r="IC24" s="61"/>
      <c r="ID24" s="61"/>
      <c r="IE24" s="61"/>
      <c r="IF24" s="61"/>
      <c r="IG24" s="61"/>
      <c r="IH24" s="61"/>
      <c r="II24" s="61"/>
      <c r="IJ24" s="61"/>
      <c r="IK24" s="61"/>
      <c r="IL24" s="61"/>
      <c r="IM24" s="61"/>
      <c r="IN24" s="61"/>
      <c r="IO24" s="61"/>
      <c r="IP24" s="61"/>
      <c r="IQ24" s="61"/>
      <c r="IR24" s="61"/>
      <c r="IS24" s="61"/>
      <c r="IT24" s="61"/>
      <c r="IU24" s="61"/>
    </row>
    <row r="25" spans="1:255" s="62" customFormat="1" ht="34.9" customHeight="1" thickBot="1" x14ac:dyDescent="0.25">
      <c r="A25" s="788"/>
      <c r="B25" s="823"/>
      <c r="C25" s="847"/>
      <c r="D25" s="79">
        <v>-20</v>
      </c>
      <c r="E25" s="81"/>
      <c r="F25" s="82">
        <f t="shared" si="8"/>
        <v>0</v>
      </c>
      <c r="G25" s="80">
        <f t="shared" si="5"/>
        <v>2057</v>
      </c>
      <c r="H25" s="80">
        <f t="shared" si="9"/>
        <v>2178</v>
      </c>
      <c r="I25" s="80">
        <f t="shared" si="10"/>
        <v>2299</v>
      </c>
      <c r="J25" s="77">
        <v>2420</v>
      </c>
      <c r="K25" s="168">
        <f t="shared" si="11"/>
        <v>3388</v>
      </c>
      <c r="L25" s="170"/>
      <c r="M25" s="175"/>
      <c r="N25" s="831"/>
      <c r="O25" s="83"/>
      <c r="P25" s="84"/>
      <c r="Q25" s="84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0"/>
      <c r="FE25" s="60"/>
      <c r="FF25" s="60"/>
      <c r="FG25" s="60"/>
      <c r="FH25" s="60"/>
      <c r="FI25" s="60"/>
      <c r="FJ25" s="60"/>
      <c r="FK25" s="60"/>
      <c r="FL25" s="60"/>
      <c r="FM25" s="60"/>
      <c r="FN25" s="60"/>
      <c r="FO25" s="60"/>
      <c r="FP25" s="60"/>
      <c r="FQ25" s="60"/>
      <c r="FR25" s="60"/>
      <c r="FS25" s="60"/>
      <c r="FT25" s="60"/>
      <c r="FU25" s="61"/>
      <c r="FV25" s="61"/>
      <c r="FW25" s="61"/>
      <c r="FX25" s="61"/>
      <c r="FY25" s="61"/>
      <c r="FZ25" s="61"/>
      <c r="GA25" s="61"/>
      <c r="GB25" s="61"/>
      <c r="GC25" s="61"/>
      <c r="GD25" s="61"/>
      <c r="GE25" s="61"/>
      <c r="GF25" s="61"/>
      <c r="GG25" s="61"/>
      <c r="GH25" s="61"/>
      <c r="GI25" s="61"/>
      <c r="GJ25" s="61"/>
      <c r="GK25" s="61"/>
      <c r="GL25" s="61"/>
      <c r="GM25" s="61"/>
      <c r="GN25" s="61"/>
      <c r="GO25" s="61"/>
      <c r="GP25" s="61"/>
      <c r="GQ25" s="61"/>
      <c r="GR25" s="61"/>
      <c r="GS25" s="61"/>
      <c r="GT25" s="61"/>
      <c r="GU25" s="61"/>
      <c r="GV25" s="61"/>
      <c r="GW25" s="61"/>
      <c r="GX25" s="61"/>
      <c r="GY25" s="61"/>
      <c r="GZ25" s="61"/>
      <c r="HA25" s="61"/>
      <c r="HB25" s="61"/>
      <c r="HC25" s="61"/>
      <c r="HD25" s="61"/>
      <c r="HE25" s="61"/>
      <c r="HF25" s="61"/>
      <c r="HG25" s="61"/>
      <c r="HH25" s="61"/>
      <c r="HI25" s="61"/>
      <c r="HJ25" s="61"/>
      <c r="HK25" s="61"/>
      <c r="HL25" s="61"/>
      <c r="HM25" s="61"/>
      <c r="HN25" s="61"/>
      <c r="HO25" s="61"/>
      <c r="HP25" s="61"/>
      <c r="HQ25" s="61"/>
      <c r="HR25" s="61"/>
      <c r="HS25" s="61"/>
      <c r="HT25" s="61"/>
      <c r="HU25" s="61"/>
      <c r="HV25" s="61"/>
      <c r="HW25" s="61"/>
      <c r="HX25" s="61"/>
      <c r="HY25" s="61"/>
      <c r="HZ25" s="61"/>
      <c r="IA25" s="61"/>
      <c r="IB25" s="61"/>
      <c r="IC25" s="61"/>
      <c r="ID25" s="61"/>
      <c r="IE25" s="61"/>
      <c r="IF25" s="61"/>
      <c r="IG25" s="61"/>
      <c r="IH25" s="61"/>
      <c r="II25" s="61"/>
      <c r="IJ25" s="61"/>
      <c r="IK25" s="61"/>
      <c r="IL25" s="61"/>
      <c r="IM25" s="61"/>
      <c r="IN25" s="61"/>
      <c r="IO25" s="61"/>
      <c r="IP25" s="61"/>
      <c r="IQ25" s="61"/>
      <c r="IR25" s="61"/>
      <c r="IS25" s="61"/>
      <c r="IT25" s="61"/>
      <c r="IU25" s="61"/>
    </row>
    <row r="26" spans="1:255" s="62" customFormat="1" ht="34.9" customHeight="1" thickBot="1" x14ac:dyDescent="0.25">
      <c r="A26" s="788"/>
      <c r="B26" s="823"/>
      <c r="C26" s="847"/>
      <c r="D26" s="419">
        <v>-25</v>
      </c>
      <c r="E26" s="421"/>
      <c r="F26" s="420">
        <f t="shared" si="8"/>
        <v>0</v>
      </c>
      <c r="G26" s="139">
        <f t="shared" si="5"/>
        <v>2133.5</v>
      </c>
      <c r="H26" s="139">
        <f t="shared" si="9"/>
        <v>2259</v>
      </c>
      <c r="I26" s="139">
        <f t="shared" si="10"/>
        <v>2384.5</v>
      </c>
      <c r="J26" s="398">
        <v>2510</v>
      </c>
      <c r="K26" s="298">
        <f t="shared" si="11"/>
        <v>3514</v>
      </c>
      <c r="L26" s="167"/>
      <c r="M26" s="299"/>
      <c r="N26" s="831"/>
      <c r="O26" s="83"/>
      <c r="P26" s="84"/>
      <c r="Q26" s="84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0"/>
      <c r="FE26" s="60"/>
      <c r="FF26" s="60"/>
      <c r="FG26" s="60"/>
      <c r="FH26" s="60"/>
      <c r="FI26" s="60"/>
      <c r="FJ26" s="60"/>
      <c r="FK26" s="60"/>
      <c r="FL26" s="60"/>
      <c r="FM26" s="60"/>
      <c r="FN26" s="60"/>
      <c r="FO26" s="60"/>
      <c r="FP26" s="60"/>
      <c r="FQ26" s="60"/>
      <c r="FR26" s="60"/>
      <c r="FS26" s="60"/>
      <c r="FT26" s="60"/>
      <c r="FU26" s="61"/>
      <c r="FV26" s="61"/>
      <c r="FW26" s="61"/>
      <c r="FX26" s="61"/>
      <c r="FY26" s="61"/>
      <c r="FZ26" s="61"/>
      <c r="GA26" s="61"/>
      <c r="GB26" s="61"/>
      <c r="GC26" s="61"/>
      <c r="GD26" s="61"/>
      <c r="GE26" s="61"/>
      <c r="GF26" s="61"/>
      <c r="GG26" s="61"/>
      <c r="GH26" s="61"/>
      <c r="GI26" s="61"/>
      <c r="GJ26" s="61"/>
      <c r="GK26" s="61"/>
      <c r="GL26" s="61"/>
      <c r="GM26" s="61"/>
      <c r="GN26" s="61"/>
      <c r="GO26" s="61"/>
      <c r="GP26" s="61"/>
      <c r="GQ26" s="61"/>
      <c r="GR26" s="61"/>
      <c r="GS26" s="61"/>
      <c r="GT26" s="61"/>
      <c r="GU26" s="61"/>
      <c r="GV26" s="61"/>
      <c r="GW26" s="61"/>
      <c r="GX26" s="61"/>
      <c r="GY26" s="61"/>
      <c r="GZ26" s="61"/>
      <c r="HA26" s="61"/>
      <c r="HB26" s="61"/>
      <c r="HC26" s="61"/>
      <c r="HD26" s="61"/>
      <c r="HE26" s="61"/>
      <c r="HF26" s="61"/>
      <c r="HG26" s="61"/>
      <c r="HH26" s="61"/>
      <c r="HI26" s="61"/>
      <c r="HJ26" s="61"/>
      <c r="HK26" s="61"/>
      <c r="HL26" s="61"/>
      <c r="HM26" s="61"/>
      <c r="HN26" s="61"/>
      <c r="HO26" s="61"/>
      <c r="HP26" s="61"/>
      <c r="HQ26" s="61"/>
      <c r="HR26" s="61"/>
      <c r="HS26" s="61"/>
      <c r="HT26" s="61"/>
      <c r="HU26" s="61"/>
      <c r="HV26" s="61"/>
      <c r="HW26" s="61"/>
      <c r="HX26" s="61"/>
      <c r="HY26" s="61"/>
      <c r="HZ26" s="61"/>
      <c r="IA26" s="61"/>
      <c r="IB26" s="61"/>
      <c r="IC26" s="61"/>
      <c r="ID26" s="61"/>
      <c r="IE26" s="61"/>
      <c r="IF26" s="61"/>
      <c r="IG26" s="61"/>
      <c r="IH26" s="61"/>
      <c r="II26" s="61"/>
      <c r="IJ26" s="61"/>
      <c r="IK26" s="61"/>
      <c r="IL26" s="61"/>
      <c r="IM26" s="61"/>
      <c r="IN26" s="61"/>
      <c r="IO26" s="61"/>
      <c r="IP26" s="61"/>
      <c r="IQ26" s="61"/>
      <c r="IR26" s="61"/>
      <c r="IS26" s="61"/>
      <c r="IT26" s="61"/>
      <c r="IU26" s="61"/>
    </row>
    <row r="27" spans="1:255" s="62" customFormat="1" ht="34.9" customHeight="1" thickBot="1" x14ac:dyDescent="0.25">
      <c r="A27" s="814"/>
      <c r="B27" s="826" t="s">
        <v>255</v>
      </c>
      <c r="C27" s="855" t="s">
        <v>257</v>
      </c>
      <c r="D27" s="199">
        <v>-15</v>
      </c>
      <c r="E27" s="200"/>
      <c r="F27" s="201">
        <f t="shared" si="8"/>
        <v>0</v>
      </c>
      <c r="G27" s="142">
        <f t="shared" si="5"/>
        <v>1946.5</v>
      </c>
      <c r="H27" s="142">
        <f t="shared" si="9"/>
        <v>2061</v>
      </c>
      <c r="I27" s="142">
        <f t="shared" si="10"/>
        <v>2175.5</v>
      </c>
      <c r="J27" s="164">
        <v>2290</v>
      </c>
      <c r="K27" s="172">
        <f t="shared" si="11"/>
        <v>3206</v>
      </c>
      <c r="L27" s="177"/>
      <c r="M27" s="174"/>
      <c r="N27" s="831"/>
      <c r="O27" s="83"/>
      <c r="P27" s="84"/>
      <c r="Q27" s="84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0"/>
      <c r="FE27" s="60"/>
      <c r="FF27" s="60"/>
      <c r="FG27" s="60"/>
      <c r="FH27" s="60"/>
      <c r="FI27" s="60"/>
      <c r="FJ27" s="60"/>
      <c r="FK27" s="60"/>
      <c r="FL27" s="60"/>
      <c r="FM27" s="60"/>
      <c r="FN27" s="60"/>
      <c r="FO27" s="60"/>
      <c r="FP27" s="60"/>
      <c r="FQ27" s="60"/>
      <c r="FR27" s="60"/>
      <c r="FS27" s="60"/>
      <c r="FT27" s="60"/>
      <c r="FU27" s="61"/>
      <c r="FV27" s="61"/>
      <c r="FW27" s="61"/>
      <c r="FX27" s="61"/>
      <c r="FY27" s="61"/>
      <c r="FZ27" s="61"/>
      <c r="GA27" s="61"/>
      <c r="GB27" s="61"/>
      <c r="GC27" s="61"/>
      <c r="GD27" s="61"/>
      <c r="GE27" s="61"/>
      <c r="GF27" s="61"/>
      <c r="GG27" s="61"/>
      <c r="GH27" s="61"/>
      <c r="GI27" s="61"/>
      <c r="GJ27" s="61"/>
      <c r="GK27" s="61"/>
      <c r="GL27" s="61"/>
      <c r="GM27" s="61"/>
      <c r="GN27" s="61"/>
      <c r="GO27" s="61"/>
      <c r="GP27" s="61"/>
      <c r="GQ27" s="61"/>
      <c r="GR27" s="61"/>
      <c r="GS27" s="61"/>
      <c r="GT27" s="61"/>
      <c r="GU27" s="61"/>
      <c r="GV27" s="61"/>
      <c r="GW27" s="61"/>
      <c r="GX27" s="61"/>
      <c r="GY27" s="61"/>
      <c r="GZ27" s="61"/>
      <c r="HA27" s="61"/>
      <c r="HB27" s="61"/>
      <c r="HC27" s="61"/>
      <c r="HD27" s="61"/>
      <c r="HE27" s="61"/>
      <c r="HF27" s="61"/>
      <c r="HG27" s="61"/>
      <c r="HH27" s="61"/>
      <c r="HI27" s="61"/>
      <c r="HJ27" s="61"/>
      <c r="HK27" s="61"/>
      <c r="HL27" s="61"/>
      <c r="HM27" s="61"/>
      <c r="HN27" s="61"/>
      <c r="HO27" s="61"/>
      <c r="HP27" s="61"/>
      <c r="HQ27" s="61"/>
      <c r="HR27" s="61"/>
      <c r="HS27" s="61"/>
      <c r="HT27" s="61"/>
      <c r="HU27" s="61"/>
      <c r="HV27" s="61"/>
      <c r="HW27" s="61"/>
      <c r="HX27" s="61"/>
      <c r="HY27" s="61"/>
      <c r="HZ27" s="61"/>
      <c r="IA27" s="61"/>
      <c r="IB27" s="61"/>
      <c r="IC27" s="61"/>
      <c r="ID27" s="61"/>
      <c r="IE27" s="61"/>
      <c r="IF27" s="61"/>
      <c r="IG27" s="61"/>
      <c r="IH27" s="61"/>
      <c r="II27" s="61"/>
      <c r="IJ27" s="61"/>
      <c r="IK27" s="61"/>
      <c r="IL27" s="61"/>
      <c r="IM27" s="61"/>
      <c r="IN27" s="61"/>
      <c r="IO27" s="61"/>
      <c r="IP27" s="61"/>
      <c r="IQ27" s="61"/>
      <c r="IR27" s="61"/>
      <c r="IS27" s="61"/>
      <c r="IT27" s="61"/>
      <c r="IU27" s="61"/>
    </row>
    <row r="28" spans="1:255" s="62" customFormat="1" ht="34.9" customHeight="1" thickBot="1" x14ac:dyDescent="0.25">
      <c r="A28" s="788"/>
      <c r="B28" s="823"/>
      <c r="C28" s="845"/>
      <c r="D28" s="193">
        <v>-20</v>
      </c>
      <c r="E28" s="194"/>
      <c r="F28" s="195">
        <f t="shared" ref="F28:F29" si="22">E28*J28</f>
        <v>0</v>
      </c>
      <c r="G28" s="80">
        <f t="shared" si="5"/>
        <v>2057</v>
      </c>
      <c r="H28" s="80">
        <f t="shared" si="9"/>
        <v>2178</v>
      </c>
      <c r="I28" s="80">
        <f t="shared" si="10"/>
        <v>2299</v>
      </c>
      <c r="J28" s="77">
        <v>2420</v>
      </c>
      <c r="K28" s="168">
        <f t="shared" si="11"/>
        <v>3388</v>
      </c>
      <c r="L28" s="170"/>
      <c r="M28" s="175"/>
      <c r="N28" s="831"/>
      <c r="O28" s="83"/>
      <c r="P28" s="84"/>
      <c r="Q28" s="84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0"/>
      <c r="FE28" s="60"/>
      <c r="FF28" s="60"/>
      <c r="FG28" s="60"/>
      <c r="FH28" s="60"/>
      <c r="FI28" s="60"/>
      <c r="FJ28" s="60"/>
      <c r="FK28" s="60"/>
      <c r="FL28" s="60"/>
      <c r="FM28" s="60"/>
      <c r="FN28" s="60"/>
      <c r="FO28" s="60"/>
      <c r="FP28" s="60"/>
      <c r="FQ28" s="60"/>
      <c r="FR28" s="60"/>
      <c r="FS28" s="60"/>
      <c r="FT28" s="60"/>
      <c r="FU28" s="61"/>
      <c r="FV28" s="61"/>
      <c r="FW28" s="61"/>
      <c r="FX28" s="61"/>
      <c r="FY28" s="61"/>
      <c r="FZ28" s="61"/>
      <c r="GA28" s="61"/>
      <c r="GB28" s="61"/>
      <c r="GC28" s="61"/>
      <c r="GD28" s="61"/>
      <c r="GE28" s="61"/>
      <c r="GF28" s="61"/>
      <c r="GG28" s="61"/>
      <c r="GH28" s="61"/>
      <c r="GI28" s="61"/>
      <c r="GJ28" s="61"/>
      <c r="GK28" s="61"/>
      <c r="GL28" s="61"/>
      <c r="GM28" s="61"/>
      <c r="GN28" s="61"/>
      <c r="GO28" s="61"/>
      <c r="GP28" s="61"/>
      <c r="GQ28" s="61"/>
      <c r="GR28" s="61"/>
      <c r="GS28" s="61"/>
      <c r="GT28" s="61"/>
      <c r="GU28" s="61"/>
      <c r="GV28" s="61"/>
      <c r="GW28" s="61"/>
      <c r="GX28" s="61"/>
      <c r="GY28" s="61"/>
      <c r="GZ28" s="61"/>
      <c r="HA28" s="61"/>
      <c r="HB28" s="61"/>
      <c r="HC28" s="61"/>
      <c r="HD28" s="61"/>
      <c r="HE28" s="61"/>
      <c r="HF28" s="61"/>
      <c r="HG28" s="61"/>
      <c r="HH28" s="61"/>
      <c r="HI28" s="61"/>
      <c r="HJ28" s="61"/>
      <c r="HK28" s="61"/>
      <c r="HL28" s="61"/>
      <c r="HM28" s="61"/>
      <c r="HN28" s="61"/>
      <c r="HO28" s="61"/>
      <c r="HP28" s="61"/>
      <c r="HQ28" s="61"/>
      <c r="HR28" s="61"/>
      <c r="HS28" s="61"/>
      <c r="HT28" s="61"/>
      <c r="HU28" s="61"/>
      <c r="HV28" s="61"/>
      <c r="HW28" s="61"/>
      <c r="HX28" s="61"/>
      <c r="HY28" s="61"/>
      <c r="HZ28" s="61"/>
      <c r="IA28" s="61"/>
      <c r="IB28" s="61"/>
      <c r="IC28" s="61"/>
      <c r="ID28" s="61"/>
      <c r="IE28" s="61"/>
      <c r="IF28" s="61"/>
      <c r="IG28" s="61"/>
      <c r="IH28" s="61"/>
      <c r="II28" s="61"/>
      <c r="IJ28" s="61"/>
      <c r="IK28" s="61"/>
      <c r="IL28" s="61"/>
      <c r="IM28" s="61"/>
      <c r="IN28" s="61"/>
      <c r="IO28" s="61"/>
      <c r="IP28" s="61"/>
      <c r="IQ28" s="61"/>
      <c r="IR28" s="61"/>
      <c r="IS28" s="61"/>
      <c r="IT28" s="61"/>
      <c r="IU28" s="61"/>
    </row>
    <row r="29" spans="1:255" s="62" customFormat="1" ht="34.9" customHeight="1" thickBot="1" x14ac:dyDescent="0.25">
      <c r="A29" s="789"/>
      <c r="B29" s="827"/>
      <c r="C29" s="846"/>
      <c r="D29" s="196">
        <v>-25</v>
      </c>
      <c r="E29" s="197"/>
      <c r="F29" s="198">
        <f t="shared" si="22"/>
        <v>0</v>
      </c>
      <c r="G29" s="158">
        <f t="shared" si="5"/>
        <v>2133.5</v>
      </c>
      <c r="H29" s="158">
        <f t="shared" si="9"/>
        <v>2259</v>
      </c>
      <c r="I29" s="158">
        <f t="shared" si="10"/>
        <v>2384.5</v>
      </c>
      <c r="J29" s="180">
        <v>2510</v>
      </c>
      <c r="K29" s="173">
        <f t="shared" si="11"/>
        <v>3514</v>
      </c>
      <c r="L29" s="171"/>
      <c r="M29" s="176"/>
      <c r="N29" s="831"/>
      <c r="O29" s="83"/>
      <c r="P29" s="84"/>
      <c r="Q29" s="84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0"/>
      <c r="FE29" s="60"/>
      <c r="FF29" s="60"/>
      <c r="FG29" s="60"/>
      <c r="FH29" s="60"/>
      <c r="FI29" s="60"/>
      <c r="FJ29" s="60"/>
      <c r="FK29" s="60"/>
      <c r="FL29" s="60"/>
      <c r="FM29" s="60"/>
      <c r="FN29" s="60"/>
      <c r="FO29" s="60"/>
      <c r="FP29" s="60"/>
      <c r="FQ29" s="60"/>
      <c r="FR29" s="60"/>
      <c r="FS29" s="60"/>
      <c r="FT29" s="60"/>
      <c r="FU29" s="61"/>
      <c r="FV29" s="61"/>
      <c r="FW29" s="61"/>
      <c r="FX29" s="61"/>
      <c r="FY29" s="61"/>
      <c r="FZ29" s="61"/>
      <c r="GA29" s="61"/>
      <c r="GB29" s="61"/>
      <c r="GC29" s="61"/>
      <c r="GD29" s="61"/>
      <c r="GE29" s="61"/>
      <c r="GF29" s="61"/>
      <c r="GG29" s="61"/>
      <c r="GH29" s="61"/>
      <c r="GI29" s="61"/>
      <c r="GJ29" s="61"/>
      <c r="GK29" s="61"/>
      <c r="GL29" s="61"/>
      <c r="GM29" s="61"/>
      <c r="GN29" s="61"/>
      <c r="GO29" s="61"/>
      <c r="GP29" s="61"/>
      <c r="GQ29" s="61"/>
      <c r="GR29" s="61"/>
      <c r="GS29" s="61"/>
      <c r="GT29" s="61"/>
      <c r="GU29" s="61"/>
      <c r="GV29" s="61"/>
      <c r="GW29" s="61"/>
      <c r="GX29" s="61"/>
      <c r="GY29" s="61"/>
      <c r="GZ29" s="61"/>
      <c r="HA29" s="61"/>
      <c r="HB29" s="61"/>
      <c r="HC29" s="61"/>
      <c r="HD29" s="61"/>
      <c r="HE29" s="61"/>
      <c r="HF29" s="61"/>
      <c r="HG29" s="61"/>
      <c r="HH29" s="61"/>
      <c r="HI29" s="61"/>
      <c r="HJ29" s="61"/>
      <c r="HK29" s="61"/>
      <c r="HL29" s="61"/>
      <c r="HM29" s="61"/>
      <c r="HN29" s="61"/>
      <c r="HO29" s="61"/>
      <c r="HP29" s="61"/>
      <c r="HQ29" s="61"/>
      <c r="HR29" s="61"/>
      <c r="HS29" s="61"/>
      <c r="HT29" s="61"/>
      <c r="HU29" s="61"/>
      <c r="HV29" s="61"/>
      <c r="HW29" s="61"/>
      <c r="HX29" s="61"/>
      <c r="HY29" s="61"/>
      <c r="HZ29" s="61"/>
      <c r="IA29" s="61"/>
      <c r="IB29" s="61"/>
      <c r="IC29" s="61"/>
      <c r="ID29" s="61"/>
      <c r="IE29" s="61"/>
      <c r="IF29" s="61"/>
      <c r="IG29" s="61"/>
      <c r="IH29" s="61"/>
      <c r="II29" s="61"/>
      <c r="IJ29" s="61"/>
      <c r="IK29" s="61"/>
      <c r="IL29" s="61"/>
      <c r="IM29" s="61"/>
      <c r="IN29" s="61"/>
      <c r="IO29" s="61"/>
      <c r="IP29" s="61"/>
      <c r="IQ29" s="61"/>
      <c r="IR29" s="61"/>
      <c r="IS29" s="61"/>
      <c r="IT29" s="61"/>
      <c r="IU29" s="61"/>
    </row>
    <row r="30" spans="1:255" s="62" customFormat="1" ht="34.9" customHeight="1" thickBot="1" x14ac:dyDescent="0.25">
      <c r="A30" s="788"/>
      <c r="B30" s="823" t="s">
        <v>255</v>
      </c>
      <c r="C30" s="845" t="s">
        <v>292</v>
      </c>
      <c r="D30" s="302">
        <v>-10</v>
      </c>
      <c r="E30" s="303"/>
      <c r="F30" s="304">
        <f>E30*J30</f>
        <v>0</v>
      </c>
      <c r="G30" s="154">
        <f>J30*0.85</f>
        <v>1870</v>
      </c>
      <c r="H30" s="154">
        <f>J30*0.9</f>
        <v>1980</v>
      </c>
      <c r="I30" s="154">
        <f>J30*0.95</f>
        <v>2090</v>
      </c>
      <c r="J30" s="155">
        <v>2200</v>
      </c>
      <c r="K30" s="178">
        <f>J30*1.4</f>
        <v>3080</v>
      </c>
      <c r="L30" s="399"/>
      <c r="M30" s="179"/>
      <c r="N30" s="831"/>
      <c r="O30" s="83"/>
      <c r="P30" s="84"/>
      <c r="Q30" s="84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0"/>
      <c r="FE30" s="60"/>
      <c r="FF30" s="60"/>
      <c r="FG30" s="60"/>
      <c r="FH30" s="60"/>
      <c r="FI30" s="60"/>
      <c r="FJ30" s="60"/>
      <c r="FK30" s="60"/>
      <c r="FL30" s="60"/>
      <c r="FM30" s="60"/>
      <c r="FN30" s="60"/>
      <c r="FO30" s="60"/>
      <c r="FP30" s="60"/>
      <c r="FQ30" s="60"/>
      <c r="FR30" s="60"/>
      <c r="FS30" s="60"/>
      <c r="FT30" s="60"/>
      <c r="FU30" s="61"/>
      <c r="FV30" s="61"/>
      <c r="FW30" s="61"/>
      <c r="FX30" s="61"/>
      <c r="FY30" s="61"/>
      <c r="FZ30" s="61"/>
      <c r="GA30" s="61"/>
      <c r="GB30" s="61"/>
      <c r="GC30" s="61"/>
      <c r="GD30" s="61"/>
      <c r="GE30" s="61"/>
      <c r="GF30" s="61"/>
      <c r="GG30" s="61"/>
      <c r="GH30" s="61"/>
      <c r="GI30" s="61"/>
      <c r="GJ30" s="61"/>
      <c r="GK30" s="61"/>
      <c r="GL30" s="61"/>
      <c r="GM30" s="61"/>
      <c r="GN30" s="61"/>
      <c r="GO30" s="61"/>
      <c r="GP30" s="61"/>
      <c r="GQ30" s="61"/>
      <c r="GR30" s="61"/>
      <c r="GS30" s="61"/>
      <c r="GT30" s="61"/>
      <c r="GU30" s="61"/>
      <c r="GV30" s="61"/>
      <c r="GW30" s="61"/>
      <c r="GX30" s="61"/>
      <c r="GY30" s="61"/>
      <c r="GZ30" s="61"/>
      <c r="HA30" s="61"/>
      <c r="HB30" s="61"/>
      <c r="HC30" s="61"/>
      <c r="HD30" s="61"/>
      <c r="HE30" s="61"/>
      <c r="HF30" s="61"/>
      <c r="HG30" s="61"/>
      <c r="HH30" s="61"/>
      <c r="HI30" s="61"/>
      <c r="HJ30" s="61"/>
      <c r="HK30" s="61"/>
      <c r="HL30" s="61"/>
      <c r="HM30" s="61"/>
      <c r="HN30" s="61"/>
      <c r="HO30" s="61"/>
      <c r="HP30" s="61"/>
      <c r="HQ30" s="61"/>
      <c r="HR30" s="61"/>
      <c r="HS30" s="61"/>
      <c r="HT30" s="61"/>
      <c r="HU30" s="61"/>
      <c r="HV30" s="61"/>
      <c r="HW30" s="61"/>
      <c r="HX30" s="61"/>
      <c r="HY30" s="61"/>
      <c r="HZ30" s="61"/>
      <c r="IA30" s="61"/>
      <c r="IB30" s="61"/>
      <c r="IC30" s="61"/>
      <c r="ID30" s="61"/>
      <c r="IE30" s="61"/>
      <c r="IF30" s="61"/>
      <c r="IG30" s="61"/>
      <c r="IH30" s="61"/>
      <c r="II30" s="61"/>
      <c r="IJ30" s="61"/>
      <c r="IK30" s="61"/>
      <c r="IL30" s="61"/>
      <c r="IM30" s="61"/>
      <c r="IN30" s="61"/>
      <c r="IO30" s="61"/>
      <c r="IP30" s="61"/>
      <c r="IQ30" s="61"/>
      <c r="IR30" s="61"/>
      <c r="IS30" s="61"/>
      <c r="IT30" s="61"/>
      <c r="IU30" s="61"/>
    </row>
    <row r="31" spans="1:255" s="62" customFormat="1" ht="34.9" customHeight="1" thickBot="1" x14ac:dyDescent="0.25">
      <c r="A31" s="788"/>
      <c r="B31" s="823"/>
      <c r="C31" s="845"/>
      <c r="D31" s="193">
        <v>-15</v>
      </c>
      <c r="E31" s="194"/>
      <c r="F31" s="195">
        <f>E31*J31</f>
        <v>0</v>
      </c>
      <c r="G31" s="80">
        <f>J31*0.85</f>
        <v>1946.5</v>
      </c>
      <c r="H31" s="80">
        <f>J31*0.9</f>
        <v>2061</v>
      </c>
      <c r="I31" s="80">
        <f>J31*0.95</f>
        <v>2175.5</v>
      </c>
      <c r="J31" s="78">
        <v>2290</v>
      </c>
      <c r="K31" s="168">
        <f>J31*1.4</f>
        <v>3206</v>
      </c>
      <c r="L31" s="170"/>
      <c r="M31" s="175"/>
      <c r="N31" s="831"/>
      <c r="O31" s="83"/>
      <c r="P31" s="84"/>
      <c r="Q31" s="84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0"/>
      <c r="FE31" s="60"/>
      <c r="FF31" s="60"/>
      <c r="FG31" s="60"/>
      <c r="FH31" s="60"/>
      <c r="FI31" s="60"/>
      <c r="FJ31" s="60"/>
      <c r="FK31" s="60"/>
      <c r="FL31" s="60"/>
      <c r="FM31" s="60"/>
      <c r="FN31" s="60"/>
      <c r="FO31" s="60"/>
      <c r="FP31" s="60"/>
      <c r="FQ31" s="60"/>
      <c r="FR31" s="60"/>
      <c r="FS31" s="60"/>
      <c r="FT31" s="60"/>
      <c r="FU31" s="61"/>
      <c r="FV31" s="61"/>
      <c r="FW31" s="61"/>
      <c r="FX31" s="61"/>
      <c r="FY31" s="61"/>
      <c r="FZ31" s="61"/>
      <c r="GA31" s="61"/>
      <c r="GB31" s="61"/>
      <c r="GC31" s="61"/>
      <c r="GD31" s="61"/>
      <c r="GE31" s="61"/>
      <c r="GF31" s="61"/>
      <c r="GG31" s="61"/>
      <c r="GH31" s="61"/>
      <c r="GI31" s="61"/>
      <c r="GJ31" s="61"/>
      <c r="GK31" s="61"/>
      <c r="GL31" s="61"/>
      <c r="GM31" s="61"/>
      <c r="GN31" s="61"/>
      <c r="GO31" s="61"/>
      <c r="GP31" s="61"/>
      <c r="GQ31" s="61"/>
      <c r="GR31" s="61"/>
      <c r="GS31" s="61"/>
      <c r="GT31" s="61"/>
      <c r="GU31" s="61"/>
      <c r="GV31" s="61"/>
      <c r="GW31" s="61"/>
      <c r="GX31" s="61"/>
      <c r="GY31" s="61"/>
      <c r="GZ31" s="61"/>
      <c r="HA31" s="61"/>
      <c r="HB31" s="61"/>
      <c r="HC31" s="61"/>
      <c r="HD31" s="61"/>
      <c r="HE31" s="61"/>
      <c r="HF31" s="61"/>
      <c r="HG31" s="61"/>
      <c r="HH31" s="61"/>
      <c r="HI31" s="61"/>
      <c r="HJ31" s="61"/>
      <c r="HK31" s="61"/>
      <c r="HL31" s="61"/>
      <c r="HM31" s="61"/>
      <c r="HN31" s="61"/>
      <c r="HO31" s="61"/>
      <c r="HP31" s="61"/>
      <c r="HQ31" s="61"/>
      <c r="HR31" s="61"/>
      <c r="HS31" s="61"/>
      <c r="HT31" s="61"/>
      <c r="HU31" s="61"/>
      <c r="HV31" s="61"/>
      <c r="HW31" s="61"/>
      <c r="HX31" s="61"/>
      <c r="HY31" s="61"/>
      <c r="HZ31" s="61"/>
      <c r="IA31" s="61"/>
      <c r="IB31" s="61"/>
      <c r="IC31" s="61"/>
      <c r="ID31" s="61"/>
      <c r="IE31" s="61"/>
      <c r="IF31" s="61"/>
      <c r="IG31" s="61"/>
      <c r="IH31" s="61"/>
      <c r="II31" s="61"/>
      <c r="IJ31" s="61"/>
      <c r="IK31" s="61"/>
      <c r="IL31" s="61"/>
      <c r="IM31" s="61"/>
      <c r="IN31" s="61"/>
      <c r="IO31" s="61"/>
      <c r="IP31" s="61"/>
      <c r="IQ31" s="61"/>
      <c r="IR31" s="61"/>
      <c r="IS31" s="61"/>
      <c r="IT31" s="61"/>
      <c r="IU31" s="61"/>
    </row>
    <row r="32" spans="1:255" s="62" customFormat="1" ht="34.9" customHeight="1" thickBot="1" x14ac:dyDescent="0.25">
      <c r="A32" s="788"/>
      <c r="B32" s="823"/>
      <c r="C32" s="845"/>
      <c r="D32" s="193">
        <v>-20</v>
      </c>
      <c r="E32" s="194"/>
      <c r="F32" s="195">
        <f>E32*J32</f>
        <v>0</v>
      </c>
      <c r="G32" s="80">
        <f>J32*0.85</f>
        <v>2057</v>
      </c>
      <c r="H32" s="80">
        <f>J32*0.9</f>
        <v>2178</v>
      </c>
      <c r="I32" s="80">
        <f>J32*0.95</f>
        <v>2299</v>
      </c>
      <c r="J32" s="77">
        <v>2420</v>
      </c>
      <c r="K32" s="168">
        <f>J32*1.4</f>
        <v>3388</v>
      </c>
      <c r="L32" s="170"/>
      <c r="M32" s="175"/>
      <c r="N32" s="831"/>
      <c r="O32" s="83"/>
      <c r="P32" s="84"/>
      <c r="Q32" s="84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0"/>
      <c r="FE32" s="60"/>
      <c r="FF32" s="60"/>
      <c r="FG32" s="60"/>
      <c r="FH32" s="60"/>
      <c r="FI32" s="60"/>
      <c r="FJ32" s="60"/>
      <c r="FK32" s="60"/>
      <c r="FL32" s="60"/>
      <c r="FM32" s="60"/>
      <c r="FN32" s="60"/>
      <c r="FO32" s="60"/>
      <c r="FP32" s="60"/>
      <c r="FQ32" s="60"/>
      <c r="FR32" s="60"/>
      <c r="FS32" s="60"/>
      <c r="FT32" s="60"/>
      <c r="FU32" s="61"/>
      <c r="FV32" s="61"/>
      <c r="FW32" s="61"/>
      <c r="FX32" s="61"/>
      <c r="FY32" s="61"/>
      <c r="FZ32" s="61"/>
      <c r="GA32" s="61"/>
      <c r="GB32" s="61"/>
      <c r="GC32" s="61"/>
      <c r="GD32" s="61"/>
      <c r="GE32" s="61"/>
      <c r="GF32" s="61"/>
      <c r="GG32" s="61"/>
      <c r="GH32" s="61"/>
      <c r="GI32" s="61"/>
      <c r="GJ32" s="61"/>
      <c r="GK32" s="61"/>
      <c r="GL32" s="61"/>
      <c r="GM32" s="61"/>
      <c r="GN32" s="61"/>
      <c r="GO32" s="61"/>
      <c r="GP32" s="61"/>
      <c r="GQ32" s="61"/>
      <c r="GR32" s="61"/>
      <c r="GS32" s="61"/>
      <c r="GT32" s="61"/>
      <c r="GU32" s="61"/>
      <c r="GV32" s="61"/>
      <c r="GW32" s="61"/>
      <c r="GX32" s="61"/>
      <c r="GY32" s="61"/>
      <c r="GZ32" s="61"/>
      <c r="HA32" s="61"/>
      <c r="HB32" s="61"/>
      <c r="HC32" s="61"/>
      <c r="HD32" s="61"/>
      <c r="HE32" s="61"/>
      <c r="HF32" s="61"/>
      <c r="HG32" s="61"/>
      <c r="HH32" s="61"/>
      <c r="HI32" s="61"/>
      <c r="HJ32" s="61"/>
      <c r="HK32" s="61"/>
      <c r="HL32" s="61"/>
      <c r="HM32" s="61"/>
      <c r="HN32" s="61"/>
      <c r="HO32" s="61"/>
      <c r="HP32" s="61"/>
      <c r="HQ32" s="61"/>
      <c r="HR32" s="61"/>
      <c r="HS32" s="61"/>
      <c r="HT32" s="61"/>
      <c r="HU32" s="61"/>
      <c r="HV32" s="61"/>
      <c r="HW32" s="61"/>
      <c r="HX32" s="61"/>
      <c r="HY32" s="61"/>
      <c r="HZ32" s="61"/>
      <c r="IA32" s="61"/>
      <c r="IB32" s="61"/>
      <c r="IC32" s="61"/>
      <c r="ID32" s="61"/>
      <c r="IE32" s="61"/>
      <c r="IF32" s="61"/>
      <c r="IG32" s="61"/>
      <c r="IH32" s="61"/>
      <c r="II32" s="61"/>
      <c r="IJ32" s="61"/>
      <c r="IK32" s="61"/>
      <c r="IL32" s="61"/>
      <c r="IM32" s="61"/>
      <c r="IN32" s="61"/>
      <c r="IO32" s="61"/>
      <c r="IP32" s="61"/>
      <c r="IQ32" s="61"/>
      <c r="IR32" s="61"/>
      <c r="IS32" s="61"/>
      <c r="IT32" s="61"/>
      <c r="IU32" s="61"/>
    </row>
    <row r="33" spans="1:255" s="62" customFormat="1" ht="34.9" customHeight="1" thickBot="1" x14ac:dyDescent="0.25">
      <c r="A33" s="789"/>
      <c r="B33" s="827"/>
      <c r="C33" s="846"/>
      <c r="D33" s="196">
        <v>-25</v>
      </c>
      <c r="E33" s="197"/>
      <c r="F33" s="198">
        <f>E33*J33</f>
        <v>0</v>
      </c>
      <c r="G33" s="158">
        <f>J33*0.85</f>
        <v>2133.5</v>
      </c>
      <c r="H33" s="158">
        <f>J33*0.9</f>
        <v>2259</v>
      </c>
      <c r="I33" s="158">
        <f>J33*0.95</f>
        <v>2384.5</v>
      </c>
      <c r="J33" s="180">
        <v>2510</v>
      </c>
      <c r="K33" s="173">
        <f>J33*1.4</f>
        <v>3514</v>
      </c>
      <c r="L33" s="171"/>
      <c r="M33" s="176"/>
      <c r="N33" s="831"/>
      <c r="O33" s="83"/>
      <c r="P33" s="84"/>
      <c r="Q33" s="84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0"/>
      <c r="FE33" s="60"/>
      <c r="FF33" s="60"/>
      <c r="FG33" s="60"/>
      <c r="FH33" s="60"/>
      <c r="FI33" s="60"/>
      <c r="FJ33" s="60"/>
      <c r="FK33" s="60"/>
      <c r="FL33" s="60"/>
      <c r="FM33" s="60"/>
      <c r="FN33" s="60"/>
      <c r="FO33" s="60"/>
      <c r="FP33" s="60"/>
      <c r="FQ33" s="60"/>
      <c r="FR33" s="60"/>
      <c r="FS33" s="60"/>
      <c r="FT33" s="60"/>
      <c r="FU33" s="61"/>
      <c r="FV33" s="61"/>
      <c r="FW33" s="61"/>
      <c r="FX33" s="61"/>
      <c r="FY33" s="61"/>
      <c r="FZ33" s="61"/>
      <c r="GA33" s="61"/>
      <c r="GB33" s="61"/>
      <c r="GC33" s="61"/>
      <c r="GD33" s="61"/>
      <c r="GE33" s="61"/>
      <c r="GF33" s="61"/>
      <c r="GG33" s="61"/>
      <c r="GH33" s="61"/>
      <c r="GI33" s="61"/>
      <c r="GJ33" s="61"/>
      <c r="GK33" s="61"/>
      <c r="GL33" s="61"/>
      <c r="GM33" s="61"/>
      <c r="GN33" s="61"/>
      <c r="GO33" s="61"/>
      <c r="GP33" s="61"/>
      <c r="GQ33" s="61"/>
      <c r="GR33" s="61"/>
      <c r="GS33" s="61"/>
      <c r="GT33" s="61"/>
      <c r="GU33" s="61"/>
      <c r="GV33" s="61"/>
      <c r="GW33" s="61"/>
      <c r="GX33" s="61"/>
      <c r="GY33" s="61"/>
      <c r="GZ33" s="61"/>
      <c r="HA33" s="61"/>
      <c r="HB33" s="61"/>
      <c r="HC33" s="61"/>
      <c r="HD33" s="61"/>
      <c r="HE33" s="61"/>
      <c r="HF33" s="61"/>
      <c r="HG33" s="61"/>
      <c r="HH33" s="61"/>
      <c r="HI33" s="61"/>
      <c r="HJ33" s="61"/>
      <c r="HK33" s="61"/>
      <c r="HL33" s="61"/>
      <c r="HM33" s="61"/>
      <c r="HN33" s="61"/>
      <c r="HO33" s="61"/>
      <c r="HP33" s="61"/>
      <c r="HQ33" s="61"/>
      <c r="HR33" s="61"/>
      <c r="HS33" s="61"/>
      <c r="HT33" s="61"/>
      <c r="HU33" s="61"/>
      <c r="HV33" s="61"/>
      <c r="HW33" s="61"/>
      <c r="HX33" s="61"/>
      <c r="HY33" s="61"/>
      <c r="HZ33" s="61"/>
      <c r="IA33" s="61"/>
      <c r="IB33" s="61"/>
      <c r="IC33" s="61"/>
      <c r="ID33" s="61"/>
      <c r="IE33" s="61"/>
      <c r="IF33" s="61"/>
      <c r="IG33" s="61"/>
      <c r="IH33" s="61"/>
      <c r="II33" s="61"/>
      <c r="IJ33" s="61"/>
      <c r="IK33" s="61"/>
      <c r="IL33" s="61"/>
      <c r="IM33" s="61"/>
      <c r="IN33" s="61"/>
      <c r="IO33" s="61"/>
      <c r="IP33" s="61"/>
      <c r="IQ33" s="61"/>
      <c r="IR33" s="61"/>
      <c r="IS33" s="61"/>
      <c r="IT33" s="61"/>
      <c r="IU33" s="61"/>
    </row>
    <row r="34" spans="1:255" s="62" customFormat="1" ht="34.9" customHeight="1" thickBot="1" x14ac:dyDescent="0.25">
      <c r="A34" s="814"/>
      <c r="B34" s="390"/>
      <c r="C34" s="855" t="s">
        <v>258</v>
      </c>
      <c r="D34" s="199">
        <v>-10</v>
      </c>
      <c r="E34" s="200"/>
      <c r="F34" s="201">
        <f t="shared" ref="F34" si="23">E34*J34</f>
        <v>0</v>
      </c>
      <c r="G34" s="142">
        <f t="shared" ref="G34" si="24">J34*0.85</f>
        <v>1870</v>
      </c>
      <c r="H34" s="142">
        <f t="shared" ref="H34" si="25">J34*0.9</f>
        <v>1980</v>
      </c>
      <c r="I34" s="142">
        <f t="shared" ref="I34" si="26">J34*0.95</f>
        <v>2090</v>
      </c>
      <c r="J34" s="164">
        <v>2200</v>
      </c>
      <c r="K34" s="172">
        <f t="shared" ref="K34" si="27">J34*1.4</f>
        <v>3080</v>
      </c>
      <c r="L34" s="177"/>
      <c r="M34" s="174"/>
      <c r="N34" s="831"/>
      <c r="O34" s="83"/>
      <c r="P34" s="84"/>
      <c r="Q34" s="84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0"/>
      <c r="FE34" s="60"/>
      <c r="FF34" s="60"/>
      <c r="FG34" s="60"/>
      <c r="FH34" s="60"/>
      <c r="FI34" s="60"/>
      <c r="FJ34" s="60"/>
      <c r="FK34" s="60"/>
      <c r="FL34" s="60"/>
      <c r="FM34" s="60"/>
      <c r="FN34" s="60"/>
      <c r="FO34" s="60"/>
      <c r="FP34" s="60"/>
      <c r="FQ34" s="60"/>
      <c r="FR34" s="60"/>
      <c r="FS34" s="60"/>
      <c r="FT34" s="60"/>
      <c r="FU34" s="61"/>
      <c r="FV34" s="61"/>
      <c r="FW34" s="61"/>
      <c r="FX34" s="61"/>
      <c r="FY34" s="61"/>
      <c r="FZ34" s="61"/>
      <c r="GA34" s="61"/>
      <c r="GB34" s="61"/>
      <c r="GC34" s="61"/>
      <c r="GD34" s="61"/>
      <c r="GE34" s="61"/>
      <c r="GF34" s="61"/>
      <c r="GG34" s="61"/>
      <c r="GH34" s="61"/>
      <c r="GI34" s="61"/>
      <c r="GJ34" s="61"/>
      <c r="GK34" s="61"/>
      <c r="GL34" s="61"/>
      <c r="GM34" s="61"/>
      <c r="GN34" s="61"/>
      <c r="GO34" s="61"/>
      <c r="GP34" s="61"/>
      <c r="GQ34" s="61"/>
      <c r="GR34" s="61"/>
      <c r="GS34" s="61"/>
      <c r="GT34" s="61"/>
      <c r="GU34" s="61"/>
      <c r="GV34" s="61"/>
      <c r="GW34" s="61"/>
      <c r="GX34" s="61"/>
      <c r="GY34" s="61"/>
      <c r="GZ34" s="61"/>
      <c r="HA34" s="61"/>
      <c r="HB34" s="61"/>
      <c r="HC34" s="61"/>
      <c r="HD34" s="61"/>
      <c r="HE34" s="61"/>
      <c r="HF34" s="61"/>
      <c r="HG34" s="61"/>
      <c r="HH34" s="61"/>
      <c r="HI34" s="61"/>
      <c r="HJ34" s="61"/>
      <c r="HK34" s="61"/>
      <c r="HL34" s="61"/>
      <c r="HM34" s="61"/>
      <c r="HN34" s="61"/>
      <c r="HO34" s="61"/>
      <c r="HP34" s="61"/>
      <c r="HQ34" s="61"/>
      <c r="HR34" s="61"/>
      <c r="HS34" s="61"/>
      <c r="HT34" s="61"/>
      <c r="HU34" s="61"/>
      <c r="HV34" s="61"/>
      <c r="HW34" s="61"/>
      <c r="HX34" s="61"/>
      <c r="HY34" s="61"/>
      <c r="HZ34" s="61"/>
      <c r="IA34" s="61"/>
      <c r="IB34" s="61"/>
      <c r="IC34" s="61"/>
      <c r="ID34" s="61"/>
      <c r="IE34" s="61"/>
      <c r="IF34" s="61"/>
      <c r="IG34" s="61"/>
      <c r="IH34" s="61"/>
      <c r="II34" s="61"/>
      <c r="IJ34" s="61"/>
      <c r="IK34" s="61"/>
      <c r="IL34" s="61"/>
      <c r="IM34" s="61"/>
      <c r="IN34" s="61"/>
      <c r="IO34" s="61"/>
      <c r="IP34" s="61"/>
      <c r="IQ34" s="61"/>
      <c r="IR34" s="61"/>
      <c r="IS34" s="61"/>
      <c r="IT34" s="61"/>
      <c r="IU34" s="61"/>
    </row>
    <row r="35" spans="1:255" s="62" customFormat="1" ht="34.9" customHeight="1" thickBot="1" x14ac:dyDescent="0.25">
      <c r="A35" s="788"/>
      <c r="B35" s="823" t="s">
        <v>255</v>
      </c>
      <c r="C35" s="845"/>
      <c r="D35" s="302">
        <v>-15</v>
      </c>
      <c r="E35" s="303"/>
      <c r="F35" s="304">
        <f t="shared" ref="F35:F36" si="28">E35*J35</f>
        <v>0</v>
      </c>
      <c r="G35" s="154">
        <f t="shared" ref="G35:G42" si="29">J35*0.85</f>
        <v>1946.5</v>
      </c>
      <c r="H35" s="154">
        <f t="shared" ref="H35:H42" si="30">J35*0.9</f>
        <v>2061</v>
      </c>
      <c r="I35" s="154">
        <f t="shared" ref="I35:I42" si="31">J35*0.95</f>
        <v>2175.5</v>
      </c>
      <c r="J35" s="78">
        <v>2290</v>
      </c>
      <c r="K35" s="178">
        <f t="shared" ref="K35:K42" si="32">J35*1.4</f>
        <v>3206</v>
      </c>
      <c r="L35" s="177"/>
      <c r="M35" s="179"/>
      <c r="N35" s="831"/>
      <c r="O35" s="83"/>
      <c r="P35" s="84"/>
      <c r="Q35" s="84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0"/>
      <c r="FE35" s="60"/>
      <c r="FF35" s="60"/>
      <c r="FG35" s="60"/>
      <c r="FH35" s="60"/>
      <c r="FI35" s="60"/>
      <c r="FJ35" s="60"/>
      <c r="FK35" s="60"/>
      <c r="FL35" s="60"/>
      <c r="FM35" s="60"/>
      <c r="FN35" s="60"/>
      <c r="FO35" s="60"/>
      <c r="FP35" s="60"/>
      <c r="FQ35" s="60"/>
      <c r="FR35" s="60"/>
      <c r="FS35" s="60"/>
      <c r="FT35" s="60"/>
      <c r="FU35" s="61"/>
      <c r="FV35" s="61"/>
      <c r="FW35" s="61"/>
      <c r="FX35" s="61"/>
      <c r="FY35" s="61"/>
      <c r="FZ35" s="61"/>
      <c r="GA35" s="61"/>
      <c r="GB35" s="61"/>
      <c r="GC35" s="61"/>
      <c r="GD35" s="61"/>
      <c r="GE35" s="61"/>
      <c r="GF35" s="61"/>
      <c r="GG35" s="61"/>
      <c r="GH35" s="61"/>
      <c r="GI35" s="61"/>
      <c r="GJ35" s="61"/>
      <c r="GK35" s="61"/>
      <c r="GL35" s="61"/>
      <c r="GM35" s="61"/>
      <c r="GN35" s="61"/>
      <c r="GO35" s="61"/>
      <c r="GP35" s="61"/>
      <c r="GQ35" s="61"/>
      <c r="GR35" s="61"/>
      <c r="GS35" s="61"/>
      <c r="GT35" s="61"/>
      <c r="GU35" s="61"/>
      <c r="GV35" s="61"/>
      <c r="GW35" s="61"/>
      <c r="GX35" s="61"/>
      <c r="GY35" s="61"/>
      <c r="GZ35" s="61"/>
      <c r="HA35" s="61"/>
      <c r="HB35" s="61"/>
      <c r="HC35" s="61"/>
      <c r="HD35" s="61"/>
      <c r="HE35" s="61"/>
      <c r="HF35" s="61"/>
      <c r="HG35" s="61"/>
      <c r="HH35" s="61"/>
      <c r="HI35" s="61"/>
      <c r="HJ35" s="61"/>
      <c r="HK35" s="61"/>
      <c r="HL35" s="61"/>
      <c r="HM35" s="61"/>
      <c r="HN35" s="61"/>
      <c r="HO35" s="61"/>
      <c r="HP35" s="61"/>
      <c r="HQ35" s="61"/>
      <c r="HR35" s="61"/>
      <c r="HS35" s="61"/>
      <c r="HT35" s="61"/>
      <c r="HU35" s="61"/>
      <c r="HV35" s="61"/>
      <c r="HW35" s="61"/>
      <c r="HX35" s="61"/>
      <c r="HY35" s="61"/>
      <c r="HZ35" s="61"/>
      <c r="IA35" s="61"/>
      <c r="IB35" s="61"/>
      <c r="IC35" s="61"/>
      <c r="ID35" s="61"/>
      <c r="IE35" s="61"/>
      <c r="IF35" s="61"/>
      <c r="IG35" s="61"/>
      <c r="IH35" s="61"/>
      <c r="II35" s="61"/>
      <c r="IJ35" s="61"/>
      <c r="IK35" s="61"/>
      <c r="IL35" s="61"/>
      <c r="IM35" s="61"/>
      <c r="IN35" s="61"/>
      <c r="IO35" s="61"/>
      <c r="IP35" s="61"/>
      <c r="IQ35" s="61"/>
      <c r="IR35" s="61"/>
      <c r="IS35" s="61"/>
      <c r="IT35" s="61"/>
      <c r="IU35" s="61"/>
    </row>
    <row r="36" spans="1:255" s="62" customFormat="1" ht="34.9" customHeight="1" thickBot="1" x14ac:dyDescent="0.25">
      <c r="A36" s="788"/>
      <c r="B36" s="823"/>
      <c r="C36" s="845"/>
      <c r="D36" s="79">
        <v>-20</v>
      </c>
      <c r="E36" s="81"/>
      <c r="F36" s="82">
        <f t="shared" si="28"/>
        <v>0</v>
      </c>
      <c r="G36" s="80">
        <f t="shared" si="29"/>
        <v>2057</v>
      </c>
      <c r="H36" s="80">
        <f t="shared" si="30"/>
        <v>2178</v>
      </c>
      <c r="I36" s="80">
        <f t="shared" si="31"/>
        <v>2299</v>
      </c>
      <c r="J36" s="77">
        <v>2420</v>
      </c>
      <c r="K36" s="168">
        <f t="shared" si="32"/>
        <v>3388</v>
      </c>
      <c r="L36" s="170"/>
      <c r="M36" s="175"/>
      <c r="N36" s="831"/>
      <c r="O36" s="83"/>
      <c r="P36" s="84"/>
      <c r="Q36" s="84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0"/>
      <c r="FE36" s="60"/>
      <c r="FF36" s="60"/>
      <c r="FG36" s="60"/>
      <c r="FH36" s="60"/>
      <c r="FI36" s="60"/>
      <c r="FJ36" s="60"/>
      <c r="FK36" s="60"/>
      <c r="FL36" s="60"/>
      <c r="FM36" s="60"/>
      <c r="FN36" s="60"/>
      <c r="FO36" s="60"/>
      <c r="FP36" s="60"/>
      <c r="FQ36" s="60"/>
      <c r="FR36" s="60"/>
      <c r="FS36" s="60"/>
      <c r="FT36" s="60"/>
      <c r="FU36" s="61"/>
      <c r="FV36" s="61"/>
      <c r="FW36" s="61"/>
      <c r="FX36" s="61"/>
      <c r="FY36" s="61"/>
      <c r="FZ36" s="61"/>
      <c r="GA36" s="61"/>
      <c r="GB36" s="61"/>
      <c r="GC36" s="61"/>
      <c r="GD36" s="61"/>
      <c r="GE36" s="61"/>
      <c r="GF36" s="61"/>
      <c r="GG36" s="61"/>
      <c r="GH36" s="61"/>
      <c r="GI36" s="61"/>
      <c r="GJ36" s="61"/>
      <c r="GK36" s="61"/>
      <c r="GL36" s="61"/>
      <c r="GM36" s="61"/>
      <c r="GN36" s="61"/>
      <c r="GO36" s="61"/>
      <c r="GP36" s="61"/>
      <c r="GQ36" s="61"/>
      <c r="GR36" s="61"/>
      <c r="GS36" s="61"/>
      <c r="GT36" s="61"/>
      <c r="GU36" s="61"/>
      <c r="GV36" s="61"/>
      <c r="GW36" s="61"/>
      <c r="GX36" s="61"/>
      <c r="GY36" s="61"/>
      <c r="GZ36" s="61"/>
      <c r="HA36" s="61"/>
      <c r="HB36" s="61"/>
      <c r="HC36" s="61"/>
      <c r="HD36" s="61"/>
      <c r="HE36" s="61"/>
      <c r="HF36" s="61"/>
      <c r="HG36" s="61"/>
      <c r="HH36" s="61"/>
      <c r="HI36" s="61"/>
      <c r="HJ36" s="61"/>
      <c r="HK36" s="61"/>
      <c r="HL36" s="61"/>
      <c r="HM36" s="61"/>
      <c r="HN36" s="61"/>
      <c r="HO36" s="61"/>
      <c r="HP36" s="61"/>
      <c r="HQ36" s="61"/>
      <c r="HR36" s="61"/>
      <c r="HS36" s="61"/>
      <c r="HT36" s="61"/>
      <c r="HU36" s="61"/>
      <c r="HV36" s="61"/>
      <c r="HW36" s="61"/>
      <c r="HX36" s="61"/>
      <c r="HY36" s="61"/>
      <c r="HZ36" s="61"/>
      <c r="IA36" s="61"/>
      <c r="IB36" s="61"/>
      <c r="IC36" s="61"/>
      <c r="ID36" s="61"/>
      <c r="IE36" s="61"/>
      <c r="IF36" s="61"/>
      <c r="IG36" s="61"/>
      <c r="IH36" s="61"/>
      <c r="II36" s="61"/>
      <c r="IJ36" s="61"/>
      <c r="IK36" s="61"/>
      <c r="IL36" s="61"/>
      <c r="IM36" s="61"/>
      <c r="IN36" s="61"/>
      <c r="IO36" s="61"/>
      <c r="IP36" s="61"/>
      <c r="IQ36" s="61"/>
      <c r="IR36" s="61"/>
      <c r="IS36" s="61"/>
      <c r="IT36" s="61"/>
      <c r="IU36" s="61"/>
    </row>
    <row r="37" spans="1:255" s="62" customFormat="1" ht="34.9" customHeight="1" thickBot="1" x14ac:dyDescent="0.25">
      <c r="A37" s="789"/>
      <c r="B37" s="827"/>
      <c r="C37" s="846"/>
      <c r="D37" s="196">
        <v>-25</v>
      </c>
      <c r="E37" s="197"/>
      <c r="F37" s="198">
        <f>E37*J37</f>
        <v>0</v>
      </c>
      <c r="G37" s="158">
        <f t="shared" si="29"/>
        <v>2133.5</v>
      </c>
      <c r="H37" s="158">
        <f t="shared" si="30"/>
        <v>2259</v>
      </c>
      <c r="I37" s="158">
        <f t="shared" si="31"/>
        <v>2384.5</v>
      </c>
      <c r="J37" s="180">
        <v>2510</v>
      </c>
      <c r="K37" s="173">
        <f t="shared" si="32"/>
        <v>3514</v>
      </c>
      <c r="L37" s="171"/>
      <c r="M37" s="176"/>
      <c r="N37" s="831"/>
      <c r="O37" s="83"/>
      <c r="P37" s="84"/>
      <c r="Q37" s="84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0"/>
      <c r="FE37" s="60"/>
      <c r="FF37" s="60"/>
      <c r="FG37" s="60"/>
      <c r="FH37" s="60"/>
      <c r="FI37" s="60"/>
      <c r="FJ37" s="60"/>
      <c r="FK37" s="60"/>
      <c r="FL37" s="60"/>
      <c r="FM37" s="60"/>
      <c r="FN37" s="60"/>
      <c r="FO37" s="60"/>
      <c r="FP37" s="60"/>
      <c r="FQ37" s="60"/>
      <c r="FR37" s="60"/>
      <c r="FS37" s="60"/>
      <c r="FT37" s="60"/>
      <c r="FU37" s="61"/>
      <c r="FV37" s="61"/>
      <c r="FW37" s="61"/>
      <c r="FX37" s="61"/>
      <c r="FY37" s="61"/>
      <c r="FZ37" s="61"/>
      <c r="GA37" s="61"/>
      <c r="GB37" s="61"/>
      <c r="GC37" s="61"/>
      <c r="GD37" s="61"/>
      <c r="GE37" s="61"/>
      <c r="GF37" s="61"/>
      <c r="GG37" s="61"/>
      <c r="GH37" s="61"/>
      <c r="GI37" s="61"/>
      <c r="GJ37" s="61"/>
      <c r="GK37" s="61"/>
      <c r="GL37" s="61"/>
      <c r="GM37" s="61"/>
      <c r="GN37" s="61"/>
      <c r="GO37" s="61"/>
      <c r="GP37" s="61"/>
      <c r="GQ37" s="61"/>
      <c r="GR37" s="61"/>
      <c r="GS37" s="61"/>
      <c r="GT37" s="61"/>
      <c r="GU37" s="61"/>
      <c r="GV37" s="61"/>
      <c r="GW37" s="61"/>
      <c r="GX37" s="61"/>
      <c r="GY37" s="61"/>
      <c r="GZ37" s="61"/>
      <c r="HA37" s="61"/>
      <c r="HB37" s="61"/>
      <c r="HC37" s="61"/>
      <c r="HD37" s="61"/>
      <c r="HE37" s="61"/>
      <c r="HF37" s="61"/>
      <c r="HG37" s="61"/>
      <c r="HH37" s="61"/>
      <c r="HI37" s="61"/>
      <c r="HJ37" s="61"/>
      <c r="HK37" s="61"/>
      <c r="HL37" s="61"/>
      <c r="HM37" s="61"/>
      <c r="HN37" s="61"/>
      <c r="HO37" s="61"/>
      <c r="HP37" s="61"/>
      <c r="HQ37" s="61"/>
      <c r="HR37" s="61"/>
      <c r="HS37" s="61"/>
      <c r="HT37" s="61"/>
      <c r="HU37" s="61"/>
      <c r="HV37" s="61"/>
      <c r="HW37" s="61"/>
      <c r="HX37" s="61"/>
      <c r="HY37" s="61"/>
      <c r="HZ37" s="61"/>
      <c r="IA37" s="61"/>
      <c r="IB37" s="61"/>
      <c r="IC37" s="61"/>
      <c r="ID37" s="61"/>
      <c r="IE37" s="61"/>
      <c r="IF37" s="61"/>
      <c r="IG37" s="61"/>
      <c r="IH37" s="61"/>
      <c r="II37" s="61"/>
      <c r="IJ37" s="61"/>
      <c r="IK37" s="61"/>
      <c r="IL37" s="61"/>
      <c r="IM37" s="61"/>
      <c r="IN37" s="61"/>
      <c r="IO37" s="61"/>
      <c r="IP37" s="61"/>
      <c r="IQ37" s="61"/>
      <c r="IR37" s="61"/>
      <c r="IS37" s="61"/>
      <c r="IT37" s="61"/>
      <c r="IU37" s="61"/>
    </row>
    <row r="38" spans="1:255" s="62" customFormat="1" ht="34.9" customHeight="1" thickBot="1" x14ac:dyDescent="0.25">
      <c r="A38" s="788"/>
      <c r="B38" s="823" t="s">
        <v>255</v>
      </c>
      <c r="C38" s="806" t="s">
        <v>331</v>
      </c>
      <c r="D38" s="302">
        <v>-5</v>
      </c>
      <c r="E38" s="303"/>
      <c r="F38" s="304">
        <f t="shared" ref="F38:F41" si="33">E38*J38</f>
        <v>0</v>
      </c>
      <c r="G38" s="154">
        <f t="shared" si="29"/>
        <v>1759.5</v>
      </c>
      <c r="H38" s="154">
        <f t="shared" si="30"/>
        <v>1863</v>
      </c>
      <c r="I38" s="154">
        <f t="shared" si="31"/>
        <v>1966.5</v>
      </c>
      <c r="J38" s="155">
        <v>2070</v>
      </c>
      <c r="K38" s="178">
        <f t="shared" si="32"/>
        <v>2898</v>
      </c>
      <c r="L38" s="399"/>
      <c r="M38" s="179"/>
      <c r="N38" s="831"/>
      <c r="O38" s="83"/>
      <c r="P38" s="84"/>
      <c r="Q38" s="84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0"/>
      <c r="FE38" s="60"/>
      <c r="FF38" s="60"/>
      <c r="FG38" s="60"/>
      <c r="FH38" s="60"/>
      <c r="FI38" s="60"/>
      <c r="FJ38" s="60"/>
      <c r="FK38" s="60"/>
      <c r="FL38" s="60"/>
      <c r="FM38" s="60"/>
      <c r="FN38" s="60"/>
      <c r="FO38" s="60"/>
      <c r="FP38" s="60"/>
      <c r="FQ38" s="60"/>
      <c r="FR38" s="60"/>
      <c r="FS38" s="60"/>
      <c r="FT38" s="60"/>
      <c r="FU38" s="61"/>
      <c r="FV38" s="61"/>
      <c r="FW38" s="61"/>
      <c r="FX38" s="61"/>
      <c r="FY38" s="61"/>
      <c r="FZ38" s="61"/>
      <c r="GA38" s="61"/>
      <c r="GB38" s="61"/>
      <c r="GC38" s="61"/>
      <c r="GD38" s="61"/>
      <c r="GE38" s="61"/>
      <c r="GF38" s="61"/>
      <c r="GG38" s="61"/>
      <c r="GH38" s="61"/>
      <c r="GI38" s="61"/>
      <c r="GJ38" s="61"/>
      <c r="GK38" s="61"/>
      <c r="GL38" s="61"/>
      <c r="GM38" s="61"/>
      <c r="GN38" s="61"/>
      <c r="GO38" s="61"/>
      <c r="GP38" s="61"/>
      <c r="GQ38" s="61"/>
      <c r="GR38" s="61"/>
      <c r="GS38" s="61"/>
      <c r="GT38" s="61"/>
      <c r="GU38" s="61"/>
      <c r="GV38" s="61"/>
      <c r="GW38" s="61"/>
      <c r="GX38" s="61"/>
      <c r="GY38" s="61"/>
      <c r="GZ38" s="61"/>
      <c r="HA38" s="61"/>
      <c r="HB38" s="61"/>
      <c r="HC38" s="61"/>
      <c r="HD38" s="61"/>
      <c r="HE38" s="61"/>
      <c r="HF38" s="61"/>
      <c r="HG38" s="61"/>
      <c r="HH38" s="61"/>
      <c r="HI38" s="61"/>
      <c r="HJ38" s="61"/>
      <c r="HK38" s="61"/>
      <c r="HL38" s="61"/>
      <c r="HM38" s="61"/>
      <c r="HN38" s="61"/>
      <c r="HO38" s="61"/>
      <c r="HP38" s="61"/>
      <c r="HQ38" s="61"/>
      <c r="HR38" s="61"/>
      <c r="HS38" s="61"/>
      <c r="HT38" s="61"/>
      <c r="HU38" s="61"/>
      <c r="HV38" s="61"/>
      <c r="HW38" s="61"/>
      <c r="HX38" s="61"/>
      <c r="HY38" s="61"/>
      <c r="HZ38" s="61"/>
      <c r="IA38" s="61"/>
      <c r="IB38" s="61"/>
      <c r="IC38" s="61"/>
      <c r="ID38" s="61"/>
      <c r="IE38" s="61"/>
      <c r="IF38" s="61"/>
      <c r="IG38" s="61"/>
      <c r="IH38" s="61"/>
      <c r="II38" s="61"/>
      <c r="IJ38" s="61"/>
      <c r="IK38" s="61"/>
      <c r="IL38" s="61"/>
      <c r="IM38" s="61"/>
      <c r="IN38" s="61"/>
      <c r="IO38" s="61"/>
      <c r="IP38" s="61"/>
      <c r="IQ38" s="61"/>
      <c r="IR38" s="61"/>
      <c r="IS38" s="61"/>
      <c r="IT38" s="61"/>
      <c r="IU38" s="61"/>
    </row>
    <row r="39" spans="1:255" s="62" customFormat="1" ht="34.9" customHeight="1" thickBot="1" x14ac:dyDescent="0.25">
      <c r="A39" s="788"/>
      <c r="B39" s="823"/>
      <c r="C39" s="798"/>
      <c r="D39" s="79">
        <v>-10</v>
      </c>
      <c r="E39" s="81"/>
      <c r="F39" s="82">
        <f>E39*J39</f>
        <v>0</v>
      </c>
      <c r="G39" s="80">
        <f t="shared" si="29"/>
        <v>1870</v>
      </c>
      <c r="H39" s="80">
        <f t="shared" si="30"/>
        <v>1980</v>
      </c>
      <c r="I39" s="80">
        <f t="shared" si="31"/>
        <v>2090</v>
      </c>
      <c r="J39" s="78">
        <v>2200</v>
      </c>
      <c r="K39" s="168">
        <f t="shared" si="32"/>
        <v>3080</v>
      </c>
      <c r="L39" s="170"/>
      <c r="M39" s="175"/>
      <c r="N39" s="831"/>
      <c r="O39" s="83"/>
      <c r="P39" s="84"/>
      <c r="Q39" s="84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0"/>
      <c r="FE39" s="60"/>
      <c r="FF39" s="60"/>
      <c r="FG39" s="60"/>
      <c r="FH39" s="60"/>
      <c r="FI39" s="60"/>
      <c r="FJ39" s="60"/>
      <c r="FK39" s="60"/>
      <c r="FL39" s="60"/>
      <c r="FM39" s="60"/>
      <c r="FN39" s="60"/>
      <c r="FO39" s="60"/>
      <c r="FP39" s="60"/>
      <c r="FQ39" s="60"/>
      <c r="FR39" s="60"/>
      <c r="FS39" s="60"/>
      <c r="FT39" s="60"/>
      <c r="FU39" s="61"/>
      <c r="FV39" s="61"/>
      <c r="FW39" s="61"/>
      <c r="FX39" s="61"/>
      <c r="FY39" s="61"/>
      <c r="FZ39" s="61"/>
      <c r="GA39" s="61"/>
      <c r="GB39" s="61"/>
      <c r="GC39" s="61"/>
      <c r="GD39" s="61"/>
      <c r="GE39" s="61"/>
      <c r="GF39" s="61"/>
      <c r="GG39" s="61"/>
      <c r="GH39" s="61"/>
      <c r="GI39" s="61"/>
      <c r="GJ39" s="61"/>
      <c r="GK39" s="61"/>
      <c r="GL39" s="61"/>
      <c r="GM39" s="61"/>
      <c r="GN39" s="61"/>
      <c r="GO39" s="61"/>
      <c r="GP39" s="61"/>
      <c r="GQ39" s="61"/>
      <c r="GR39" s="61"/>
      <c r="GS39" s="61"/>
      <c r="GT39" s="61"/>
      <c r="GU39" s="61"/>
      <c r="GV39" s="61"/>
      <c r="GW39" s="61"/>
      <c r="GX39" s="61"/>
      <c r="GY39" s="61"/>
      <c r="GZ39" s="61"/>
      <c r="HA39" s="61"/>
      <c r="HB39" s="61"/>
      <c r="HC39" s="61"/>
      <c r="HD39" s="61"/>
      <c r="HE39" s="61"/>
      <c r="HF39" s="61"/>
      <c r="HG39" s="61"/>
      <c r="HH39" s="61"/>
      <c r="HI39" s="61"/>
      <c r="HJ39" s="61"/>
      <c r="HK39" s="61"/>
      <c r="HL39" s="61"/>
      <c r="HM39" s="61"/>
      <c r="HN39" s="61"/>
      <c r="HO39" s="61"/>
      <c r="HP39" s="61"/>
      <c r="HQ39" s="61"/>
      <c r="HR39" s="61"/>
      <c r="HS39" s="61"/>
      <c r="HT39" s="61"/>
      <c r="HU39" s="61"/>
      <c r="HV39" s="61"/>
      <c r="HW39" s="61"/>
      <c r="HX39" s="61"/>
      <c r="HY39" s="61"/>
      <c r="HZ39" s="61"/>
      <c r="IA39" s="61"/>
      <c r="IB39" s="61"/>
      <c r="IC39" s="61"/>
      <c r="ID39" s="61"/>
      <c r="IE39" s="61"/>
      <c r="IF39" s="61"/>
      <c r="IG39" s="61"/>
      <c r="IH39" s="61"/>
      <c r="II39" s="61"/>
      <c r="IJ39" s="61"/>
      <c r="IK39" s="61"/>
      <c r="IL39" s="61"/>
      <c r="IM39" s="61"/>
      <c r="IN39" s="61"/>
      <c r="IO39" s="61"/>
      <c r="IP39" s="61"/>
      <c r="IQ39" s="61"/>
      <c r="IR39" s="61"/>
      <c r="IS39" s="61"/>
      <c r="IT39" s="61"/>
      <c r="IU39" s="61"/>
    </row>
    <row r="40" spans="1:255" s="62" customFormat="1" ht="34.9" customHeight="1" thickBot="1" x14ac:dyDescent="0.25">
      <c r="A40" s="788"/>
      <c r="B40" s="823"/>
      <c r="C40" s="798"/>
      <c r="D40" s="493">
        <v>-15</v>
      </c>
      <c r="E40" s="495"/>
      <c r="F40" s="494">
        <f t="shared" si="33"/>
        <v>0</v>
      </c>
      <c r="G40" s="154">
        <f t="shared" si="29"/>
        <v>1946.5</v>
      </c>
      <c r="H40" s="154">
        <f t="shared" si="30"/>
        <v>2061</v>
      </c>
      <c r="I40" s="154">
        <f t="shared" si="31"/>
        <v>2175.5</v>
      </c>
      <c r="J40" s="78">
        <v>2290</v>
      </c>
      <c r="K40" s="178">
        <f t="shared" si="32"/>
        <v>3206</v>
      </c>
      <c r="L40" s="177"/>
      <c r="M40" s="179"/>
      <c r="N40" s="831"/>
      <c r="O40" s="83"/>
      <c r="P40" s="84"/>
      <c r="Q40" s="84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0"/>
      <c r="FE40" s="60"/>
      <c r="FF40" s="60"/>
      <c r="FG40" s="60"/>
      <c r="FH40" s="60"/>
      <c r="FI40" s="60"/>
      <c r="FJ40" s="60"/>
      <c r="FK40" s="60"/>
      <c r="FL40" s="60"/>
      <c r="FM40" s="60"/>
      <c r="FN40" s="60"/>
      <c r="FO40" s="60"/>
      <c r="FP40" s="60"/>
      <c r="FQ40" s="60"/>
      <c r="FR40" s="60"/>
      <c r="FS40" s="60"/>
      <c r="FT40" s="60"/>
      <c r="FU40" s="61"/>
      <c r="FV40" s="61"/>
      <c r="FW40" s="61"/>
      <c r="FX40" s="61"/>
      <c r="FY40" s="61"/>
      <c r="FZ40" s="61"/>
      <c r="GA40" s="61"/>
      <c r="GB40" s="61"/>
      <c r="GC40" s="61"/>
      <c r="GD40" s="61"/>
      <c r="GE40" s="61"/>
      <c r="GF40" s="61"/>
      <c r="GG40" s="61"/>
      <c r="GH40" s="61"/>
      <c r="GI40" s="61"/>
      <c r="GJ40" s="61"/>
      <c r="GK40" s="61"/>
      <c r="GL40" s="61"/>
      <c r="GM40" s="61"/>
      <c r="GN40" s="61"/>
      <c r="GO40" s="61"/>
      <c r="GP40" s="61"/>
      <c r="GQ40" s="61"/>
      <c r="GR40" s="61"/>
      <c r="GS40" s="61"/>
      <c r="GT40" s="61"/>
      <c r="GU40" s="61"/>
      <c r="GV40" s="61"/>
      <c r="GW40" s="61"/>
      <c r="GX40" s="61"/>
      <c r="GY40" s="61"/>
      <c r="GZ40" s="61"/>
      <c r="HA40" s="61"/>
      <c r="HB40" s="61"/>
      <c r="HC40" s="61"/>
      <c r="HD40" s="61"/>
      <c r="HE40" s="61"/>
      <c r="HF40" s="61"/>
      <c r="HG40" s="61"/>
      <c r="HH40" s="61"/>
      <c r="HI40" s="61"/>
      <c r="HJ40" s="61"/>
      <c r="HK40" s="61"/>
      <c r="HL40" s="61"/>
      <c r="HM40" s="61"/>
      <c r="HN40" s="61"/>
      <c r="HO40" s="61"/>
      <c r="HP40" s="61"/>
      <c r="HQ40" s="61"/>
      <c r="HR40" s="61"/>
      <c r="HS40" s="61"/>
      <c r="HT40" s="61"/>
      <c r="HU40" s="61"/>
      <c r="HV40" s="61"/>
      <c r="HW40" s="61"/>
      <c r="HX40" s="61"/>
      <c r="HY40" s="61"/>
      <c r="HZ40" s="61"/>
      <c r="IA40" s="61"/>
      <c r="IB40" s="61"/>
      <c r="IC40" s="61"/>
      <c r="ID40" s="61"/>
      <c r="IE40" s="61"/>
      <c r="IF40" s="61"/>
      <c r="IG40" s="61"/>
      <c r="IH40" s="61"/>
      <c r="II40" s="61"/>
      <c r="IJ40" s="61"/>
      <c r="IK40" s="61"/>
      <c r="IL40" s="61"/>
      <c r="IM40" s="61"/>
      <c r="IN40" s="61"/>
      <c r="IO40" s="61"/>
      <c r="IP40" s="61"/>
      <c r="IQ40" s="61"/>
      <c r="IR40" s="61"/>
      <c r="IS40" s="61"/>
      <c r="IT40" s="61"/>
      <c r="IU40" s="61"/>
    </row>
    <row r="41" spans="1:255" s="62" customFormat="1" ht="34.9" customHeight="1" thickBot="1" x14ac:dyDescent="0.25">
      <c r="A41" s="788"/>
      <c r="B41" s="823"/>
      <c r="C41" s="798"/>
      <c r="D41" s="79">
        <v>-20</v>
      </c>
      <c r="E41" s="81"/>
      <c r="F41" s="82">
        <f t="shared" si="33"/>
        <v>0</v>
      </c>
      <c r="G41" s="80">
        <f t="shared" si="29"/>
        <v>2057</v>
      </c>
      <c r="H41" s="80">
        <f t="shared" si="30"/>
        <v>2178</v>
      </c>
      <c r="I41" s="80">
        <f t="shared" si="31"/>
        <v>2299</v>
      </c>
      <c r="J41" s="77">
        <v>2420</v>
      </c>
      <c r="K41" s="168">
        <f t="shared" si="32"/>
        <v>3388</v>
      </c>
      <c r="L41" s="170"/>
      <c r="M41" s="175"/>
      <c r="N41" s="831"/>
      <c r="O41" s="83"/>
      <c r="P41" s="84"/>
      <c r="Q41" s="84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0"/>
      <c r="FE41" s="60"/>
      <c r="FF41" s="60"/>
      <c r="FG41" s="60"/>
      <c r="FH41" s="60"/>
      <c r="FI41" s="60"/>
      <c r="FJ41" s="60"/>
      <c r="FK41" s="60"/>
      <c r="FL41" s="60"/>
      <c r="FM41" s="60"/>
      <c r="FN41" s="60"/>
      <c r="FO41" s="60"/>
      <c r="FP41" s="60"/>
      <c r="FQ41" s="60"/>
      <c r="FR41" s="60"/>
      <c r="FS41" s="60"/>
      <c r="FT41" s="60"/>
      <c r="FU41" s="61"/>
      <c r="FV41" s="61"/>
      <c r="FW41" s="61"/>
      <c r="FX41" s="61"/>
      <c r="FY41" s="61"/>
      <c r="FZ41" s="61"/>
      <c r="GA41" s="61"/>
      <c r="GB41" s="61"/>
      <c r="GC41" s="61"/>
      <c r="GD41" s="61"/>
      <c r="GE41" s="61"/>
      <c r="GF41" s="61"/>
      <c r="GG41" s="61"/>
      <c r="GH41" s="61"/>
      <c r="GI41" s="61"/>
      <c r="GJ41" s="61"/>
      <c r="GK41" s="61"/>
      <c r="GL41" s="61"/>
      <c r="GM41" s="61"/>
      <c r="GN41" s="61"/>
      <c r="GO41" s="61"/>
      <c r="GP41" s="61"/>
      <c r="GQ41" s="61"/>
      <c r="GR41" s="61"/>
      <c r="GS41" s="61"/>
      <c r="GT41" s="61"/>
      <c r="GU41" s="61"/>
      <c r="GV41" s="61"/>
      <c r="GW41" s="61"/>
      <c r="GX41" s="61"/>
      <c r="GY41" s="61"/>
      <c r="GZ41" s="61"/>
      <c r="HA41" s="61"/>
      <c r="HB41" s="61"/>
      <c r="HC41" s="61"/>
      <c r="HD41" s="61"/>
      <c r="HE41" s="61"/>
      <c r="HF41" s="61"/>
      <c r="HG41" s="61"/>
      <c r="HH41" s="61"/>
      <c r="HI41" s="61"/>
      <c r="HJ41" s="61"/>
      <c r="HK41" s="61"/>
      <c r="HL41" s="61"/>
      <c r="HM41" s="61"/>
      <c r="HN41" s="61"/>
      <c r="HO41" s="61"/>
      <c r="HP41" s="61"/>
      <c r="HQ41" s="61"/>
      <c r="HR41" s="61"/>
      <c r="HS41" s="61"/>
      <c r="HT41" s="61"/>
      <c r="HU41" s="61"/>
      <c r="HV41" s="61"/>
      <c r="HW41" s="61"/>
      <c r="HX41" s="61"/>
      <c r="HY41" s="61"/>
      <c r="HZ41" s="61"/>
      <c r="IA41" s="61"/>
      <c r="IB41" s="61"/>
      <c r="IC41" s="61"/>
      <c r="ID41" s="61"/>
      <c r="IE41" s="61"/>
      <c r="IF41" s="61"/>
      <c r="IG41" s="61"/>
      <c r="IH41" s="61"/>
      <c r="II41" s="61"/>
      <c r="IJ41" s="61"/>
      <c r="IK41" s="61"/>
      <c r="IL41" s="61"/>
      <c r="IM41" s="61"/>
      <c r="IN41" s="61"/>
      <c r="IO41" s="61"/>
      <c r="IP41" s="61"/>
      <c r="IQ41" s="61"/>
      <c r="IR41" s="61"/>
      <c r="IS41" s="61"/>
      <c r="IT41" s="61"/>
      <c r="IU41" s="61"/>
    </row>
    <row r="42" spans="1:255" s="62" customFormat="1" ht="34.9" customHeight="1" thickBot="1" x14ac:dyDescent="0.25">
      <c r="A42" s="788"/>
      <c r="B42" s="823"/>
      <c r="C42" s="807"/>
      <c r="D42" s="419">
        <v>-25</v>
      </c>
      <c r="E42" s="421"/>
      <c r="F42" s="420">
        <f>E42*J42</f>
        <v>0</v>
      </c>
      <c r="G42" s="139">
        <f t="shared" si="29"/>
        <v>2133.5</v>
      </c>
      <c r="H42" s="139">
        <f t="shared" si="30"/>
        <v>2259</v>
      </c>
      <c r="I42" s="139">
        <f t="shared" si="31"/>
        <v>2384.5</v>
      </c>
      <c r="J42" s="180">
        <v>2510</v>
      </c>
      <c r="K42" s="298">
        <f t="shared" si="32"/>
        <v>3514</v>
      </c>
      <c r="L42" s="167"/>
      <c r="M42" s="299"/>
      <c r="N42" s="854"/>
      <c r="O42" s="83"/>
      <c r="P42" s="84"/>
      <c r="Q42" s="84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0"/>
      <c r="FE42" s="60"/>
      <c r="FF42" s="60"/>
      <c r="FG42" s="60"/>
      <c r="FH42" s="60"/>
      <c r="FI42" s="60"/>
      <c r="FJ42" s="60"/>
      <c r="FK42" s="60"/>
      <c r="FL42" s="60"/>
      <c r="FM42" s="60"/>
      <c r="FN42" s="60"/>
      <c r="FO42" s="60"/>
      <c r="FP42" s="60"/>
      <c r="FQ42" s="60"/>
      <c r="FR42" s="60"/>
      <c r="FS42" s="60"/>
      <c r="FT42" s="60"/>
      <c r="FU42" s="61"/>
      <c r="FV42" s="61"/>
      <c r="FW42" s="61"/>
      <c r="FX42" s="61"/>
      <c r="FY42" s="61"/>
      <c r="FZ42" s="61"/>
      <c r="GA42" s="61"/>
      <c r="GB42" s="61"/>
      <c r="GC42" s="61"/>
      <c r="GD42" s="61"/>
      <c r="GE42" s="61"/>
      <c r="GF42" s="61"/>
      <c r="GG42" s="61"/>
      <c r="GH42" s="61"/>
      <c r="GI42" s="61"/>
      <c r="GJ42" s="61"/>
      <c r="GK42" s="61"/>
      <c r="GL42" s="61"/>
      <c r="GM42" s="61"/>
      <c r="GN42" s="61"/>
      <c r="GO42" s="61"/>
      <c r="GP42" s="61"/>
      <c r="GQ42" s="61"/>
      <c r="GR42" s="61"/>
      <c r="GS42" s="61"/>
      <c r="GT42" s="61"/>
      <c r="GU42" s="61"/>
      <c r="GV42" s="61"/>
      <c r="GW42" s="61"/>
      <c r="GX42" s="61"/>
      <c r="GY42" s="61"/>
      <c r="GZ42" s="61"/>
      <c r="HA42" s="61"/>
      <c r="HB42" s="61"/>
      <c r="HC42" s="61"/>
      <c r="HD42" s="61"/>
      <c r="HE42" s="61"/>
      <c r="HF42" s="61"/>
      <c r="HG42" s="61"/>
      <c r="HH42" s="61"/>
      <c r="HI42" s="61"/>
      <c r="HJ42" s="61"/>
      <c r="HK42" s="61"/>
      <c r="HL42" s="61"/>
      <c r="HM42" s="61"/>
      <c r="HN42" s="61"/>
      <c r="HO42" s="61"/>
      <c r="HP42" s="61"/>
      <c r="HQ42" s="61"/>
      <c r="HR42" s="61"/>
      <c r="HS42" s="61"/>
      <c r="HT42" s="61"/>
      <c r="HU42" s="61"/>
      <c r="HV42" s="61"/>
      <c r="HW42" s="61"/>
      <c r="HX42" s="61"/>
      <c r="HY42" s="61"/>
      <c r="HZ42" s="61"/>
      <c r="IA42" s="61"/>
      <c r="IB42" s="61"/>
      <c r="IC42" s="61"/>
      <c r="ID42" s="61"/>
      <c r="IE42" s="61"/>
      <c r="IF42" s="61"/>
      <c r="IG42" s="61"/>
      <c r="IH42" s="61"/>
      <c r="II42" s="61"/>
      <c r="IJ42" s="61"/>
      <c r="IK42" s="61"/>
      <c r="IL42" s="61"/>
      <c r="IM42" s="61"/>
      <c r="IN42" s="61"/>
      <c r="IO42" s="61"/>
      <c r="IP42" s="61"/>
      <c r="IQ42" s="61"/>
      <c r="IR42" s="61"/>
      <c r="IS42" s="61"/>
      <c r="IT42" s="61"/>
      <c r="IU42" s="61"/>
    </row>
    <row r="43" spans="1:255" s="62" customFormat="1" ht="34.9" customHeight="1" thickBot="1" x14ac:dyDescent="0.25">
      <c r="A43" s="814"/>
      <c r="B43" s="826" t="s">
        <v>255</v>
      </c>
      <c r="C43" s="857" t="s">
        <v>357</v>
      </c>
      <c r="D43" s="199">
        <v>-10</v>
      </c>
      <c r="E43" s="200"/>
      <c r="F43" s="201">
        <f>E43*J43</f>
        <v>0</v>
      </c>
      <c r="G43" s="142">
        <f t="shared" si="5"/>
        <v>1810.5</v>
      </c>
      <c r="H43" s="142">
        <f t="shared" si="9"/>
        <v>1917</v>
      </c>
      <c r="I43" s="142">
        <f t="shared" si="10"/>
        <v>2023.5</v>
      </c>
      <c r="J43" s="164">
        <v>2130</v>
      </c>
      <c r="K43" s="172">
        <f t="shared" si="11"/>
        <v>2982</v>
      </c>
      <c r="L43" s="177"/>
      <c r="M43" s="174"/>
      <c r="N43" s="853" t="s">
        <v>358</v>
      </c>
      <c r="O43" s="83"/>
      <c r="P43" s="84"/>
      <c r="Q43" s="84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0"/>
      <c r="FE43" s="60"/>
      <c r="FF43" s="60"/>
      <c r="FG43" s="60"/>
      <c r="FH43" s="60"/>
      <c r="FI43" s="60"/>
      <c r="FJ43" s="60"/>
      <c r="FK43" s="60"/>
      <c r="FL43" s="60"/>
      <c r="FM43" s="60"/>
      <c r="FN43" s="60"/>
      <c r="FO43" s="60"/>
      <c r="FP43" s="60"/>
      <c r="FQ43" s="60"/>
      <c r="FR43" s="60"/>
      <c r="FS43" s="60"/>
      <c r="FT43" s="60"/>
      <c r="FU43" s="61"/>
      <c r="FV43" s="61"/>
      <c r="FW43" s="61"/>
      <c r="FX43" s="61"/>
      <c r="FY43" s="61"/>
      <c r="FZ43" s="61"/>
      <c r="GA43" s="61"/>
      <c r="GB43" s="61"/>
      <c r="GC43" s="61"/>
      <c r="GD43" s="61"/>
      <c r="GE43" s="61"/>
      <c r="GF43" s="61"/>
      <c r="GG43" s="61"/>
      <c r="GH43" s="61"/>
      <c r="GI43" s="61"/>
      <c r="GJ43" s="61"/>
      <c r="GK43" s="61"/>
      <c r="GL43" s="61"/>
      <c r="GM43" s="61"/>
      <c r="GN43" s="61"/>
      <c r="GO43" s="61"/>
      <c r="GP43" s="61"/>
      <c r="GQ43" s="61"/>
      <c r="GR43" s="61"/>
      <c r="GS43" s="61"/>
      <c r="GT43" s="61"/>
      <c r="GU43" s="61"/>
      <c r="GV43" s="61"/>
      <c r="GW43" s="61"/>
      <c r="GX43" s="61"/>
      <c r="GY43" s="61"/>
      <c r="GZ43" s="61"/>
      <c r="HA43" s="61"/>
      <c r="HB43" s="61"/>
      <c r="HC43" s="61"/>
      <c r="HD43" s="61"/>
      <c r="HE43" s="61"/>
      <c r="HF43" s="61"/>
      <c r="HG43" s="61"/>
      <c r="HH43" s="61"/>
      <c r="HI43" s="61"/>
      <c r="HJ43" s="61"/>
      <c r="HK43" s="61"/>
      <c r="HL43" s="61"/>
      <c r="HM43" s="61"/>
      <c r="HN43" s="61"/>
      <c r="HO43" s="61"/>
      <c r="HP43" s="61"/>
      <c r="HQ43" s="61"/>
      <c r="HR43" s="61"/>
      <c r="HS43" s="61"/>
      <c r="HT43" s="61"/>
      <c r="HU43" s="61"/>
      <c r="HV43" s="61"/>
      <c r="HW43" s="61"/>
      <c r="HX43" s="61"/>
      <c r="HY43" s="61"/>
      <c r="HZ43" s="61"/>
      <c r="IA43" s="61"/>
      <c r="IB43" s="61"/>
      <c r="IC43" s="61"/>
      <c r="ID43" s="61"/>
      <c r="IE43" s="61"/>
      <c r="IF43" s="61"/>
      <c r="IG43" s="61"/>
      <c r="IH43" s="61"/>
      <c r="II43" s="61"/>
      <c r="IJ43" s="61"/>
      <c r="IK43" s="61"/>
      <c r="IL43" s="61"/>
      <c r="IM43" s="61"/>
      <c r="IN43" s="61"/>
      <c r="IO43" s="61"/>
      <c r="IP43" s="61"/>
      <c r="IQ43" s="61"/>
      <c r="IR43" s="61"/>
      <c r="IS43" s="61"/>
      <c r="IT43" s="61"/>
      <c r="IU43" s="61"/>
    </row>
    <row r="44" spans="1:255" s="62" customFormat="1" ht="34.9" customHeight="1" thickBot="1" x14ac:dyDescent="0.25">
      <c r="A44" s="788"/>
      <c r="B44" s="823"/>
      <c r="C44" s="847"/>
      <c r="D44" s="302">
        <v>-15</v>
      </c>
      <c r="E44" s="303"/>
      <c r="F44" s="304">
        <f t="shared" ref="F44:F45" si="34">E44*J44</f>
        <v>0</v>
      </c>
      <c r="G44" s="154">
        <f t="shared" ref="G44:G45" si="35">J44*0.85</f>
        <v>1887</v>
      </c>
      <c r="H44" s="154">
        <f t="shared" ref="H44:H45" si="36">J44*0.9</f>
        <v>1998</v>
      </c>
      <c r="I44" s="154">
        <f t="shared" ref="I44:I45" si="37">J44*0.95</f>
        <v>2109</v>
      </c>
      <c r="J44" s="78">
        <v>2220</v>
      </c>
      <c r="K44" s="178">
        <f t="shared" ref="K44:K45" si="38">J44*1.4</f>
        <v>3108</v>
      </c>
      <c r="L44" s="177"/>
      <c r="M44" s="179"/>
      <c r="N44" s="831"/>
      <c r="O44" s="83"/>
      <c r="P44" s="84"/>
      <c r="Q44" s="84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0"/>
      <c r="FE44" s="60"/>
      <c r="FF44" s="60"/>
      <c r="FG44" s="60"/>
      <c r="FH44" s="60"/>
      <c r="FI44" s="60"/>
      <c r="FJ44" s="60"/>
      <c r="FK44" s="60"/>
      <c r="FL44" s="60"/>
      <c r="FM44" s="60"/>
      <c r="FN44" s="60"/>
      <c r="FO44" s="60"/>
      <c r="FP44" s="60"/>
      <c r="FQ44" s="60"/>
      <c r="FR44" s="60"/>
      <c r="FS44" s="60"/>
      <c r="FT44" s="60"/>
      <c r="FU44" s="61"/>
      <c r="FV44" s="61"/>
      <c r="FW44" s="61"/>
      <c r="FX44" s="61"/>
      <c r="FY44" s="61"/>
      <c r="FZ44" s="61"/>
      <c r="GA44" s="61"/>
      <c r="GB44" s="61"/>
      <c r="GC44" s="61"/>
      <c r="GD44" s="61"/>
      <c r="GE44" s="61"/>
      <c r="GF44" s="61"/>
      <c r="GG44" s="61"/>
      <c r="GH44" s="61"/>
      <c r="GI44" s="61"/>
      <c r="GJ44" s="61"/>
      <c r="GK44" s="61"/>
      <c r="GL44" s="61"/>
      <c r="GM44" s="61"/>
      <c r="GN44" s="61"/>
      <c r="GO44" s="61"/>
      <c r="GP44" s="61"/>
      <c r="GQ44" s="61"/>
      <c r="GR44" s="61"/>
      <c r="GS44" s="61"/>
      <c r="GT44" s="61"/>
      <c r="GU44" s="61"/>
      <c r="GV44" s="61"/>
      <c r="GW44" s="61"/>
      <c r="GX44" s="61"/>
      <c r="GY44" s="61"/>
      <c r="GZ44" s="61"/>
      <c r="HA44" s="61"/>
      <c r="HB44" s="61"/>
      <c r="HC44" s="61"/>
      <c r="HD44" s="61"/>
      <c r="HE44" s="61"/>
      <c r="HF44" s="61"/>
      <c r="HG44" s="61"/>
      <c r="HH44" s="61"/>
      <c r="HI44" s="61"/>
      <c r="HJ44" s="61"/>
      <c r="HK44" s="61"/>
      <c r="HL44" s="61"/>
      <c r="HM44" s="61"/>
      <c r="HN44" s="61"/>
      <c r="HO44" s="61"/>
      <c r="HP44" s="61"/>
      <c r="HQ44" s="61"/>
      <c r="HR44" s="61"/>
      <c r="HS44" s="61"/>
      <c r="HT44" s="61"/>
      <c r="HU44" s="61"/>
      <c r="HV44" s="61"/>
      <c r="HW44" s="61"/>
      <c r="HX44" s="61"/>
      <c r="HY44" s="61"/>
      <c r="HZ44" s="61"/>
      <c r="IA44" s="61"/>
      <c r="IB44" s="61"/>
      <c r="IC44" s="61"/>
      <c r="ID44" s="61"/>
      <c r="IE44" s="61"/>
      <c r="IF44" s="61"/>
      <c r="IG44" s="61"/>
      <c r="IH44" s="61"/>
      <c r="II44" s="61"/>
      <c r="IJ44" s="61"/>
      <c r="IK44" s="61"/>
      <c r="IL44" s="61"/>
      <c r="IM44" s="61"/>
      <c r="IN44" s="61"/>
      <c r="IO44" s="61"/>
      <c r="IP44" s="61"/>
      <c r="IQ44" s="61"/>
      <c r="IR44" s="61"/>
      <c r="IS44" s="61"/>
      <c r="IT44" s="61"/>
      <c r="IU44" s="61"/>
    </row>
    <row r="45" spans="1:255" s="62" customFormat="1" ht="34.9" customHeight="1" thickBot="1" x14ac:dyDescent="0.25">
      <c r="A45" s="788"/>
      <c r="B45" s="823"/>
      <c r="C45" s="847"/>
      <c r="D45" s="79">
        <v>-20</v>
      </c>
      <c r="E45" s="81"/>
      <c r="F45" s="82">
        <f t="shared" si="34"/>
        <v>0</v>
      </c>
      <c r="G45" s="80">
        <f t="shared" si="35"/>
        <v>1989</v>
      </c>
      <c r="H45" s="80">
        <f t="shared" si="36"/>
        <v>2106</v>
      </c>
      <c r="I45" s="80">
        <f t="shared" si="37"/>
        <v>2223</v>
      </c>
      <c r="J45" s="77">
        <v>2340</v>
      </c>
      <c r="K45" s="168">
        <f t="shared" si="38"/>
        <v>3276</v>
      </c>
      <c r="L45" s="170"/>
      <c r="M45" s="175"/>
      <c r="N45" s="831"/>
      <c r="O45" s="83"/>
      <c r="P45" s="84"/>
      <c r="Q45" s="84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0"/>
      <c r="FE45" s="60"/>
      <c r="FF45" s="60"/>
      <c r="FG45" s="60"/>
      <c r="FH45" s="60"/>
      <c r="FI45" s="60"/>
      <c r="FJ45" s="60"/>
      <c r="FK45" s="60"/>
      <c r="FL45" s="60"/>
      <c r="FM45" s="60"/>
      <c r="FN45" s="60"/>
      <c r="FO45" s="60"/>
      <c r="FP45" s="60"/>
      <c r="FQ45" s="60"/>
      <c r="FR45" s="60"/>
      <c r="FS45" s="60"/>
      <c r="FT45" s="60"/>
      <c r="FU45" s="61"/>
      <c r="FV45" s="61"/>
      <c r="FW45" s="61"/>
      <c r="FX45" s="61"/>
      <c r="FY45" s="61"/>
      <c r="FZ45" s="61"/>
      <c r="GA45" s="61"/>
      <c r="GB45" s="61"/>
      <c r="GC45" s="61"/>
      <c r="GD45" s="61"/>
      <c r="GE45" s="61"/>
      <c r="GF45" s="61"/>
      <c r="GG45" s="61"/>
      <c r="GH45" s="61"/>
      <c r="GI45" s="61"/>
      <c r="GJ45" s="61"/>
      <c r="GK45" s="61"/>
      <c r="GL45" s="61"/>
      <c r="GM45" s="61"/>
      <c r="GN45" s="61"/>
      <c r="GO45" s="61"/>
      <c r="GP45" s="61"/>
      <c r="GQ45" s="61"/>
      <c r="GR45" s="61"/>
      <c r="GS45" s="61"/>
      <c r="GT45" s="61"/>
      <c r="GU45" s="61"/>
      <c r="GV45" s="61"/>
      <c r="GW45" s="61"/>
      <c r="GX45" s="61"/>
      <c r="GY45" s="61"/>
      <c r="GZ45" s="61"/>
      <c r="HA45" s="61"/>
      <c r="HB45" s="61"/>
      <c r="HC45" s="61"/>
      <c r="HD45" s="61"/>
      <c r="HE45" s="61"/>
      <c r="HF45" s="61"/>
      <c r="HG45" s="61"/>
      <c r="HH45" s="61"/>
      <c r="HI45" s="61"/>
      <c r="HJ45" s="61"/>
      <c r="HK45" s="61"/>
      <c r="HL45" s="61"/>
      <c r="HM45" s="61"/>
      <c r="HN45" s="61"/>
      <c r="HO45" s="61"/>
      <c r="HP45" s="61"/>
      <c r="HQ45" s="61"/>
      <c r="HR45" s="61"/>
      <c r="HS45" s="61"/>
      <c r="HT45" s="61"/>
      <c r="HU45" s="61"/>
      <c r="HV45" s="61"/>
      <c r="HW45" s="61"/>
      <c r="HX45" s="61"/>
      <c r="HY45" s="61"/>
      <c r="HZ45" s="61"/>
      <c r="IA45" s="61"/>
      <c r="IB45" s="61"/>
      <c r="IC45" s="61"/>
      <c r="ID45" s="61"/>
      <c r="IE45" s="61"/>
      <c r="IF45" s="61"/>
      <c r="IG45" s="61"/>
      <c r="IH45" s="61"/>
      <c r="II45" s="61"/>
      <c r="IJ45" s="61"/>
      <c r="IK45" s="61"/>
      <c r="IL45" s="61"/>
      <c r="IM45" s="61"/>
      <c r="IN45" s="61"/>
      <c r="IO45" s="61"/>
      <c r="IP45" s="61"/>
      <c r="IQ45" s="61"/>
      <c r="IR45" s="61"/>
      <c r="IS45" s="61"/>
      <c r="IT45" s="61"/>
      <c r="IU45" s="61"/>
    </row>
    <row r="46" spans="1:255" s="62" customFormat="1" ht="34.9" customHeight="1" thickBot="1" x14ac:dyDescent="0.25">
      <c r="A46" s="815"/>
      <c r="B46" s="856"/>
      <c r="C46" s="858"/>
      <c r="D46" s="79">
        <v>-25</v>
      </c>
      <c r="E46" s="81"/>
      <c r="F46" s="82">
        <f>E46*J46</f>
        <v>0</v>
      </c>
      <c r="G46" s="80">
        <f t="shared" si="5"/>
        <v>2065.5</v>
      </c>
      <c r="H46" s="80">
        <f t="shared" si="9"/>
        <v>2187</v>
      </c>
      <c r="I46" s="80">
        <f t="shared" si="10"/>
        <v>2308.5</v>
      </c>
      <c r="J46" s="78">
        <v>2430</v>
      </c>
      <c r="K46" s="168">
        <f t="shared" si="11"/>
        <v>3402</v>
      </c>
      <c r="L46" s="170"/>
      <c r="M46" s="175"/>
      <c r="N46" s="832"/>
      <c r="O46" s="83"/>
      <c r="P46" s="84"/>
      <c r="Q46" s="84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0"/>
      <c r="FE46" s="60"/>
      <c r="FF46" s="60"/>
      <c r="FG46" s="60"/>
      <c r="FH46" s="60"/>
      <c r="FI46" s="60"/>
      <c r="FJ46" s="60"/>
      <c r="FK46" s="60"/>
      <c r="FL46" s="60"/>
      <c r="FM46" s="60"/>
      <c r="FN46" s="60"/>
      <c r="FO46" s="60"/>
      <c r="FP46" s="60"/>
      <c r="FQ46" s="60"/>
      <c r="FR46" s="60"/>
      <c r="FS46" s="60"/>
      <c r="FT46" s="60"/>
      <c r="FU46" s="61"/>
      <c r="FV46" s="61"/>
      <c r="FW46" s="61"/>
      <c r="FX46" s="61"/>
      <c r="FY46" s="61"/>
      <c r="FZ46" s="61"/>
      <c r="GA46" s="61"/>
      <c r="GB46" s="61"/>
      <c r="GC46" s="61"/>
      <c r="GD46" s="61"/>
      <c r="GE46" s="61"/>
      <c r="GF46" s="61"/>
      <c r="GG46" s="61"/>
      <c r="GH46" s="61"/>
      <c r="GI46" s="61"/>
      <c r="GJ46" s="61"/>
      <c r="GK46" s="61"/>
      <c r="GL46" s="61"/>
      <c r="GM46" s="61"/>
      <c r="GN46" s="61"/>
      <c r="GO46" s="61"/>
      <c r="GP46" s="61"/>
      <c r="GQ46" s="61"/>
      <c r="GR46" s="61"/>
      <c r="GS46" s="61"/>
      <c r="GT46" s="61"/>
      <c r="GU46" s="61"/>
      <c r="GV46" s="61"/>
      <c r="GW46" s="61"/>
      <c r="GX46" s="61"/>
      <c r="GY46" s="61"/>
      <c r="GZ46" s="61"/>
      <c r="HA46" s="61"/>
      <c r="HB46" s="61"/>
      <c r="HC46" s="61"/>
      <c r="HD46" s="61"/>
      <c r="HE46" s="61"/>
      <c r="HF46" s="61"/>
      <c r="HG46" s="61"/>
      <c r="HH46" s="61"/>
      <c r="HI46" s="61"/>
      <c r="HJ46" s="61"/>
      <c r="HK46" s="61"/>
      <c r="HL46" s="61"/>
      <c r="HM46" s="61"/>
      <c r="HN46" s="61"/>
      <c r="HO46" s="61"/>
      <c r="HP46" s="61"/>
      <c r="HQ46" s="61"/>
      <c r="HR46" s="61"/>
      <c r="HS46" s="61"/>
      <c r="HT46" s="61"/>
      <c r="HU46" s="61"/>
      <c r="HV46" s="61"/>
      <c r="HW46" s="61"/>
      <c r="HX46" s="61"/>
      <c r="HY46" s="61"/>
      <c r="HZ46" s="61"/>
      <c r="IA46" s="61"/>
      <c r="IB46" s="61"/>
      <c r="IC46" s="61"/>
      <c r="ID46" s="61"/>
      <c r="IE46" s="61"/>
      <c r="IF46" s="61"/>
      <c r="IG46" s="61"/>
      <c r="IH46" s="61"/>
      <c r="II46" s="61"/>
      <c r="IJ46" s="61"/>
      <c r="IK46" s="61"/>
      <c r="IL46" s="61"/>
      <c r="IM46" s="61"/>
      <c r="IN46" s="61"/>
      <c r="IO46" s="61"/>
      <c r="IP46" s="61"/>
      <c r="IQ46" s="61"/>
      <c r="IR46" s="61"/>
      <c r="IS46" s="61"/>
      <c r="IT46" s="61"/>
      <c r="IU46" s="61"/>
    </row>
    <row r="47" spans="1:255" s="62" customFormat="1" ht="21" customHeight="1" thickBot="1" x14ac:dyDescent="0.25">
      <c r="A47" s="818" t="s">
        <v>365</v>
      </c>
      <c r="B47" s="819"/>
      <c r="C47" s="819"/>
      <c r="D47" s="820"/>
      <c r="E47" s="819"/>
      <c r="F47" s="819"/>
      <c r="G47" s="819"/>
      <c r="H47" s="819"/>
      <c r="I47" s="819"/>
      <c r="J47" s="819"/>
      <c r="K47" s="819"/>
      <c r="L47" s="820"/>
      <c r="M47" s="820"/>
      <c r="N47" s="821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0"/>
      <c r="FE47" s="60"/>
      <c r="FF47" s="60"/>
      <c r="FG47" s="60"/>
      <c r="FH47" s="60"/>
      <c r="FI47" s="60"/>
      <c r="FJ47" s="60"/>
      <c r="FK47" s="60"/>
      <c r="FL47" s="60"/>
      <c r="FM47" s="60"/>
      <c r="FN47" s="60"/>
      <c r="FO47" s="60"/>
      <c r="FP47" s="60"/>
      <c r="FQ47" s="60"/>
      <c r="FR47" s="60"/>
      <c r="FS47" s="60"/>
      <c r="FT47" s="60"/>
      <c r="FU47" s="61"/>
      <c r="FV47" s="61"/>
      <c r="FW47" s="61"/>
      <c r="FX47" s="61"/>
      <c r="FY47" s="61"/>
      <c r="FZ47" s="61"/>
      <c r="GA47" s="61"/>
      <c r="GB47" s="61"/>
      <c r="GC47" s="61"/>
      <c r="GD47" s="61"/>
      <c r="GE47" s="61"/>
      <c r="GF47" s="61"/>
      <c r="GG47" s="61"/>
      <c r="GH47" s="61"/>
      <c r="GI47" s="61"/>
      <c r="GJ47" s="61"/>
      <c r="GK47" s="61"/>
      <c r="GL47" s="61"/>
      <c r="GM47" s="61"/>
      <c r="GN47" s="61"/>
      <c r="GO47" s="61"/>
      <c r="GP47" s="61"/>
      <c r="GQ47" s="61"/>
      <c r="GR47" s="61"/>
      <c r="GS47" s="61"/>
      <c r="GT47" s="61"/>
      <c r="GU47" s="61"/>
      <c r="GV47" s="61"/>
      <c r="GW47" s="61"/>
      <c r="GX47" s="61"/>
      <c r="GY47" s="61"/>
      <c r="GZ47" s="61"/>
      <c r="HA47" s="61"/>
      <c r="HB47" s="61"/>
      <c r="HC47" s="61"/>
      <c r="HD47" s="61"/>
      <c r="HE47" s="61"/>
      <c r="HF47" s="61"/>
      <c r="HG47" s="61"/>
      <c r="HH47" s="61"/>
      <c r="HI47" s="61"/>
      <c r="HJ47" s="61"/>
      <c r="HK47" s="61"/>
      <c r="HL47" s="61"/>
      <c r="HM47" s="61"/>
      <c r="HN47" s="61"/>
      <c r="HO47" s="61"/>
      <c r="HP47" s="61"/>
      <c r="HQ47" s="61"/>
      <c r="HR47" s="61"/>
      <c r="HS47" s="61"/>
      <c r="HT47" s="61"/>
      <c r="HU47" s="61"/>
      <c r="HV47" s="61"/>
      <c r="HW47" s="61"/>
      <c r="HX47" s="61"/>
      <c r="HY47" s="61"/>
      <c r="HZ47" s="61"/>
      <c r="IA47" s="61"/>
      <c r="IB47" s="61"/>
      <c r="IC47" s="61"/>
      <c r="ID47" s="61"/>
      <c r="IE47" s="61"/>
      <c r="IF47" s="61"/>
      <c r="IG47" s="61"/>
      <c r="IH47" s="61"/>
      <c r="II47" s="61"/>
      <c r="IJ47" s="61"/>
      <c r="IK47" s="61"/>
      <c r="IL47" s="61"/>
      <c r="IM47" s="61"/>
      <c r="IN47" s="61"/>
      <c r="IO47" s="61"/>
      <c r="IP47" s="61"/>
      <c r="IQ47" s="61"/>
      <c r="IR47" s="61"/>
      <c r="IS47" s="61"/>
      <c r="IT47" s="61"/>
      <c r="IU47" s="61"/>
    </row>
    <row r="48" spans="1:255" s="62" customFormat="1" ht="34.9" customHeight="1" thickBot="1" x14ac:dyDescent="0.25">
      <c r="A48" s="787"/>
      <c r="B48" s="822" t="s">
        <v>366</v>
      </c>
      <c r="C48" s="824" t="s">
        <v>367</v>
      </c>
      <c r="D48" s="193">
        <v>-5</v>
      </c>
      <c r="E48" s="306"/>
      <c r="F48" s="195">
        <f>E48*J48</f>
        <v>0</v>
      </c>
      <c r="G48" s="80">
        <f t="shared" ref="G48:G57" si="39">J48*0.85</f>
        <v>0</v>
      </c>
      <c r="H48" s="80">
        <f>J48*0.9</f>
        <v>0</v>
      </c>
      <c r="I48" s="80">
        <f>J48*0.95</f>
        <v>0</v>
      </c>
      <c r="J48" s="78"/>
      <c r="K48" s="168">
        <f>J48*1.4</f>
        <v>0</v>
      </c>
      <c r="L48" s="170"/>
      <c r="M48" s="170"/>
      <c r="N48" s="830" t="s">
        <v>369</v>
      </c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0"/>
      <c r="FE48" s="60"/>
      <c r="FF48" s="60"/>
      <c r="FG48" s="60"/>
      <c r="FH48" s="60"/>
      <c r="FI48" s="60"/>
      <c r="FJ48" s="60"/>
      <c r="FK48" s="60"/>
      <c r="FL48" s="60"/>
      <c r="FM48" s="60"/>
      <c r="FN48" s="60"/>
      <c r="FO48" s="60"/>
      <c r="FP48" s="60"/>
      <c r="FQ48" s="60"/>
      <c r="FR48" s="60"/>
      <c r="FS48" s="60"/>
      <c r="FT48" s="60"/>
      <c r="FU48" s="61"/>
      <c r="FV48" s="61"/>
      <c r="FW48" s="61"/>
      <c r="FX48" s="61"/>
      <c r="FY48" s="61"/>
      <c r="FZ48" s="61"/>
      <c r="GA48" s="61"/>
      <c r="GB48" s="61"/>
      <c r="GC48" s="61"/>
      <c r="GD48" s="61"/>
      <c r="GE48" s="61"/>
      <c r="GF48" s="61"/>
      <c r="GG48" s="61"/>
      <c r="GH48" s="61"/>
      <c r="GI48" s="61"/>
      <c r="GJ48" s="61"/>
      <c r="GK48" s="61"/>
      <c r="GL48" s="61"/>
      <c r="GM48" s="61"/>
      <c r="GN48" s="61"/>
      <c r="GO48" s="61"/>
      <c r="GP48" s="61"/>
      <c r="GQ48" s="61"/>
      <c r="GR48" s="61"/>
      <c r="GS48" s="61"/>
      <c r="GT48" s="61"/>
      <c r="GU48" s="61"/>
      <c r="GV48" s="61"/>
      <c r="GW48" s="61"/>
      <c r="GX48" s="61"/>
      <c r="GY48" s="61"/>
      <c r="GZ48" s="61"/>
      <c r="HA48" s="61"/>
      <c r="HB48" s="61"/>
      <c r="HC48" s="61"/>
      <c r="HD48" s="61"/>
      <c r="HE48" s="61"/>
      <c r="HF48" s="61"/>
      <c r="HG48" s="61"/>
      <c r="HH48" s="61"/>
      <c r="HI48" s="61"/>
      <c r="HJ48" s="61"/>
      <c r="HK48" s="61"/>
      <c r="HL48" s="61"/>
      <c r="HM48" s="61"/>
      <c r="HN48" s="61"/>
      <c r="HO48" s="61"/>
      <c r="HP48" s="61"/>
      <c r="HQ48" s="61"/>
      <c r="HR48" s="61"/>
      <c r="HS48" s="61"/>
      <c r="HT48" s="61"/>
      <c r="HU48" s="61"/>
      <c r="HV48" s="61"/>
      <c r="HW48" s="61"/>
      <c r="HX48" s="61"/>
      <c r="HY48" s="61"/>
      <c r="HZ48" s="61"/>
      <c r="IA48" s="61"/>
      <c r="IB48" s="61"/>
      <c r="IC48" s="61"/>
      <c r="ID48" s="61"/>
      <c r="IE48" s="61"/>
      <c r="IF48" s="61"/>
      <c r="IG48" s="61"/>
      <c r="IH48" s="61"/>
      <c r="II48" s="61"/>
      <c r="IJ48" s="61"/>
      <c r="IK48" s="61"/>
      <c r="IL48" s="61"/>
      <c r="IM48" s="61"/>
      <c r="IN48" s="61"/>
      <c r="IO48" s="61"/>
      <c r="IP48" s="61"/>
      <c r="IQ48" s="61"/>
      <c r="IR48" s="61"/>
      <c r="IS48" s="61"/>
      <c r="IT48" s="61"/>
      <c r="IU48" s="61"/>
    </row>
    <row r="49" spans="1:255" s="62" customFormat="1" ht="34.9" customHeight="1" thickBot="1" x14ac:dyDescent="0.25">
      <c r="A49" s="788"/>
      <c r="B49" s="823"/>
      <c r="C49" s="825"/>
      <c r="D49" s="193">
        <v>-10</v>
      </c>
      <c r="E49" s="306"/>
      <c r="F49" s="195">
        <f t="shared" ref="F49:F52" si="40">E49*J49</f>
        <v>0</v>
      </c>
      <c r="G49" s="80">
        <f t="shared" si="39"/>
        <v>0</v>
      </c>
      <c r="H49" s="80">
        <f>J49*0.9</f>
        <v>0</v>
      </c>
      <c r="I49" s="80">
        <f>J49*0.95</f>
        <v>0</v>
      </c>
      <c r="J49" s="78"/>
      <c r="K49" s="168">
        <f>J49*1.4</f>
        <v>0</v>
      </c>
      <c r="L49" s="170"/>
      <c r="M49" s="170"/>
      <c r="N49" s="831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0"/>
      <c r="FE49" s="60"/>
      <c r="FF49" s="60"/>
      <c r="FG49" s="60"/>
      <c r="FH49" s="60"/>
      <c r="FI49" s="60"/>
      <c r="FJ49" s="60"/>
      <c r="FK49" s="60"/>
      <c r="FL49" s="60"/>
      <c r="FM49" s="60"/>
      <c r="FN49" s="60"/>
      <c r="FO49" s="60"/>
      <c r="FP49" s="60"/>
      <c r="FQ49" s="60"/>
      <c r="FR49" s="60"/>
      <c r="FS49" s="60"/>
      <c r="FT49" s="60"/>
      <c r="FU49" s="61"/>
      <c r="FV49" s="61"/>
      <c r="FW49" s="61"/>
      <c r="FX49" s="61"/>
      <c r="FY49" s="61"/>
      <c r="FZ49" s="61"/>
      <c r="GA49" s="61"/>
      <c r="GB49" s="61"/>
      <c r="GC49" s="61"/>
      <c r="GD49" s="61"/>
      <c r="GE49" s="61"/>
      <c r="GF49" s="61"/>
      <c r="GG49" s="61"/>
      <c r="GH49" s="61"/>
      <c r="GI49" s="61"/>
      <c r="GJ49" s="61"/>
      <c r="GK49" s="61"/>
      <c r="GL49" s="61"/>
      <c r="GM49" s="61"/>
      <c r="GN49" s="61"/>
      <c r="GO49" s="61"/>
      <c r="GP49" s="61"/>
      <c r="GQ49" s="61"/>
      <c r="GR49" s="61"/>
      <c r="GS49" s="61"/>
      <c r="GT49" s="61"/>
      <c r="GU49" s="61"/>
      <c r="GV49" s="61"/>
      <c r="GW49" s="61"/>
      <c r="GX49" s="61"/>
      <c r="GY49" s="61"/>
      <c r="GZ49" s="61"/>
      <c r="HA49" s="61"/>
      <c r="HB49" s="61"/>
      <c r="HC49" s="61"/>
      <c r="HD49" s="61"/>
      <c r="HE49" s="61"/>
      <c r="HF49" s="61"/>
      <c r="HG49" s="61"/>
      <c r="HH49" s="61"/>
      <c r="HI49" s="61"/>
      <c r="HJ49" s="61"/>
      <c r="HK49" s="61"/>
      <c r="HL49" s="61"/>
      <c r="HM49" s="61"/>
      <c r="HN49" s="61"/>
      <c r="HO49" s="61"/>
      <c r="HP49" s="61"/>
      <c r="HQ49" s="61"/>
      <c r="HR49" s="61"/>
      <c r="HS49" s="61"/>
      <c r="HT49" s="61"/>
      <c r="HU49" s="61"/>
      <c r="HV49" s="61"/>
      <c r="HW49" s="61"/>
      <c r="HX49" s="61"/>
      <c r="HY49" s="61"/>
      <c r="HZ49" s="61"/>
      <c r="IA49" s="61"/>
      <c r="IB49" s="61"/>
      <c r="IC49" s="61"/>
      <c r="ID49" s="61"/>
      <c r="IE49" s="61"/>
      <c r="IF49" s="61"/>
      <c r="IG49" s="61"/>
      <c r="IH49" s="61"/>
      <c r="II49" s="61"/>
      <c r="IJ49" s="61"/>
      <c r="IK49" s="61"/>
      <c r="IL49" s="61"/>
      <c r="IM49" s="61"/>
      <c r="IN49" s="61"/>
      <c r="IO49" s="61"/>
      <c r="IP49" s="61"/>
      <c r="IQ49" s="61"/>
      <c r="IR49" s="61"/>
      <c r="IS49" s="61"/>
      <c r="IT49" s="61"/>
      <c r="IU49" s="61"/>
    </row>
    <row r="50" spans="1:255" s="62" customFormat="1" ht="34.9" customHeight="1" thickBot="1" x14ac:dyDescent="0.25">
      <c r="A50" s="788"/>
      <c r="B50" s="823"/>
      <c r="C50" s="825"/>
      <c r="D50" s="193">
        <v>-15</v>
      </c>
      <c r="E50" s="306"/>
      <c r="F50" s="195">
        <f t="shared" si="40"/>
        <v>0</v>
      </c>
      <c r="G50" s="80">
        <f t="shared" si="39"/>
        <v>0</v>
      </c>
      <c r="H50" s="80">
        <f>J50*0.9</f>
        <v>0</v>
      </c>
      <c r="I50" s="80">
        <f>J50*0.95</f>
        <v>0</v>
      </c>
      <c r="J50" s="78"/>
      <c r="K50" s="168">
        <f>J50*1.4</f>
        <v>0</v>
      </c>
      <c r="L50" s="170"/>
      <c r="M50" s="170"/>
      <c r="N50" s="831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0"/>
      <c r="FE50" s="60"/>
      <c r="FF50" s="60"/>
      <c r="FG50" s="60"/>
      <c r="FH50" s="60"/>
      <c r="FI50" s="60"/>
      <c r="FJ50" s="60"/>
      <c r="FK50" s="60"/>
      <c r="FL50" s="60"/>
      <c r="FM50" s="60"/>
      <c r="FN50" s="60"/>
      <c r="FO50" s="60"/>
      <c r="FP50" s="60"/>
      <c r="FQ50" s="60"/>
      <c r="FR50" s="60"/>
      <c r="FS50" s="60"/>
      <c r="FT50" s="60"/>
      <c r="FU50" s="61"/>
      <c r="FV50" s="61"/>
      <c r="FW50" s="61"/>
      <c r="FX50" s="61"/>
      <c r="FY50" s="61"/>
      <c r="FZ50" s="61"/>
      <c r="GA50" s="61"/>
      <c r="GB50" s="61"/>
      <c r="GC50" s="61"/>
      <c r="GD50" s="61"/>
      <c r="GE50" s="61"/>
      <c r="GF50" s="61"/>
      <c r="GG50" s="61"/>
      <c r="GH50" s="61"/>
      <c r="GI50" s="61"/>
      <c r="GJ50" s="61"/>
      <c r="GK50" s="61"/>
      <c r="GL50" s="61"/>
      <c r="GM50" s="61"/>
      <c r="GN50" s="61"/>
      <c r="GO50" s="61"/>
      <c r="GP50" s="61"/>
      <c r="GQ50" s="61"/>
      <c r="GR50" s="61"/>
      <c r="GS50" s="61"/>
      <c r="GT50" s="61"/>
      <c r="GU50" s="61"/>
      <c r="GV50" s="61"/>
      <c r="GW50" s="61"/>
      <c r="GX50" s="61"/>
      <c r="GY50" s="61"/>
      <c r="GZ50" s="61"/>
      <c r="HA50" s="61"/>
      <c r="HB50" s="61"/>
      <c r="HC50" s="61"/>
      <c r="HD50" s="61"/>
      <c r="HE50" s="61"/>
      <c r="HF50" s="61"/>
      <c r="HG50" s="61"/>
      <c r="HH50" s="61"/>
      <c r="HI50" s="61"/>
      <c r="HJ50" s="61"/>
      <c r="HK50" s="61"/>
      <c r="HL50" s="61"/>
      <c r="HM50" s="61"/>
      <c r="HN50" s="61"/>
      <c r="HO50" s="61"/>
      <c r="HP50" s="61"/>
      <c r="HQ50" s="61"/>
      <c r="HR50" s="61"/>
      <c r="HS50" s="61"/>
      <c r="HT50" s="61"/>
      <c r="HU50" s="61"/>
      <c r="HV50" s="61"/>
      <c r="HW50" s="61"/>
      <c r="HX50" s="61"/>
      <c r="HY50" s="61"/>
      <c r="HZ50" s="61"/>
      <c r="IA50" s="61"/>
      <c r="IB50" s="61"/>
      <c r="IC50" s="61"/>
      <c r="ID50" s="61"/>
      <c r="IE50" s="61"/>
      <c r="IF50" s="61"/>
      <c r="IG50" s="61"/>
      <c r="IH50" s="61"/>
      <c r="II50" s="61"/>
      <c r="IJ50" s="61"/>
      <c r="IK50" s="61"/>
      <c r="IL50" s="61"/>
      <c r="IM50" s="61"/>
      <c r="IN50" s="61"/>
      <c r="IO50" s="61"/>
      <c r="IP50" s="61"/>
      <c r="IQ50" s="61"/>
      <c r="IR50" s="61"/>
      <c r="IS50" s="61"/>
      <c r="IT50" s="61"/>
      <c r="IU50" s="61"/>
    </row>
    <row r="51" spans="1:255" s="62" customFormat="1" ht="34.9" customHeight="1" thickBot="1" x14ac:dyDescent="0.25">
      <c r="A51" s="788"/>
      <c r="B51" s="823"/>
      <c r="C51" s="825"/>
      <c r="D51" s="79">
        <v>-20</v>
      </c>
      <c r="E51" s="301"/>
      <c r="F51" s="82">
        <f t="shared" si="40"/>
        <v>0</v>
      </c>
      <c r="G51" s="80">
        <f t="shared" si="39"/>
        <v>2184.5</v>
      </c>
      <c r="H51" s="80">
        <f t="shared" ref="H51:H52" si="41">J51*0.9</f>
        <v>2313</v>
      </c>
      <c r="I51" s="80">
        <f t="shared" ref="I51:I52" si="42">J51*0.95</f>
        <v>2441.5</v>
      </c>
      <c r="J51" s="77">
        <v>2570</v>
      </c>
      <c r="K51" s="168">
        <f t="shared" ref="K51:K52" si="43">J51*1.4</f>
        <v>3597.9999999999995</v>
      </c>
      <c r="L51" s="170"/>
      <c r="M51" s="170"/>
      <c r="N51" s="831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0"/>
      <c r="FE51" s="60"/>
      <c r="FF51" s="60"/>
      <c r="FG51" s="60"/>
      <c r="FH51" s="60"/>
      <c r="FI51" s="60"/>
      <c r="FJ51" s="60"/>
      <c r="FK51" s="60"/>
      <c r="FL51" s="60"/>
      <c r="FM51" s="60"/>
      <c r="FN51" s="60"/>
      <c r="FO51" s="60"/>
      <c r="FP51" s="60"/>
      <c r="FQ51" s="60"/>
      <c r="FR51" s="60"/>
      <c r="FS51" s="60"/>
      <c r="FT51" s="60"/>
      <c r="FU51" s="61"/>
      <c r="FV51" s="61"/>
      <c r="FW51" s="61"/>
      <c r="FX51" s="61"/>
      <c r="FY51" s="61"/>
      <c r="FZ51" s="61"/>
      <c r="GA51" s="61"/>
      <c r="GB51" s="61"/>
      <c r="GC51" s="61"/>
      <c r="GD51" s="61"/>
      <c r="GE51" s="61"/>
      <c r="GF51" s="61"/>
      <c r="GG51" s="61"/>
      <c r="GH51" s="61"/>
      <c r="GI51" s="61"/>
      <c r="GJ51" s="61"/>
      <c r="GK51" s="61"/>
      <c r="GL51" s="61"/>
      <c r="GM51" s="61"/>
      <c r="GN51" s="61"/>
      <c r="GO51" s="61"/>
      <c r="GP51" s="61"/>
      <c r="GQ51" s="61"/>
      <c r="GR51" s="61"/>
      <c r="GS51" s="61"/>
      <c r="GT51" s="61"/>
      <c r="GU51" s="61"/>
      <c r="GV51" s="61"/>
      <c r="GW51" s="61"/>
      <c r="GX51" s="61"/>
      <c r="GY51" s="61"/>
      <c r="GZ51" s="61"/>
      <c r="HA51" s="61"/>
      <c r="HB51" s="61"/>
      <c r="HC51" s="61"/>
      <c r="HD51" s="61"/>
      <c r="HE51" s="61"/>
      <c r="HF51" s="61"/>
      <c r="HG51" s="61"/>
      <c r="HH51" s="61"/>
      <c r="HI51" s="61"/>
      <c r="HJ51" s="61"/>
      <c r="HK51" s="61"/>
      <c r="HL51" s="61"/>
      <c r="HM51" s="61"/>
      <c r="HN51" s="61"/>
      <c r="HO51" s="61"/>
      <c r="HP51" s="61"/>
      <c r="HQ51" s="61"/>
      <c r="HR51" s="61"/>
      <c r="HS51" s="61"/>
      <c r="HT51" s="61"/>
      <c r="HU51" s="61"/>
      <c r="HV51" s="61"/>
      <c r="HW51" s="61"/>
      <c r="HX51" s="61"/>
      <c r="HY51" s="61"/>
      <c r="HZ51" s="61"/>
      <c r="IA51" s="61"/>
      <c r="IB51" s="61"/>
      <c r="IC51" s="61"/>
      <c r="ID51" s="61"/>
      <c r="IE51" s="61"/>
      <c r="IF51" s="61"/>
      <c r="IG51" s="61"/>
      <c r="IH51" s="61"/>
      <c r="II51" s="61"/>
      <c r="IJ51" s="61"/>
      <c r="IK51" s="61"/>
      <c r="IL51" s="61"/>
      <c r="IM51" s="61"/>
      <c r="IN51" s="61"/>
      <c r="IO51" s="61"/>
      <c r="IP51" s="61"/>
      <c r="IQ51" s="61"/>
      <c r="IR51" s="61"/>
      <c r="IS51" s="61"/>
      <c r="IT51" s="61"/>
      <c r="IU51" s="61"/>
    </row>
    <row r="52" spans="1:255" s="62" customFormat="1" ht="34.9" customHeight="1" thickBot="1" x14ac:dyDescent="0.25">
      <c r="A52" s="788"/>
      <c r="B52" s="823"/>
      <c r="C52" s="825"/>
      <c r="D52" s="419">
        <v>-25</v>
      </c>
      <c r="E52" s="492"/>
      <c r="F52" s="491">
        <f t="shared" si="40"/>
        <v>0</v>
      </c>
      <c r="G52" s="400">
        <f t="shared" si="39"/>
        <v>2252.5</v>
      </c>
      <c r="H52" s="400">
        <f t="shared" si="41"/>
        <v>2385</v>
      </c>
      <c r="I52" s="400">
        <f t="shared" si="42"/>
        <v>2517.5</v>
      </c>
      <c r="J52" s="398">
        <v>2650</v>
      </c>
      <c r="K52" s="401">
        <f t="shared" si="43"/>
        <v>3709.9999999999995</v>
      </c>
      <c r="L52" s="167"/>
      <c r="M52" s="167"/>
      <c r="N52" s="831"/>
      <c r="O52" s="83"/>
      <c r="P52" s="84"/>
      <c r="Q52" s="84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0"/>
      <c r="FE52" s="60"/>
      <c r="FF52" s="60"/>
      <c r="FG52" s="60"/>
      <c r="FH52" s="60"/>
      <c r="FI52" s="60"/>
      <c r="FJ52" s="60"/>
      <c r="FK52" s="60"/>
      <c r="FL52" s="60"/>
      <c r="FM52" s="60"/>
      <c r="FN52" s="60"/>
      <c r="FO52" s="60"/>
      <c r="FP52" s="60"/>
      <c r="FQ52" s="60"/>
      <c r="FR52" s="60"/>
      <c r="FS52" s="60"/>
      <c r="FT52" s="60"/>
      <c r="FU52" s="61"/>
      <c r="FV52" s="61"/>
      <c r="FW52" s="61"/>
      <c r="FX52" s="61"/>
      <c r="FY52" s="61"/>
      <c r="FZ52" s="61"/>
      <c r="GA52" s="61"/>
      <c r="GB52" s="61"/>
      <c r="GC52" s="61"/>
      <c r="GD52" s="61"/>
      <c r="GE52" s="61"/>
      <c r="GF52" s="61"/>
      <c r="GG52" s="61"/>
      <c r="GH52" s="61"/>
      <c r="GI52" s="61"/>
      <c r="GJ52" s="61"/>
      <c r="GK52" s="61"/>
      <c r="GL52" s="61"/>
      <c r="GM52" s="61"/>
      <c r="GN52" s="61"/>
      <c r="GO52" s="61"/>
      <c r="GP52" s="61"/>
      <c r="GQ52" s="61"/>
      <c r="GR52" s="61"/>
      <c r="GS52" s="61"/>
      <c r="GT52" s="61"/>
      <c r="GU52" s="61"/>
      <c r="GV52" s="61"/>
      <c r="GW52" s="61"/>
      <c r="GX52" s="61"/>
      <c r="GY52" s="61"/>
      <c r="GZ52" s="61"/>
      <c r="HA52" s="61"/>
      <c r="HB52" s="61"/>
      <c r="HC52" s="61"/>
      <c r="HD52" s="61"/>
      <c r="HE52" s="61"/>
      <c r="HF52" s="61"/>
      <c r="HG52" s="61"/>
      <c r="HH52" s="61"/>
      <c r="HI52" s="61"/>
      <c r="HJ52" s="61"/>
      <c r="HK52" s="61"/>
      <c r="HL52" s="61"/>
      <c r="HM52" s="61"/>
      <c r="HN52" s="61"/>
      <c r="HO52" s="61"/>
      <c r="HP52" s="61"/>
      <c r="HQ52" s="61"/>
      <c r="HR52" s="61"/>
      <c r="HS52" s="61"/>
      <c r="HT52" s="61"/>
      <c r="HU52" s="61"/>
      <c r="HV52" s="61"/>
      <c r="HW52" s="61"/>
      <c r="HX52" s="61"/>
      <c r="HY52" s="61"/>
      <c r="HZ52" s="61"/>
      <c r="IA52" s="61"/>
      <c r="IB52" s="61"/>
      <c r="IC52" s="61"/>
      <c r="ID52" s="61"/>
      <c r="IE52" s="61"/>
      <c r="IF52" s="61"/>
      <c r="IG52" s="61"/>
      <c r="IH52" s="61"/>
      <c r="II52" s="61"/>
      <c r="IJ52" s="61"/>
      <c r="IK52" s="61"/>
      <c r="IL52" s="61"/>
      <c r="IM52" s="61"/>
      <c r="IN52" s="61"/>
      <c r="IO52" s="61"/>
      <c r="IP52" s="61"/>
      <c r="IQ52" s="61"/>
      <c r="IR52" s="61"/>
      <c r="IS52" s="61"/>
      <c r="IT52" s="61"/>
      <c r="IU52" s="61"/>
    </row>
    <row r="53" spans="1:255" s="62" customFormat="1" ht="34.9" customHeight="1" thickBot="1" x14ac:dyDescent="0.25">
      <c r="A53" s="814"/>
      <c r="B53" s="826" t="s">
        <v>366</v>
      </c>
      <c r="C53" s="828" t="s">
        <v>368</v>
      </c>
      <c r="D53" s="199">
        <v>-5</v>
      </c>
      <c r="E53" s="449"/>
      <c r="F53" s="201">
        <f>E53*J53</f>
        <v>0</v>
      </c>
      <c r="G53" s="142">
        <f t="shared" si="39"/>
        <v>0</v>
      </c>
      <c r="H53" s="142">
        <f>J53*0.9</f>
        <v>0</v>
      </c>
      <c r="I53" s="142">
        <f>J53*0.95</f>
        <v>0</v>
      </c>
      <c r="J53" s="164"/>
      <c r="K53" s="172">
        <f>J53*1.4</f>
        <v>0</v>
      </c>
      <c r="L53" s="177"/>
      <c r="M53" s="177"/>
      <c r="N53" s="831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0"/>
      <c r="FE53" s="60"/>
      <c r="FF53" s="60"/>
      <c r="FG53" s="60"/>
      <c r="FH53" s="60"/>
      <c r="FI53" s="60"/>
      <c r="FJ53" s="60"/>
      <c r="FK53" s="60"/>
      <c r="FL53" s="60"/>
      <c r="FM53" s="60"/>
      <c r="FN53" s="60"/>
      <c r="FO53" s="60"/>
      <c r="FP53" s="60"/>
      <c r="FQ53" s="60"/>
      <c r="FR53" s="60"/>
      <c r="FS53" s="60"/>
      <c r="FT53" s="60"/>
      <c r="FU53" s="61"/>
      <c r="FV53" s="61"/>
      <c r="FW53" s="61"/>
      <c r="FX53" s="61"/>
      <c r="FY53" s="61"/>
      <c r="FZ53" s="61"/>
      <c r="GA53" s="61"/>
      <c r="GB53" s="61"/>
      <c r="GC53" s="61"/>
      <c r="GD53" s="61"/>
      <c r="GE53" s="61"/>
      <c r="GF53" s="61"/>
      <c r="GG53" s="61"/>
      <c r="GH53" s="61"/>
      <c r="GI53" s="61"/>
      <c r="GJ53" s="61"/>
      <c r="GK53" s="61"/>
      <c r="GL53" s="61"/>
      <c r="GM53" s="61"/>
      <c r="GN53" s="61"/>
      <c r="GO53" s="61"/>
      <c r="GP53" s="61"/>
      <c r="GQ53" s="61"/>
      <c r="GR53" s="61"/>
      <c r="GS53" s="61"/>
      <c r="GT53" s="61"/>
      <c r="GU53" s="61"/>
      <c r="GV53" s="61"/>
      <c r="GW53" s="61"/>
      <c r="GX53" s="61"/>
      <c r="GY53" s="61"/>
      <c r="GZ53" s="61"/>
      <c r="HA53" s="61"/>
      <c r="HB53" s="61"/>
      <c r="HC53" s="61"/>
      <c r="HD53" s="61"/>
      <c r="HE53" s="61"/>
      <c r="HF53" s="61"/>
      <c r="HG53" s="61"/>
      <c r="HH53" s="61"/>
      <c r="HI53" s="61"/>
      <c r="HJ53" s="61"/>
      <c r="HK53" s="61"/>
      <c r="HL53" s="61"/>
      <c r="HM53" s="61"/>
      <c r="HN53" s="61"/>
      <c r="HO53" s="61"/>
      <c r="HP53" s="61"/>
      <c r="HQ53" s="61"/>
      <c r="HR53" s="61"/>
      <c r="HS53" s="61"/>
      <c r="HT53" s="61"/>
      <c r="HU53" s="61"/>
      <c r="HV53" s="61"/>
      <c r="HW53" s="61"/>
      <c r="HX53" s="61"/>
      <c r="HY53" s="61"/>
      <c r="HZ53" s="61"/>
      <c r="IA53" s="61"/>
      <c r="IB53" s="61"/>
      <c r="IC53" s="61"/>
      <c r="ID53" s="61"/>
      <c r="IE53" s="61"/>
      <c r="IF53" s="61"/>
      <c r="IG53" s="61"/>
      <c r="IH53" s="61"/>
      <c r="II53" s="61"/>
      <c r="IJ53" s="61"/>
      <c r="IK53" s="61"/>
      <c r="IL53" s="61"/>
      <c r="IM53" s="61"/>
      <c r="IN53" s="61"/>
      <c r="IO53" s="61"/>
      <c r="IP53" s="61"/>
      <c r="IQ53" s="61"/>
      <c r="IR53" s="61"/>
      <c r="IS53" s="61"/>
      <c r="IT53" s="61"/>
      <c r="IU53" s="61"/>
    </row>
    <row r="54" spans="1:255" s="62" customFormat="1" ht="34.9" customHeight="1" thickBot="1" x14ac:dyDescent="0.25">
      <c r="A54" s="788"/>
      <c r="B54" s="823"/>
      <c r="C54" s="825"/>
      <c r="D54" s="193">
        <v>-10</v>
      </c>
      <c r="E54" s="306"/>
      <c r="F54" s="195">
        <f t="shared" ref="F54:F57" si="44">E54*J54</f>
        <v>0</v>
      </c>
      <c r="G54" s="80">
        <f t="shared" si="39"/>
        <v>0</v>
      </c>
      <c r="H54" s="80">
        <f>J54*0.9</f>
        <v>0</v>
      </c>
      <c r="I54" s="80">
        <f>J54*0.95</f>
        <v>0</v>
      </c>
      <c r="J54" s="78"/>
      <c r="K54" s="168">
        <f>J54*1.4</f>
        <v>0</v>
      </c>
      <c r="L54" s="170"/>
      <c r="M54" s="170"/>
      <c r="N54" s="831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0"/>
      <c r="FE54" s="60"/>
      <c r="FF54" s="60"/>
      <c r="FG54" s="60"/>
      <c r="FH54" s="60"/>
      <c r="FI54" s="60"/>
      <c r="FJ54" s="60"/>
      <c r="FK54" s="60"/>
      <c r="FL54" s="60"/>
      <c r="FM54" s="60"/>
      <c r="FN54" s="60"/>
      <c r="FO54" s="60"/>
      <c r="FP54" s="60"/>
      <c r="FQ54" s="60"/>
      <c r="FR54" s="60"/>
      <c r="FS54" s="60"/>
      <c r="FT54" s="60"/>
      <c r="FU54" s="61"/>
      <c r="FV54" s="61"/>
      <c r="FW54" s="61"/>
      <c r="FX54" s="61"/>
      <c r="FY54" s="61"/>
      <c r="FZ54" s="61"/>
      <c r="GA54" s="61"/>
      <c r="GB54" s="61"/>
      <c r="GC54" s="61"/>
      <c r="GD54" s="61"/>
      <c r="GE54" s="61"/>
      <c r="GF54" s="61"/>
      <c r="GG54" s="61"/>
      <c r="GH54" s="61"/>
      <c r="GI54" s="61"/>
      <c r="GJ54" s="61"/>
      <c r="GK54" s="61"/>
      <c r="GL54" s="61"/>
      <c r="GM54" s="61"/>
      <c r="GN54" s="61"/>
      <c r="GO54" s="61"/>
      <c r="GP54" s="61"/>
      <c r="GQ54" s="61"/>
      <c r="GR54" s="61"/>
      <c r="GS54" s="61"/>
      <c r="GT54" s="61"/>
      <c r="GU54" s="61"/>
      <c r="GV54" s="61"/>
      <c r="GW54" s="61"/>
      <c r="GX54" s="61"/>
      <c r="GY54" s="61"/>
      <c r="GZ54" s="61"/>
      <c r="HA54" s="61"/>
      <c r="HB54" s="61"/>
      <c r="HC54" s="61"/>
      <c r="HD54" s="61"/>
      <c r="HE54" s="61"/>
      <c r="HF54" s="61"/>
      <c r="HG54" s="61"/>
      <c r="HH54" s="61"/>
      <c r="HI54" s="61"/>
      <c r="HJ54" s="61"/>
      <c r="HK54" s="61"/>
      <c r="HL54" s="61"/>
      <c r="HM54" s="61"/>
      <c r="HN54" s="61"/>
      <c r="HO54" s="61"/>
      <c r="HP54" s="61"/>
      <c r="HQ54" s="61"/>
      <c r="HR54" s="61"/>
      <c r="HS54" s="61"/>
      <c r="HT54" s="61"/>
      <c r="HU54" s="61"/>
      <c r="HV54" s="61"/>
      <c r="HW54" s="61"/>
      <c r="HX54" s="61"/>
      <c r="HY54" s="61"/>
      <c r="HZ54" s="61"/>
      <c r="IA54" s="61"/>
      <c r="IB54" s="61"/>
      <c r="IC54" s="61"/>
      <c r="ID54" s="61"/>
      <c r="IE54" s="61"/>
      <c r="IF54" s="61"/>
      <c r="IG54" s="61"/>
      <c r="IH54" s="61"/>
      <c r="II54" s="61"/>
      <c r="IJ54" s="61"/>
      <c r="IK54" s="61"/>
      <c r="IL54" s="61"/>
      <c r="IM54" s="61"/>
      <c r="IN54" s="61"/>
      <c r="IO54" s="61"/>
      <c r="IP54" s="61"/>
      <c r="IQ54" s="61"/>
      <c r="IR54" s="61"/>
      <c r="IS54" s="61"/>
      <c r="IT54" s="61"/>
      <c r="IU54" s="61"/>
    </row>
    <row r="55" spans="1:255" s="62" customFormat="1" ht="34.9" customHeight="1" thickBot="1" x14ac:dyDescent="0.25">
      <c r="A55" s="788"/>
      <c r="B55" s="823"/>
      <c r="C55" s="825"/>
      <c r="D55" s="193">
        <v>-15</v>
      </c>
      <c r="E55" s="306"/>
      <c r="F55" s="195">
        <f t="shared" si="44"/>
        <v>0</v>
      </c>
      <c r="G55" s="80">
        <f t="shared" si="39"/>
        <v>0</v>
      </c>
      <c r="H55" s="80">
        <f>J55*0.9</f>
        <v>0</v>
      </c>
      <c r="I55" s="80">
        <f>J55*0.95</f>
        <v>0</v>
      </c>
      <c r="J55" s="78"/>
      <c r="K55" s="168">
        <f>J55*1.4</f>
        <v>0</v>
      </c>
      <c r="L55" s="170"/>
      <c r="M55" s="170"/>
      <c r="N55" s="831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0"/>
      <c r="FE55" s="60"/>
      <c r="FF55" s="60"/>
      <c r="FG55" s="60"/>
      <c r="FH55" s="60"/>
      <c r="FI55" s="60"/>
      <c r="FJ55" s="60"/>
      <c r="FK55" s="60"/>
      <c r="FL55" s="60"/>
      <c r="FM55" s="60"/>
      <c r="FN55" s="60"/>
      <c r="FO55" s="60"/>
      <c r="FP55" s="60"/>
      <c r="FQ55" s="60"/>
      <c r="FR55" s="60"/>
      <c r="FS55" s="60"/>
      <c r="FT55" s="60"/>
      <c r="FU55" s="61"/>
      <c r="FV55" s="61"/>
      <c r="FW55" s="61"/>
      <c r="FX55" s="61"/>
      <c r="FY55" s="61"/>
      <c r="FZ55" s="61"/>
      <c r="GA55" s="61"/>
      <c r="GB55" s="61"/>
      <c r="GC55" s="61"/>
      <c r="GD55" s="61"/>
      <c r="GE55" s="61"/>
      <c r="GF55" s="61"/>
      <c r="GG55" s="61"/>
      <c r="GH55" s="61"/>
      <c r="GI55" s="61"/>
      <c r="GJ55" s="61"/>
      <c r="GK55" s="61"/>
      <c r="GL55" s="61"/>
      <c r="GM55" s="61"/>
      <c r="GN55" s="61"/>
      <c r="GO55" s="61"/>
      <c r="GP55" s="61"/>
      <c r="GQ55" s="61"/>
      <c r="GR55" s="61"/>
      <c r="GS55" s="61"/>
      <c r="GT55" s="61"/>
      <c r="GU55" s="61"/>
      <c r="GV55" s="61"/>
      <c r="GW55" s="61"/>
      <c r="GX55" s="61"/>
      <c r="GY55" s="61"/>
      <c r="GZ55" s="61"/>
      <c r="HA55" s="61"/>
      <c r="HB55" s="61"/>
      <c r="HC55" s="61"/>
      <c r="HD55" s="61"/>
      <c r="HE55" s="61"/>
      <c r="HF55" s="61"/>
      <c r="HG55" s="61"/>
      <c r="HH55" s="61"/>
      <c r="HI55" s="61"/>
      <c r="HJ55" s="61"/>
      <c r="HK55" s="61"/>
      <c r="HL55" s="61"/>
      <c r="HM55" s="61"/>
      <c r="HN55" s="61"/>
      <c r="HO55" s="61"/>
      <c r="HP55" s="61"/>
      <c r="HQ55" s="61"/>
      <c r="HR55" s="61"/>
      <c r="HS55" s="61"/>
      <c r="HT55" s="61"/>
      <c r="HU55" s="61"/>
      <c r="HV55" s="61"/>
      <c r="HW55" s="61"/>
      <c r="HX55" s="61"/>
      <c r="HY55" s="61"/>
      <c r="HZ55" s="61"/>
      <c r="IA55" s="61"/>
      <c r="IB55" s="61"/>
      <c r="IC55" s="61"/>
      <c r="ID55" s="61"/>
      <c r="IE55" s="61"/>
      <c r="IF55" s="61"/>
      <c r="IG55" s="61"/>
      <c r="IH55" s="61"/>
      <c r="II55" s="61"/>
      <c r="IJ55" s="61"/>
      <c r="IK55" s="61"/>
      <c r="IL55" s="61"/>
      <c r="IM55" s="61"/>
      <c r="IN55" s="61"/>
      <c r="IO55" s="61"/>
      <c r="IP55" s="61"/>
      <c r="IQ55" s="61"/>
      <c r="IR55" s="61"/>
      <c r="IS55" s="61"/>
      <c r="IT55" s="61"/>
      <c r="IU55" s="61"/>
    </row>
    <row r="56" spans="1:255" s="62" customFormat="1" ht="34.9" customHeight="1" thickBot="1" x14ac:dyDescent="0.25">
      <c r="A56" s="788"/>
      <c r="B56" s="823"/>
      <c r="C56" s="825"/>
      <c r="D56" s="79">
        <v>-20</v>
      </c>
      <c r="E56" s="301"/>
      <c r="F56" s="82">
        <f>E56*J56</f>
        <v>0</v>
      </c>
      <c r="G56" s="80">
        <f t="shared" si="39"/>
        <v>2184.5</v>
      </c>
      <c r="H56" s="80">
        <f t="shared" ref="H56:H57" si="45">J56*0.9</f>
        <v>2313</v>
      </c>
      <c r="I56" s="80">
        <f t="shared" ref="I56:I57" si="46">J56*0.95</f>
        <v>2441.5</v>
      </c>
      <c r="J56" s="77">
        <v>2570</v>
      </c>
      <c r="K56" s="168">
        <f t="shared" ref="K56:K57" si="47">J56*1.4</f>
        <v>3597.9999999999995</v>
      </c>
      <c r="L56" s="170"/>
      <c r="M56" s="170"/>
      <c r="N56" s="831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0"/>
      <c r="FE56" s="60"/>
      <c r="FF56" s="60"/>
      <c r="FG56" s="60"/>
      <c r="FH56" s="60"/>
      <c r="FI56" s="60"/>
      <c r="FJ56" s="60"/>
      <c r="FK56" s="60"/>
      <c r="FL56" s="60"/>
      <c r="FM56" s="60"/>
      <c r="FN56" s="60"/>
      <c r="FO56" s="60"/>
      <c r="FP56" s="60"/>
      <c r="FQ56" s="60"/>
      <c r="FR56" s="60"/>
      <c r="FS56" s="60"/>
      <c r="FT56" s="60"/>
      <c r="FU56" s="61"/>
      <c r="FV56" s="61"/>
      <c r="FW56" s="61"/>
      <c r="FX56" s="61"/>
      <c r="FY56" s="61"/>
      <c r="FZ56" s="61"/>
      <c r="GA56" s="61"/>
      <c r="GB56" s="61"/>
      <c r="GC56" s="61"/>
      <c r="GD56" s="61"/>
      <c r="GE56" s="61"/>
      <c r="GF56" s="61"/>
      <c r="GG56" s="61"/>
      <c r="GH56" s="61"/>
      <c r="GI56" s="61"/>
      <c r="GJ56" s="61"/>
      <c r="GK56" s="61"/>
      <c r="GL56" s="61"/>
      <c r="GM56" s="61"/>
      <c r="GN56" s="61"/>
      <c r="GO56" s="61"/>
      <c r="GP56" s="61"/>
      <c r="GQ56" s="61"/>
      <c r="GR56" s="61"/>
      <c r="GS56" s="61"/>
      <c r="GT56" s="61"/>
      <c r="GU56" s="61"/>
      <c r="GV56" s="61"/>
      <c r="GW56" s="61"/>
      <c r="GX56" s="61"/>
      <c r="GY56" s="61"/>
      <c r="GZ56" s="61"/>
      <c r="HA56" s="61"/>
      <c r="HB56" s="61"/>
      <c r="HC56" s="61"/>
      <c r="HD56" s="61"/>
      <c r="HE56" s="61"/>
      <c r="HF56" s="61"/>
      <c r="HG56" s="61"/>
      <c r="HH56" s="61"/>
      <c r="HI56" s="61"/>
      <c r="HJ56" s="61"/>
      <c r="HK56" s="61"/>
      <c r="HL56" s="61"/>
      <c r="HM56" s="61"/>
      <c r="HN56" s="61"/>
      <c r="HO56" s="61"/>
      <c r="HP56" s="61"/>
      <c r="HQ56" s="61"/>
      <c r="HR56" s="61"/>
      <c r="HS56" s="61"/>
      <c r="HT56" s="61"/>
      <c r="HU56" s="61"/>
      <c r="HV56" s="61"/>
      <c r="HW56" s="61"/>
      <c r="HX56" s="61"/>
      <c r="HY56" s="61"/>
      <c r="HZ56" s="61"/>
      <c r="IA56" s="61"/>
      <c r="IB56" s="61"/>
      <c r="IC56" s="61"/>
      <c r="ID56" s="61"/>
      <c r="IE56" s="61"/>
      <c r="IF56" s="61"/>
      <c r="IG56" s="61"/>
      <c r="IH56" s="61"/>
      <c r="II56" s="61"/>
      <c r="IJ56" s="61"/>
      <c r="IK56" s="61"/>
      <c r="IL56" s="61"/>
      <c r="IM56" s="61"/>
      <c r="IN56" s="61"/>
      <c r="IO56" s="61"/>
      <c r="IP56" s="61"/>
      <c r="IQ56" s="61"/>
      <c r="IR56" s="61"/>
      <c r="IS56" s="61"/>
      <c r="IT56" s="61"/>
      <c r="IU56" s="61"/>
    </row>
    <row r="57" spans="1:255" s="62" customFormat="1" ht="34.9" customHeight="1" thickBot="1" x14ac:dyDescent="0.25">
      <c r="A57" s="789"/>
      <c r="B57" s="827"/>
      <c r="C57" s="829"/>
      <c r="D57" s="469">
        <v>-25</v>
      </c>
      <c r="E57" s="490"/>
      <c r="F57" s="489">
        <f t="shared" si="44"/>
        <v>0</v>
      </c>
      <c r="G57" s="166">
        <f t="shared" si="39"/>
        <v>2252.5</v>
      </c>
      <c r="H57" s="166">
        <f t="shared" si="45"/>
        <v>2385</v>
      </c>
      <c r="I57" s="166">
        <f t="shared" si="46"/>
        <v>2517.5</v>
      </c>
      <c r="J57" s="180">
        <v>2650</v>
      </c>
      <c r="K57" s="169">
        <f t="shared" si="47"/>
        <v>3709.9999999999995</v>
      </c>
      <c r="L57" s="171"/>
      <c r="M57" s="171"/>
      <c r="N57" s="832"/>
      <c r="O57" s="83"/>
      <c r="P57" s="84"/>
      <c r="Q57" s="84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0"/>
      <c r="FE57" s="60"/>
      <c r="FF57" s="60"/>
      <c r="FG57" s="60"/>
      <c r="FH57" s="60"/>
      <c r="FI57" s="60"/>
      <c r="FJ57" s="60"/>
      <c r="FK57" s="60"/>
      <c r="FL57" s="60"/>
      <c r="FM57" s="60"/>
      <c r="FN57" s="60"/>
      <c r="FO57" s="60"/>
      <c r="FP57" s="60"/>
      <c r="FQ57" s="60"/>
      <c r="FR57" s="60"/>
      <c r="FS57" s="60"/>
      <c r="FT57" s="60"/>
      <c r="FU57" s="61"/>
      <c r="FV57" s="61"/>
      <c r="FW57" s="61"/>
      <c r="FX57" s="61"/>
      <c r="FY57" s="61"/>
      <c r="FZ57" s="61"/>
      <c r="GA57" s="61"/>
      <c r="GB57" s="61"/>
      <c r="GC57" s="61"/>
      <c r="GD57" s="61"/>
      <c r="GE57" s="61"/>
      <c r="GF57" s="61"/>
      <c r="GG57" s="61"/>
      <c r="GH57" s="61"/>
      <c r="GI57" s="61"/>
      <c r="GJ57" s="61"/>
      <c r="GK57" s="61"/>
      <c r="GL57" s="61"/>
      <c r="GM57" s="61"/>
      <c r="GN57" s="61"/>
      <c r="GO57" s="61"/>
      <c r="GP57" s="61"/>
      <c r="GQ57" s="61"/>
      <c r="GR57" s="61"/>
      <c r="GS57" s="61"/>
      <c r="GT57" s="61"/>
      <c r="GU57" s="61"/>
      <c r="GV57" s="61"/>
      <c r="GW57" s="61"/>
      <c r="GX57" s="61"/>
      <c r="GY57" s="61"/>
      <c r="GZ57" s="61"/>
      <c r="HA57" s="61"/>
      <c r="HB57" s="61"/>
      <c r="HC57" s="61"/>
      <c r="HD57" s="61"/>
      <c r="HE57" s="61"/>
      <c r="HF57" s="61"/>
      <c r="HG57" s="61"/>
      <c r="HH57" s="61"/>
      <c r="HI57" s="61"/>
      <c r="HJ57" s="61"/>
      <c r="HK57" s="61"/>
      <c r="HL57" s="61"/>
      <c r="HM57" s="61"/>
      <c r="HN57" s="61"/>
      <c r="HO57" s="61"/>
      <c r="HP57" s="61"/>
      <c r="HQ57" s="61"/>
      <c r="HR57" s="61"/>
      <c r="HS57" s="61"/>
      <c r="HT57" s="61"/>
      <c r="HU57" s="61"/>
      <c r="HV57" s="61"/>
      <c r="HW57" s="61"/>
      <c r="HX57" s="61"/>
      <c r="HY57" s="61"/>
      <c r="HZ57" s="61"/>
      <c r="IA57" s="61"/>
      <c r="IB57" s="61"/>
      <c r="IC57" s="61"/>
      <c r="ID57" s="61"/>
      <c r="IE57" s="61"/>
      <c r="IF57" s="61"/>
      <c r="IG57" s="61"/>
      <c r="IH57" s="61"/>
      <c r="II57" s="61"/>
      <c r="IJ57" s="61"/>
      <c r="IK57" s="61"/>
      <c r="IL57" s="61"/>
      <c r="IM57" s="61"/>
      <c r="IN57" s="61"/>
      <c r="IO57" s="61"/>
      <c r="IP57" s="61"/>
      <c r="IQ57" s="61"/>
      <c r="IR57" s="61"/>
      <c r="IS57" s="61"/>
      <c r="IT57" s="61"/>
      <c r="IU57" s="61"/>
    </row>
    <row r="58" spans="1:255" s="238" customFormat="1" ht="20.45" customHeight="1" thickBot="1" x14ac:dyDescent="0.25">
      <c r="A58" s="848" t="s">
        <v>324</v>
      </c>
      <c r="B58" s="849"/>
      <c r="C58" s="849"/>
      <c r="D58" s="849"/>
      <c r="E58" s="849"/>
      <c r="F58" s="849"/>
      <c r="G58" s="849"/>
      <c r="H58" s="849"/>
      <c r="I58" s="849"/>
      <c r="J58" s="849"/>
      <c r="K58" s="849"/>
      <c r="L58" s="849"/>
      <c r="M58" s="849"/>
      <c r="N58" s="850"/>
      <c r="O58" s="236"/>
      <c r="P58" s="236"/>
      <c r="Q58" s="236"/>
      <c r="R58" s="237"/>
      <c r="S58" s="237"/>
      <c r="T58" s="237"/>
      <c r="U58" s="237"/>
      <c r="V58" s="237"/>
      <c r="W58" s="237"/>
      <c r="X58" s="237"/>
      <c r="Y58" s="237"/>
      <c r="Z58" s="237"/>
      <c r="AA58" s="237"/>
      <c r="AB58" s="237"/>
      <c r="AC58" s="237"/>
      <c r="AD58" s="237"/>
      <c r="AE58" s="237"/>
      <c r="AF58" s="237"/>
      <c r="AG58" s="237"/>
      <c r="AH58" s="237"/>
      <c r="AI58" s="237"/>
      <c r="AJ58" s="237"/>
      <c r="AK58" s="237"/>
      <c r="AL58" s="237"/>
      <c r="AM58" s="237"/>
      <c r="AN58" s="237"/>
      <c r="AO58" s="237"/>
      <c r="AP58" s="237"/>
      <c r="AQ58" s="237"/>
      <c r="AR58" s="237"/>
      <c r="AS58" s="237"/>
      <c r="AT58" s="237"/>
      <c r="AU58" s="237"/>
      <c r="AV58" s="237"/>
      <c r="AW58" s="237"/>
      <c r="AX58" s="237"/>
      <c r="AY58" s="237"/>
      <c r="AZ58" s="237"/>
      <c r="BA58" s="237"/>
      <c r="BB58" s="237"/>
      <c r="BC58" s="237"/>
      <c r="BD58" s="237"/>
      <c r="BE58" s="237"/>
      <c r="BF58" s="237"/>
      <c r="BG58" s="237"/>
      <c r="BH58" s="237"/>
      <c r="BI58" s="237"/>
      <c r="BJ58" s="237"/>
      <c r="BK58" s="237"/>
      <c r="BL58" s="237"/>
      <c r="BM58" s="237"/>
      <c r="BN58" s="237"/>
      <c r="BO58" s="237"/>
      <c r="BP58" s="237"/>
      <c r="BQ58" s="237"/>
      <c r="BR58" s="237"/>
      <c r="BS58" s="237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7"/>
      <c r="CJ58" s="237"/>
      <c r="CK58" s="237"/>
      <c r="CL58" s="237"/>
      <c r="CM58" s="237"/>
      <c r="CN58" s="237"/>
      <c r="CO58" s="237"/>
      <c r="CP58" s="237"/>
      <c r="CQ58" s="237"/>
      <c r="CR58" s="237"/>
      <c r="CS58" s="237"/>
      <c r="CT58" s="237"/>
      <c r="CU58" s="237"/>
      <c r="CV58" s="237"/>
      <c r="CW58" s="237"/>
      <c r="CX58" s="237"/>
      <c r="CY58" s="237"/>
      <c r="CZ58" s="237"/>
      <c r="DA58" s="237"/>
      <c r="DB58" s="237"/>
      <c r="DC58" s="237"/>
      <c r="DD58" s="237"/>
      <c r="DE58" s="237"/>
      <c r="DF58" s="237"/>
      <c r="DG58" s="237"/>
      <c r="DH58" s="237"/>
      <c r="DI58" s="237"/>
      <c r="DJ58" s="237"/>
      <c r="DK58" s="237"/>
      <c r="DL58" s="237"/>
      <c r="DM58" s="237"/>
      <c r="DN58" s="237"/>
      <c r="DO58" s="237"/>
      <c r="DP58" s="237"/>
      <c r="DQ58" s="237"/>
      <c r="DR58" s="237"/>
      <c r="DS58" s="237"/>
      <c r="DT58" s="237"/>
      <c r="DU58" s="237"/>
      <c r="DV58" s="237"/>
      <c r="DW58" s="237"/>
      <c r="DX58" s="237"/>
      <c r="DY58" s="237"/>
      <c r="DZ58" s="237"/>
      <c r="EA58" s="237"/>
      <c r="EB58" s="237"/>
      <c r="EC58" s="237"/>
      <c r="ED58" s="237"/>
      <c r="EE58" s="237"/>
      <c r="EF58" s="237"/>
      <c r="EG58" s="237"/>
      <c r="EH58" s="237"/>
      <c r="EI58" s="237"/>
      <c r="EJ58" s="237"/>
      <c r="EK58" s="237"/>
      <c r="EL58" s="237"/>
      <c r="EM58" s="237"/>
      <c r="EN58" s="237"/>
      <c r="EO58" s="237"/>
      <c r="EP58" s="237"/>
      <c r="EQ58" s="237"/>
      <c r="ER58" s="237"/>
      <c r="ES58" s="237"/>
      <c r="ET58" s="237"/>
      <c r="EU58" s="237"/>
      <c r="EV58" s="237"/>
      <c r="EW58" s="237"/>
      <c r="EX58" s="237"/>
      <c r="EY58" s="237"/>
      <c r="EZ58" s="237"/>
      <c r="FA58" s="237"/>
      <c r="FB58" s="237"/>
      <c r="FC58" s="237"/>
      <c r="FD58" s="237"/>
      <c r="FE58" s="237"/>
      <c r="FF58" s="237"/>
      <c r="FG58" s="237"/>
      <c r="FH58" s="237"/>
      <c r="FI58" s="237"/>
      <c r="FJ58" s="237"/>
      <c r="FK58" s="237"/>
      <c r="FL58" s="237"/>
      <c r="FM58" s="237"/>
      <c r="FN58" s="237"/>
      <c r="FO58" s="237"/>
      <c r="FP58" s="237"/>
      <c r="FQ58" s="237"/>
      <c r="FR58" s="237"/>
      <c r="FS58" s="237"/>
      <c r="FT58" s="237"/>
      <c r="FU58" s="237"/>
      <c r="FV58" s="237"/>
      <c r="FW58" s="237"/>
      <c r="FX58" s="237"/>
      <c r="FY58" s="237"/>
      <c r="FZ58" s="237"/>
      <c r="GA58" s="237"/>
      <c r="GB58" s="237"/>
      <c r="GC58" s="237"/>
      <c r="GD58" s="237"/>
      <c r="GE58" s="237"/>
      <c r="GF58" s="237"/>
      <c r="GG58" s="237"/>
      <c r="GH58" s="237"/>
      <c r="GI58" s="237"/>
      <c r="GJ58" s="237"/>
      <c r="GK58" s="237"/>
      <c r="GL58" s="237"/>
      <c r="GM58" s="237"/>
      <c r="GN58" s="237"/>
      <c r="GO58" s="237"/>
      <c r="GP58" s="237"/>
      <c r="GQ58" s="237"/>
      <c r="GR58" s="237"/>
      <c r="GS58" s="237"/>
      <c r="GT58" s="237"/>
      <c r="GU58" s="237"/>
      <c r="GV58" s="237"/>
      <c r="GW58" s="237"/>
      <c r="GX58" s="237"/>
      <c r="GY58" s="237"/>
      <c r="GZ58" s="237"/>
      <c r="HA58" s="237"/>
      <c r="HB58" s="237"/>
      <c r="HC58" s="237"/>
      <c r="HD58" s="237"/>
      <c r="HE58" s="237"/>
      <c r="HF58" s="237"/>
      <c r="HG58" s="237"/>
      <c r="HH58" s="237"/>
      <c r="HI58" s="237"/>
      <c r="HJ58" s="237"/>
      <c r="HK58" s="237"/>
      <c r="HL58" s="237"/>
      <c r="HM58" s="237"/>
      <c r="HN58" s="237"/>
      <c r="HO58" s="237"/>
      <c r="HP58" s="237"/>
      <c r="HQ58" s="237"/>
      <c r="HR58" s="237"/>
      <c r="HS58" s="237"/>
      <c r="HT58" s="237"/>
      <c r="HU58" s="237"/>
      <c r="HV58" s="237"/>
      <c r="HW58" s="237"/>
      <c r="HX58" s="237"/>
      <c r="HY58" s="237"/>
      <c r="HZ58" s="237"/>
      <c r="IA58" s="237"/>
      <c r="IB58" s="237"/>
      <c r="IC58" s="237"/>
      <c r="ID58" s="237"/>
      <c r="IE58" s="237"/>
      <c r="IF58" s="237"/>
      <c r="IG58" s="237"/>
      <c r="IH58" s="237"/>
      <c r="II58" s="237"/>
      <c r="IJ58" s="237"/>
      <c r="IK58" s="237"/>
      <c r="IL58" s="237"/>
      <c r="IM58" s="237"/>
      <c r="IN58" s="237"/>
      <c r="IO58" s="237"/>
      <c r="IP58" s="237"/>
      <c r="IQ58" s="237"/>
      <c r="IR58" s="237"/>
      <c r="IS58" s="237"/>
      <c r="IT58" s="237"/>
      <c r="IU58" s="237"/>
    </row>
    <row r="59" spans="1:255" s="2" customFormat="1" ht="33" customHeight="1" thickBot="1" x14ac:dyDescent="0.25">
      <c r="A59" s="787"/>
      <c r="B59" s="822" t="s">
        <v>325</v>
      </c>
      <c r="C59" s="863" t="s">
        <v>342</v>
      </c>
      <c r="D59" s="864"/>
      <c r="E59" s="839"/>
      <c r="F59" s="840">
        <f>E59*$J$59</f>
        <v>0</v>
      </c>
      <c r="G59" s="835">
        <f>J59*0.85</f>
        <v>535.5</v>
      </c>
      <c r="H59" s="835">
        <f>J59*0.9</f>
        <v>567</v>
      </c>
      <c r="I59" s="835">
        <f>J59*0.95</f>
        <v>598.5</v>
      </c>
      <c r="J59" s="836">
        <v>630</v>
      </c>
      <c r="K59" s="837">
        <f>J59*1.4</f>
        <v>882</v>
      </c>
      <c r="L59" s="852"/>
      <c r="M59" s="878"/>
      <c r="N59" s="830" t="s">
        <v>326</v>
      </c>
    </row>
    <row r="60" spans="1:255" s="2" customFormat="1" ht="33" customHeight="1" thickBot="1" x14ac:dyDescent="0.25">
      <c r="A60" s="788"/>
      <c r="B60" s="823"/>
      <c r="C60" s="865"/>
      <c r="D60" s="866"/>
      <c r="E60" s="691"/>
      <c r="F60" s="692"/>
      <c r="G60" s="676"/>
      <c r="H60" s="676"/>
      <c r="I60" s="676"/>
      <c r="J60" s="677"/>
      <c r="K60" s="678"/>
      <c r="L60" s="679"/>
      <c r="M60" s="694"/>
      <c r="N60" s="831"/>
    </row>
    <row r="61" spans="1:255" s="2" customFormat="1" ht="33" customHeight="1" thickBot="1" x14ac:dyDescent="0.25">
      <c r="A61" s="788"/>
      <c r="B61" s="823"/>
      <c r="C61" s="867"/>
      <c r="D61" s="868"/>
      <c r="E61" s="691"/>
      <c r="F61" s="692"/>
      <c r="G61" s="676"/>
      <c r="H61" s="676"/>
      <c r="I61" s="676"/>
      <c r="J61" s="677"/>
      <c r="K61" s="678"/>
      <c r="L61" s="679"/>
      <c r="M61" s="694"/>
      <c r="N61" s="831"/>
    </row>
    <row r="62" spans="1:255" s="2" customFormat="1" ht="33" customHeight="1" thickBot="1" x14ac:dyDescent="0.25">
      <c r="A62" s="788"/>
      <c r="B62" s="823"/>
      <c r="C62" s="865" t="s">
        <v>328</v>
      </c>
      <c r="D62" s="866"/>
      <c r="E62" s="527"/>
      <c r="F62" s="528">
        <f>E62*$J$59</f>
        <v>0</v>
      </c>
      <c r="G62" s="504">
        <f>J62*0.85</f>
        <v>535.5</v>
      </c>
      <c r="H62" s="504">
        <f>J62*0.9</f>
        <v>567</v>
      </c>
      <c r="I62" s="504">
        <f>J62*0.95</f>
        <v>598.5</v>
      </c>
      <c r="J62" s="506">
        <v>630</v>
      </c>
      <c r="K62" s="657">
        <f>J62*1.4</f>
        <v>882</v>
      </c>
      <c r="L62" s="510"/>
      <c r="M62" s="877"/>
      <c r="N62" s="831"/>
    </row>
    <row r="63" spans="1:255" s="2" customFormat="1" ht="33" customHeight="1" thickBot="1" x14ac:dyDescent="0.25">
      <c r="A63" s="788"/>
      <c r="B63" s="823"/>
      <c r="C63" s="865"/>
      <c r="D63" s="866"/>
      <c r="E63" s="688"/>
      <c r="F63" s="689"/>
      <c r="G63" s="676"/>
      <c r="H63" s="676"/>
      <c r="I63" s="676"/>
      <c r="J63" s="677"/>
      <c r="K63" s="678"/>
      <c r="L63" s="679"/>
      <c r="M63" s="694"/>
      <c r="N63" s="831"/>
    </row>
    <row r="64" spans="1:255" s="2" customFormat="1" ht="33" customHeight="1" thickBot="1" x14ac:dyDescent="0.25">
      <c r="A64" s="788"/>
      <c r="B64" s="823"/>
      <c r="C64" s="867"/>
      <c r="D64" s="868"/>
      <c r="E64" s="688"/>
      <c r="F64" s="518"/>
      <c r="G64" s="676"/>
      <c r="H64" s="676"/>
      <c r="I64" s="676"/>
      <c r="J64" s="677"/>
      <c r="K64" s="678"/>
      <c r="L64" s="679"/>
      <c r="M64" s="694"/>
      <c r="N64" s="831"/>
    </row>
    <row r="65" spans="1:14" s="2" customFormat="1" ht="33" customHeight="1" thickBot="1" x14ac:dyDescent="0.25">
      <c r="A65" s="788"/>
      <c r="B65" s="823"/>
      <c r="C65" s="875" t="s">
        <v>327</v>
      </c>
      <c r="D65" s="876"/>
      <c r="E65" s="688"/>
      <c r="F65" s="689">
        <f>E65*$J$59</f>
        <v>0</v>
      </c>
      <c r="G65" s="676">
        <f>J65*0.85</f>
        <v>535.5</v>
      </c>
      <c r="H65" s="676">
        <f>J65*0.9</f>
        <v>567</v>
      </c>
      <c r="I65" s="676">
        <f>J65*0.95</f>
        <v>598.5</v>
      </c>
      <c r="J65" s="677">
        <v>630</v>
      </c>
      <c r="K65" s="678">
        <f>J65*1.4</f>
        <v>882</v>
      </c>
      <c r="L65" s="679"/>
      <c r="M65" s="695"/>
      <c r="N65" s="831"/>
    </row>
    <row r="66" spans="1:14" s="2" customFormat="1" ht="33" customHeight="1" thickBot="1" x14ac:dyDescent="0.25">
      <c r="A66" s="788"/>
      <c r="B66" s="823"/>
      <c r="C66" s="865"/>
      <c r="D66" s="866"/>
      <c r="E66" s="688"/>
      <c r="F66" s="689"/>
      <c r="G66" s="676"/>
      <c r="H66" s="676"/>
      <c r="I66" s="676"/>
      <c r="J66" s="677"/>
      <c r="K66" s="678"/>
      <c r="L66" s="679"/>
      <c r="M66" s="695"/>
      <c r="N66" s="831"/>
    </row>
    <row r="67" spans="1:14" s="2" customFormat="1" ht="33" customHeight="1" thickBot="1" x14ac:dyDescent="0.25">
      <c r="A67" s="788"/>
      <c r="B67" s="823"/>
      <c r="C67" s="865"/>
      <c r="D67" s="866"/>
      <c r="E67" s="516"/>
      <c r="F67" s="518"/>
      <c r="G67" s="520"/>
      <c r="H67" s="520"/>
      <c r="I67" s="520"/>
      <c r="J67" s="521"/>
      <c r="K67" s="655"/>
      <c r="L67" s="569"/>
      <c r="M67" s="547"/>
      <c r="N67" s="831"/>
    </row>
    <row r="68" spans="1:14" s="2" customFormat="1" ht="33" customHeight="1" thickBot="1" x14ac:dyDescent="0.25">
      <c r="A68" s="814"/>
      <c r="B68" s="826" t="s">
        <v>376</v>
      </c>
      <c r="C68" s="869" t="s">
        <v>375</v>
      </c>
      <c r="D68" s="870"/>
      <c r="E68" s="688"/>
      <c r="F68" s="689">
        <f>E68*$J$68</f>
        <v>0</v>
      </c>
      <c r="G68" s="676">
        <f>J68*0.85</f>
        <v>1062.5</v>
      </c>
      <c r="H68" s="676">
        <f>J68*0.9</f>
        <v>1125</v>
      </c>
      <c r="I68" s="676">
        <f>J68*0.95</f>
        <v>1187.5</v>
      </c>
      <c r="J68" s="677">
        <v>1250</v>
      </c>
      <c r="K68" s="678">
        <f>J68*1.4</f>
        <v>1750</v>
      </c>
      <c r="L68" s="679"/>
      <c r="M68" s="695"/>
      <c r="N68" s="860"/>
    </row>
    <row r="69" spans="1:14" s="2" customFormat="1" ht="33" customHeight="1" thickBot="1" x14ac:dyDescent="0.25">
      <c r="A69" s="788"/>
      <c r="B69" s="823"/>
      <c r="C69" s="871"/>
      <c r="D69" s="872"/>
      <c r="E69" s="688"/>
      <c r="F69" s="689"/>
      <c r="G69" s="676"/>
      <c r="H69" s="676"/>
      <c r="I69" s="676"/>
      <c r="J69" s="677"/>
      <c r="K69" s="678"/>
      <c r="L69" s="679"/>
      <c r="M69" s="695"/>
      <c r="N69" s="861"/>
    </row>
    <row r="70" spans="1:14" s="2" customFormat="1" ht="33" customHeight="1" thickBot="1" x14ac:dyDescent="0.25">
      <c r="A70" s="815"/>
      <c r="B70" s="856"/>
      <c r="C70" s="873"/>
      <c r="D70" s="874"/>
      <c r="E70" s="879"/>
      <c r="F70" s="880"/>
      <c r="G70" s="838"/>
      <c r="H70" s="838"/>
      <c r="I70" s="838"/>
      <c r="J70" s="841"/>
      <c r="K70" s="833"/>
      <c r="L70" s="834"/>
      <c r="M70" s="851"/>
      <c r="N70" s="862"/>
    </row>
    <row r="71" spans="1:14" ht="15.75" thickBot="1" x14ac:dyDescent="0.25"/>
    <row r="72" spans="1:14" ht="16.5" thickBot="1" x14ac:dyDescent="0.25">
      <c r="A72" s="811" t="s">
        <v>110</v>
      </c>
      <c r="B72" s="812"/>
      <c r="C72" s="812"/>
      <c r="D72" s="812"/>
      <c r="E72" s="812"/>
      <c r="F72" s="812"/>
      <c r="G72" s="812"/>
      <c r="H72" s="813"/>
      <c r="I72" s="73"/>
    </row>
    <row r="73" spans="1:14" ht="16.5" thickBot="1" x14ac:dyDescent="0.3">
      <c r="A73" s="808" t="s">
        <v>12</v>
      </c>
      <c r="B73" s="809"/>
      <c r="C73" s="809"/>
      <c r="D73" s="809"/>
      <c r="E73" s="809"/>
      <c r="F73" s="809"/>
      <c r="G73" s="809"/>
      <c r="H73" s="810"/>
      <c r="I73" s="74"/>
    </row>
  </sheetData>
  <mergeCells count="95">
    <mergeCell ref="M59:M61"/>
    <mergeCell ref="E68:E70"/>
    <mergeCell ref="F68:F70"/>
    <mergeCell ref="G68:G70"/>
    <mergeCell ref="H68:H70"/>
    <mergeCell ref="M65:M67"/>
    <mergeCell ref="K62:K64"/>
    <mergeCell ref="L62:L64"/>
    <mergeCell ref="C65:D67"/>
    <mergeCell ref="E65:E67"/>
    <mergeCell ref="F65:F67"/>
    <mergeCell ref="M62:M64"/>
    <mergeCell ref="A34:A37"/>
    <mergeCell ref="C34:C37"/>
    <mergeCell ref="A38:A42"/>
    <mergeCell ref="B38:B42"/>
    <mergeCell ref="B27:B29"/>
    <mergeCell ref="A1:N1"/>
    <mergeCell ref="A2:D2"/>
    <mergeCell ref="E2:F4"/>
    <mergeCell ref="G2:M3"/>
    <mergeCell ref="N2:N4"/>
    <mergeCell ref="A3:D3"/>
    <mergeCell ref="A4:D4"/>
    <mergeCell ref="G4:M4"/>
    <mergeCell ref="N43:N46"/>
    <mergeCell ref="N7:N42"/>
    <mergeCell ref="A6:N6"/>
    <mergeCell ref="C27:C29"/>
    <mergeCell ref="A27:A29"/>
    <mergeCell ref="A43:A46"/>
    <mergeCell ref="A17:A21"/>
    <mergeCell ref="B17:B21"/>
    <mergeCell ref="C17:C21"/>
    <mergeCell ref="B43:B46"/>
    <mergeCell ref="B35:B37"/>
    <mergeCell ref="A7:A11"/>
    <mergeCell ref="B7:B11"/>
    <mergeCell ref="C38:C42"/>
    <mergeCell ref="C43:C46"/>
    <mergeCell ref="C7:C11"/>
    <mergeCell ref="A58:N58"/>
    <mergeCell ref="M68:M70"/>
    <mergeCell ref="E62:E64"/>
    <mergeCell ref="A72:H72"/>
    <mergeCell ref="L59:L61"/>
    <mergeCell ref="N59:N67"/>
    <mergeCell ref="N68:N70"/>
    <mergeCell ref="B59:B67"/>
    <mergeCell ref="G65:G67"/>
    <mergeCell ref="H65:H67"/>
    <mergeCell ref="I65:I67"/>
    <mergeCell ref="J65:J67"/>
    <mergeCell ref="K65:K67"/>
    <mergeCell ref="C59:D61"/>
    <mergeCell ref="C68:D70"/>
    <mergeCell ref="C62:D64"/>
    <mergeCell ref="C12:C16"/>
    <mergeCell ref="B12:B16"/>
    <mergeCell ref="A12:A16"/>
    <mergeCell ref="A30:A33"/>
    <mergeCell ref="B30:B33"/>
    <mergeCell ref="C30:C33"/>
    <mergeCell ref="A22:A26"/>
    <mergeCell ref="B22:B26"/>
    <mergeCell ref="C22:C26"/>
    <mergeCell ref="E59:E61"/>
    <mergeCell ref="F59:F61"/>
    <mergeCell ref="G59:G61"/>
    <mergeCell ref="J68:J70"/>
    <mergeCell ref="A73:H73"/>
    <mergeCell ref="H59:H61"/>
    <mergeCell ref="F62:F64"/>
    <mergeCell ref="G62:G64"/>
    <mergeCell ref="H62:H64"/>
    <mergeCell ref="I62:I64"/>
    <mergeCell ref="J62:J64"/>
    <mergeCell ref="A59:A67"/>
    <mergeCell ref="B68:B70"/>
    <mergeCell ref="A68:A70"/>
    <mergeCell ref="K68:K70"/>
    <mergeCell ref="L68:L70"/>
    <mergeCell ref="I59:I61"/>
    <mergeCell ref="J59:J61"/>
    <mergeCell ref="K59:K61"/>
    <mergeCell ref="I68:I70"/>
    <mergeCell ref="L65:L67"/>
    <mergeCell ref="A47:N47"/>
    <mergeCell ref="A48:A52"/>
    <mergeCell ref="B48:B52"/>
    <mergeCell ref="C48:C52"/>
    <mergeCell ref="A53:A57"/>
    <mergeCell ref="B53:B57"/>
    <mergeCell ref="C53:C57"/>
    <mergeCell ref="N48:N57"/>
  </mergeCells>
  <hyperlinks>
    <hyperlink ref="A1" location="'Оглавление '!R1C1" display="Возврат в начало"/>
  </hyperlinks>
  <pageMargins left="0" right="0" top="0" bottom="0" header="0.19685039370078741" footer="0.19685039370078741"/>
  <pageSetup paperSize="9" scale="74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9</vt:i4>
      </vt:variant>
    </vt:vector>
  </HeadingPairs>
  <TitlesOfParts>
    <vt:vector size="16" baseType="lpstr">
      <vt:lpstr>Оглавление </vt:lpstr>
      <vt:lpstr>Зима</vt:lpstr>
      <vt:lpstr>Демисезон</vt:lpstr>
      <vt:lpstr>Лето</vt:lpstr>
      <vt:lpstr>ВВЗ</vt:lpstr>
      <vt:lpstr>Рюкзаки</vt:lpstr>
      <vt:lpstr>Спальники и Коврики</vt:lpstr>
      <vt:lpstr>Демисезон!Print_Area</vt:lpstr>
      <vt:lpstr>Зима!Print_Area</vt:lpstr>
      <vt:lpstr>Лето!Print_Area</vt:lpstr>
      <vt:lpstr>ВВЗ!Область_печати</vt:lpstr>
      <vt:lpstr>Демисезон!Область_печати</vt:lpstr>
      <vt:lpstr>Зима!Область_печати</vt:lpstr>
      <vt:lpstr>Лето!Область_печати</vt:lpstr>
      <vt:lpstr>Рюкзаки!Область_печати</vt:lpstr>
      <vt:lpstr>'Спальники и Коврики'!Область_печати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BULCHUT</cp:lastModifiedBy>
  <cp:lastPrinted>2020-12-10T13:56:38Z</cp:lastPrinted>
  <dcterms:created xsi:type="dcterms:W3CDTF">1996-10-08T23:32:33Z</dcterms:created>
  <dcterms:modified xsi:type="dcterms:W3CDTF">2021-01-11T02:11:50Z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1049-10.2.0.7635</vt:lpwstr>
  </property>
</Properties>
</file>