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074178\Documents\GitHub\Document\Finance\"/>
    </mc:Choice>
  </mc:AlternateContent>
  <xr:revisionPtr revIDLastSave="0" documentId="13_ncr:1_{4D348B20-0034-4715-8B4F-2D9C18CB173E}" xr6:coauthVersionLast="44" xr6:coauthVersionMax="44" xr10:uidLastSave="{00000000-0000-0000-0000-000000000000}"/>
  <bookViews>
    <workbookView xWindow="45972" yWindow="-1440" windowWidth="14616" windowHeight="22656" firstSheet="1" activeTab="3" xr2:uid="{00000000-000D-0000-FFFF-FFFF00000000}"/>
  </bookViews>
  <sheets>
    <sheet name="Start" sheetId="5" r:id="rId1"/>
    <sheet name="Balance sheet" sheetId="2" r:id="rId2"/>
    <sheet name="Financial Activity" sheetId="6" r:id="rId3"/>
    <sheet name="Account Balance" sheetId="7" r:id="rId4"/>
    <sheet name="Year-over-year chart" sheetId="3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D15" i="2"/>
  <c r="D45" i="2" l="1"/>
  <c r="D30" i="2"/>
  <c r="D31" i="2"/>
  <c r="D32" i="2"/>
  <c r="D33" i="2"/>
  <c r="D34" i="2"/>
  <c r="D7" i="2"/>
  <c r="D8" i="2"/>
  <c r="D9" i="2"/>
  <c r="D10" i="2"/>
  <c r="D11" i="2"/>
  <c r="D44" i="2"/>
  <c r="D35" i="2"/>
  <c r="D6" i="2"/>
  <c r="C37" i="2" l="1"/>
  <c r="D37" i="2"/>
  <c r="D19" i="2" l="1"/>
  <c r="C19" i="2"/>
  <c r="D12" i="2"/>
  <c r="C12" i="2"/>
  <c r="C24" i="2"/>
  <c r="D24" i="2"/>
  <c r="C46" i="2"/>
  <c r="D46" i="2"/>
  <c r="C41" i="2"/>
  <c r="D41" i="2"/>
  <c r="D48" i="2" l="1"/>
  <c r="C48" i="2"/>
  <c r="D26" i="2"/>
  <c r="C26" i="2"/>
  <c r="D51" i="2" l="1"/>
  <c r="C51" i="2"/>
</calcChain>
</file>

<file path=xl/sharedStrings.xml><?xml version="1.0" encoding="utf-8"?>
<sst xmlns="http://schemas.openxmlformats.org/spreadsheetml/2006/main" count="93" uniqueCount="69">
  <si>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</si>
  <si>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</si>
  <si>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</si>
  <si>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</si>
  <si>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</si>
  <si>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</si>
  <si>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</si>
  <si>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</si>
  <si>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</si>
  <si>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</si>
  <si>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</si>
  <si>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</si>
  <si>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</si>
  <si>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</si>
  <si>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</si>
  <si>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</si>
  <si>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</si>
  <si>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</si>
  <si>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</si>
  <si>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</si>
  <si>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Liabilities and owner's equity</t>
  </si>
  <si>
    <t>Accrued wages</t>
  </si>
  <si>
    <t>Your Company Name</t>
  </si>
  <si>
    <t>Accumulated retained earnings</t>
  </si>
  <si>
    <t>Total owner's equity</t>
  </si>
  <si>
    <t>Fixed assets:</t>
  </si>
  <si>
    <t>Accounts payable</t>
  </si>
  <si>
    <t>Mortgage payable</t>
  </si>
  <si>
    <t>Total other assets</t>
  </si>
  <si>
    <t>Total long-term liabilities</t>
  </si>
  <si>
    <t>Balance Sheet</t>
  </si>
  <si>
    <t>Balance</t>
  </si>
  <si>
    <t>Total fixed assets</t>
  </si>
  <si>
    <t>Other assets:</t>
  </si>
  <si>
    <t>Long-term liabilities:</t>
  </si>
  <si>
    <t>Owner's equity:</t>
  </si>
  <si>
    <t>Total liabilities and owner's equity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</si>
  <si>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</si>
  <si>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</si>
  <si>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</si>
  <si>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</si>
  <si>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</si>
  <si>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</si>
  <si>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</si>
  <si>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column A in BALANCE SHEET worksheet and in cell A1 in YEAR-OVER-YEAR CHART worksheet. This text has been intentionally hidden. To remove text, select column A or cell A1, then select DELETE. To unhide text, select column A or cell A1, then change font color.</t>
  </si>
  <si>
    <t>To learn more about tables in the BALANCE SHEET worksheet, press SHIFT and then F10 within a table, select the TABLE option, and then select ALTERNATIVE TEXT.</t>
  </si>
  <si>
    <t>ABOUT THIS TEMPLATE</t>
  </si>
  <si>
    <t>Create a Balance Sheet in this worksheet. Helpful instructions on how to use this worksheet are in cells in this column. Arrow down to get started.</t>
  </si>
  <si>
    <t>Assets label is in cell at right.</t>
  </si>
  <si>
    <t>Enter Company Name in cell at right. Title of this worksheet is in cell D1. Next instruction is in cell A4.</t>
  </si>
  <si>
    <t>Enter details in Current Assets table starting in cell at right. Next instruction is in cell A14.</t>
  </si>
  <si>
    <t>Enter details in Fixed Assets table starting in cell at right. Next instruction is in cell A21.</t>
  </si>
  <si>
    <t>Enter details in Other Assets table starting in cell at right. Next instruction is in cell A25.</t>
  </si>
  <si>
    <t>Total Assets for Previous Year are auto calculated in cell C25 and Total Assets for Current Year in cell D25. Next instruction is in cell A27.</t>
  </si>
  <si>
    <t>Liabilities and owner's equity label is in cell at right.</t>
  </si>
  <si>
    <t>Enter details in Current Liabilities table starting in cell at right. Next instruction is in cell A37.</t>
  </si>
  <si>
    <t>Enter details in Long-term Liabilities table starting in cell at right. Next instruction is in cell A41.</t>
  </si>
  <si>
    <t>Enter details in Owner’s Equity table starting in cell at right. Next instruction is in cell A46.</t>
  </si>
  <si>
    <t>Total liabilities and owner's equity for previous year are auto calculated in cell C46 and for the current year in cell D46. Next instruction is in cell A49.</t>
  </si>
  <si>
    <t>Previous Year Balance is auto calculated in cell C49 and Current Year Balance in cell D49.</t>
  </si>
  <si>
    <t>1. 设立公司，股东投资3200万</t>
  </si>
  <si>
    <t>Capital stock</t>
  </si>
  <si>
    <t>2. 向银行借款5100万，期限6个月</t>
  </si>
  <si>
    <t>Short-term borrowing</t>
  </si>
  <si>
    <t>3. 购买生产设备，花费5700万</t>
  </si>
  <si>
    <t>4. 获取一块土地使用权，花费150万</t>
  </si>
  <si>
    <t>Intangible assets</t>
  </si>
  <si>
    <t>5. 采购原材料花费2400万，支付了1600万，剩余将在下一年度支付</t>
  </si>
  <si>
    <t>6. 生产出一批产品，产品成本3600万，其中原材料2400万，人工费和其他支出1200万，以现金支付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</si>
</sst>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 ;\(#,##0.0\)"/>
    <numFmt numFmtId="165" formatCode="&quot;$&quot;#,##0\ ;\(&quot;$&quot;#,##0.0\)"/>
    <numFmt numFmtId="166" formatCode="_([$$-409]* #,##0.00_);_([$$-409]* \(#,##0.00\);_([$$-409]* &quot;-&quot;??_);_(@_)"/>
  </numFmts>
  <fonts count="13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79998168889431442"/>
        <bgColor theme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</cellStyleXfs>
  <cellXfs count="51">
    <xf numFmtId="0" fontId="0" fillId="0" borderId="0" xfId="0"/>
    <xf numFmtId="0" fontId="4" fillId="0" borderId="2" xfId="2" applyFont="1" applyAlignment="1">
      <alignment horizontal="center"/>
    </xf>
    <xf numFmtId="0" fontId="5" fillId="0" borderId="2" xfId="2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Border="1" applyAlignment="1">
      <alignment horizontal="left" wrapText="1"/>
    </xf>
    <xf numFmtId="166" fontId="6" fillId="0" borderId="0" xfId="1" applyNumberFormat="1" applyFont="1" applyBorder="1"/>
    <xf numFmtId="166" fontId="7" fillId="0" borderId="0" xfId="1" applyNumberFormat="1" applyFont="1" applyBorder="1"/>
    <xf numFmtId="0" fontId="4" fillId="0" borderId="3" xfId="2" applyFont="1" applyBorder="1" applyAlignment="1">
      <alignment horizontal="left" wrapText="1"/>
    </xf>
    <xf numFmtId="0" fontId="6" fillId="0" borderId="0" xfId="0" applyFont="1" applyBorder="1"/>
    <xf numFmtId="165" fontId="6" fillId="0" borderId="0" xfId="0" applyNumberFormat="1" applyFont="1" applyBorder="1"/>
    <xf numFmtId="165" fontId="7" fillId="0" borderId="0" xfId="0" applyNumberFormat="1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43" fontId="4" fillId="0" borderId="3" xfId="2" applyNumberFormat="1" applyFont="1" applyBorder="1"/>
    <xf numFmtId="43" fontId="4" fillId="0" borderId="0" xfId="0" applyNumberFormat="1" applyFont="1" applyBorder="1"/>
    <xf numFmtId="0" fontId="1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0" fillId="4" borderId="0" xfId="2" applyFont="1" applyFill="1" applyBorder="1" applyAlignment="1">
      <alignment horizontal="center" vertical="center"/>
    </xf>
    <xf numFmtId="0" fontId="8" fillId="5" borderId="0" xfId="3" applyFont="1" applyFill="1" applyAlignment="1">
      <alignment wrapText="1"/>
    </xf>
    <xf numFmtId="0" fontId="8" fillId="5" borderId="0" xfId="3" applyNumberFormat="1" applyFont="1" applyFill="1" applyAlignment="1">
      <alignment horizontal="center"/>
    </xf>
    <xf numFmtId="0" fontId="9" fillId="6" borderId="0" xfId="3" applyFill="1" applyAlignment="1">
      <alignment wrapText="1"/>
    </xf>
    <xf numFmtId="43" fontId="9" fillId="6" borderId="0" xfId="3" applyNumberFormat="1" applyFill="1"/>
    <xf numFmtId="0" fontId="0" fillId="7" borderId="0" xfId="0" applyFill="1"/>
    <xf numFmtId="0" fontId="8" fillId="5" borderId="1" xfId="0" applyFont="1" applyFill="1" applyBorder="1" applyAlignment="1">
      <alignment wrapText="1"/>
    </xf>
    <xf numFmtId="43" fontId="8" fillId="5" borderId="1" xfId="0" applyNumberFormat="1" applyFont="1" applyFill="1" applyBorder="1"/>
    <xf numFmtId="0" fontId="6" fillId="7" borderId="0" xfId="0" applyFont="1" applyFill="1" applyBorder="1" applyAlignment="1">
      <alignment wrapText="1"/>
    </xf>
    <xf numFmtId="164" fontId="6" fillId="7" borderId="0" xfId="0" applyNumberFormat="1" applyFont="1" applyFill="1" applyBorder="1"/>
    <xf numFmtId="164" fontId="7" fillId="7" borderId="0" xfId="0" applyNumberFormat="1" applyFont="1" applyFill="1" applyBorder="1"/>
    <xf numFmtId="0" fontId="4" fillId="7" borderId="2" xfId="2" applyFont="1" applyFill="1" applyAlignment="1">
      <alignment wrapText="1"/>
    </xf>
    <xf numFmtId="43" fontId="4" fillId="7" borderId="2" xfId="2" applyNumberFormat="1" applyFont="1" applyFill="1" applyBorder="1"/>
    <xf numFmtId="0" fontId="4" fillId="7" borderId="3" xfId="2" applyFont="1" applyFill="1" applyBorder="1" applyAlignment="1"/>
    <xf numFmtId="0" fontId="5" fillId="7" borderId="3" xfId="2" applyNumberFormat="1" applyFont="1" applyFill="1" applyBorder="1" applyAlignment="1">
      <alignment horizontal="center"/>
    </xf>
    <xf numFmtId="0" fontId="5" fillId="7" borderId="0" xfId="0" applyFont="1" applyFill="1" applyAlignment="1">
      <alignment wrapText="1"/>
    </xf>
    <xf numFmtId="164" fontId="6" fillId="7" borderId="0" xfId="0" applyNumberFormat="1" applyFont="1" applyFill="1"/>
    <xf numFmtId="164" fontId="7" fillId="7" borderId="0" xfId="0" applyNumberFormat="1" applyFont="1" applyFill="1"/>
    <xf numFmtId="0" fontId="8" fillId="8" borderId="0" xfId="4" applyFont="1" applyFill="1" applyAlignment="1">
      <alignment wrapText="1"/>
    </xf>
    <xf numFmtId="0" fontId="8" fillId="8" borderId="0" xfId="4" applyNumberFormat="1" applyFont="1" applyFill="1" applyAlignment="1">
      <alignment horizontal="center"/>
    </xf>
    <xf numFmtId="0" fontId="9" fillId="9" borderId="0" xfId="4" applyFill="1" applyAlignment="1">
      <alignment wrapText="1"/>
    </xf>
    <xf numFmtId="43" fontId="9" fillId="9" borderId="0" xfId="4" applyNumberFormat="1" applyFill="1"/>
    <xf numFmtId="0" fontId="8" fillId="8" borderId="1" xfId="0" applyFont="1" applyFill="1" applyBorder="1" applyAlignment="1">
      <alignment wrapText="1"/>
    </xf>
    <xf numFmtId="43" fontId="8" fillId="8" borderId="1" xfId="0" applyNumberFormat="1" applyFont="1" applyFill="1" applyBorder="1"/>
    <xf numFmtId="0" fontId="9" fillId="6" borderId="4" xfId="3" applyFont="1" applyFill="1" applyBorder="1" applyAlignment="1">
      <alignment wrapText="1"/>
    </xf>
    <xf numFmtId="0" fontId="9" fillId="9" borderId="4" xfId="4" applyFont="1" applyFill="1" applyBorder="1" applyAlignment="1">
      <alignment wrapText="1"/>
    </xf>
    <xf numFmtId="0" fontId="4" fillId="0" borderId="0" xfId="2" applyFont="1" applyBorder="1" applyAlignment="1">
      <alignment horizontal="left" wrapText="1"/>
    </xf>
    <xf numFmtId="0" fontId="4" fillId="0" borderId="2" xfId="2" applyFont="1" applyAlignment="1">
      <alignment horizontal="left" wrapText="1"/>
    </xf>
    <xf numFmtId="0" fontId="4" fillId="0" borderId="0" xfId="2" applyFont="1" applyBorder="1" applyAlignment="1">
      <alignment horizontal="right"/>
    </xf>
    <xf numFmtId="0" fontId="4" fillId="0" borderId="2" xfId="2" applyFont="1" applyAlignment="1">
      <alignment horizontal="right"/>
    </xf>
    <xf numFmtId="43" fontId="9" fillId="6" borderId="0" xfId="3" applyNumberFormat="1" applyFill="1" applyAlignment="1">
      <alignment horizontal="center"/>
    </xf>
  </cellXfs>
  <cellStyles count="5">
    <cellStyle name="Currency" xfId="1" builtinId="4"/>
    <cellStyle name="Emphasis 1" xfId="3" builtinId="12" customBuiltin="1"/>
    <cellStyle name="Emphasis 2" xfId="4" builtinId="13" customBuiltin="1"/>
    <cellStyle name="Heading 2" xfId="2" builtinId="17"/>
    <cellStyle name="Normal" xfId="0" builtinId="0" customBuiltin="1"/>
  </cellStyles>
  <dxfs count="55">
    <dxf>
      <font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numFmt numFmtId="35" formatCode="_(* #,##0.00_);_(* \(#,##0.00\);_(* &quot;-&quot;??_);_(@_)"/>
      <fill>
        <patternFill patternType="solid"/>
      </fill>
    </dxf>
    <dxf>
      <numFmt numFmtId="35" formatCode="_(* #,##0.00_);_(* \(#,##0.00\);_(* &quot;-&quot;??_);_(@_)"/>
      <fill>
        <patternFill patternType="solid"/>
      </fill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  <dxf>
      <numFmt numFmtId="35" formatCode="_(* #,##0.00_);_(* \(#,##0.00\);_(* &quot;-&quot;??_);_(@_)"/>
      <fill>
        <patternFill patternType="solid"/>
      </fill>
    </dxf>
    <dxf>
      <numFmt numFmtId="35" formatCode="_(* #,##0.00_);_(* \(#,##0.00\);_(* &quot;-&quot;??_);_(@_)"/>
      <fill>
        <patternFill patternType="solid"/>
      </fill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 comparison</a:t>
            </a:r>
          </a:p>
        </c:rich>
      </c:tx>
      <c:overlay val="0"/>
    </c:title>
    <c:autoTitleDeleted val="0"/>
    <c:view3D>
      <c:rotX val="14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60953838306796E-2"/>
          <c:y val="0.10289473684210526"/>
          <c:w val="0.94185156847742924"/>
          <c:h val="0.50947368421052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'Balance sheet'!$C$3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sheet'!$B$22:$B$24,'Balance sheet'!$B$30:$B$37,'Balance sheet'!$B$40:$B$41,'Balance sheet'!$B$44:$B$46)</c:f>
              <c:strCache>
                <c:ptCount val="28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Intangible assets</c:v>
                </c:pt>
                <c:pt idx="13">
                  <c:v>Goodwill</c:v>
                </c:pt>
                <c:pt idx="14">
                  <c:v>Total other assets</c:v>
                </c:pt>
                <c:pt idx="15">
                  <c:v>Accounts payable</c:v>
                </c:pt>
                <c:pt idx="16">
                  <c:v>Accrued wages</c:v>
                </c:pt>
                <c:pt idx="17">
                  <c:v>Accrued compensation</c:v>
                </c:pt>
                <c:pt idx="18">
                  <c:v>Income taxes payable</c:v>
                </c:pt>
                <c:pt idx="19">
                  <c:v>Unearned revenue</c:v>
                </c:pt>
                <c:pt idx="20">
                  <c:v>Short-term borrowing</c:v>
                </c:pt>
                <c:pt idx="21">
                  <c:v>Other</c:v>
                </c:pt>
                <c:pt idx="22">
                  <c:v>Total current liabilities</c:v>
                </c:pt>
                <c:pt idx="23">
                  <c:v>Mortgage payable</c:v>
                </c:pt>
                <c:pt idx="24">
                  <c:v>Total long-term liabilities</c:v>
                </c:pt>
                <c:pt idx="25">
                  <c:v>Capital stock</c:v>
                </c:pt>
                <c:pt idx="26">
                  <c:v>Accumulated retained earnings</c:v>
                </c:pt>
                <c:pt idx="27">
                  <c:v>Total owner's equity</c:v>
                </c:pt>
              </c:strCache>
            </c:strRef>
          </c:cat>
          <c:val>
            <c:numRef>
              <c:f>('Balance sheet'!$C$6:$C$12,'Balance sheet'!$C$15:$C$19,'Balance sheet'!$C$22:$C$24,'Balance sheet'!$C$30:$C$37,'Balance sheet'!$C$40:$C$41,'Balance sheet'!$C$44:$C$46)</c:f>
            </c:numRef>
          </c:val>
          <c:extLst>
            <c:ext xmlns:c16="http://schemas.microsoft.com/office/drawing/2014/chart" uri="{C3380CC4-5D6E-409C-BE32-E72D297353CC}">
              <c16:uniqueId val="{00000000-E85A-428F-902F-B4683CBF2D49}"/>
            </c:ext>
          </c:extLst>
        </c:ser>
        <c:ser>
          <c:idx val="1"/>
          <c:order val="1"/>
          <c:tx>
            <c:strRef>
              <c:f>'Balance sheet'!$D$3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sheet'!$B$22:$B$24,'Balance sheet'!$B$30:$B$37,'Balance sheet'!$B$40:$B$41,'Balance sheet'!$B$44:$B$46)</c:f>
              <c:strCache>
                <c:ptCount val="28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Intangible assets</c:v>
                </c:pt>
                <c:pt idx="13">
                  <c:v>Goodwill</c:v>
                </c:pt>
                <c:pt idx="14">
                  <c:v>Total other assets</c:v>
                </c:pt>
                <c:pt idx="15">
                  <c:v>Accounts payable</c:v>
                </c:pt>
                <c:pt idx="16">
                  <c:v>Accrued wages</c:v>
                </c:pt>
                <c:pt idx="17">
                  <c:v>Accrued compensation</c:v>
                </c:pt>
                <c:pt idx="18">
                  <c:v>Income taxes payable</c:v>
                </c:pt>
                <c:pt idx="19">
                  <c:v>Unearned revenue</c:v>
                </c:pt>
                <c:pt idx="20">
                  <c:v>Short-term borrowing</c:v>
                </c:pt>
                <c:pt idx="21">
                  <c:v>Other</c:v>
                </c:pt>
                <c:pt idx="22">
                  <c:v>Total current liabilities</c:v>
                </c:pt>
                <c:pt idx="23">
                  <c:v>Mortgage payable</c:v>
                </c:pt>
                <c:pt idx="24">
                  <c:v>Total long-term liabilities</c:v>
                </c:pt>
                <c:pt idx="25">
                  <c:v>Capital stock</c:v>
                </c:pt>
                <c:pt idx="26">
                  <c:v>Accumulated retained earnings</c:v>
                </c:pt>
                <c:pt idx="27">
                  <c:v>Total owner's equity</c:v>
                </c:pt>
              </c:strCache>
            </c:strRef>
          </c:cat>
          <c:val>
            <c:numRef>
              <c:f>('Balance sheet'!$D$6:$D$12,'Balance sheet'!$D$15:$D$19,'Balance sheet'!$D$22:$D$24,'Balance sheet'!$D$30:$D$37,'Balance sheet'!$D$40:$D$41,'Balance sheet'!$D$44:$D$46)</c:f>
              <c:numCache>
                <c:formatCode>_(* #,##0.00_);_(* \(#,##0.00\);_(* "-"??_);_(@_)</c:formatCode>
                <c:ptCount val="28"/>
                <c:pt idx="0">
                  <c:v>-350</c:v>
                </c:pt>
                <c:pt idx="1">
                  <c:v>0</c:v>
                </c:pt>
                <c:pt idx="2">
                  <c:v>3600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3250</c:v>
                </c:pt>
                <c:pt idx="7">
                  <c:v>5700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5700</c:v>
                </c:pt>
                <c:pt idx="12">
                  <c:v>150</c:v>
                </c:pt>
                <c:pt idx="13">
                  <c:v>0</c:v>
                </c:pt>
                <c:pt idx="14">
                  <c:v>150</c:v>
                </c:pt>
                <c:pt idx="15">
                  <c:v>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5100</c:v>
                </c:pt>
                <c:pt idx="21">
                  <c:v>0</c:v>
                </c:pt>
                <c:pt idx="22">
                  <c:v>5900</c:v>
                </c:pt>
                <c:pt idx="23">
                  <c:v>0</c:v>
                </c:pt>
                <c:pt idx="24">
                  <c:v>0</c:v>
                </c:pt>
                <c:pt idx="25">
                  <c:v>3200</c:v>
                </c:pt>
                <c:pt idx="26">
                  <c:v>0</c:v>
                </c:pt>
                <c:pt idx="27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28F-902F-B4683CBF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0048384"/>
        <c:axId val="70058368"/>
        <c:axId val="64080512"/>
      </c:bar3D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70048384"/>
        <c:crosses val="autoZero"/>
        <c:crossBetween val="between"/>
      </c:valAx>
      <c:serAx>
        <c:axId val="6408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58368"/>
        <c:crosses val="autoZero"/>
      </c:ser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published="0" codeName="Chart2">
    <tabColor theme="5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7888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ixedAssets" displayName="FixedAssets" ref="B14:D19" totalsRowCount="1" headerRowDxfId="54" dataDxfId="53" totalsRowDxfId="52" dataCellStyle="Emphasis 1">
  <autoFilter ref="B14:D18" xr:uid="{00000000-0009-0000-0100-000003000000}"/>
  <tableColumns count="3">
    <tableColumn id="1" xr3:uid="{00000000-0010-0000-0000-000001000000}" name="Fixed assets:" totalsRowLabel="Total fixed assets" dataDxfId="51" totalsRowDxfId="6" dataCellStyle="Emphasis 1"/>
    <tableColumn id="2" xr3:uid="{00000000-0010-0000-0000-000002000000}" name="Previous Year" totalsRowFunction="sum" dataDxfId="50" totalsRowDxfId="5" dataCellStyle="Emphasis 1"/>
    <tableColumn id="3" xr3:uid="{00000000-0010-0000-0000-000003000000}" name="Current Year" totalsRowFunction="sum" dataDxfId="49" totalsRowDxfId="4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therAssets" displayName="OtherAssets" ref="B21:D24" totalsRowCount="1" headerRowDxfId="48" dataDxfId="47" totalsRowDxfId="46" dataCellStyle="Emphasis 1">
  <autoFilter ref="B21:D23" xr:uid="{00000000-0009-0000-0100-000001000000}"/>
  <tableColumns count="3">
    <tableColumn id="1" xr3:uid="{00000000-0010-0000-0100-000001000000}" name="Other assets:" totalsRowLabel="Total other assets" dataDxfId="45" totalsRowDxfId="3" dataCellStyle="Emphasis 1"/>
    <tableColumn id="2" xr3:uid="{00000000-0010-0000-0100-000002000000}" name="Previous Year" totalsRowFunction="sum" dataDxfId="44" totalsRowDxfId="2" dataCellStyle="Emphasis 1"/>
    <tableColumn id="3" xr3:uid="{00000000-0010-0000-0100-000003000000}" name="Current Year" totalsRowFunction="sum" dataDxfId="43" totalsRowDxfId="1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urrentLiabilities" displayName="CurrentLiabilities" ref="B29:D37" totalsRowCount="1" headerRowDxfId="42" dataDxfId="41" totalsRowDxfId="40" headerRowCellStyle="Emphasis 2" dataCellStyle="Emphasis 2" totalsRowCellStyle="Emphasis 2">
  <autoFilter ref="B29:D36" xr:uid="{00000000-0009-0000-0100-000004000000}"/>
  <tableColumns count="3">
    <tableColumn id="1" xr3:uid="{00000000-0010-0000-0200-000001000000}" name="Current liabilities:" totalsRowLabel="Total current liabilities" dataDxfId="39" totalsRowDxfId="38" dataCellStyle="Emphasis 2"/>
    <tableColumn id="2" xr3:uid="{00000000-0010-0000-0200-000002000000}" name="Previous Year" totalsRowFunction="sum" dataDxfId="37" totalsRowDxfId="36" dataCellStyle="Emphasis 2"/>
    <tableColumn id="3" xr3:uid="{00000000-0010-0000-0200-000003000000}" name="Current Year" totalsRowFunction="sum" dataDxfId="35" totalsRowDxfId="34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ongTermLiabilities" displayName="LongTermLiabilities" ref="B39:D41" totalsRowCount="1" headerRowDxfId="33" dataDxfId="32" totalsRowDxfId="31" headerRowCellStyle="Emphasis 2" dataCellStyle="Emphasis 2" totalsRowCellStyle="Emphasis 2">
  <autoFilter ref="B39:D40" xr:uid="{00000000-0009-0000-0100-000005000000}"/>
  <tableColumns count="3">
    <tableColumn id="1" xr3:uid="{00000000-0010-0000-0300-000001000000}" name="Long-term liabilities:" totalsRowLabel="Total long-term liabilities" dataDxfId="30" totalsRowDxfId="29" dataCellStyle="Emphasis 2"/>
    <tableColumn id="2" xr3:uid="{00000000-0010-0000-0300-000002000000}" name="Previous Year" totalsRowFunction="sum" dataDxfId="28" totalsRowDxfId="27" dataCellStyle="Emphasis 2"/>
    <tableColumn id="3" xr3:uid="{00000000-0010-0000-0300-000003000000}" name="Current Year" totalsRowFunction="sum" dataDxfId="26" totalsRowDxfId="25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wnersEquity" displayName="OwnersEquity" ref="B43:D46" totalsRowCount="1" headerRowDxfId="24" dataDxfId="23" totalsRowDxfId="22" headerRowCellStyle="Emphasis 2" dataCellStyle="Emphasis 2" totalsRowCellStyle="Emphasis 2">
  <autoFilter ref="B43:D45" xr:uid="{00000000-0009-0000-0100-000006000000}"/>
  <tableColumns count="3">
    <tableColumn id="1" xr3:uid="{00000000-0010-0000-0400-000001000000}" name="Owner's equity:" totalsRowLabel="Total owner's equity" dataDxfId="21" totalsRowDxfId="20" dataCellStyle="Emphasis 2"/>
    <tableColumn id="2" xr3:uid="{00000000-0010-0000-0400-000002000000}" name="Previous Year" totalsRowFunction="sum" dataDxfId="19" totalsRowDxfId="18" dataCellStyle="Emphasis 2"/>
    <tableColumn id="3" xr3:uid="{00000000-0010-0000-0400-000003000000}" name="Current Year" totalsRowFunction="sum" dataDxfId="17" totalsRowDxfId="16" dataCellStyle="Emphasis 2">
      <calculatedColumnFormula>SUMIF('Account Balance'!B:B,OwnersEquity[[#This Row],[Owner''s equity:]],'Account Balance'!C:C)</calculatedColumn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urrentAssets" displayName="CurrentAssets" ref="B5:D12" totalsRowCount="1" headerRowDxfId="15" dataDxfId="14" totalsRowDxfId="13" dataCellStyle="Emphasis 1">
  <autoFilter ref="B5:D11" xr:uid="{00000000-0009-0000-0100-000002000000}"/>
  <tableColumns count="3">
    <tableColumn id="1" xr3:uid="{00000000-0010-0000-0500-000001000000}" name="Current assets:" totalsRowLabel="Total current assets" dataDxfId="12" totalsRowDxfId="11" dataCellStyle="Emphasis 1" totalsRowCellStyle="Emphasis 1"/>
    <tableColumn id="2" xr3:uid="{00000000-0010-0000-0500-000002000000}" name="Previous Year" totalsRowFunction="sum" dataDxfId="10" totalsRowDxfId="9" dataCellStyle="Emphasis 1" totalsRowCellStyle="Emphasis 1"/>
    <tableColumn id="3" xr3:uid="{00000000-0010-0000-0500-000003000000}" name="Current Year" totalsRowFunction="sum" dataDxfId="8" totalsRowDxfId="7" dataCellStyle="Emphasis 1" totalsRowCellStyle="Emphasis 1">
      <calculatedColumnFormula>SUMIF('Account Balance'!B:B,CurrentAssets[[#This Row],[Current assets:]],'Account Balance'!C:C)</calculatedColumnFormula>
    </tableColumn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9" tint="-0.499984740745262"/>
  </sheetPr>
  <dimension ref="B1:B8"/>
  <sheetViews>
    <sheetView showGridLines="0" workbookViewId="0">
      <selection activeCell="B8" sqref="B8"/>
    </sheetView>
  </sheetViews>
  <sheetFormatPr defaultRowHeight="13.8" x14ac:dyDescent="0.3"/>
  <cols>
    <col min="1" max="1" width="2.6640625" customWidth="1"/>
    <col min="2" max="2" width="86.6640625" customWidth="1"/>
    <col min="3" max="3" width="2.6640625" customWidth="1"/>
  </cols>
  <sheetData>
    <row r="1" spans="2:2" ht="30" customHeight="1" x14ac:dyDescent="0.3">
      <c r="B1" s="20" t="s">
        <v>46</v>
      </c>
    </row>
    <row r="2" spans="2:2" ht="30" customHeight="1" x14ac:dyDescent="0.3">
      <c r="B2" s="17" t="s">
        <v>39</v>
      </c>
    </row>
    <row r="3" spans="2:2" ht="30" customHeight="1" x14ac:dyDescent="0.3">
      <c r="B3" s="17" t="s">
        <v>40</v>
      </c>
    </row>
    <row r="4" spans="2:2" ht="30" customHeight="1" x14ac:dyDescent="0.3">
      <c r="B4" s="17" t="s">
        <v>41</v>
      </c>
    </row>
    <row r="5" spans="2:2" ht="30" customHeight="1" x14ac:dyDescent="0.3">
      <c r="B5" s="17" t="s">
        <v>42</v>
      </c>
    </row>
    <row r="6" spans="2:2" ht="30" customHeight="1" x14ac:dyDescent="0.3">
      <c r="B6" s="19" t="s">
        <v>43</v>
      </c>
    </row>
    <row r="7" spans="2:2" ht="71.25" customHeight="1" x14ac:dyDescent="0.3">
      <c r="B7" s="17" t="s">
        <v>44</v>
      </c>
    </row>
    <row r="8" spans="2:2" ht="28.8" x14ac:dyDescent="0.3">
      <c r="B8" s="17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D51"/>
  <sheetViews>
    <sheetView showGridLines="0" zoomScaleSheetLayoutView="100" workbookViewId="0">
      <selection activeCell="B30" sqref="B30"/>
    </sheetView>
  </sheetViews>
  <sheetFormatPr defaultRowHeight="13.8" x14ac:dyDescent="0.3"/>
  <cols>
    <col min="1" max="1" width="2.6640625" style="18" customWidth="1"/>
    <col min="2" max="2" width="46.6640625" style="13" customWidth="1"/>
    <col min="3" max="3" width="5.21875" style="13" hidden="1" customWidth="1"/>
    <col min="4" max="4" width="17.5546875" style="13" customWidth="1"/>
    <col min="5" max="5" width="2.6640625" customWidth="1"/>
  </cols>
  <sheetData>
    <row r="1" spans="1:4" ht="18" customHeight="1" x14ac:dyDescent="0.3">
      <c r="A1" s="18" t="s">
        <v>47</v>
      </c>
      <c r="B1" s="46" t="s">
        <v>22</v>
      </c>
      <c r="C1" s="46"/>
      <c r="D1" s="48" t="s">
        <v>30</v>
      </c>
    </row>
    <row r="2" spans="1:4" ht="14.4" thickBot="1" x14ac:dyDescent="0.35">
      <c r="A2" s="18" t="s">
        <v>49</v>
      </c>
      <c r="B2" s="47"/>
      <c r="C2" s="47"/>
      <c r="D2" s="49"/>
    </row>
    <row r="3" spans="1:4" ht="18.75" customHeight="1" thickTop="1" thickBot="1" x14ac:dyDescent="0.4">
      <c r="B3" s="1"/>
      <c r="C3" s="2"/>
      <c r="D3" s="2"/>
    </row>
    <row r="4" spans="1:4" ht="15" thickTop="1" x14ac:dyDescent="0.3">
      <c r="A4" s="18" t="s">
        <v>48</v>
      </c>
      <c r="B4" s="3" t="s">
        <v>0</v>
      </c>
      <c r="C4" s="4"/>
      <c r="D4" s="5"/>
    </row>
    <row r="5" spans="1:4" x14ac:dyDescent="0.3">
      <c r="A5" s="18" t="s">
        <v>50</v>
      </c>
      <c r="B5" s="21" t="s">
        <v>11</v>
      </c>
      <c r="C5" s="22" t="s">
        <v>38</v>
      </c>
      <c r="D5" s="22" t="s">
        <v>37</v>
      </c>
    </row>
    <row r="6" spans="1:4" x14ac:dyDescent="0.3">
      <c r="B6" s="23" t="s">
        <v>14</v>
      </c>
      <c r="C6" s="24">
        <v>0</v>
      </c>
      <c r="D6" s="24">
        <f>SUMIF('Account Balance'!B:B,CurrentAssets[[#This Row],[Current assets:]],'Account Balance'!C:C)</f>
        <v>-350</v>
      </c>
    </row>
    <row r="7" spans="1:4" x14ac:dyDescent="0.3">
      <c r="B7" s="23" t="s">
        <v>13</v>
      </c>
      <c r="C7" s="24">
        <v>0</v>
      </c>
      <c r="D7" s="24">
        <f>SUMIF('Account Balance'!B:B,CurrentAssets[[#This Row],[Current assets:]],'Account Balance'!C:C)</f>
        <v>0</v>
      </c>
    </row>
    <row r="8" spans="1:4" x14ac:dyDescent="0.3">
      <c r="B8" s="23" t="s">
        <v>15</v>
      </c>
      <c r="C8" s="24">
        <v>0</v>
      </c>
      <c r="D8" s="24">
        <f>SUMIF('Account Balance'!B:B,CurrentAssets[[#This Row],[Current assets:]],'Account Balance'!C:C)</f>
        <v>3600</v>
      </c>
    </row>
    <row r="9" spans="1:4" x14ac:dyDescent="0.3">
      <c r="B9" s="23" t="s">
        <v>1</v>
      </c>
      <c r="C9" s="24">
        <v>0</v>
      </c>
      <c r="D9" s="24">
        <f>SUMIF('Account Balance'!B:B,CurrentAssets[[#This Row],[Current assets:]],'Account Balance'!C:C)</f>
        <v>0</v>
      </c>
    </row>
    <row r="10" spans="1:4" x14ac:dyDescent="0.3">
      <c r="B10" s="23" t="s">
        <v>16</v>
      </c>
      <c r="C10" s="24">
        <v>0</v>
      </c>
      <c r="D10" s="24">
        <f>SUMIF('Account Balance'!B:B,CurrentAssets[[#This Row],[Current assets:]],'Account Balance'!C:C)</f>
        <v>0</v>
      </c>
    </row>
    <row r="11" spans="1:4" x14ac:dyDescent="0.3">
      <c r="B11" s="23" t="s">
        <v>2</v>
      </c>
      <c r="C11" s="24">
        <v>0</v>
      </c>
      <c r="D11" s="24">
        <f>SUMIF('Account Balance'!B:B,CurrentAssets[[#This Row],[Current assets:]],'Account Balance'!C:C)</f>
        <v>0</v>
      </c>
    </row>
    <row r="12" spans="1:4" x14ac:dyDescent="0.3">
      <c r="B12" s="26" t="s">
        <v>4</v>
      </c>
      <c r="C12" s="27">
        <f>SUBTOTAL(109,CurrentAssets[Previous Year])</f>
        <v>0</v>
      </c>
      <c r="D12" s="27">
        <f>SUBTOTAL(109,CurrentAssets[Current Year])</f>
        <v>3250</v>
      </c>
    </row>
    <row r="13" spans="1:4" x14ac:dyDescent="0.3">
      <c r="B13" s="25"/>
      <c r="C13" s="25"/>
      <c r="D13" s="25"/>
    </row>
    <row r="14" spans="1:4" x14ac:dyDescent="0.3">
      <c r="A14" s="18" t="s">
        <v>51</v>
      </c>
      <c r="B14" s="21" t="s">
        <v>25</v>
      </c>
      <c r="C14" s="22" t="s">
        <v>38</v>
      </c>
      <c r="D14" s="22" t="s">
        <v>37</v>
      </c>
    </row>
    <row r="15" spans="1:4" x14ac:dyDescent="0.3">
      <c r="B15" s="23" t="s">
        <v>5</v>
      </c>
      <c r="C15" s="24">
        <v>0</v>
      </c>
      <c r="D15" s="24">
        <f>SUMIF('Account Balance'!B:B,FixedAssets[[#This Row],[Fixed assets:]],'Account Balance'!C:C)</f>
        <v>5700</v>
      </c>
    </row>
    <row r="16" spans="1:4" x14ac:dyDescent="0.3">
      <c r="B16" s="23" t="s">
        <v>17</v>
      </c>
      <c r="C16" s="24">
        <v>0</v>
      </c>
      <c r="D16" s="24">
        <v>0</v>
      </c>
    </row>
    <row r="17" spans="1:4" x14ac:dyDescent="0.3">
      <c r="B17" s="23" t="s">
        <v>3</v>
      </c>
      <c r="C17" s="24">
        <v>0</v>
      </c>
      <c r="D17" s="24">
        <v>0</v>
      </c>
    </row>
    <row r="18" spans="1:4" x14ac:dyDescent="0.3">
      <c r="B18" s="23" t="s">
        <v>18</v>
      </c>
      <c r="C18" s="24">
        <v>0</v>
      </c>
      <c r="D18" s="24">
        <v>0</v>
      </c>
    </row>
    <row r="19" spans="1:4" x14ac:dyDescent="0.3">
      <c r="B19" s="26" t="s">
        <v>32</v>
      </c>
      <c r="C19" s="27">
        <f>SUBTOTAL(109,FixedAssets[Previous Year])</f>
        <v>0</v>
      </c>
      <c r="D19" s="27">
        <f>SUBTOTAL(109,FixedAssets[Current Year])</f>
        <v>5700</v>
      </c>
    </row>
    <row r="20" spans="1:4" x14ac:dyDescent="0.3">
      <c r="B20" s="25"/>
      <c r="C20" s="25"/>
      <c r="D20" s="25"/>
    </row>
    <row r="21" spans="1:4" x14ac:dyDescent="0.3">
      <c r="A21" s="18" t="s">
        <v>52</v>
      </c>
      <c r="B21" s="21" t="s">
        <v>33</v>
      </c>
      <c r="C21" s="22" t="s">
        <v>38</v>
      </c>
      <c r="D21" s="22" t="s">
        <v>37</v>
      </c>
    </row>
    <row r="22" spans="1:4" x14ac:dyDescent="0.3">
      <c r="B22" s="23" t="s">
        <v>66</v>
      </c>
      <c r="C22" s="50"/>
      <c r="D22" s="50">
        <f>SUMIF('Account Balance'!B:B,OtherAssets[[#This Row],[Other assets:]],'Account Balance'!C:C)</f>
        <v>150</v>
      </c>
    </row>
    <row r="23" spans="1:4" x14ac:dyDescent="0.3">
      <c r="B23" s="23" t="s">
        <v>19</v>
      </c>
      <c r="C23" s="24">
        <v>0</v>
      </c>
      <c r="D23" s="24">
        <v>0</v>
      </c>
    </row>
    <row r="24" spans="1:4" x14ac:dyDescent="0.3">
      <c r="B24" s="26" t="s">
        <v>28</v>
      </c>
      <c r="C24" s="27">
        <f>SUBTOTAL(109,OtherAssets[Previous Year])</f>
        <v>0</v>
      </c>
      <c r="D24" s="27">
        <f>SUBTOTAL(109,OtherAssets[Current Year])</f>
        <v>150</v>
      </c>
    </row>
    <row r="25" spans="1:4" x14ac:dyDescent="0.3">
      <c r="B25" s="28"/>
      <c r="C25" s="29"/>
      <c r="D25" s="30"/>
    </row>
    <row r="26" spans="1:4" ht="18" thickBot="1" x14ac:dyDescent="0.4">
      <c r="A26" s="18" t="s">
        <v>53</v>
      </c>
      <c r="B26" s="31" t="s">
        <v>6</v>
      </c>
      <c r="C26" s="32">
        <f>OtherAssets[[#Totals],[Previous Year]]+FixedAssets[[#Totals],[Previous Year]]+CurrentAssets[[#Totals],[Previous Year]]</f>
        <v>0</v>
      </c>
      <c r="D26" s="32">
        <f>OtherAssets[[#Totals],[Current Year]]+FixedAssets[[#Totals],[Current Year]]+CurrentAssets[[#Totals],[Current Year]]</f>
        <v>9100</v>
      </c>
    </row>
    <row r="27" spans="1:4" ht="18.75" customHeight="1" thickTop="1" thickBot="1" x14ac:dyDescent="0.4">
      <c r="B27" s="33"/>
      <c r="C27" s="34"/>
      <c r="D27" s="34"/>
    </row>
    <row r="28" spans="1:4" ht="15" thickTop="1" x14ac:dyDescent="0.3">
      <c r="A28" s="18" t="s">
        <v>54</v>
      </c>
      <c r="B28" s="35" t="s">
        <v>20</v>
      </c>
      <c r="C28" s="36"/>
      <c r="D28" s="37"/>
    </row>
    <row r="29" spans="1:4" x14ac:dyDescent="0.3">
      <c r="A29" s="18" t="s">
        <v>55</v>
      </c>
      <c r="B29" s="38" t="s">
        <v>12</v>
      </c>
      <c r="C29" s="39" t="s">
        <v>38</v>
      </c>
      <c r="D29" s="39" t="s">
        <v>37</v>
      </c>
    </row>
    <row r="30" spans="1:4" x14ac:dyDescent="0.3">
      <c r="B30" s="40" t="s">
        <v>26</v>
      </c>
      <c r="C30" s="41">
        <v>0</v>
      </c>
      <c r="D30" s="41">
        <f>SUMIF('Account Balance'!B:B,CurrentLiabilities[[#This Row],[Current liabilities:]],'Account Balance'!C:C)</f>
        <v>800</v>
      </c>
    </row>
    <row r="31" spans="1:4" x14ac:dyDescent="0.3">
      <c r="B31" s="40" t="s">
        <v>21</v>
      </c>
      <c r="C31" s="41">
        <v>0</v>
      </c>
      <c r="D31" s="41">
        <f>SUMIF('Account Balance'!B:B,CurrentLiabilities[[#This Row],[Current liabilities:]],'Account Balance'!C:C)</f>
        <v>0</v>
      </c>
    </row>
    <row r="32" spans="1:4" x14ac:dyDescent="0.3">
      <c r="B32" s="40" t="s">
        <v>7</v>
      </c>
      <c r="C32" s="41">
        <v>0</v>
      </c>
      <c r="D32" s="41">
        <f>SUMIF('Account Balance'!B:B,CurrentLiabilities[[#This Row],[Current liabilities:]],'Account Balance'!C:C)</f>
        <v>0</v>
      </c>
    </row>
    <row r="33" spans="1:4" x14ac:dyDescent="0.3">
      <c r="B33" s="40" t="s">
        <v>8</v>
      </c>
      <c r="C33" s="41">
        <v>0</v>
      </c>
      <c r="D33" s="41">
        <f>SUMIF('Account Balance'!B:B,CurrentLiabilities[[#This Row],[Current liabilities:]],'Account Balance'!C:C)</f>
        <v>0</v>
      </c>
    </row>
    <row r="34" spans="1:4" x14ac:dyDescent="0.3">
      <c r="B34" s="40" t="s">
        <v>9</v>
      </c>
      <c r="C34" s="41">
        <v>0</v>
      </c>
      <c r="D34" s="41">
        <f>SUMIF('Account Balance'!B:B,CurrentLiabilities[[#This Row],[Current liabilities:]],'Account Balance'!C:C)</f>
        <v>0</v>
      </c>
    </row>
    <row r="35" spans="1:4" x14ac:dyDescent="0.3">
      <c r="B35" s="40" t="s">
        <v>63</v>
      </c>
      <c r="C35" s="41"/>
      <c r="D35" s="41">
        <f>SUMIF('Account Balance'!B:B,CurrentLiabilities[[#This Row],[Current liabilities:]],'Account Balance'!C:C)</f>
        <v>5100</v>
      </c>
    </row>
    <row r="36" spans="1:4" x14ac:dyDescent="0.3">
      <c r="B36" s="40" t="s">
        <v>2</v>
      </c>
      <c r="C36" s="41">
        <v>0</v>
      </c>
      <c r="D36" s="41">
        <v>0</v>
      </c>
    </row>
    <row r="37" spans="1:4" x14ac:dyDescent="0.3">
      <c r="B37" s="42" t="s">
        <v>10</v>
      </c>
      <c r="C37" s="43">
        <f>SUBTOTAL(109,CurrentLiabilities[Previous Year])</f>
        <v>0</v>
      </c>
      <c r="D37" s="43">
        <f>SUBTOTAL(109,CurrentLiabilities[Current Year])</f>
        <v>5900</v>
      </c>
    </row>
    <row r="38" spans="1:4" x14ac:dyDescent="0.3">
      <c r="B38" s="25"/>
      <c r="C38" s="25"/>
      <c r="D38" s="25"/>
    </row>
    <row r="39" spans="1:4" x14ac:dyDescent="0.3">
      <c r="A39" s="18" t="s">
        <v>56</v>
      </c>
      <c r="B39" s="38" t="s">
        <v>34</v>
      </c>
      <c r="C39" s="39" t="s">
        <v>38</v>
      </c>
      <c r="D39" s="39" t="s">
        <v>37</v>
      </c>
    </row>
    <row r="40" spans="1:4" x14ac:dyDescent="0.3">
      <c r="B40" s="40" t="s">
        <v>27</v>
      </c>
      <c r="C40" s="41">
        <v>0</v>
      </c>
      <c r="D40" s="41">
        <v>0</v>
      </c>
    </row>
    <row r="41" spans="1:4" x14ac:dyDescent="0.3">
      <c r="B41" s="42" t="s">
        <v>29</v>
      </c>
      <c r="C41" s="43">
        <f>SUBTOTAL(109,LongTermLiabilities[Previous Year])</f>
        <v>0</v>
      </c>
      <c r="D41" s="43">
        <f>SUBTOTAL(109,LongTermLiabilities[Current Year])</f>
        <v>0</v>
      </c>
    </row>
    <row r="42" spans="1:4" x14ac:dyDescent="0.3">
      <c r="B42" s="25"/>
      <c r="C42" s="25"/>
      <c r="D42" s="25"/>
    </row>
    <row r="43" spans="1:4" x14ac:dyDescent="0.3">
      <c r="A43" s="18" t="s">
        <v>57</v>
      </c>
      <c r="B43" s="38" t="s">
        <v>35</v>
      </c>
      <c r="C43" s="39" t="s">
        <v>38</v>
      </c>
      <c r="D43" s="39" t="s">
        <v>37</v>
      </c>
    </row>
    <row r="44" spans="1:4" x14ac:dyDescent="0.3">
      <c r="B44" s="40" t="s">
        <v>61</v>
      </c>
      <c r="C44" s="41">
        <v>0</v>
      </c>
      <c r="D44" s="41">
        <f>SUMIF('Account Balance'!B:B,OwnersEquity[[#This Row],[Owner''s equity:]],'Account Balance'!C:C)</f>
        <v>3200</v>
      </c>
    </row>
    <row r="45" spans="1:4" x14ac:dyDescent="0.3">
      <c r="B45" s="40" t="s">
        <v>23</v>
      </c>
      <c r="C45" s="41">
        <v>0</v>
      </c>
      <c r="D45" s="41">
        <f>SUMIF('Account Balance'!B:B,OwnersEquity[[#This Row],[Owner''s equity:]],'Account Balance'!C:C)</f>
        <v>0</v>
      </c>
    </row>
    <row r="46" spans="1:4" x14ac:dyDescent="0.3">
      <c r="B46" s="42" t="s">
        <v>24</v>
      </c>
      <c r="C46" s="43">
        <f>SUBTOTAL(109,OwnersEquity[Previous Year])</f>
        <v>0</v>
      </c>
      <c r="D46" s="43">
        <f>SUBTOTAL(109,OwnersEquity[Current Year])</f>
        <v>3200</v>
      </c>
    </row>
    <row r="47" spans="1:4" x14ac:dyDescent="0.3">
      <c r="B47" s="6"/>
      <c r="C47" s="7"/>
      <c r="D47" s="8"/>
    </row>
    <row r="48" spans="1:4" ht="18" thickBot="1" x14ac:dyDescent="0.4">
      <c r="A48" s="18" t="s">
        <v>58</v>
      </c>
      <c r="B48" s="9" t="s">
        <v>36</v>
      </c>
      <c r="C48" s="15">
        <f>OwnersEquity[[#Totals],[Previous Year]]+LongTermLiabilities[[#Totals],[Previous Year]]+CurrentLiabilities[[#Totals],[Previous Year]]</f>
        <v>0</v>
      </c>
      <c r="D48" s="15">
        <f>OwnersEquity[[#Totals],[Current Year]]+LongTermLiabilities[[#Totals],[Current Year]]+CurrentLiabilities[[#Totals],[Current Year]]</f>
        <v>9100</v>
      </c>
    </row>
    <row r="49" spans="1:4" ht="14.4" thickTop="1" x14ac:dyDescent="0.3">
      <c r="B49" s="10"/>
      <c r="C49" s="11"/>
      <c r="D49" s="12"/>
    </row>
    <row r="51" spans="1:4" ht="17.399999999999999" x14ac:dyDescent="0.35">
      <c r="A51" s="18" t="s">
        <v>59</v>
      </c>
      <c r="B51" s="14" t="s">
        <v>31</v>
      </c>
      <c r="C51" s="16">
        <f>SUM(C26-C48)</f>
        <v>0</v>
      </c>
      <c r="D51" s="16">
        <f>SUM(D26-D48)</f>
        <v>0</v>
      </c>
    </row>
  </sheetData>
  <mergeCells count="2">
    <mergeCell ref="B1:C2"/>
    <mergeCell ref="D1:D2"/>
  </mergeCells>
  <phoneticPr fontId="0" type="noConversion"/>
  <conditionalFormatting sqref="C51:D51">
    <cfRule type="cellIs" dxfId="0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8F0C-18AE-4F1C-BFCB-6861AFF7E71B}">
  <sheetPr published="0"/>
  <dimension ref="A1:A6"/>
  <sheetViews>
    <sheetView workbookViewId="0">
      <selection activeCell="A6" sqref="A6"/>
    </sheetView>
  </sheetViews>
  <sheetFormatPr defaultRowHeight="13.8" x14ac:dyDescent="0.3"/>
  <cols>
    <col min="1" max="1" width="84.88671875" bestFit="1" customWidth="1"/>
  </cols>
  <sheetData>
    <row r="1" spans="1:1" x14ac:dyDescent="0.3">
      <c r="A1" t="s">
        <v>60</v>
      </c>
    </row>
    <row r="2" spans="1:1" x14ac:dyDescent="0.3">
      <c r="A2" t="s">
        <v>62</v>
      </c>
    </row>
    <row r="3" spans="1:1" x14ac:dyDescent="0.3">
      <c r="A3" t="s">
        <v>64</v>
      </c>
    </row>
    <row r="4" spans="1:1" x14ac:dyDescent="0.3">
      <c r="A4" t="s">
        <v>65</v>
      </c>
    </row>
    <row r="5" spans="1:1" x14ac:dyDescent="0.3">
      <c r="A5" t="s">
        <v>67</v>
      </c>
    </row>
    <row r="6" spans="1:1" x14ac:dyDescent="0.3">
      <c r="A6" t="s">
        <v>68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4FB2-9A50-4EE3-A1DC-2FD855DC911D}">
  <sheetPr published="0"/>
  <dimension ref="A1:C13"/>
  <sheetViews>
    <sheetView tabSelected="1" workbookViewId="0">
      <selection activeCell="C11" sqref="C11"/>
    </sheetView>
  </sheetViews>
  <sheetFormatPr defaultRowHeight="13.8" x14ac:dyDescent="0.3"/>
  <cols>
    <col min="2" max="2" width="20.21875" bestFit="1" customWidth="1"/>
  </cols>
  <sheetData>
    <row r="1" spans="1:3" x14ac:dyDescent="0.3">
      <c r="A1">
        <v>1</v>
      </c>
      <c r="B1" s="44" t="s">
        <v>14</v>
      </c>
      <c r="C1">
        <v>3200</v>
      </c>
    </row>
    <row r="2" spans="1:3" x14ac:dyDescent="0.3">
      <c r="A2">
        <v>2</v>
      </c>
      <c r="B2" s="44" t="s">
        <v>14</v>
      </c>
      <c r="C2">
        <v>5100</v>
      </c>
    </row>
    <row r="3" spans="1:3" x14ac:dyDescent="0.3">
      <c r="A3">
        <v>3</v>
      </c>
      <c r="B3" s="44" t="s">
        <v>14</v>
      </c>
      <c r="C3">
        <v>-5700</v>
      </c>
    </row>
    <row r="4" spans="1:3" x14ac:dyDescent="0.3">
      <c r="A4">
        <v>3</v>
      </c>
      <c r="B4" s="44" t="s">
        <v>5</v>
      </c>
      <c r="C4">
        <v>5700</v>
      </c>
    </row>
    <row r="5" spans="1:3" x14ac:dyDescent="0.3">
      <c r="A5">
        <v>4</v>
      </c>
      <c r="B5" s="44" t="s">
        <v>66</v>
      </c>
      <c r="C5">
        <v>150</v>
      </c>
    </row>
    <row r="6" spans="1:3" x14ac:dyDescent="0.3">
      <c r="A6">
        <v>4</v>
      </c>
      <c r="B6" s="44" t="s">
        <v>14</v>
      </c>
      <c r="C6">
        <v>-150</v>
      </c>
    </row>
    <row r="7" spans="1:3" x14ac:dyDescent="0.3">
      <c r="A7">
        <v>5</v>
      </c>
      <c r="B7" s="44" t="s">
        <v>15</v>
      </c>
      <c r="C7">
        <v>2400</v>
      </c>
    </row>
    <row r="8" spans="1:3" x14ac:dyDescent="0.3">
      <c r="A8">
        <v>5</v>
      </c>
      <c r="B8" s="44" t="s">
        <v>14</v>
      </c>
      <c r="C8">
        <v>-1600</v>
      </c>
    </row>
    <row r="9" spans="1:3" x14ac:dyDescent="0.3">
      <c r="A9">
        <v>6</v>
      </c>
      <c r="B9" s="44" t="s">
        <v>15</v>
      </c>
      <c r="C9">
        <v>1200</v>
      </c>
    </row>
    <row r="10" spans="1:3" x14ac:dyDescent="0.3">
      <c r="A10">
        <v>6</v>
      </c>
      <c r="B10" s="44" t="s">
        <v>14</v>
      </c>
      <c r="C10">
        <v>-1200</v>
      </c>
    </row>
    <row r="11" spans="1:3" x14ac:dyDescent="0.3">
      <c r="A11">
        <v>2</v>
      </c>
      <c r="B11" s="45" t="s">
        <v>63</v>
      </c>
      <c r="C11">
        <v>5100</v>
      </c>
    </row>
    <row r="12" spans="1:3" x14ac:dyDescent="0.3">
      <c r="A12">
        <v>1</v>
      </c>
      <c r="B12" s="45" t="s">
        <v>61</v>
      </c>
      <c r="C12">
        <v>3200</v>
      </c>
    </row>
    <row r="13" spans="1:3" x14ac:dyDescent="0.3">
      <c r="A13">
        <v>5</v>
      </c>
      <c r="B13" s="45" t="s">
        <v>26</v>
      </c>
      <c r="C13">
        <v>800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Start</vt:lpstr>
      <vt:lpstr>Balance sheet</vt:lpstr>
      <vt:lpstr>Financial Activity</vt:lpstr>
      <vt:lpstr>Account Balance</vt:lpstr>
      <vt:lpstr>Year-over-year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Li, Leon</dc:creator>
  <cp:lastModifiedBy>Li, Leon</cp:lastModifiedBy>
  <dcterms:created xsi:type="dcterms:W3CDTF">2018-05-17T11:18:53Z</dcterms:created>
  <dcterms:modified xsi:type="dcterms:W3CDTF">2020-03-06T09:21:28Z</dcterms:modified>
</cp:coreProperties>
</file>