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2\robot\"/>
    </mc:Choice>
  </mc:AlternateContent>
  <bookViews>
    <workbookView xWindow="0" yWindow="0" windowWidth="25200" windowHeight="118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M10" i="1"/>
  <c r="P2" i="1"/>
  <c r="M2" i="1"/>
  <c r="P4" i="1"/>
  <c r="P5" i="1"/>
  <c r="P6" i="1"/>
  <c r="P7" i="1"/>
  <c r="P8" i="1"/>
  <c r="P9" i="1"/>
  <c r="M4" i="1"/>
  <c r="M5" i="1"/>
  <c r="M6" i="1"/>
  <c r="M7" i="1"/>
  <c r="M8" i="1"/>
  <c r="M9" i="1"/>
  <c r="M3" i="1"/>
  <c r="P3" i="1"/>
  <c r="K10" i="1"/>
  <c r="K4" i="1"/>
  <c r="K5" i="1"/>
  <c r="K6" i="1"/>
  <c r="K7" i="1"/>
  <c r="K8" i="1"/>
  <c r="K9" i="1"/>
  <c r="K3" i="1"/>
  <c r="J10" i="1"/>
  <c r="J2" i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3" i="1"/>
  <c r="E3" i="1" s="1"/>
  <c r="I8" i="1"/>
  <c r="J8" i="1" s="1"/>
  <c r="I9" i="1"/>
  <c r="J9" i="1" s="1"/>
  <c r="I7" i="1"/>
  <c r="J7" i="1" s="1"/>
  <c r="I3" i="1"/>
  <c r="J3" i="1" s="1"/>
  <c r="I4" i="1"/>
  <c r="J4" i="1" s="1"/>
  <c r="I5" i="1"/>
  <c r="J5" i="1" s="1"/>
  <c r="I6" i="1"/>
  <c r="J6" i="1" s="1"/>
  <c r="I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<sst xmlns="http://schemas.openxmlformats.org/spreadsheetml/2006/main" count="16" uniqueCount="16">
  <si>
    <t>Sensor</t>
  </si>
  <si>
    <t>Case</t>
  </si>
  <si>
    <t>Sensor number (from center)</t>
  </si>
  <si>
    <t>Applied speed coefficient</t>
  </si>
  <si>
    <t>speed With base method</t>
  </si>
  <si>
    <t>Note: Green cell = liquely options</t>
  </si>
  <si>
    <t>Real case order</t>
  </si>
  <si>
    <t>N/A</t>
  </si>
  <si>
    <t>Applied angle coefficient</t>
  </si>
  <si>
    <t>Angle With base method</t>
  </si>
  <si>
    <t>RCO speed</t>
  </si>
  <si>
    <t>RCO Angle</t>
  </si>
  <si>
    <t>Base Forward Speed:</t>
  </si>
  <si>
    <t>Recovery</t>
  </si>
  <si>
    <t>Forwared Wheel Speed</t>
  </si>
  <si>
    <t>Backwarded Wheel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</si>
</sst>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RCO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Feuil1!$J$2:$J$9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23.333333333333332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17.5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9-4C1C-AD2D-6D8512A6C448}"/>
            </c:ext>
          </c:extLst>
        </c:ser>
        <c:ser>
          <c:idx val="1"/>
          <c:order val="1"/>
          <c:tx>
            <c:strRef>
              <c:f>Feuil1!$K$1</c:f>
              <c:strCache>
                <c:ptCount val="1"/>
                <c:pt idx="0">
                  <c:v>RCO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Feuil1!$K$2:$K$9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1.6333333333333335</c:v>
                </c:pt>
                <c:pt idx="3">
                  <c:v>2.4</c:v>
                </c:pt>
                <c:pt idx="4">
                  <c:v>2.4333333333333331</c:v>
                </c:pt>
                <c:pt idx="5">
                  <c:v>2.5</c:v>
                </c:pt>
                <c:pt idx="6">
                  <c:v>3.25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9-4C1C-AD2D-6D8512A6C448}"/>
            </c:ext>
          </c:extLst>
        </c:ser>
        <c:ser>
          <c:idx val="2"/>
          <c:order val="2"/>
          <c:tx>
            <c:strRef>
              <c:f>Feuil1!$M$1</c:f>
              <c:strCache>
                <c:ptCount val="1"/>
                <c:pt idx="0">
                  <c:v>Forwared Wheel Speed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Feuil1!$M$2:$M$10</c:f>
              <c:numCache>
                <c:formatCode>General</c:formatCode>
                <c:ptCount val="9"/>
                <c:pt idx="0">
                  <c:v>17.5</c:v>
                </c:pt>
                <c:pt idx="1">
                  <c:v>15.75</c:v>
                </c:pt>
                <c:pt idx="2">
                  <c:v>21.194444444444446</c:v>
                </c:pt>
                <c:pt idx="3">
                  <c:v>22</c:v>
                </c:pt>
                <c:pt idx="4">
                  <c:v>22.166666666666668</c:v>
                </c:pt>
                <c:pt idx="5">
                  <c:v>22.5</c:v>
                </c:pt>
                <c:pt idx="6">
                  <c:v>22.96875</c:v>
                </c:pt>
                <c:pt idx="7">
                  <c:v>22.5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9-4C1C-AD2D-6D8512A6C448}"/>
            </c:ext>
          </c:extLst>
        </c:ser>
        <c:ser>
          <c:idx val="3"/>
          <c:order val="3"/>
          <c:tx>
            <c:strRef>
              <c:f>Feuil1!$P$1</c:f>
              <c:strCache>
                <c:ptCount val="1"/>
                <c:pt idx="0">
                  <c:v>Backwarded Wheel Speed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Feuil1!$P$2:$P$10</c:f>
              <c:numCache>
                <c:formatCode>General</c:formatCode>
                <c:ptCount val="9"/>
                <c:pt idx="0">
                  <c:v>17.5</c:v>
                </c:pt>
                <c:pt idx="1">
                  <c:v>14.25</c:v>
                </c:pt>
                <c:pt idx="2">
                  <c:v>2.1388888888888875</c:v>
                </c:pt>
                <c:pt idx="3">
                  <c:v>-1.9999999999999996</c:v>
                </c:pt>
                <c:pt idx="4">
                  <c:v>-2.1666666666666656</c:v>
                </c:pt>
                <c:pt idx="5">
                  <c:v>-2.5</c:v>
                </c:pt>
                <c:pt idx="6">
                  <c:v>-5.46875</c:v>
                </c:pt>
                <c:pt idx="7">
                  <c:v>-7.5</c:v>
                </c:pt>
                <c:pt idx="8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9-4C1C-AD2D-6D8512A6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714520"/>
        <c:axId val="461713536"/>
      </c:lineChart>
      <c:catAx>
        <c:axId val="46171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Sensor</a:t>
                </a:r>
                <a:r>
                  <a:rPr lang="fr-CH" baseline="0"/>
                  <a:t> value (Real case Order)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713536"/>
        <c:crosses val="autoZero"/>
        <c:auto val="1"/>
        <c:lblAlgn val="ctr"/>
        <c:lblOffset val="100"/>
        <c:noMultiLvlLbl val="0"/>
      </c:catAx>
      <c:valAx>
        <c:axId val="461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71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219074</xdr:colOff>
      <xdr:row>12</xdr:row>
      <xdr:rowOff>19049</xdr:rowOff>
    </xdr:from>
    <xdr:to>
      <xdr:col>18</xdr:col>
      <xdr:colOff>285749</xdr:colOff>
      <xdr:row>30</xdr:row>
      <xdr:rowOff>47624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O6" sqref="O6"/>
    </sheetView>
  </sheetViews>
  <sheetFormatPr baseColWidth="10" defaultRowHeight="15" x14ac:dyDescent="0.25"/>
  <sheetData>
    <row r="1" spans="1:17" x14ac:dyDescent="0.25">
      <c r="A1" t="s">
        <v>1</v>
      </c>
      <c r="B1" t="s">
        <v>0</v>
      </c>
      <c r="C1" s="1" t="s">
        <v>4</v>
      </c>
      <c r="D1" s="1"/>
      <c r="E1" s="1" t="s">
        <v>9</v>
      </c>
      <c r="F1" s="1"/>
      <c r="H1" s="1" t="s">
        <v>6</v>
      </c>
      <c r="I1" s="1"/>
      <c r="J1" t="s">
        <v>10</v>
      </c>
      <c r="K1" t="s">
        <v>11</v>
      </c>
      <c r="M1" s="1" t="s">
        <v>14</v>
      </c>
      <c r="N1" s="1"/>
      <c r="P1" s="1" t="s">
        <v>15</v>
      </c>
      <c r="Q1" s="1"/>
    </row>
    <row r="2" spans="1:17" x14ac:dyDescent="0.25">
      <c r="A2" s="2">
        <v>0</v>
      </c>
      <c r="B2" s="2" t="str">
        <f>DEC2BIN(A2, 4)</f>
        <v>0000</v>
      </c>
      <c r="C2" s="3" t="s">
        <v>7</v>
      </c>
      <c r="D2" s="3"/>
      <c r="H2">
        <v>0</v>
      </c>
      <c r="I2" t="str">
        <f>DEC2BIN(H2, 4)</f>
        <v>0000</v>
      </c>
      <c r="J2">
        <f>K22</f>
        <v>35</v>
      </c>
      <c r="K2">
        <v>0</v>
      </c>
      <c r="M2">
        <f>J2*(0.5+(K2/4))</f>
        <v>17.5</v>
      </c>
      <c r="P2">
        <f>J2*(0.5-(K2/4))</f>
        <v>17.5</v>
      </c>
    </row>
    <row r="3" spans="1:17" x14ac:dyDescent="0.25">
      <c r="A3" s="2">
        <v>1</v>
      </c>
      <c r="B3" s="2" t="str">
        <f t="shared" ref="B3:B17" si="0">DEC2BIN(A3, 4)</f>
        <v>0001</v>
      </c>
      <c r="C3" s="3">
        <f>(SUM(IF(_xlfn.BITAND(B3,1),1,0)*$D$23,IF(_xlfn.BITAND(B3,2),1,0)*$D$24,IF(_xlfn.BITAND(B3,4),1,0)*$D$25,IF(_xlfn.BITAND(B3,8),1,0)*$D$26))/SUM(IF(_xlfn.BITAND(B3,1),1,0),IF(_xlfn.BITAND(B3,2),1,0),IF(_xlfn.BITAND(B3,4),1,0),IF(_xlfn.BITAND(B3,8),1,0))</f>
        <v>30</v>
      </c>
      <c r="D3" s="3"/>
      <c r="E3">
        <f>(SUM(IF(_xlfn.BITAND(B3,1),1,0)*$F$23,IF(_xlfn.BITAND(B3,2),1,0)*$F$24,IF(_xlfn.BITAND(B3,4),1,0)*$F$25,IF(_xlfn.BITAND(B3,8),1,0)*$F$26))/SUM(IF(_xlfn.BITAND(B3,1),1,0),IF(_xlfn.BITAND(B3,2),1,0),IF(_xlfn.BITAND(B3,4),1,0),IF(_xlfn.BITAND(B3,8),1,0))*C3</f>
        <v>3</v>
      </c>
      <c r="H3">
        <v>1</v>
      </c>
      <c r="I3" t="str">
        <f t="shared" ref="I3:I8" si="1">DEC2BIN(H3, 4)</f>
        <v>0001</v>
      </c>
      <c r="J3">
        <f t="shared" ref="J2:J3" si="2">(SUM(IF(_xlfn.BITAND(I3,1),1,0)*$D$23,IF(_xlfn.BITAND(I3,2),1,0)*$D$24,IF(_xlfn.BITAND(I3,4),1,0)*$D$25,IF(_xlfn.BITAND(I3,8),1,0)*$D$26))/SUM(IF(_xlfn.BITAND(I3,1),1,0),IF(_xlfn.BITAND(I3,2),1,0),IF(_xlfn.BITAND(I3,4),1,0),IF(_xlfn.BITAND(I3,8),1,0))</f>
        <v>30</v>
      </c>
      <c r="K3">
        <f>(SUM(IF(_xlfn.BITAND(I3,1),1,0)*$F$23,IF(_xlfn.BITAND(I3,2),1,0)*$F$24,IF(_xlfn.BITAND(I3,4),1,0)*$F$25,IF(_xlfn.BITAND(I3,8),1,0)*$F$26))/SUM(IF(_xlfn.BITAND(I3,1),1,0),IF(_xlfn.BITAND(I3,2),1,0),IF(_xlfn.BITAND(I3,4),1,0),IF(_xlfn.BITAND(I3,8),1,0))</f>
        <v>0.1</v>
      </c>
      <c r="M3">
        <f>J3*(0.5+(K3/4))</f>
        <v>15.75</v>
      </c>
      <c r="P3">
        <f>J3*(0.5-(K3/4))</f>
        <v>14.25</v>
      </c>
    </row>
    <row r="4" spans="1:17" x14ac:dyDescent="0.25">
      <c r="A4" s="2">
        <v>2</v>
      </c>
      <c r="B4" s="2" t="str">
        <f t="shared" si="0"/>
        <v>0010</v>
      </c>
      <c r="C4" s="3">
        <f t="shared" ref="C4:C17" si="3">(SUM(IF(_xlfn.BITAND(B4,1),1,0)*$D$23,IF(_xlfn.BITAND(B4,2),1,0)*$D$24,IF(_xlfn.BITAND(B4,4),1,0)*$D$25,IF(_xlfn.BITAND(B4,8),1,0)*$D$26))/SUM(IF(_xlfn.BITAND(B4,1),1,0),IF(_xlfn.BITAND(B4,2),1,0),IF(_xlfn.BITAND(B4,4),1,0),IF(_xlfn.BITAND(B4,8),1,0))</f>
        <v>20</v>
      </c>
      <c r="D4" s="3"/>
      <c r="E4">
        <f t="shared" ref="E4:E17" si="4">(SUM(IF(_xlfn.BITAND(B4,1),1,0)*$F$23,IF(_xlfn.BITAND(B4,2),1,0)*$F$24,IF(_xlfn.BITAND(B4,4),1,0)*$F$25,IF(_xlfn.BITAND(B4,8),1,0)*$F$26))/SUM(IF(_xlfn.BITAND(B4,1),1,0),IF(_xlfn.BITAND(B4,2),1,0),IF(_xlfn.BITAND(B4,4),1,0),IF(_xlfn.BITAND(B4,8),1,0))*C4</f>
        <v>48</v>
      </c>
      <c r="H4">
        <v>3</v>
      </c>
      <c r="I4" t="str">
        <f t="shared" si="1"/>
        <v>0011</v>
      </c>
      <c r="J4">
        <f>(SUM(IF(_xlfn.BITAND(I4,1),1,0)*$D$23,IF(_xlfn.BITAND(I4,2),1,0)*$D$24,IF(_xlfn.BITAND(I4,4),1,0)*$D$25,IF(_xlfn.BITAND(I4,8),1,0)*$D$26))/SUM(IF(_xlfn.BITAND(I4,1),1,0),IF(_xlfn.BITAND(I4,2),1,0),IF(_xlfn.BITAND(I4,4),1,0),IF(_xlfn.BITAND(I4,8),1,0))</f>
        <v>23.333333333333332</v>
      </c>
      <c r="K4">
        <f t="shared" ref="K4:K10" si="5">(SUM(IF(_xlfn.BITAND(I4,1),1,0)*$F$23,IF(_xlfn.BITAND(I4,2),1,0)*$F$24,IF(_xlfn.BITAND(I4,4),1,0)*$F$25,IF(_xlfn.BITAND(I4,8),1,0)*$F$26))/SUM(IF(_xlfn.BITAND(I4,1),1,0),IF(_xlfn.BITAND(I4,2),1,0),IF(_xlfn.BITAND(I4,4),1,0),IF(_xlfn.BITAND(I4,8),1,0))</f>
        <v>1.6333333333333335</v>
      </c>
      <c r="M4">
        <f t="shared" ref="M4:M10" si="6">J4*(0.5+(K4/4))</f>
        <v>21.194444444444446</v>
      </c>
      <c r="P4">
        <f t="shared" ref="P4:P10" si="7">J4*(0.5-(K4/4))</f>
        <v>2.1388888888888875</v>
      </c>
    </row>
    <row r="5" spans="1:17" x14ac:dyDescent="0.25">
      <c r="A5" s="2">
        <v>3</v>
      </c>
      <c r="B5" s="2" t="str">
        <f t="shared" si="0"/>
        <v>0011</v>
      </c>
      <c r="C5" s="3">
        <f t="shared" si="3"/>
        <v>23.333333333333332</v>
      </c>
      <c r="D5" s="3"/>
      <c r="E5">
        <f t="shared" si="4"/>
        <v>38.111111111111114</v>
      </c>
      <c r="H5">
        <v>2</v>
      </c>
      <c r="I5" t="str">
        <f t="shared" si="1"/>
        <v>0010</v>
      </c>
      <c r="J5">
        <f t="shared" ref="J5:J9" si="8">(SUM(IF(_xlfn.BITAND(I5,1),1,0)*$D$23,IF(_xlfn.BITAND(I5,2),1,0)*$D$24,IF(_xlfn.BITAND(I5,4),1,0)*$D$25,IF(_xlfn.BITAND(I5,8),1,0)*$D$26))/SUM(IF(_xlfn.BITAND(I5,1),1,0),IF(_xlfn.BITAND(I5,2),1,0),IF(_xlfn.BITAND(I5,4),1,0),IF(_xlfn.BITAND(I5,8),1,0))</f>
        <v>20</v>
      </c>
      <c r="K5">
        <f t="shared" si="5"/>
        <v>2.4</v>
      </c>
      <c r="M5">
        <f t="shared" si="6"/>
        <v>22</v>
      </c>
      <c r="P5">
        <f t="shared" si="7"/>
        <v>-1.9999999999999996</v>
      </c>
    </row>
    <row r="6" spans="1:17" x14ac:dyDescent="0.25">
      <c r="A6" s="2">
        <v>4</v>
      </c>
      <c r="B6" s="2" t="str">
        <f t="shared" si="0"/>
        <v>0100</v>
      </c>
      <c r="C6" s="3">
        <f t="shared" si="3"/>
        <v>20</v>
      </c>
      <c r="D6" s="3"/>
      <c r="E6">
        <f t="shared" si="4"/>
        <v>50</v>
      </c>
      <c r="H6">
        <v>6</v>
      </c>
      <c r="I6" t="str">
        <f t="shared" si="1"/>
        <v>0110</v>
      </c>
      <c r="J6">
        <f t="shared" si="8"/>
        <v>20</v>
      </c>
      <c r="K6">
        <f t="shared" si="5"/>
        <v>2.4333333333333331</v>
      </c>
      <c r="M6">
        <f t="shared" si="6"/>
        <v>22.166666666666668</v>
      </c>
      <c r="P6">
        <f t="shared" si="7"/>
        <v>-2.1666666666666656</v>
      </c>
    </row>
    <row r="7" spans="1:17" x14ac:dyDescent="0.25">
      <c r="A7">
        <v>5</v>
      </c>
      <c r="B7" t="str">
        <f t="shared" si="0"/>
        <v>0101</v>
      </c>
      <c r="C7" s="3">
        <f t="shared" si="3"/>
        <v>25</v>
      </c>
      <c r="D7" s="3"/>
      <c r="E7">
        <f t="shared" si="4"/>
        <v>32.5</v>
      </c>
      <c r="H7">
        <v>4</v>
      </c>
      <c r="I7" t="str">
        <f>DEC2BIN(H7, 4)</f>
        <v>0100</v>
      </c>
      <c r="J7">
        <f t="shared" si="8"/>
        <v>20</v>
      </c>
      <c r="K7">
        <f t="shared" si="5"/>
        <v>2.5</v>
      </c>
      <c r="M7">
        <f t="shared" si="6"/>
        <v>22.5</v>
      </c>
      <c r="P7">
        <f t="shared" si="7"/>
        <v>-2.5</v>
      </c>
    </row>
    <row r="8" spans="1:17" x14ac:dyDescent="0.25">
      <c r="A8" s="2">
        <v>6</v>
      </c>
      <c r="B8" s="2" t="str">
        <f t="shared" si="0"/>
        <v>0110</v>
      </c>
      <c r="C8" s="3">
        <f t="shared" si="3"/>
        <v>20</v>
      </c>
      <c r="D8" s="3"/>
      <c r="E8">
        <f t="shared" si="4"/>
        <v>48.666666666666664</v>
      </c>
      <c r="H8">
        <v>12</v>
      </c>
      <c r="I8" t="str">
        <f t="shared" ref="I8:I9" si="9">DEC2BIN(H8, 4)</f>
        <v>1100</v>
      </c>
      <c r="J8">
        <f t="shared" si="8"/>
        <v>17.5</v>
      </c>
      <c r="K8">
        <f t="shared" si="5"/>
        <v>3.25</v>
      </c>
      <c r="M8">
        <f t="shared" si="6"/>
        <v>22.96875</v>
      </c>
      <c r="P8">
        <f t="shared" si="7"/>
        <v>-5.46875</v>
      </c>
    </row>
    <row r="9" spans="1:17" x14ac:dyDescent="0.25">
      <c r="A9" s="2">
        <v>7</v>
      </c>
      <c r="B9" s="2" t="str">
        <f t="shared" si="0"/>
        <v>0111</v>
      </c>
      <c r="C9" s="3">
        <f t="shared" si="3"/>
        <v>22.5</v>
      </c>
      <c r="D9" s="3"/>
      <c r="E9">
        <f t="shared" si="4"/>
        <v>41.625</v>
      </c>
      <c r="H9">
        <v>8</v>
      </c>
      <c r="I9" t="str">
        <f t="shared" si="9"/>
        <v>1000</v>
      </c>
      <c r="J9">
        <f t="shared" si="8"/>
        <v>15</v>
      </c>
      <c r="K9">
        <f t="shared" si="5"/>
        <v>4</v>
      </c>
      <c r="M9">
        <f t="shared" si="6"/>
        <v>22.5</v>
      </c>
      <c r="P9">
        <f t="shared" si="7"/>
        <v>-7.5</v>
      </c>
    </row>
    <row r="10" spans="1:17" x14ac:dyDescent="0.25">
      <c r="A10" s="2">
        <v>8</v>
      </c>
      <c r="B10" s="2" t="str">
        <f t="shared" si="0"/>
        <v>1000</v>
      </c>
      <c r="C10" s="3">
        <f t="shared" si="3"/>
        <v>15</v>
      </c>
      <c r="D10" s="3"/>
      <c r="E10">
        <f t="shared" si="4"/>
        <v>60</v>
      </c>
      <c r="J10">
        <f>D27</f>
        <v>20</v>
      </c>
      <c r="K10">
        <f>F27</f>
        <v>4.2</v>
      </c>
      <c r="M10">
        <f>J10*(0.25+(K10/4))</f>
        <v>26</v>
      </c>
      <c r="P10">
        <f>J10*(0.25-(K10/4))</f>
        <v>-16</v>
      </c>
    </row>
    <row r="11" spans="1:17" x14ac:dyDescent="0.25">
      <c r="A11">
        <v>9</v>
      </c>
      <c r="B11" t="str">
        <f t="shared" si="0"/>
        <v>1001</v>
      </c>
      <c r="C11" s="3">
        <f t="shared" si="3"/>
        <v>22.5</v>
      </c>
      <c r="D11" s="3"/>
      <c r="E11">
        <f t="shared" si="4"/>
        <v>46.124999999999993</v>
      </c>
    </row>
    <row r="12" spans="1:17" x14ac:dyDescent="0.25">
      <c r="A12">
        <v>10</v>
      </c>
      <c r="B12" t="str">
        <f t="shared" si="0"/>
        <v>1010</v>
      </c>
      <c r="C12" s="3">
        <f t="shared" si="3"/>
        <v>25</v>
      </c>
      <c r="D12" s="3"/>
      <c r="E12">
        <f t="shared" si="4"/>
        <v>20</v>
      </c>
    </row>
    <row r="13" spans="1:17" x14ac:dyDescent="0.25">
      <c r="A13">
        <v>11</v>
      </c>
      <c r="B13" t="str">
        <f t="shared" si="0"/>
        <v>1011</v>
      </c>
      <c r="C13" s="3">
        <f t="shared" si="3"/>
        <v>27.5</v>
      </c>
      <c r="D13" s="3"/>
      <c r="E13">
        <f t="shared" si="4"/>
        <v>12.375</v>
      </c>
    </row>
    <row r="14" spans="1:17" x14ac:dyDescent="0.25">
      <c r="A14" s="2">
        <v>12</v>
      </c>
      <c r="B14" s="2" t="str">
        <f t="shared" si="0"/>
        <v>1100</v>
      </c>
      <c r="C14" s="3">
        <f t="shared" si="3"/>
        <v>17.5</v>
      </c>
      <c r="D14" s="3"/>
      <c r="E14">
        <f t="shared" si="4"/>
        <v>56.875</v>
      </c>
    </row>
    <row r="15" spans="1:17" x14ac:dyDescent="0.25">
      <c r="A15">
        <v>13</v>
      </c>
      <c r="B15" t="str">
        <f t="shared" si="0"/>
        <v>1101</v>
      </c>
      <c r="C15" s="3">
        <f t="shared" si="3"/>
        <v>21.666666666666668</v>
      </c>
      <c r="D15" s="3"/>
      <c r="E15">
        <f t="shared" si="4"/>
        <v>47.666666666666664</v>
      </c>
    </row>
    <row r="16" spans="1:17" x14ac:dyDescent="0.25">
      <c r="A16" s="2">
        <v>14</v>
      </c>
      <c r="B16" s="2" t="str">
        <f t="shared" si="0"/>
        <v>1110</v>
      </c>
      <c r="C16" s="3">
        <f t="shared" si="3"/>
        <v>22.5</v>
      </c>
      <c r="D16" s="3"/>
      <c r="E16">
        <f t="shared" si="4"/>
        <v>37.125</v>
      </c>
    </row>
    <row r="17" spans="1:11" x14ac:dyDescent="0.25">
      <c r="A17" s="2">
        <v>15</v>
      </c>
      <c r="B17" s="2" t="str">
        <f t="shared" si="0"/>
        <v>1111</v>
      </c>
      <c r="C17" s="3">
        <f t="shared" si="3"/>
        <v>25</v>
      </c>
      <c r="D17" s="3"/>
      <c r="E17">
        <f t="shared" si="4"/>
        <v>28.333333333333332</v>
      </c>
    </row>
    <row r="19" spans="1:11" x14ac:dyDescent="0.25">
      <c r="A19" s="1" t="s">
        <v>5</v>
      </c>
      <c r="B19" s="1"/>
      <c r="C19" s="1"/>
    </row>
    <row r="22" spans="1:11" x14ac:dyDescent="0.25">
      <c r="A22" s="1" t="s">
        <v>2</v>
      </c>
      <c r="B22" s="1"/>
      <c r="C22" s="1"/>
      <c r="D22" s="1" t="s">
        <v>3</v>
      </c>
      <c r="E22" s="1"/>
      <c r="F22" s="1" t="s">
        <v>8</v>
      </c>
      <c r="G22" s="1"/>
      <c r="I22" s="1" t="s">
        <v>12</v>
      </c>
      <c r="J22" s="1"/>
      <c r="K22">
        <v>35</v>
      </c>
    </row>
    <row r="23" spans="1:11" x14ac:dyDescent="0.25">
      <c r="A23">
        <v>1</v>
      </c>
      <c r="D23">
        <v>30</v>
      </c>
      <c r="F23">
        <v>0.1</v>
      </c>
    </row>
    <row r="24" spans="1:11" x14ac:dyDescent="0.25">
      <c r="A24">
        <v>2</v>
      </c>
      <c r="D24">
        <v>25</v>
      </c>
      <c r="F24">
        <v>0.8</v>
      </c>
    </row>
    <row r="25" spans="1:11" x14ac:dyDescent="0.25">
      <c r="A25">
        <v>3</v>
      </c>
      <c r="D25">
        <v>20</v>
      </c>
      <c r="F25">
        <v>2.5</v>
      </c>
    </row>
    <row r="26" spans="1:11" x14ac:dyDescent="0.25">
      <c r="A26">
        <v>4</v>
      </c>
      <c r="D26">
        <v>15</v>
      </c>
      <c r="F26">
        <v>4</v>
      </c>
    </row>
    <row r="27" spans="1:11" x14ac:dyDescent="0.25">
      <c r="A27" t="s">
        <v>13</v>
      </c>
      <c r="D27">
        <v>20</v>
      </c>
      <c r="F27">
        <v>4.2</v>
      </c>
    </row>
  </sheetData>
  <mergeCells count="26">
    <mergeCell ref="F22:G22"/>
    <mergeCell ref="E1:F1"/>
    <mergeCell ref="I22:J22"/>
    <mergeCell ref="M1:N1"/>
    <mergeCell ref="P1:Q1"/>
    <mergeCell ref="C14:D14"/>
    <mergeCell ref="C15:D15"/>
    <mergeCell ref="C16:D16"/>
    <mergeCell ref="C17:D17"/>
    <mergeCell ref="A19:C19"/>
    <mergeCell ref="H1:I1"/>
    <mergeCell ref="C8:D8"/>
    <mergeCell ref="C9:D9"/>
    <mergeCell ref="C10:D10"/>
    <mergeCell ref="C11:D11"/>
    <mergeCell ref="C12:D12"/>
    <mergeCell ref="C13:D13"/>
    <mergeCell ref="A22:C22"/>
    <mergeCell ref="D22:E22"/>
    <mergeCell ref="C1:D1"/>
    <mergeCell ref="C2:D2"/>
    <mergeCell ref="C3:D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DE GENEVE - DIP 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ROMANENS LEON</dc:creator>
  <cp:lastModifiedBy>ROMANENS LEON</cp:lastModifiedBy>
  <dcterms:created xsi:type="dcterms:W3CDTF">2024-01-10T08:22:44Z</dcterms:created>
  <dcterms:modified xsi:type="dcterms:W3CDTF">2024-01-10T10:12:10Z</dcterms:modified>
</cp:coreProperties>
</file>